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7230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/>
  <c r="C2"/>
  <c r="D2"/>
  <c r="E2"/>
  <c r="F2"/>
  <c r="G2"/>
  <c r="H2"/>
  <c r="I2"/>
  <c r="J2"/>
  <c r="K2"/>
  <c r="L2"/>
  <c r="M2"/>
  <c r="N2"/>
  <c r="O2"/>
  <c r="P2"/>
  <c r="B3" l="1"/>
  <c r="C3"/>
  <c r="D3"/>
  <c r="E3"/>
  <c r="F3"/>
  <c r="G3"/>
  <c r="H3"/>
  <c r="I3"/>
  <c r="J3"/>
  <c r="K3"/>
  <c r="L3"/>
  <c r="M3"/>
  <c r="N3"/>
  <c r="O3"/>
  <c r="P3"/>
  <c r="B4"/>
  <c r="C4"/>
  <c r="D4"/>
  <c r="E4"/>
  <c r="F4"/>
  <c r="G4"/>
  <c r="H4"/>
  <c r="I4"/>
  <c r="J4"/>
  <c r="K4"/>
  <c r="L4"/>
  <c r="M4"/>
  <c r="N4"/>
  <c r="O4"/>
  <c r="P4"/>
  <c r="B5"/>
  <c r="C5"/>
  <c r="D5"/>
  <c r="E5"/>
  <c r="F5"/>
  <c r="G5"/>
  <c r="H5"/>
  <c r="I5"/>
  <c r="J5"/>
  <c r="K5"/>
  <c r="L5"/>
  <c r="M5"/>
  <c r="N5"/>
  <c r="O5"/>
  <c r="P5"/>
  <c r="B6"/>
  <c r="C6"/>
  <c r="D6"/>
  <c r="E6"/>
  <c r="F6"/>
  <c r="G6"/>
  <c r="H6"/>
  <c r="I6"/>
  <c r="J6"/>
  <c r="K6"/>
  <c r="L6"/>
  <c r="M6"/>
  <c r="N6"/>
  <c r="O6"/>
  <c r="P6"/>
  <c r="B7"/>
  <c r="C7"/>
  <c r="D7"/>
  <c r="E7"/>
  <c r="F7"/>
  <c r="G7"/>
  <c r="H7"/>
  <c r="I7"/>
  <c r="J7"/>
  <c r="K7"/>
  <c r="L7"/>
  <c r="M7"/>
  <c r="N7"/>
  <c r="O7"/>
  <c r="P7"/>
  <c r="B8"/>
  <c r="C8"/>
  <c r="D8"/>
  <c r="E8"/>
  <c r="F8"/>
  <c r="G8"/>
  <c r="H8"/>
  <c r="I8"/>
  <c r="J8"/>
  <c r="K8"/>
  <c r="L8"/>
  <c r="M8"/>
  <c r="N8"/>
  <c r="O8"/>
  <c r="P8"/>
  <c r="B9"/>
  <c r="C9"/>
  <c r="D9"/>
  <c r="E9"/>
  <c r="F9"/>
  <c r="G9"/>
  <c r="H9"/>
  <c r="I9"/>
  <c r="J9"/>
  <c r="K9"/>
  <c r="L9"/>
  <c r="M9"/>
  <c r="N9"/>
  <c r="O9"/>
  <c r="P9"/>
  <c r="B10"/>
  <c r="C10"/>
  <c r="D10"/>
  <c r="E10"/>
  <c r="F10"/>
  <c r="G10"/>
  <c r="H10"/>
  <c r="I10"/>
  <c r="J10"/>
  <c r="K10"/>
  <c r="L10"/>
  <c r="M10"/>
  <c r="N10"/>
  <c r="O10"/>
  <c r="P10"/>
  <c r="B11"/>
  <c r="C11"/>
  <c r="D11"/>
  <c r="E11"/>
  <c r="F11"/>
  <c r="G11"/>
  <c r="H11"/>
  <c r="I11"/>
  <c r="J11"/>
  <c r="K11"/>
  <c r="L11"/>
  <c r="M11"/>
  <c r="N11"/>
  <c r="O11"/>
  <c r="P11"/>
  <c r="B12"/>
  <c r="C12"/>
  <c r="D12"/>
  <c r="E12"/>
  <c r="F12"/>
  <c r="G12"/>
  <c r="H12"/>
  <c r="I12"/>
  <c r="J12"/>
  <c r="K12"/>
  <c r="L12"/>
  <c r="M12"/>
  <c r="N12"/>
  <c r="O12"/>
  <c r="P12"/>
  <c r="B13"/>
  <c r="C13"/>
  <c r="D13"/>
  <c r="E13"/>
  <c r="F13"/>
  <c r="G13"/>
  <c r="H13"/>
  <c r="I13"/>
  <c r="J13"/>
  <c r="K13"/>
  <c r="L13"/>
  <c r="M13"/>
  <c r="N13"/>
  <c r="O13"/>
  <c r="P13"/>
  <c r="B14"/>
  <c r="C14"/>
  <c r="D14"/>
  <c r="E14"/>
  <c r="F14"/>
  <c r="G14"/>
  <c r="H14"/>
  <c r="I14"/>
  <c r="J14"/>
  <c r="K14"/>
  <c r="L14"/>
  <c r="M14"/>
  <c r="N14"/>
  <c r="O14"/>
  <c r="P14"/>
  <c r="B15"/>
  <c r="C15"/>
  <c r="D15"/>
  <c r="E15"/>
  <c r="F15"/>
  <c r="G15"/>
  <c r="H15"/>
  <c r="I15"/>
  <c r="J15"/>
  <c r="K15"/>
  <c r="L15"/>
  <c r="M15"/>
  <c r="N15"/>
  <c r="O15"/>
  <c r="P15"/>
  <c r="B16"/>
  <c r="C16"/>
  <c r="D16"/>
  <c r="E16"/>
  <c r="F16"/>
  <c r="G16"/>
  <c r="H16"/>
  <c r="I16"/>
  <c r="J16"/>
  <c r="K16"/>
  <c r="L16"/>
  <c r="M16"/>
  <c r="N16"/>
  <c r="O16"/>
  <c r="P16"/>
  <c r="B17"/>
  <c r="C17"/>
  <c r="D17"/>
  <c r="E17"/>
  <c r="F17"/>
  <c r="G17"/>
  <c r="H17"/>
  <c r="I17"/>
  <c r="J17"/>
  <c r="K17"/>
  <c r="L17"/>
  <c r="M17"/>
  <c r="N17"/>
  <c r="O17"/>
  <c r="P17"/>
  <c r="B18"/>
  <c r="C18"/>
  <c r="D18"/>
  <c r="E18"/>
  <c r="F18"/>
  <c r="G18"/>
  <c r="H18"/>
  <c r="I18"/>
  <c r="J18"/>
  <c r="K18"/>
  <c r="L18"/>
  <c r="M18"/>
  <c r="N18"/>
  <c r="O18"/>
  <c r="P18"/>
  <c r="B19"/>
  <c r="C19"/>
  <c r="D19"/>
  <c r="E19"/>
  <c r="F19"/>
  <c r="G19"/>
  <c r="H19"/>
  <c r="I19"/>
  <c r="J19"/>
  <c r="K19"/>
  <c r="L19"/>
  <c r="M19"/>
  <c r="N19"/>
  <c r="O19"/>
  <c r="P19"/>
  <c r="B20"/>
  <c r="C20"/>
  <c r="D20"/>
  <c r="E20"/>
  <c r="F20"/>
  <c r="G20"/>
  <c r="H20"/>
  <c r="I20"/>
  <c r="J20"/>
  <c r="K20"/>
  <c r="L20"/>
  <c r="M20"/>
  <c r="N20"/>
  <c r="O20"/>
  <c r="P20"/>
  <c r="B21"/>
  <c r="C21"/>
  <c r="D21"/>
  <c r="E21"/>
  <c r="F21"/>
  <c r="G21"/>
  <c r="H21"/>
  <c r="I21"/>
  <c r="J21"/>
  <c r="K21"/>
  <c r="L21"/>
  <c r="M21"/>
  <c r="N21"/>
  <c r="O21"/>
  <c r="P21"/>
  <c r="B22"/>
  <c r="C22"/>
  <c r="D22"/>
  <c r="E22"/>
  <c r="F22"/>
  <c r="G22"/>
  <c r="H22"/>
  <c r="I22"/>
  <c r="J22"/>
  <c r="K22"/>
  <c r="L22"/>
  <c r="M22"/>
  <c r="N22"/>
  <c r="O22"/>
  <c r="P22"/>
  <c r="B23"/>
  <c r="C23"/>
  <c r="D23"/>
  <c r="E23"/>
  <c r="F23"/>
  <c r="G23"/>
  <c r="H23"/>
  <c r="I23"/>
  <c r="J23"/>
  <c r="K23"/>
  <c r="L23"/>
  <c r="M23"/>
  <c r="N23"/>
  <c r="O23"/>
  <c r="P23"/>
  <c r="B24"/>
  <c r="C24"/>
  <c r="D24"/>
  <c r="E24"/>
  <c r="F24"/>
  <c r="G24"/>
  <c r="H24"/>
  <c r="I24"/>
  <c r="J24"/>
  <c r="K24"/>
  <c r="L24"/>
  <c r="M24"/>
  <c r="N24"/>
  <c r="O24"/>
  <c r="P24"/>
  <c r="B25"/>
  <c r="C25"/>
  <c r="D25"/>
  <c r="E25"/>
  <c r="F25"/>
  <c r="G25"/>
  <c r="H25"/>
  <c r="I25"/>
  <c r="J25"/>
  <c r="K25"/>
  <c r="L25"/>
  <c r="M25"/>
  <c r="N25"/>
  <c r="O25"/>
  <c r="P25"/>
  <c r="B26"/>
  <c r="C26"/>
  <c r="D26"/>
  <c r="E26"/>
  <c r="F26"/>
  <c r="G26"/>
  <c r="H26"/>
  <c r="I26"/>
  <c r="J26"/>
  <c r="K26"/>
  <c r="L26"/>
  <c r="M26"/>
  <c r="N26"/>
  <c r="O26"/>
  <c r="P26"/>
  <c r="B27"/>
  <c r="C27"/>
  <c r="D27"/>
  <c r="E27"/>
  <c r="F27"/>
  <c r="G27"/>
  <c r="H27"/>
  <c r="I27"/>
  <c r="J27"/>
  <c r="K27"/>
  <c r="L27"/>
  <c r="M27"/>
  <c r="N27"/>
  <c r="O27"/>
  <c r="P27"/>
  <c r="B28"/>
  <c r="C28"/>
  <c r="D28"/>
  <c r="E28"/>
  <c r="F28"/>
  <c r="G28"/>
  <c r="H28"/>
  <c r="I28"/>
  <c r="J28"/>
  <c r="K28"/>
  <c r="L28"/>
  <c r="M28"/>
  <c r="N28"/>
  <c r="O28"/>
  <c r="P28"/>
  <c r="B29"/>
  <c r="C29"/>
  <c r="D29"/>
  <c r="E29"/>
  <c r="F29"/>
  <c r="G29"/>
  <c r="H29"/>
  <c r="I29"/>
  <c r="J29"/>
  <c r="K29"/>
  <c r="L29"/>
  <c r="M29"/>
  <c r="N29"/>
  <c r="O29"/>
  <c r="P29"/>
  <c r="B30"/>
  <c r="C30"/>
  <c r="D30"/>
  <c r="E30"/>
  <c r="F30"/>
  <c r="G30"/>
  <c r="H30"/>
  <c r="I30"/>
  <c r="J30"/>
  <c r="K30"/>
  <c r="L30"/>
  <c r="M30"/>
  <c r="N30"/>
  <c r="O30"/>
  <c r="P30"/>
  <c r="B31"/>
  <c r="C31"/>
  <c r="D31"/>
  <c r="E31"/>
  <c r="F31"/>
  <c r="G31"/>
  <c r="H31"/>
  <c r="I31"/>
  <c r="J31"/>
  <c r="K31"/>
  <c r="L31"/>
  <c r="M31"/>
  <c r="N31"/>
  <c r="O31"/>
  <c r="P31"/>
  <c r="B32"/>
  <c r="C32"/>
  <c r="D32"/>
  <c r="E32"/>
  <c r="F32"/>
  <c r="G32"/>
  <c r="H32"/>
  <c r="I32"/>
  <c r="J32"/>
  <c r="K32"/>
  <c r="L32"/>
  <c r="M32"/>
  <c r="N32"/>
  <c r="O32"/>
  <c r="P32"/>
  <c r="B33"/>
  <c r="C33"/>
  <c r="D33"/>
  <c r="E33"/>
  <c r="F33"/>
  <c r="G33"/>
  <c r="H33"/>
  <c r="I33"/>
  <c r="J33"/>
  <c r="K33"/>
  <c r="L33"/>
  <c r="M33"/>
  <c r="N33"/>
  <c r="O33"/>
  <c r="P33"/>
  <c r="B34"/>
  <c r="C34"/>
  <c r="D34"/>
  <c r="E34"/>
  <c r="F34"/>
  <c r="G34"/>
  <c r="H34"/>
  <c r="I34"/>
  <c r="J34"/>
  <c r="K34"/>
  <c r="L34"/>
  <c r="M34"/>
  <c r="N34"/>
  <c r="O34"/>
  <c r="P34"/>
  <c r="B35"/>
  <c r="C35"/>
  <c r="D35"/>
  <c r="E35"/>
  <c r="F35"/>
  <c r="G35"/>
  <c r="H35"/>
  <c r="I35"/>
  <c r="J35"/>
  <c r="K35"/>
  <c r="L35"/>
  <c r="M35"/>
  <c r="N35"/>
  <c r="O35"/>
  <c r="P35"/>
  <c r="B36"/>
  <c r="C36"/>
  <c r="D36"/>
  <c r="E36"/>
  <c r="F36"/>
  <c r="G36"/>
  <c r="H36"/>
  <c r="I36"/>
  <c r="J36"/>
  <c r="K36"/>
  <c r="L36"/>
  <c r="M36"/>
  <c r="N36"/>
  <c r="O36"/>
  <c r="P36"/>
  <c r="B37"/>
  <c r="C37"/>
  <c r="D37"/>
  <c r="E37"/>
  <c r="F37"/>
  <c r="G37"/>
  <c r="H37"/>
  <c r="I37"/>
  <c r="J37"/>
  <c r="K37"/>
  <c r="L37"/>
  <c r="M37"/>
  <c r="N37"/>
  <c r="O37"/>
  <c r="P37"/>
  <c r="B38"/>
  <c r="C38"/>
  <c r="D38"/>
  <c r="E38"/>
  <c r="F38"/>
  <c r="G38"/>
  <c r="H38"/>
  <c r="I38"/>
  <c r="J38"/>
  <c r="K38"/>
  <c r="L38"/>
  <c r="M38"/>
  <c r="N38"/>
  <c r="O38"/>
  <c r="P38"/>
  <c r="B39"/>
  <c r="C39"/>
  <c r="D39"/>
  <c r="E39"/>
  <c r="F39"/>
  <c r="G39"/>
  <c r="H39"/>
  <c r="I39"/>
  <c r="J39"/>
  <c r="K39"/>
  <c r="L39"/>
  <c r="M39"/>
  <c r="N39"/>
  <c r="O39"/>
  <c r="P39"/>
  <c r="B40"/>
  <c r="C40"/>
  <c r="D40"/>
  <c r="E40"/>
  <c r="F40"/>
  <c r="G40"/>
  <c r="H40"/>
  <c r="I40"/>
  <c r="J40"/>
  <c r="K40"/>
  <c r="L40"/>
  <c r="M40"/>
  <c r="N40"/>
  <c r="O40"/>
  <c r="P40"/>
  <c r="B41"/>
  <c r="C41"/>
  <c r="D41"/>
  <c r="E41"/>
  <c r="F41"/>
  <c r="G41"/>
  <c r="H41"/>
  <c r="I41"/>
  <c r="J41"/>
  <c r="K41"/>
  <c r="L41"/>
  <c r="M41"/>
  <c r="N41"/>
  <c r="O41"/>
  <c r="P41"/>
  <c r="B42"/>
  <c r="C42"/>
  <c r="D42"/>
  <c r="E42"/>
  <c r="F42"/>
  <c r="G42"/>
  <c r="H42"/>
  <c r="I42"/>
  <c r="J42"/>
  <c r="K42"/>
  <c r="L42"/>
  <c r="M42"/>
  <c r="N42"/>
  <c r="O42"/>
  <c r="P42"/>
  <c r="B43"/>
  <c r="C43"/>
  <c r="D43"/>
  <c r="E43"/>
  <c r="F43"/>
  <c r="G43"/>
  <c r="H43"/>
  <c r="I43"/>
  <c r="J43"/>
  <c r="K43"/>
  <c r="L43"/>
  <c r="M43"/>
  <c r="N43"/>
  <c r="O43"/>
  <c r="P43"/>
  <c r="B44"/>
  <c r="C44"/>
  <c r="D44"/>
  <c r="E44"/>
  <c r="F44"/>
  <c r="G44"/>
  <c r="H44"/>
  <c r="I44"/>
  <c r="J44"/>
  <c r="K44"/>
  <c r="L44"/>
  <c r="M44"/>
  <c r="N44"/>
  <c r="O44"/>
  <c r="P44"/>
  <c r="B45"/>
  <c r="C45"/>
  <c r="D45"/>
  <c r="E45"/>
  <c r="F45"/>
  <c r="G45"/>
  <c r="H45"/>
  <c r="I45"/>
  <c r="J45"/>
  <c r="K45"/>
  <c r="L45"/>
  <c r="M45"/>
  <c r="N45"/>
  <c r="O45"/>
  <c r="P45"/>
  <c r="B46"/>
  <c r="C46"/>
  <c r="D46"/>
  <c r="E46"/>
  <c r="F46"/>
  <c r="G46"/>
  <c r="H46"/>
  <c r="I46"/>
  <c r="J46"/>
  <c r="K46"/>
  <c r="L46"/>
  <c r="M46"/>
  <c r="N46"/>
  <c r="O46"/>
  <c r="P46"/>
  <c r="B47"/>
  <c r="C47"/>
  <c r="D47"/>
  <c r="E47"/>
  <c r="F47"/>
  <c r="G47"/>
  <c r="H47"/>
  <c r="I47"/>
  <c r="J47"/>
  <c r="K47"/>
  <c r="L47"/>
  <c r="M47"/>
  <c r="N47"/>
  <c r="O47"/>
  <c r="P47"/>
  <c r="B48"/>
  <c r="C48"/>
  <c r="D48"/>
  <c r="E48"/>
  <c r="F48"/>
  <c r="G48"/>
  <c r="H48"/>
  <c r="I48"/>
  <c r="J48"/>
  <c r="K48"/>
  <c r="L48"/>
  <c r="M48"/>
  <c r="N48"/>
  <c r="O48"/>
  <c r="P48"/>
  <c r="B49"/>
  <c r="C49"/>
  <c r="D49"/>
  <c r="E49"/>
  <c r="F49"/>
  <c r="G49"/>
  <c r="H49"/>
  <c r="I49"/>
  <c r="J49"/>
  <c r="K49"/>
  <c r="L49"/>
  <c r="M49"/>
  <c r="N49"/>
  <c r="O49"/>
  <c r="P49"/>
  <c r="B50"/>
  <c r="C50"/>
  <c r="D50"/>
  <c r="E50"/>
  <c r="F50"/>
  <c r="G50"/>
  <c r="H50"/>
  <c r="I50"/>
  <c r="J50"/>
  <c r="K50"/>
  <c r="L50"/>
  <c r="M50"/>
  <c r="N50"/>
  <c r="O50"/>
  <c r="P50"/>
  <c r="B51"/>
  <c r="C51"/>
  <c r="D51"/>
  <c r="E51"/>
  <c r="F51"/>
  <c r="G51"/>
  <c r="H51"/>
  <c r="I51"/>
  <c r="J51"/>
  <c r="K51"/>
  <c r="L51"/>
  <c r="M51"/>
  <c r="N51"/>
  <c r="O51"/>
  <c r="P51"/>
  <c r="B52"/>
  <c r="C52"/>
  <c r="D52"/>
  <c r="E52"/>
  <c r="F52"/>
  <c r="G52"/>
  <c r="H52"/>
  <c r="I52"/>
  <c r="J52"/>
  <c r="K52"/>
  <c r="L52"/>
  <c r="M52"/>
  <c r="N52"/>
  <c r="O52"/>
  <c r="P52"/>
  <c r="B53"/>
  <c r="C53"/>
  <c r="D53"/>
  <c r="E53"/>
  <c r="F53"/>
  <c r="G53"/>
  <c r="H53"/>
  <c r="I53"/>
  <c r="J53"/>
  <c r="K53"/>
  <c r="L53"/>
  <c r="M53"/>
  <c r="N53"/>
  <c r="O53"/>
  <c r="P53"/>
  <c r="B54"/>
  <c r="C54"/>
  <c r="D54"/>
  <c r="E54"/>
  <c r="F54"/>
  <c r="G54"/>
  <c r="H54"/>
  <c r="I54"/>
  <c r="J54"/>
  <c r="K54"/>
  <c r="L54"/>
  <c r="M54"/>
  <c r="N54"/>
  <c r="O54"/>
  <c r="P54"/>
  <c r="B55"/>
  <c r="C55"/>
  <c r="D55"/>
  <c r="E55"/>
  <c r="F55"/>
  <c r="G55"/>
  <c r="H55"/>
  <c r="I55"/>
  <c r="J55"/>
  <c r="K55"/>
  <c r="L55"/>
  <c r="M55"/>
  <c r="N55"/>
  <c r="O55"/>
  <c r="P55"/>
  <c r="B56"/>
  <c r="C56"/>
  <c r="D56"/>
  <c r="E56"/>
  <c r="F56"/>
  <c r="G56"/>
  <c r="H56"/>
  <c r="I56"/>
  <c r="J56"/>
  <c r="K56"/>
  <c r="L56"/>
  <c r="M56"/>
  <c r="N56"/>
  <c r="O56"/>
  <c r="P56"/>
  <c r="B57"/>
  <c r="C57"/>
  <c r="D57"/>
  <c r="E57"/>
  <c r="F57"/>
  <c r="G57"/>
  <c r="H57"/>
  <c r="I57"/>
  <c r="J57"/>
  <c r="K57"/>
  <c r="L57"/>
  <c r="M57"/>
  <c r="N57"/>
  <c r="O57"/>
  <c r="P57"/>
  <c r="B58"/>
  <c r="C58"/>
  <c r="D58"/>
  <c r="E58"/>
  <c r="F58"/>
  <c r="G58"/>
  <c r="H58"/>
  <c r="I58"/>
  <c r="J58"/>
  <c r="K58"/>
  <c r="L58"/>
  <c r="M58"/>
  <c r="N58"/>
  <c r="O58"/>
  <c r="P58"/>
  <c r="B59"/>
  <c r="C59"/>
  <c r="D59"/>
  <c r="E59"/>
  <c r="F59"/>
  <c r="G59"/>
  <c r="H59"/>
  <c r="I59"/>
  <c r="J59"/>
  <c r="K59"/>
  <c r="L59"/>
  <c r="M59"/>
  <c r="N59"/>
  <c r="O59"/>
  <c r="P59"/>
  <c r="B60"/>
  <c r="C60"/>
  <c r="D60"/>
  <c r="E60"/>
  <c r="F60"/>
  <c r="G60"/>
  <c r="H60"/>
  <c r="I60"/>
  <c r="J60"/>
  <c r="K60"/>
  <c r="L60"/>
  <c r="M60"/>
  <c r="N60"/>
  <c r="O60"/>
  <c r="P60"/>
  <c r="B61"/>
  <c r="C61"/>
  <c r="D61"/>
  <c r="E61"/>
  <c r="F61"/>
  <c r="G61"/>
  <c r="H61"/>
  <c r="I61"/>
  <c r="J61"/>
  <c r="K61"/>
  <c r="L61"/>
  <c r="M61"/>
  <c r="N61"/>
  <c r="O61"/>
  <c r="P61"/>
  <c r="B62"/>
  <c r="C62"/>
  <c r="D62"/>
  <c r="E62"/>
  <c r="F62"/>
  <c r="G62"/>
  <c r="H62"/>
  <c r="I62"/>
  <c r="J62"/>
  <c r="K62"/>
  <c r="L62"/>
  <c r="M62"/>
  <c r="N62"/>
  <c r="O62"/>
  <c r="P62"/>
  <c r="B63"/>
  <c r="C63"/>
  <c r="D63"/>
  <c r="E63"/>
  <c r="F63"/>
  <c r="G63"/>
  <c r="H63"/>
  <c r="I63"/>
  <c r="J63"/>
  <c r="K63"/>
  <c r="L63"/>
  <c r="M63"/>
  <c r="N63"/>
  <c r="O63"/>
  <c r="P63"/>
  <c r="B64"/>
  <c r="C64"/>
  <c r="D64"/>
  <c r="E64"/>
  <c r="F64"/>
  <c r="G64"/>
  <c r="H64"/>
  <c r="I64"/>
  <c r="J64"/>
  <c r="K64"/>
  <c r="L64"/>
  <c r="M64"/>
  <c r="N64"/>
  <c r="O64"/>
  <c r="P64"/>
  <c r="B65"/>
  <c r="C65"/>
  <c r="D65"/>
  <c r="E65"/>
  <c r="F65"/>
  <c r="G65"/>
  <c r="H65"/>
  <c r="I65"/>
  <c r="J65"/>
  <c r="K65"/>
  <c r="L65"/>
  <c r="M65"/>
  <c r="N65"/>
  <c r="O65"/>
  <c r="P65"/>
  <c r="B66"/>
  <c r="C66"/>
  <c r="D66"/>
  <c r="E66"/>
  <c r="F66"/>
  <c r="G66"/>
  <c r="H66"/>
  <c r="I66"/>
  <c r="J66"/>
  <c r="K66"/>
  <c r="L66"/>
  <c r="M66"/>
  <c r="N66"/>
  <c r="O66"/>
  <c r="P66"/>
  <c r="B67"/>
  <c r="C67"/>
  <c r="D67"/>
  <c r="E67"/>
  <c r="F67"/>
  <c r="G67"/>
  <c r="H67"/>
  <c r="I67"/>
  <c r="J67"/>
  <c r="K67"/>
  <c r="L67"/>
  <c r="M67"/>
  <c r="N67"/>
  <c r="O67"/>
  <c r="P67"/>
  <c r="B68"/>
  <c r="C68"/>
  <c r="D68"/>
  <c r="E68"/>
  <c r="F68"/>
  <c r="G68"/>
  <c r="H68"/>
  <c r="I68"/>
  <c r="J68"/>
  <c r="K68"/>
  <c r="L68"/>
  <c r="M68"/>
  <c r="N68"/>
  <c r="O68"/>
  <c r="P68"/>
  <c r="B69"/>
  <c r="C69"/>
  <c r="D69"/>
  <c r="E69"/>
  <c r="F69"/>
  <c r="G69"/>
  <c r="H69"/>
  <c r="I69"/>
  <c r="J69"/>
  <c r="K69"/>
  <c r="L69"/>
  <c r="M69"/>
  <c r="N69"/>
  <c r="O69"/>
  <c r="P69"/>
  <c r="B70"/>
  <c r="C70"/>
  <c r="D70"/>
  <c r="E70"/>
  <c r="F70"/>
  <c r="G70"/>
  <c r="H70"/>
  <c r="I70"/>
  <c r="J70"/>
  <c r="K70"/>
  <c r="L70"/>
  <c r="M70"/>
  <c r="N70"/>
  <c r="O70"/>
  <c r="P70"/>
  <c r="B71"/>
  <c r="C71"/>
  <c r="D71"/>
  <c r="E71"/>
  <c r="F71"/>
  <c r="G71"/>
  <c r="H71"/>
  <c r="I71"/>
  <c r="J71"/>
  <c r="K71"/>
  <c r="L71"/>
  <c r="M71"/>
  <c r="N71"/>
  <c r="O71"/>
  <c r="P71"/>
  <c r="B72"/>
  <c r="C72"/>
  <c r="D72"/>
  <c r="E72"/>
  <c r="F72"/>
  <c r="G72"/>
  <c r="H72"/>
  <c r="I72"/>
  <c r="J72"/>
  <c r="K72"/>
  <c r="L72"/>
  <c r="M72"/>
  <c r="N72"/>
  <c r="O72"/>
  <c r="P72"/>
  <c r="B73"/>
  <c r="C73"/>
  <c r="D73"/>
  <c r="E73"/>
  <c r="F73"/>
  <c r="G73"/>
  <c r="H73"/>
  <c r="I73"/>
  <c r="J73"/>
  <c r="K73"/>
  <c r="L73"/>
  <c r="M73"/>
  <c r="N73"/>
  <c r="O73"/>
  <c r="P73"/>
  <c r="B74"/>
  <c r="C74"/>
  <c r="D74"/>
  <c r="E74"/>
  <c r="F74"/>
  <c r="G74"/>
  <c r="H74"/>
  <c r="I74"/>
  <c r="J74"/>
  <c r="K74"/>
  <c r="L74"/>
  <c r="M74"/>
  <c r="N74"/>
  <c r="O74"/>
  <c r="P74"/>
  <c r="B75"/>
  <c r="C75"/>
  <c r="D75"/>
  <c r="E75"/>
  <c r="F75"/>
  <c r="G75"/>
  <c r="H75"/>
  <c r="I75"/>
  <c r="J75"/>
  <c r="K75"/>
  <c r="L75"/>
  <c r="M75"/>
  <c r="N75"/>
  <c r="O75"/>
  <c r="P75"/>
  <c r="B76"/>
  <c r="C76"/>
  <c r="D76"/>
  <c r="E76"/>
  <c r="F76"/>
  <c r="G76"/>
  <c r="H76"/>
  <c r="I76"/>
  <c r="J76"/>
  <c r="K76"/>
  <c r="L76"/>
  <c r="M76"/>
  <c r="N76"/>
  <c r="O76"/>
  <c r="P76"/>
  <c r="B77"/>
  <c r="C77"/>
  <c r="D77"/>
  <c r="E77"/>
  <c r="F77"/>
  <c r="G77"/>
  <c r="H77"/>
  <c r="I77"/>
  <c r="J77"/>
  <c r="K77"/>
  <c r="L77"/>
  <c r="M77"/>
  <c r="N77"/>
  <c r="O77"/>
  <c r="P77"/>
  <c r="B78"/>
  <c r="C78"/>
  <c r="D78"/>
  <c r="E78"/>
  <c r="F78"/>
  <c r="G78"/>
  <c r="H78"/>
  <c r="I78"/>
  <c r="J78"/>
  <c r="K78"/>
  <c r="L78"/>
  <c r="M78"/>
  <c r="N78"/>
  <c r="O78"/>
  <c r="P78"/>
  <c r="B79"/>
  <c r="C79"/>
  <c r="D79"/>
  <c r="E79"/>
  <c r="F79"/>
  <c r="G79"/>
  <c r="H79"/>
  <c r="I79"/>
  <c r="J79"/>
  <c r="K79"/>
  <c r="L79"/>
  <c r="M79"/>
  <c r="N79"/>
  <c r="O79"/>
  <c r="P79"/>
  <c r="B80"/>
  <c r="C80"/>
  <c r="D80"/>
  <c r="E80"/>
  <c r="F80"/>
  <c r="G80"/>
  <c r="H80"/>
  <c r="I80"/>
  <c r="J80"/>
  <c r="K80"/>
  <c r="L80"/>
  <c r="M80"/>
  <c r="N80"/>
  <c r="O80"/>
  <c r="P80"/>
  <c r="B81"/>
  <c r="C81"/>
  <c r="D81"/>
  <c r="E81"/>
  <c r="F81"/>
  <c r="G81"/>
  <c r="H81"/>
  <c r="I81"/>
  <c r="J81"/>
  <c r="K81"/>
  <c r="L81"/>
  <c r="M81"/>
  <c r="N81"/>
  <c r="O81"/>
  <c r="P81"/>
  <c r="B82"/>
  <c r="C82"/>
  <c r="D82"/>
  <c r="E82"/>
  <c r="F82"/>
  <c r="G82"/>
  <c r="H82"/>
  <c r="I82"/>
  <c r="J82"/>
  <c r="K82"/>
  <c r="L82"/>
  <c r="M82"/>
  <c r="N82"/>
  <c r="O82"/>
  <c r="P82"/>
  <c r="B83"/>
  <c r="C83"/>
  <c r="D83"/>
  <c r="E83"/>
  <c r="F83"/>
  <c r="G83"/>
  <c r="H83"/>
  <c r="I83"/>
  <c r="J83"/>
  <c r="K83"/>
  <c r="L83"/>
  <c r="M83"/>
  <c r="N83"/>
  <c r="O83"/>
  <c r="P83"/>
  <c r="B84"/>
  <c r="C84"/>
  <c r="D84"/>
  <c r="E84"/>
  <c r="F84"/>
  <c r="G84"/>
  <c r="H84"/>
  <c r="I84"/>
  <c r="J84"/>
  <c r="K84"/>
  <c r="L84"/>
  <c r="M84"/>
  <c r="N84"/>
  <c r="O84"/>
  <c r="P84"/>
  <c r="B85"/>
  <c r="C85"/>
  <c r="D85"/>
  <c r="E85"/>
  <c r="F85"/>
  <c r="G85"/>
  <c r="H85"/>
  <c r="I85"/>
  <c r="J85"/>
  <c r="K85"/>
  <c r="L85"/>
  <c r="M85"/>
  <c r="N85"/>
  <c r="O85"/>
  <c r="P85"/>
  <c r="B86"/>
  <c r="C86"/>
  <c r="D86"/>
  <c r="E86"/>
  <c r="F86"/>
  <c r="G86"/>
  <c r="H86"/>
  <c r="I86"/>
  <c r="J86"/>
  <c r="K86"/>
  <c r="L86"/>
  <c r="M86"/>
  <c r="N86"/>
  <c r="O86"/>
  <c r="P86"/>
  <c r="B87"/>
  <c r="C87"/>
  <c r="D87"/>
  <c r="E87"/>
  <c r="F87"/>
  <c r="G87"/>
  <c r="H87"/>
  <c r="I87"/>
  <c r="J87"/>
  <c r="K87"/>
  <c r="L87"/>
  <c r="M87"/>
  <c r="N87"/>
  <c r="O87"/>
  <c r="P87"/>
  <c r="B88"/>
  <c r="C88"/>
  <c r="D88"/>
  <c r="E88"/>
  <c r="F88"/>
  <c r="G88"/>
  <c r="H88"/>
  <c r="I88"/>
  <c r="J88"/>
  <c r="K88"/>
  <c r="L88"/>
  <c r="M88"/>
  <c r="N88"/>
  <c r="O88"/>
  <c r="P88"/>
  <c r="B89"/>
  <c r="C89"/>
  <c r="D89"/>
  <c r="E89"/>
  <c r="F89"/>
  <c r="G89"/>
  <c r="H89"/>
  <c r="I89"/>
  <c r="J89"/>
  <c r="K89"/>
  <c r="L89"/>
  <c r="M89"/>
  <c r="N89"/>
  <c r="O89"/>
  <c r="P89"/>
  <c r="B90"/>
  <c r="C90"/>
  <c r="D90"/>
  <c r="E90"/>
  <c r="F90"/>
  <c r="G90"/>
  <c r="H90"/>
  <c r="I90"/>
  <c r="J90"/>
  <c r="K90"/>
  <c r="L90"/>
  <c r="M90"/>
  <c r="N90"/>
  <c r="O90"/>
  <c r="P90"/>
  <c r="B91"/>
  <c r="C91"/>
  <c r="D91"/>
  <c r="E91"/>
  <c r="F91"/>
  <c r="G91"/>
  <c r="H91"/>
  <c r="I91"/>
  <c r="J91"/>
  <c r="K91"/>
  <c r="L91"/>
  <c r="M91"/>
  <c r="N91"/>
  <c r="O91"/>
  <c r="P91"/>
  <c r="B92"/>
  <c r="C92"/>
  <c r="D92"/>
  <c r="E92"/>
  <c r="F92"/>
  <c r="G92"/>
  <c r="H92"/>
  <c r="I92"/>
  <c r="J92"/>
  <c r="K92"/>
  <c r="L92"/>
  <c r="M92"/>
  <c r="N92"/>
  <c r="O92"/>
  <c r="P92"/>
  <c r="B93"/>
  <c r="C93"/>
  <c r="D93"/>
  <c r="E93"/>
  <c r="F93"/>
  <c r="G93"/>
  <c r="H93"/>
  <c r="I93"/>
  <c r="J93"/>
  <c r="K93"/>
  <c r="L93"/>
  <c r="M93"/>
  <c r="N93"/>
  <c r="O93"/>
  <c r="P93"/>
  <c r="B94"/>
  <c r="C94"/>
  <c r="D94"/>
  <c r="E94"/>
  <c r="F94"/>
  <c r="G94"/>
  <c r="H94"/>
  <c r="I94"/>
  <c r="J94"/>
  <c r="K94"/>
  <c r="L94"/>
  <c r="M94"/>
  <c r="N94"/>
  <c r="O94"/>
  <c r="P94"/>
  <c r="B95"/>
  <c r="C95"/>
  <c r="D95"/>
  <c r="E95"/>
  <c r="F95"/>
  <c r="G95"/>
  <c r="H95"/>
  <c r="I95"/>
  <c r="J95"/>
  <c r="K95"/>
  <c r="L95"/>
  <c r="M95"/>
  <c r="N95"/>
  <c r="O95"/>
  <c r="P95"/>
  <c r="B96"/>
  <c r="C96"/>
  <c r="D96"/>
  <c r="E96"/>
  <c r="F96"/>
  <c r="G96"/>
  <c r="H96"/>
  <c r="I96"/>
  <c r="J96"/>
  <c r="K96"/>
  <c r="L96"/>
  <c r="M96"/>
  <c r="N96"/>
  <c r="O96"/>
  <c r="P96"/>
  <c r="B97"/>
  <c r="C97"/>
  <c r="D97"/>
  <c r="E97"/>
  <c r="F97"/>
  <c r="G97"/>
  <c r="H97"/>
  <c r="I97"/>
  <c r="J97"/>
  <c r="K97"/>
  <c r="L97"/>
  <c r="M97"/>
  <c r="N97"/>
  <c r="O97"/>
  <c r="P97"/>
  <c r="B98"/>
  <c r="C98"/>
  <c r="D98"/>
  <c r="E98"/>
  <c r="F98"/>
  <c r="G98"/>
  <c r="H98"/>
  <c r="I98"/>
  <c r="J98"/>
  <c r="K98"/>
  <c r="L98"/>
  <c r="M98"/>
  <c r="N98"/>
  <c r="O98"/>
  <c r="P98"/>
  <c r="B99"/>
  <c r="C99"/>
  <c r="D99"/>
  <c r="E99"/>
  <c r="F99"/>
  <c r="G99"/>
  <c r="H99"/>
  <c r="I99"/>
  <c r="J99"/>
  <c r="K99"/>
  <c r="L99"/>
  <c r="M99"/>
  <c r="N99"/>
  <c r="O99"/>
  <c r="P99"/>
  <c r="B100"/>
  <c r="C100"/>
  <c r="D100"/>
  <c r="E100"/>
  <c r="F100"/>
  <c r="G100"/>
  <c r="H100"/>
  <c r="I100"/>
  <c r="J100"/>
  <c r="K100"/>
  <c r="L100"/>
  <c r="M100"/>
  <c r="N100"/>
  <c r="O100"/>
  <c r="P100"/>
  <c r="B101"/>
  <c r="C101"/>
  <c r="D101"/>
  <c r="E101"/>
  <c r="F101"/>
  <c r="G101"/>
  <c r="H101"/>
  <c r="I101"/>
  <c r="J101"/>
  <c r="K101"/>
  <c r="L101"/>
  <c r="M101"/>
  <c r="N101"/>
  <c r="O101"/>
  <c r="P101"/>
  <c r="B102"/>
  <c r="C102"/>
  <c r="D102"/>
  <c r="E102"/>
  <c r="F102"/>
  <c r="G102"/>
  <c r="H102"/>
  <c r="I102"/>
  <c r="J102"/>
  <c r="K102"/>
  <c r="L102"/>
  <c r="M102"/>
  <c r="N102"/>
  <c r="O102"/>
  <c r="P102"/>
  <c r="B103"/>
  <c r="C103"/>
  <c r="D103"/>
  <c r="E103"/>
  <c r="F103"/>
  <c r="G103"/>
  <c r="H103"/>
  <c r="I103"/>
  <c r="J103"/>
  <c r="K103"/>
  <c r="L103"/>
  <c r="M103"/>
  <c r="N103"/>
  <c r="O103"/>
  <c r="P103"/>
  <c r="B104"/>
  <c r="C104"/>
  <c r="D104"/>
  <c r="E104"/>
  <c r="F104"/>
  <c r="G104"/>
  <c r="H104"/>
  <c r="I104"/>
  <c r="J104"/>
  <c r="K104"/>
  <c r="L104"/>
  <c r="M104"/>
  <c r="N104"/>
  <c r="O104"/>
  <c r="P104"/>
  <c r="B105"/>
  <c r="C105"/>
  <c r="D105"/>
  <c r="E105"/>
  <c r="F105"/>
  <c r="G105"/>
  <c r="H105"/>
  <c r="I105"/>
  <c r="J105"/>
  <c r="K105"/>
  <c r="L105"/>
  <c r="M105"/>
  <c r="N105"/>
  <c r="O105"/>
  <c r="P105"/>
  <c r="B106"/>
  <c r="C106"/>
  <c r="D106"/>
  <c r="E106"/>
  <c r="F106"/>
  <c r="G106"/>
  <c r="H106"/>
  <c r="I106"/>
  <c r="J106"/>
  <c r="K106"/>
  <c r="L106"/>
  <c r="M106"/>
  <c r="N106"/>
  <c r="O106"/>
  <c r="P106"/>
  <c r="B107"/>
  <c r="C107"/>
  <c r="D107"/>
  <c r="E107"/>
  <c r="F107"/>
  <c r="G107"/>
  <c r="H107"/>
  <c r="I107"/>
  <c r="J107"/>
  <c r="K107"/>
  <c r="L107"/>
  <c r="M107"/>
  <c r="N107"/>
  <c r="O107"/>
  <c r="P107"/>
  <c r="B108"/>
  <c r="C108"/>
  <c r="D108"/>
  <c r="E108"/>
  <c r="F108"/>
  <c r="G108"/>
  <c r="H108"/>
  <c r="I108"/>
  <c r="J108"/>
  <c r="K108"/>
  <c r="L108"/>
  <c r="M108"/>
  <c r="N108"/>
  <c r="O108"/>
  <c r="P108"/>
  <c r="B109"/>
  <c r="C109"/>
  <c r="D109"/>
  <c r="E109"/>
  <c r="F109"/>
  <c r="G109"/>
  <c r="H109"/>
  <c r="I109"/>
  <c r="J109"/>
  <c r="K109"/>
  <c r="L109"/>
  <c r="M109"/>
  <c r="N109"/>
  <c r="O109"/>
  <c r="P109"/>
  <c r="B110"/>
  <c r="C110"/>
  <c r="D110"/>
  <c r="E110"/>
  <c r="F110"/>
  <c r="G110"/>
  <c r="H110"/>
  <c r="I110"/>
  <c r="J110"/>
  <c r="K110"/>
  <c r="L110"/>
  <c r="M110"/>
  <c r="N110"/>
  <c r="O110"/>
  <c r="P110"/>
  <c r="B111"/>
  <c r="C111"/>
  <c r="D111"/>
  <c r="E111"/>
  <c r="F111"/>
  <c r="G111"/>
  <c r="H111"/>
  <c r="I111"/>
  <c r="J111"/>
  <c r="K111"/>
  <c r="L111"/>
  <c r="M111"/>
  <c r="N111"/>
  <c r="O111"/>
  <c r="P111"/>
  <c r="B112"/>
  <c r="C112"/>
  <c r="D112"/>
  <c r="E112"/>
  <c r="F112"/>
  <c r="G112"/>
  <c r="H112"/>
  <c r="I112"/>
  <c r="J112"/>
  <c r="K112"/>
  <c r="L112"/>
  <c r="M112"/>
  <c r="N112"/>
  <c r="O112"/>
  <c r="P112"/>
  <c r="B113"/>
  <c r="C113"/>
  <c r="D113"/>
  <c r="E113"/>
  <c r="F113"/>
  <c r="G113"/>
  <c r="H113"/>
  <c r="I113"/>
  <c r="J113"/>
  <c r="K113"/>
  <c r="L113"/>
  <c r="M113"/>
  <c r="N113"/>
  <c r="O113"/>
  <c r="P113"/>
  <c r="B114"/>
  <c r="C114"/>
  <c r="D114"/>
  <c r="E114"/>
  <c r="F114"/>
  <c r="G114"/>
  <c r="H114"/>
  <c r="I114"/>
  <c r="J114"/>
  <c r="K114"/>
  <c r="L114"/>
  <c r="M114"/>
  <c r="N114"/>
  <c r="O114"/>
  <c r="P114"/>
  <c r="B115"/>
  <c r="C115"/>
  <c r="D115"/>
  <c r="E115"/>
  <c r="F115"/>
  <c r="G115"/>
  <c r="H115"/>
  <c r="I115"/>
  <c r="J115"/>
  <c r="K115"/>
  <c r="L115"/>
  <c r="M115"/>
  <c r="N115"/>
  <c r="O115"/>
  <c r="P115"/>
  <c r="B116"/>
  <c r="C116"/>
  <c r="D116"/>
  <c r="E116"/>
  <c r="F116"/>
  <c r="G116"/>
  <c r="H116"/>
  <c r="I116"/>
  <c r="J116"/>
  <c r="K116"/>
  <c r="L116"/>
  <c r="M116"/>
  <c r="N116"/>
  <c r="O116"/>
  <c r="P116"/>
  <c r="B117"/>
  <c r="C117"/>
  <c r="D117"/>
  <c r="E117"/>
  <c r="F117"/>
  <c r="G117"/>
  <c r="H117"/>
  <c r="I117"/>
  <c r="J117"/>
  <c r="K117"/>
  <c r="L117"/>
  <c r="M117"/>
  <c r="N117"/>
  <c r="O117"/>
  <c r="P117"/>
  <c r="B118"/>
  <c r="C118"/>
  <c r="D118"/>
  <c r="E118"/>
  <c r="F118"/>
  <c r="G118"/>
  <c r="H118"/>
  <c r="I118"/>
  <c r="J118"/>
  <c r="K118"/>
  <c r="L118"/>
  <c r="M118"/>
  <c r="N118"/>
  <c r="O118"/>
  <c r="P118"/>
  <c r="B119"/>
  <c r="C119"/>
  <c r="D119"/>
  <c r="E119"/>
  <c r="F119"/>
  <c r="G119"/>
  <c r="H119"/>
  <c r="I119"/>
  <c r="J119"/>
  <c r="K119"/>
  <c r="L119"/>
  <c r="M119"/>
  <c r="N119"/>
  <c r="O119"/>
  <c r="P119"/>
  <c r="B120"/>
  <c r="C120"/>
  <c r="D120"/>
  <c r="E120"/>
  <c r="F120"/>
  <c r="G120"/>
  <c r="H120"/>
  <c r="I120"/>
  <c r="J120"/>
  <c r="K120"/>
  <c r="L120"/>
  <c r="M120"/>
  <c r="N120"/>
  <c r="O120"/>
  <c r="P120"/>
  <c r="B121"/>
  <c r="C121"/>
  <c r="D121"/>
  <c r="E121"/>
  <c r="F121"/>
  <c r="G121"/>
  <c r="H121"/>
  <c r="I121"/>
  <c r="J121"/>
  <c r="K121"/>
  <c r="L121"/>
  <c r="M121"/>
  <c r="N121"/>
  <c r="O121"/>
  <c r="P121"/>
  <c r="B122"/>
  <c r="C122"/>
  <c r="D122"/>
  <c r="E122"/>
  <c r="F122"/>
  <c r="G122"/>
  <c r="H122"/>
  <c r="I122"/>
  <c r="J122"/>
  <c r="K122"/>
  <c r="L122"/>
  <c r="M122"/>
  <c r="N122"/>
  <c r="O122"/>
  <c r="P122"/>
  <c r="B123"/>
  <c r="C123"/>
  <c r="D123"/>
  <c r="E123"/>
  <c r="F123"/>
  <c r="G123"/>
  <c r="H123"/>
  <c r="I123"/>
  <c r="J123"/>
  <c r="K123"/>
  <c r="L123"/>
  <c r="M123"/>
  <c r="N123"/>
  <c r="O123"/>
  <c r="P123"/>
  <c r="B124"/>
  <c r="C124"/>
  <c r="D124"/>
  <c r="E124"/>
  <c r="F124"/>
  <c r="G124"/>
  <c r="H124"/>
  <c r="I124"/>
  <c r="J124"/>
  <c r="K124"/>
  <c r="L124"/>
  <c r="M124"/>
  <c r="N124"/>
  <c r="O124"/>
  <c r="P124"/>
  <c r="B125"/>
  <c r="C125"/>
  <c r="D125"/>
  <c r="E125"/>
  <c r="F125"/>
  <c r="G125"/>
  <c r="H125"/>
  <c r="I125"/>
  <c r="J125"/>
  <c r="K125"/>
  <c r="L125"/>
  <c r="M125"/>
  <c r="N125"/>
  <c r="O125"/>
  <c r="P125"/>
  <c r="B126"/>
  <c r="C126"/>
  <c r="D126"/>
  <c r="E126"/>
  <c r="F126"/>
  <c r="G126"/>
  <c r="H126"/>
  <c r="I126"/>
  <c r="J126"/>
  <c r="K126"/>
  <c r="L126"/>
  <c r="M126"/>
  <c r="N126"/>
  <c r="O126"/>
  <c r="P126"/>
  <c r="B127"/>
  <c r="C127"/>
  <c r="D127"/>
  <c r="E127"/>
  <c r="F127"/>
  <c r="G127"/>
  <c r="H127"/>
  <c r="I127"/>
  <c r="J127"/>
  <c r="K127"/>
  <c r="L127"/>
  <c r="M127"/>
  <c r="N127"/>
  <c r="O127"/>
  <c r="P127"/>
  <c r="B128"/>
  <c r="C128"/>
  <c r="D128"/>
  <c r="E128"/>
  <c r="F128"/>
  <c r="G128"/>
  <c r="H128"/>
  <c r="I128"/>
  <c r="J128"/>
  <c r="K128"/>
  <c r="L128"/>
  <c r="M128"/>
  <c r="N128"/>
  <c r="O128"/>
  <c r="P128"/>
  <c r="B129"/>
  <c r="C129"/>
  <c r="D129"/>
  <c r="E129"/>
  <c r="F129"/>
  <c r="G129"/>
  <c r="H129"/>
  <c r="I129"/>
  <c r="J129"/>
  <c r="K129"/>
  <c r="L129"/>
  <c r="M129"/>
  <c r="N129"/>
  <c r="O129"/>
  <c r="P129"/>
  <c r="B130"/>
  <c r="C130"/>
  <c r="D130"/>
  <c r="E130"/>
  <c r="F130"/>
  <c r="G130"/>
  <c r="H130"/>
  <c r="I130"/>
  <c r="J130"/>
  <c r="K130"/>
  <c r="L130"/>
  <c r="M130"/>
  <c r="N130"/>
  <c r="O130"/>
  <c r="P130"/>
  <c r="B131"/>
  <c r="C131"/>
  <c r="D131"/>
  <c r="E131"/>
  <c r="F131"/>
  <c r="G131"/>
  <c r="H131"/>
  <c r="I131"/>
  <c r="J131"/>
  <c r="K131"/>
  <c r="L131"/>
  <c r="M131"/>
  <c r="N131"/>
  <c r="O131"/>
  <c r="P131"/>
  <c r="B132"/>
  <c r="C132"/>
  <c r="D132"/>
  <c r="E132"/>
  <c r="F132"/>
  <c r="G132"/>
  <c r="H132"/>
  <c r="I132"/>
  <c r="J132"/>
  <c r="K132"/>
  <c r="L132"/>
  <c r="M132"/>
  <c r="N132"/>
  <c r="O132"/>
  <c r="P132"/>
  <c r="B133"/>
  <c r="C133"/>
  <c r="D133"/>
  <c r="E133"/>
  <c r="F133"/>
  <c r="G133"/>
  <c r="H133"/>
  <c r="I133"/>
  <c r="J133"/>
  <c r="K133"/>
  <c r="L133"/>
  <c r="M133"/>
  <c r="N133"/>
  <c r="O133"/>
  <c r="P133"/>
  <c r="B134"/>
  <c r="C134"/>
  <c r="D134"/>
  <c r="E134"/>
  <c r="F134"/>
  <c r="G134"/>
  <c r="H134"/>
  <c r="I134"/>
  <c r="J134"/>
  <c r="K134"/>
  <c r="L134"/>
  <c r="M134"/>
  <c r="N134"/>
  <c r="O134"/>
  <c r="P134"/>
  <c r="B135"/>
  <c r="C135"/>
  <c r="D135"/>
  <c r="E135"/>
  <c r="F135"/>
  <c r="G135"/>
  <c r="H135"/>
  <c r="I135"/>
  <c r="J135"/>
  <c r="K135"/>
  <c r="L135"/>
  <c r="M135"/>
  <c r="N135"/>
  <c r="O135"/>
  <c r="P135"/>
  <c r="B136"/>
  <c r="C136"/>
  <c r="D136"/>
  <c r="E136"/>
  <c r="F136"/>
  <c r="G136"/>
  <c r="H136"/>
  <c r="I136"/>
  <c r="J136"/>
  <c r="K136"/>
  <c r="L136"/>
  <c r="M136"/>
  <c r="N136"/>
  <c r="O136"/>
  <c r="P136"/>
  <c r="B137"/>
  <c r="C137"/>
  <c r="D137"/>
  <c r="E137"/>
  <c r="F137"/>
  <c r="G137"/>
  <c r="H137"/>
  <c r="I137"/>
  <c r="J137"/>
  <c r="K137"/>
  <c r="L137"/>
  <c r="M137"/>
  <c r="N137"/>
  <c r="O137"/>
  <c r="P137"/>
  <c r="B138"/>
  <c r="C138"/>
  <c r="D138"/>
  <c r="E138"/>
  <c r="F138"/>
  <c r="G138"/>
  <c r="H138"/>
  <c r="I138"/>
  <c r="J138"/>
  <c r="K138"/>
  <c r="L138"/>
  <c r="M138"/>
  <c r="N138"/>
  <c r="O138"/>
  <c r="P138"/>
  <c r="B139"/>
  <c r="C139"/>
  <c r="D139"/>
  <c r="E139"/>
  <c r="F139"/>
  <c r="G139"/>
  <c r="H139"/>
  <c r="I139"/>
  <c r="J139"/>
  <c r="K139"/>
  <c r="L139"/>
  <c r="M139"/>
  <c r="N139"/>
  <c r="O139"/>
  <c r="P139"/>
  <c r="B140"/>
  <c r="C140"/>
  <c r="D140"/>
  <c r="E140"/>
  <c r="F140"/>
  <c r="G140"/>
  <c r="H140"/>
  <c r="I140"/>
  <c r="J140"/>
  <c r="K140"/>
  <c r="L140"/>
  <c r="M140"/>
  <c r="N140"/>
  <c r="O140"/>
  <c r="P140"/>
  <c r="B141"/>
  <c r="C141"/>
  <c r="D141"/>
  <c r="E141"/>
  <c r="F141"/>
  <c r="G141"/>
  <c r="H141"/>
  <c r="I141"/>
  <c r="J141"/>
  <c r="K141"/>
  <c r="L141"/>
  <c r="M141"/>
  <c r="N141"/>
  <c r="O141"/>
  <c r="P141"/>
  <c r="B142"/>
  <c r="C142"/>
  <c r="D142"/>
  <c r="E142"/>
  <c r="F142"/>
  <c r="G142"/>
  <c r="H142"/>
  <c r="I142"/>
  <c r="J142"/>
  <c r="K142"/>
  <c r="L142"/>
  <c r="M142"/>
  <c r="N142"/>
  <c r="O142"/>
  <c r="P142"/>
  <c r="B143"/>
  <c r="C143"/>
  <c r="D143"/>
  <c r="E143"/>
  <c r="F143"/>
  <c r="G143"/>
  <c r="H143"/>
  <c r="I143"/>
  <c r="J143"/>
  <c r="K143"/>
  <c r="L143"/>
  <c r="M143"/>
  <c r="N143"/>
  <c r="O143"/>
  <c r="P143"/>
  <c r="B144"/>
  <c r="C144"/>
  <c r="D144"/>
  <c r="E144"/>
  <c r="F144"/>
  <c r="G144"/>
  <c r="H144"/>
  <c r="I144"/>
  <c r="J144"/>
  <c r="K144"/>
  <c r="L144"/>
  <c r="M144"/>
  <c r="N144"/>
  <c r="O144"/>
  <c r="P144"/>
  <c r="B145"/>
  <c r="C145"/>
  <c r="D145"/>
  <c r="E145"/>
  <c r="F145"/>
  <c r="G145"/>
  <c r="H145"/>
  <c r="I145"/>
  <c r="J145"/>
  <c r="K145"/>
  <c r="L145"/>
  <c r="M145"/>
  <c r="N145"/>
  <c r="O145"/>
  <c r="P145"/>
  <c r="B146"/>
  <c r="C146"/>
  <c r="D146"/>
  <c r="E146"/>
  <c r="F146"/>
  <c r="G146"/>
  <c r="H146"/>
  <c r="I146"/>
  <c r="J146"/>
  <c r="K146"/>
  <c r="L146"/>
  <c r="M146"/>
  <c r="N146"/>
  <c r="O146"/>
  <c r="P146"/>
  <c r="B147"/>
  <c r="C147"/>
  <c r="D147"/>
  <c r="E147"/>
  <c r="F147"/>
  <c r="G147"/>
  <c r="H147"/>
  <c r="I147"/>
  <c r="J147"/>
  <c r="K147"/>
  <c r="L147"/>
  <c r="M147"/>
  <c r="N147"/>
  <c r="O147"/>
  <c r="P147"/>
  <c r="B148"/>
  <c r="C148"/>
  <c r="D148"/>
  <c r="E148"/>
  <c r="F148"/>
  <c r="G148"/>
  <c r="H148"/>
  <c r="I148"/>
  <c r="J148"/>
  <c r="K148"/>
  <c r="L148"/>
  <c r="M148"/>
  <c r="N148"/>
  <c r="O148"/>
  <c r="P148"/>
  <c r="B149"/>
  <c r="C149"/>
  <c r="D149"/>
  <c r="E149"/>
  <c r="F149"/>
  <c r="G149"/>
  <c r="H149"/>
  <c r="I149"/>
  <c r="J149"/>
  <c r="K149"/>
  <c r="L149"/>
  <c r="M149"/>
  <c r="N149"/>
  <c r="O149"/>
  <c r="P149"/>
  <c r="B150"/>
  <c r="C150"/>
  <c r="D150"/>
  <c r="E150"/>
  <c r="F150"/>
  <c r="G150"/>
  <c r="H150"/>
  <c r="I150"/>
  <c r="J150"/>
  <c r="K150"/>
  <c r="L150"/>
  <c r="M150"/>
  <c r="N150"/>
  <c r="O150"/>
  <c r="P150"/>
  <c r="B151"/>
  <c r="C151"/>
  <c r="D151"/>
  <c r="E151"/>
  <c r="F151"/>
  <c r="G151"/>
  <c r="H151"/>
  <c r="I151"/>
  <c r="J151"/>
  <c r="K151"/>
  <c r="L151"/>
  <c r="M151"/>
  <c r="N151"/>
  <c r="O151"/>
  <c r="P151"/>
  <c r="B152"/>
  <c r="C152"/>
  <c r="D152"/>
  <c r="E152"/>
  <c r="F152"/>
  <c r="G152"/>
  <c r="H152"/>
  <c r="I152"/>
  <c r="J152"/>
  <c r="K152"/>
  <c r="L152"/>
  <c r="M152"/>
  <c r="N152"/>
  <c r="O152"/>
  <c r="P152"/>
  <c r="B153"/>
  <c r="C153"/>
  <c r="D153"/>
  <c r="E153"/>
  <c r="F153"/>
  <c r="G153"/>
  <c r="H153"/>
  <c r="I153"/>
  <c r="J153"/>
  <c r="K153"/>
  <c r="L153"/>
  <c r="M153"/>
  <c r="N153"/>
  <c r="O153"/>
  <c r="P153"/>
  <c r="B154"/>
  <c r="C154"/>
  <c r="D154"/>
  <c r="E154"/>
  <c r="F154"/>
  <c r="G154"/>
  <c r="H154"/>
  <c r="I154"/>
  <c r="J154"/>
  <c r="K154"/>
  <c r="L154"/>
  <c r="M154"/>
  <c r="N154"/>
  <c r="O154"/>
  <c r="P154"/>
  <c r="B155"/>
  <c r="C155"/>
  <c r="D155"/>
  <c r="E155"/>
  <c r="F155"/>
  <c r="G155"/>
  <c r="H155"/>
  <c r="I155"/>
  <c r="J155"/>
  <c r="K155"/>
  <c r="L155"/>
  <c r="M155"/>
  <c r="N155"/>
  <c r="O155"/>
  <c r="P155"/>
  <c r="B156"/>
  <c r="C156"/>
  <c r="D156"/>
  <c r="E156"/>
  <c r="F156"/>
  <c r="G156"/>
  <c r="H156"/>
  <c r="I156"/>
  <c r="J156"/>
  <c r="K156"/>
  <c r="L156"/>
  <c r="M156"/>
  <c r="N156"/>
  <c r="O156"/>
  <c r="P156"/>
  <c r="B157"/>
  <c r="C157"/>
  <c r="D157"/>
  <c r="E157"/>
  <c r="F157"/>
  <c r="G157"/>
  <c r="H157"/>
  <c r="I157"/>
  <c r="J157"/>
  <c r="K157"/>
  <c r="L157"/>
  <c r="M157"/>
  <c r="N157"/>
  <c r="O157"/>
  <c r="P157"/>
  <c r="B158"/>
  <c r="C158"/>
  <c r="D158"/>
  <c r="E158"/>
  <c r="F158"/>
  <c r="G158"/>
  <c r="H158"/>
  <c r="I158"/>
  <c r="J158"/>
  <c r="K158"/>
  <c r="L158"/>
  <c r="M158"/>
  <c r="N158"/>
  <c r="O158"/>
  <c r="P158"/>
  <c r="B159"/>
  <c r="C159"/>
  <c r="D159"/>
  <c r="E159"/>
  <c r="F159"/>
  <c r="G159"/>
  <c r="H159"/>
  <c r="I159"/>
  <c r="J159"/>
  <c r="K159"/>
  <c r="L159"/>
  <c r="M159"/>
  <c r="N159"/>
  <c r="O159"/>
  <c r="P159"/>
  <c r="B160"/>
  <c r="C160"/>
  <c r="D160"/>
  <c r="E160"/>
  <c r="F160"/>
  <c r="G160"/>
  <c r="H160"/>
  <c r="I160"/>
  <c r="J160"/>
  <c r="K160"/>
  <c r="L160"/>
  <c r="M160"/>
  <c r="N160"/>
  <c r="O160"/>
  <c r="P160"/>
  <c r="B161"/>
  <c r="C161"/>
  <c r="D161"/>
  <c r="E161"/>
  <c r="F161"/>
  <c r="G161"/>
  <c r="H161"/>
  <c r="I161"/>
  <c r="J161"/>
  <c r="K161"/>
  <c r="L161"/>
  <c r="M161"/>
  <c r="N161"/>
  <c r="O161"/>
  <c r="P161"/>
  <c r="B162"/>
  <c r="C162"/>
  <c r="D162"/>
  <c r="E162"/>
  <c r="F162"/>
  <c r="G162"/>
  <c r="H162"/>
  <c r="I162"/>
  <c r="J162"/>
  <c r="K162"/>
  <c r="L162"/>
  <c r="M162"/>
  <c r="N162"/>
  <c r="O162"/>
  <c r="P162"/>
  <c r="B163"/>
  <c r="C163"/>
  <c r="D163"/>
  <c r="E163"/>
  <c r="F163"/>
  <c r="G163"/>
  <c r="H163"/>
  <c r="I163"/>
  <c r="J163"/>
  <c r="K163"/>
  <c r="L163"/>
  <c r="M163"/>
  <c r="N163"/>
  <c r="O163"/>
  <c r="P163"/>
  <c r="B164"/>
  <c r="C164"/>
  <c r="D164"/>
  <c r="E164"/>
  <c r="F164"/>
  <c r="G164"/>
  <c r="H164"/>
  <c r="I164"/>
  <c r="J164"/>
  <c r="K164"/>
  <c r="L164"/>
  <c r="M164"/>
  <c r="N164"/>
  <c r="O164"/>
  <c r="P164"/>
  <c r="B165"/>
  <c r="C165"/>
  <c r="D165"/>
  <c r="E165"/>
  <c r="F165"/>
  <c r="G165"/>
  <c r="H165"/>
  <c r="I165"/>
  <c r="J165"/>
  <c r="K165"/>
  <c r="L165"/>
  <c r="M165"/>
  <c r="N165"/>
  <c r="O165"/>
  <c r="P165"/>
  <c r="B166"/>
  <c r="C166"/>
  <c r="D166"/>
  <c r="E166"/>
  <c r="F166"/>
  <c r="G166"/>
  <c r="H166"/>
  <c r="I166"/>
  <c r="J166"/>
  <c r="K166"/>
  <c r="L166"/>
  <c r="M166"/>
  <c r="N166"/>
  <c r="O166"/>
  <c r="P166"/>
  <c r="B167"/>
  <c r="C167"/>
  <c r="D167"/>
  <c r="E167"/>
  <c r="F167"/>
  <c r="G167"/>
  <c r="H167"/>
  <c r="I167"/>
  <c r="J167"/>
  <c r="K167"/>
  <c r="L167"/>
  <c r="M167"/>
  <c r="N167"/>
  <c r="O167"/>
  <c r="P167"/>
  <c r="B168"/>
  <c r="C168"/>
  <c r="D168"/>
  <c r="E168"/>
  <c r="F168"/>
  <c r="G168"/>
  <c r="H168"/>
  <c r="I168"/>
  <c r="J168"/>
  <c r="K168"/>
  <c r="L168"/>
  <c r="M168"/>
  <c r="N168"/>
  <c r="O168"/>
  <c r="P168"/>
  <c r="B169"/>
  <c r="C169"/>
  <c r="D169"/>
  <c r="E169"/>
  <c r="F169"/>
  <c r="G169"/>
  <c r="H169"/>
  <c r="I169"/>
  <c r="J169"/>
  <c r="K169"/>
  <c r="L169"/>
  <c r="M169"/>
  <c r="N169"/>
  <c r="O169"/>
  <c r="P169"/>
  <c r="B170"/>
  <c r="C170"/>
  <c r="D170"/>
  <c r="E170"/>
  <c r="F170"/>
  <c r="G170"/>
  <c r="H170"/>
  <c r="I170"/>
  <c r="J170"/>
  <c r="K170"/>
  <c r="L170"/>
  <c r="M170"/>
  <c r="N170"/>
  <c r="O170"/>
  <c r="P170"/>
  <c r="B171"/>
  <c r="C171"/>
  <c r="D171"/>
  <c r="E171"/>
  <c r="F171"/>
  <c r="G171"/>
  <c r="H171"/>
  <c r="I171"/>
  <c r="J171"/>
  <c r="K171"/>
  <c r="L171"/>
  <c r="M171"/>
  <c r="N171"/>
  <c r="O171"/>
  <c r="P171"/>
  <c r="B172"/>
  <c r="C172"/>
  <c r="D172"/>
  <c r="E172"/>
  <c r="F172"/>
  <c r="G172"/>
  <c r="H172"/>
  <c r="I172"/>
  <c r="J172"/>
  <c r="K172"/>
  <c r="L172"/>
  <c r="M172"/>
  <c r="N172"/>
  <c r="O172"/>
  <c r="P172"/>
  <c r="B173"/>
  <c r="C173"/>
  <c r="D173"/>
  <c r="E173"/>
  <c r="F173"/>
  <c r="G173"/>
  <c r="H173"/>
  <c r="I173"/>
  <c r="J173"/>
  <c r="K173"/>
  <c r="L173"/>
  <c r="M173"/>
  <c r="N173"/>
  <c r="O173"/>
  <c r="P173"/>
  <c r="B174"/>
  <c r="C174"/>
  <c r="D174"/>
  <c r="E174"/>
  <c r="F174"/>
  <c r="G174"/>
  <c r="H174"/>
  <c r="I174"/>
  <c r="J174"/>
  <c r="K174"/>
  <c r="L174"/>
  <c r="M174"/>
  <c r="N174"/>
  <c r="O174"/>
  <c r="P174"/>
  <c r="B175"/>
  <c r="C175"/>
  <c r="D175"/>
  <c r="E175"/>
  <c r="F175"/>
  <c r="G175"/>
  <c r="H175"/>
  <c r="I175"/>
  <c r="J175"/>
  <c r="K175"/>
  <c r="L175"/>
  <c r="M175"/>
  <c r="N175"/>
  <c r="O175"/>
  <c r="P175"/>
  <c r="B176"/>
  <c r="C176"/>
  <c r="D176"/>
  <c r="E176"/>
  <c r="F176"/>
  <c r="G176"/>
  <c r="H176"/>
  <c r="I176"/>
  <c r="J176"/>
  <c r="K176"/>
  <c r="L176"/>
  <c r="M176"/>
  <c r="N176"/>
  <c r="O176"/>
  <c r="P176"/>
  <c r="B177"/>
  <c r="C177"/>
  <c r="D177"/>
  <c r="E177"/>
  <c r="F177"/>
  <c r="G177"/>
  <c r="H177"/>
  <c r="I177"/>
  <c r="J177"/>
  <c r="K177"/>
  <c r="L177"/>
  <c r="M177"/>
  <c r="N177"/>
  <c r="O177"/>
  <c r="P177"/>
  <c r="B178"/>
  <c r="C178"/>
  <c r="D178"/>
  <c r="E178"/>
  <c r="F178"/>
  <c r="G178"/>
  <c r="H178"/>
  <c r="I178"/>
  <c r="J178"/>
  <c r="K178"/>
  <c r="L178"/>
  <c r="M178"/>
  <c r="N178"/>
  <c r="O178"/>
  <c r="P178"/>
  <c r="B179"/>
  <c r="C179"/>
  <c r="D179"/>
  <c r="E179"/>
  <c r="F179"/>
  <c r="G179"/>
  <c r="H179"/>
  <c r="I179"/>
  <c r="J179"/>
  <c r="K179"/>
  <c r="L179"/>
  <c r="M179"/>
  <c r="N179"/>
  <c r="O179"/>
  <c r="P179"/>
  <c r="B180"/>
  <c r="C180"/>
  <c r="D180"/>
  <c r="E180"/>
  <c r="F180"/>
  <c r="G180"/>
  <c r="H180"/>
  <c r="I180"/>
  <c r="J180"/>
  <c r="K180"/>
  <c r="L180"/>
  <c r="M180"/>
  <c r="N180"/>
  <c r="O180"/>
  <c r="P180"/>
  <c r="B181"/>
  <c r="C181"/>
  <c r="D181"/>
  <c r="E181"/>
  <c r="F181"/>
  <c r="G181"/>
  <c r="H181"/>
  <c r="I181"/>
  <c r="J181"/>
  <c r="K181"/>
  <c r="L181"/>
  <c r="M181"/>
  <c r="N181"/>
  <c r="O181"/>
  <c r="P181"/>
  <c r="B182"/>
  <c r="C182"/>
  <c r="D182"/>
  <c r="E182"/>
  <c r="F182"/>
  <c r="G182"/>
  <c r="H182"/>
  <c r="I182"/>
  <c r="J182"/>
  <c r="K182"/>
  <c r="L182"/>
  <c r="M182"/>
  <c r="N182"/>
  <c r="O182"/>
  <c r="P182"/>
  <c r="B183"/>
  <c r="C183"/>
  <c r="D183"/>
  <c r="E183"/>
  <c r="F183"/>
  <c r="G183"/>
  <c r="H183"/>
  <c r="I183"/>
  <c r="J183"/>
  <c r="K183"/>
  <c r="L183"/>
  <c r="M183"/>
  <c r="N183"/>
  <c r="O183"/>
  <c r="P183"/>
  <c r="B184"/>
  <c r="C184"/>
  <c r="D184"/>
  <c r="E184"/>
  <c r="F184"/>
  <c r="G184"/>
  <c r="H184"/>
  <c r="I184"/>
  <c r="J184"/>
  <c r="K184"/>
  <c r="L184"/>
  <c r="M184"/>
  <c r="N184"/>
  <c r="O184"/>
  <c r="P184"/>
  <c r="B185"/>
  <c r="C185"/>
  <c r="D185"/>
  <c r="E185"/>
  <c r="F185"/>
  <c r="G185"/>
  <c r="H185"/>
  <c r="I185"/>
  <c r="J185"/>
  <c r="K185"/>
  <c r="L185"/>
  <c r="M185"/>
  <c r="N185"/>
  <c r="O185"/>
  <c r="P185"/>
  <c r="B186"/>
  <c r="C186"/>
  <c r="D186"/>
  <c r="E186"/>
  <c r="F186"/>
  <c r="G186"/>
  <c r="H186"/>
  <c r="I186"/>
  <c r="J186"/>
  <c r="K186"/>
  <c r="L186"/>
  <c r="M186"/>
  <c r="N186"/>
  <c r="O186"/>
  <c r="P186"/>
  <c r="B187"/>
  <c r="C187"/>
  <c r="D187"/>
  <c r="E187"/>
  <c r="F187"/>
  <c r="G187"/>
  <c r="H187"/>
  <c r="I187"/>
  <c r="J187"/>
  <c r="K187"/>
  <c r="L187"/>
  <c r="M187"/>
  <c r="N187"/>
  <c r="O187"/>
  <c r="P187"/>
  <c r="B188"/>
  <c r="C188"/>
  <c r="D188"/>
  <c r="E188"/>
  <c r="F188"/>
  <c r="G188"/>
  <c r="H188"/>
  <c r="I188"/>
  <c r="J188"/>
  <c r="K188"/>
  <c r="L188"/>
  <c r="M188"/>
  <c r="N188"/>
  <c r="O188"/>
  <c r="P188"/>
  <c r="B189"/>
  <c r="C189"/>
  <c r="D189"/>
  <c r="E189"/>
  <c r="F189"/>
  <c r="G189"/>
  <c r="H189"/>
  <c r="I189"/>
  <c r="J189"/>
  <c r="K189"/>
  <c r="L189"/>
  <c r="M189"/>
  <c r="N189"/>
  <c r="O189"/>
  <c r="P189"/>
  <c r="B190"/>
  <c r="C190"/>
  <c r="D190"/>
  <c r="E190"/>
  <c r="F190"/>
  <c r="G190"/>
  <c r="H190"/>
  <c r="I190"/>
  <c r="J190"/>
  <c r="K190"/>
  <c r="L190"/>
  <c r="M190"/>
  <c r="N190"/>
  <c r="O190"/>
  <c r="P190"/>
  <c r="B191"/>
  <c r="C191"/>
  <c r="D191"/>
  <c r="E191"/>
  <c r="F191"/>
  <c r="G191"/>
  <c r="H191"/>
  <c r="I191"/>
  <c r="J191"/>
  <c r="K191"/>
  <c r="L191"/>
  <c r="M191"/>
  <c r="N191"/>
  <c r="O191"/>
  <c r="P191"/>
  <c r="B192"/>
  <c r="C192"/>
  <c r="D192"/>
  <c r="E192"/>
  <c r="F192"/>
  <c r="G192"/>
  <c r="H192"/>
  <c r="I192"/>
  <c r="J192"/>
  <c r="K192"/>
  <c r="L192"/>
  <c r="M192"/>
  <c r="N192"/>
  <c r="O192"/>
  <c r="P192"/>
  <c r="B193"/>
  <c r="C193"/>
  <c r="D193"/>
  <c r="E193"/>
  <c r="F193"/>
  <c r="G193"/>
  <c r="H193"/>
  <c r="I193"/>
  <c r="J193"/>
  <c r="K193"/>
  <c r="L193"/>
  <c r="M193"/>
  <c r="N193"/>
  <c r="O193"/>
  <c r="P193"/>
  <c r="B194"/>
  <c r="C194"/>
  <c r="D194"/>
  <c r="E194"/>
  <c r="F194"/>
  <c r="G194"/>
  <c r="H194"/>
  <c r="I194"/>
  <c r="J194"/>
  <c r="K194"/>
  <c r="L194"/>
  <c r="M194"/>
  <c r="N194"/>
  <c r="O194"/>
  <c r="P194"/>
  <c r="B195"/>
  <c r="C195"/>
  <c r="D195"/>
  <c r="E195"/>
  <c r="F195"/>
  <c r="G195"/>
  <c r="H195"/>
  <c r="I195"/>
  <c r="J195"/>
  <c r="K195"/>
  <c r="L195"/>
  <c r="M195"/>
  <c r="N195"/>
  <c r="O195"/>
  <c r="P195"/>
  <c r="B196"/>
  <c r="C196"/>
  <c r="D196"/>
  <c r="E196"/>
  <c r="F196"/>
  <c r="G196"/>
  <c r="H196"/>
  <c r="I196"/>
  <c r="J196"/>
  <c r="K196"/>
  <c r="L196"/>
  <c r="M196"/>
  <c r="N196"/>
  <c r="O196"/>
  <c r="P196"/>
  <c r="B197"/>
  <c r="C197"/>
  <c r="D197"/>
  <c r="E197"/>
  <c r="F197"/>
  <c r="G197"/>
  <c r="H197"/>
  <c r="I197"/>
  <c r="J197"/>
  <c r="K197"/>
  <c r="L197"/>
  <c r="M197"/>
  <c r="N197"/>
  <c r="O197"/>
  <c r="P197"/>
  <c r="B198"/>
  <c r="C198"/>
  <c r="D198"/>
  <c r="E198"/>
  <c r="F198"/>
  <c r="G198"/>
  <c r="H198"/>
  <c r="I198"/>
  <c r="J198"/>
  <c r="K198"/>
  <c r="L198"/>
  <c r="M198"/>
  <c r="N198"/>
  <c r="O198"/>
  <c r="P198"/>
  <c r="B199"/>
  <c r="C199"/>
  <c r="D199"/>
  <c r="E199"/>
  <c r="F199"/>
  <c r="G199"/>
  <c r="H199"/>
  <c r="I199"/>
  <c r="J199"/>
  <c r="K199"/>
  <c r="L199"/>
  <c r="M199"/>
  <c r="N199"/>
  <c r="O199"/>
  <c r="P199"/>
  <c r="B200"/>
  <c r="C200"/>
  <c r="D200"/>
  <c r="E200"/>
  <c r="F200"/>
  <c r="G200"/>
  <c r="H200"/>
  <c r="I200"/>
  <c r="J200"/>
  <c r="K200"/>
  <c r="L200"/>
  <c r="M200"/>
  <c r="N200"/>
  <c r="O200"/>
  <c r="P200"/>
  <c r="B201"/>
  <c r="C201"/>
  <c r="D201"/>
  <c r="E201"/>
  <c r="F201"/>
  <c r="G201"/>
  <c r="H201"/>
  <c r="I201"/>
  <c r="J201"/>
  <c r="K201"/>
  <c r="L201"/>
  <c r="M201"/>
  <c r="N201"/>
  <c r="O201"/>
  <c r="P201"/>
  <c r="B202"/>
  <c r="C202"/>
  <c r="D202"/>
  <c r="E202"/>
  <c r="F202"/>
  <c r="G202"/>
  <c r="H202"/>
  <c r="I202"/>
  <c r="J202"/>
  <c r="K202"/>
  <c r="L202"/>
  <c r="M202"/>
  <c r="N202"/>
  <c r="O202"/>
  <c r="P202"/>
  <c r="B203"/>
  <c r="C203"/>
  <c r="D203"/>
  <c r="E203"/>
  <c r="F203"/>
  <c r="G203"/>
  <c r="H203"/>
  <c r="I203"/>
  <c r="J203"/>
  <c r="K203"/>
  <c r="L203"/>
  <c r="M203"/>
  <c r="N203"/>
  <c r="O203"/>
  <c r="P203"/>
  <c r="B204"/>
  <c r="C204"/>
  <c r="D204"/>
  <c r="E204"/>
  <c r="F204"/>
  <c r="G204"/>
  <c r="H204"/>
  <c r="I204"/>
  <c r="J204"/>
  <c r="K204"/>
  <c r="L204"/>
  <c r="M204"/>
  <c r="N204"/>
  <c r="O204"/>
  <c r="P204"/>
  <c r="B205"/>
  <c r="C205"/>
  <c r="D205"/>
  <c r="E205"/>
  <c r="F205"/>
  <c r="G205"/>
  <c r="H205"/>
  <c r="I205"/>
  <c r="J205"/>
  <c r="K205"/>
  <c r="L205"/>
  <c r="M205"/>
  <c r="N205"/>
  <c r="O205"/>
  <c r="P205"/>
  <c r="B206"/>
  <c r="C206"/>
  <c r="D206"/>
  <c r="E206"/>
  <c r="F206"/>
  <c r="G206"/>
  <c r="H206"/>
  <c r="I206"/>
  <c r="J206"/>
  <c r="K206"/>
  <c r="L206"/>
  <c r="M206"/>
  <c r="N206"/>
  <c r="O206"/>
  <c r="P206"/>
  <c r="B207"/>
  <c r="C207"/>
  <c r="D207"/>
  <c r="E207"/>
  <c r="F207"/>
  <c r="G207"/>
  <c r="H207"/>
  <c r="I207"/>
  <c r="J207"/>
  <c r="K207"/>
  <c r="L207"/>
  <c r="M207"/>
  <c r="N207"/>
  <c r="O207"/>
  <c r="P207"/>
  <c r="B208"/>
  <c r="C208"/>
  <c r="D208"/>
  <c r="E208"/>
  <c r="F208"/>
  <c r="G208"/>
  <c r="H208"/>
  <c r="I208"/>
  <c r="J208"/>
  <c r="K208"/>
  <c r="L208"/>
  <c r="M208"/>
  <c r="N208"/>
  <c r="O208"/>
  <c r="P208"/>
  <c r="B209"/>
  <c r="C209"/>
  <c r="D209"/>
  <c r="E209"/>
  <c r="F209"/>
  <c r="G209"/>
  <c r="H209"/>
  <c r="I209"/>
  <c r="J209"/>
  <c r="K209"/>
  <c r="L209"/>
  <c r="M209"/>
  <c r="N209"/>
  <c r="O209"/>
  <c r="P209"/>
  <c r="B210"/>
  <c r="C210"/>
  <c r="D210"/>
  <c r="E210"/>
  <c r="F210"/>
  <c r="G210"/>
  <c r="H210"/>
  <c r="I210"/>
  <c r="J210"/>
  <c r="K210"/>
  <c r="L210"/>
  <c r="M210"/>
  <c r="N210"/>
  <c r="O210"/>
  <c r="P210"/>
  <c r="B211"/>
  <c r="C211"/>
  <c r="D211"/>
  <c r="E211"/>
  <c r="F211"/>
  <c r="G211"/>
  <c r="H211"/>
  <c r="I211"/>
  <c r="J211"/>
  <c r="K211"/>
  <c r="L211"/>
  <c r="M211"/>
  <c r="N211"/>
  <c r="O211"/>
  <c r="P211"/>
  <c r="B212"/>
  <c r="C212"/>
  <c r="D212"/>
  <c r="E212"/>
  <c r="F212"/>
  <c r="G212"/>
  <c r="H212"/>
  <c r="I212"/>
  <c r="J212"/>
  <c r="K212"/>
  <c r="L212"/>
  <c r="M212"/>
  <c r="N212"/>
  <c r="O212"/>
  <c r="P212"/>
  <c r="B213"/>
  <c r="C213"/>
  <c r="D213"/>
  <c r="E213"/>
  <c r="F213"/>
  <c r="G213"/>
  <c r="H213"/>
  <c r="I213"/>
  <c r="J213"/>
  <c r="K213"/>
  <c r="L213"/>
  <c r="M213"/>
  <c r="N213"/>
  <c r="O213"/>
  <c r="P213"/>
  <c r="B214"/>
  <c r="C214"/>
  <c r="D214"/>
  <c r="E214"/>
  <c r="F214"/>
  <c r="G214"/>
  <c r="H214"/>
  <c r="I214"/>
  <c r="J214"/>
  <c r="K214"/>
  <c r="L214"/>
  <c r="M214"/>
  <c r="N214"/>
  <c r="O214"/>
  <c r="P214"/>
  <c r="B215"/>
  <c r="C215"/>
  <c r="D215"/>
  <c r="E215"/>
  <c r="F215"/>
  <c r="G215"/>
  <c r="H215"/>
  <c r="I215"/>
  <c r="J215"/>
  <c r="K215"/>
  <c r="L215"/>
  <c r="M215"/>
  <c r="N215"/>
  <c r="O215"/>
  <c r="P215"/>
  <c r="B216"/>
  <c r="C216"/>
  <c r="D216"/>
  <c r="E216"/>
  <c r="F216"/>
  <c r="G216"/>
  <c r="H216"/>
  <c r="I216"/>
  <c r="J216"/>
  <c r="K216"/>
  <c r="L216"/>
  <c r="M216"/>
  <c r="N216"/>
  <c r="O216"/>
  <c r="P216"/>
  <c r="B217"/>
  <c r="C217"/>
  <c r="D217"/>
  <c r="E217"/>
  <c r="F217"/>
  <c r="G217"/>
  <c r="H217"/>
  <c r="I217"/>
  <c r="J217"/>
  <c r="K217"/>
  <c r="L217"/>
  <c r="M217"/>
  <c r="N217"/>
  <c r="O217"/>
  <c r="P217"/>
  <c r="B218"/>
  <c r="C218"/>
  <c r="D218"/>
  <c r="E218"/>
  <c r="F218"/>
  <c r="G218"/>
  <c r="H218"/>
  <c r="I218"/>
  <c r="J218"/>
  <c r="K218"/>
  <c r="L218"/>
  <c r="M218"/>
  <c r="N218"/>
  <c r="O218"/>
  <c r="P218"/>
  <c r="B219"/>
  <c r="C219"/>
  <c r="D219"/>
  <c r="E219"/>
  <c r="F219"/>
  <c r="G219"/>
  <c r="H219"/>
  <c r="I219"/>
  <c r="J219"/>
  <c r="K219"/>
  <c r="L219"/>
  <c r="M219"/>
  <c r="N219"/>
  <c r="O219"/>
  <c r="P219"/>
  <c r="B220"/>
  <c r="C220"/>
  <c r="D220"/>
  <c r="E220"/>
  <c r="F220"/>
  <c r="G220"/>
  <c r="H220"/>
  <c r="I220"/>
  <c r="J220"/>
  <c r="K220"/>
  <c r="L220"/>
  <c r="M220"/>
  <c r="N220"/>
  <c r="O220"/>
  <c r="P220"/>
  <c r="B221"/>
  <c r="C221"/>
  <c r="D221"/>
  <c r="E221"/>
  <c r="F221"/>
  <c r="G221"/>
  <c r="H221"/>
  <c r="I221"/>
  <c r="J221"/>
  <c r="K221"/>
  <c r="L221"/>
  <c r="M221"/>
  <c r="N221"/>
  <c r="O221"/>
  <c r="P221"/>
  <c r="B222"/>
  <c r="C222"/>
  <c r="D222"/>
  <c r="E222"/>
  <c r="F222"/>
  <c r="G222"/>
  <c r="H222"/>
  <c r="I222"/>
  <c r="J222"/>
  <c r="K222"/>
  <c r="L222"/>
  <c r="M222"/>
  <c r="N222"/>
  <c r="O222"/>
  <c r="P222"/>
  <c r="B223"/>
  <c r="C223"/>
  <c r="D223"/>
  <c r="E223"/>
  <c r="F223"/>
  <c r="G223"/>
  <c r="H223"/>
  <c r="I223"/>
  <c r="J223"/>
  <c r="K223"/>
  <c r="L223"/>
  <c r="M223"/>
  <c r="N223"/>
  <c r="O223"/>
  <c r="P223"/>
  <c r="B224"/>
  <c r="C224"/>
  <c r="D224"/>
  <c r="E224"/>
  <c r="F224"/>
  <c r="G224"/>
  <c r="H224"/>
  <c r="I224"/>
  <c r="J224"/>
  <c r="K224"/>
  <c r="L224"/>
  <c r="M224"/>
  <c r="N224"/>
  <c r="O224"/>
  <c r="P224"/>
  <c r="B225"/>
  <c r="C225"/>
  <c r="D225"/>
  <c r="E225"/>
  <c r="F225"/>
  <c r="G225"/>
  <c r="H225"/>
  <c r="I225"/>
  <c r="J225"/>
  <c r="K225"/>
  <c r="L225"/>
  <c r="M225"/>
  <c r="N225"/>
  <c r="O225"/>
  <c r="P225"/>
  <c r="B226"/>
  <c r="C226"/>
  <c r="D226"/>
  <c r="E226"/>
  <c r="F226"/>
  <c r="G226"/>
  <c r="H226"/>
  <c r="I226"/>
  <c r="J226"/>
  <c r="K226"/>
  <c r="L226"/>
  <c r="M226"/>
  <c r="N226"/>
  <c r="O226"/>
  <c r="P226"/>
  <c r="B227"/>
  <c r="C227"/>
  <c r="D227"/>
  <c r="E227"/>
  <c r="F227"/>
  <c r="G227"/>
  <c r="H227"/>
  <c r="I227"/>
  <c r="J227"/>
  <c r="K227"/>
  <c r="L227"/>
  <c r="M227"/>
  <c r="N227"/>
  <c r="O227"/>
  <c r="P227"/>
  <c r="B228"/>
  <c r="C228"/>
  <c r="D228"/>
  <c r="E228"/>
  <c r="F228"/>
  <c r="G228"/>
  <c r="H228"/>
  <c r="I228"/>
  <c r="J228"/>
  <c r="K228"/>
  <c r="L228"/>
  <c r="M228"/>
  <c r="N228"/>
  <c r="O228"/>
  <c r="P228"/>
  <c r="B229"/>
  <c r="C229"/>
  <c r="D229"/>
  <c r="E229"/>
  <c r="F229"/>
  <c r="G229"/>
  <c r="H229"/>
  <c r="I229"/>
  <c r="J229"/>
  <c r="K229"/>
  <c r="L229"/>
  <c r="M229"/>
  <c r="N229"/>
  <c r="O229"/>
  <c r="P229"/>
  <c r="B230"/>
  <c r="C230"/>
  <c r="D230"/>
  <c r="E230"/>
  <c r="F230"/>
  <c r="G230"/>
  <c r="H230"/>
  <c r="I230"/>
  <c r="J230"/>
  <c r="K230"/>
  <c r="L230"/>
  <c r="M230"/>
  <c r="N230"/>
  <c r="O230"/>
  <c r="P230"/>
  <c r="B231"/>
  <c r="C231"/>
  <c r="D231"/>
  <c r="E231"/>
  <c r="F231"/>
  <c r="G231"/>
  <c r="H231"/>
  <c r="I231"/>
  <c r="J231"/>
  <c r="K231"/>
  <c r="L231"/>
  <c r="M231"/>
  <c r="N231"/>
  <c r="O231"/>
  <c r="P231"/>
  <c r="B232"/>
  <c r="C232"/>
  <c r="D232"/>
  <c r="E232"/>
  <c r="F232"/>
  <c r="G232"/>
  <c r="H232"/>
  <c r="I232"/>
  <c r="J232"/>
  <c r="K232"/>
  <c r="L232"/>
  <c r="M232"/>
  <c r="N232"/>
  <c r="O232"/>
  <c r="P232"/>
  <c r="B233"/>
  <c r="C233"/>
  <c r="D233"/>
  <c r="E233"/>
  <c r="F233"/>
  <c r="G233"/>
  <c r="H233"/>
  <c r="I233"/>
  <c r="J233"/>
  <c r="K233"/>
  <c r="L233"/>
  <c r="M233"/>
  <c r="N233"/>
  <c r="O233"/>
  <c r="P233"/>
  <c r="B234"/>
  <c r="C234"/>
  <c r="D234"/>
  <c r="E234"/>
  <c r="F234"/>
  <c r="G234"/>
  <c r="H234"/>
  <c r="I234"/>
  <c r="J234"/>
  <c r="K234"/>
  <c r="L234"/>
  <c r="M234"/>
  <c r="N234"/>
  <c r="O234"/>
  <c r="P234"/>
  <c r="B235"/>
  <c r="C235"/>
  <c r="D235"/>
  <c r="E235"/>
  <c r="F235"/>
  <c r="G235"/>
  <c r="H235"/>
  <c r="I235"/>
  <c r="J235"/>
  <c r="K235"/>
  <c r="L235"/>
  <c r="M235"/>
  <c r="N235"/>
  <c r="O235"/>
  <c r="P235"/>
  <c r="B236"/>
  <c r="C236"/>
  <c r="D236"/>
  <c r="E236"/>
  <c r="F236"/>
  <c r="G236"/>
  <c r="H236"/>
  <c r="I236"/>
  <c r="J236"/>
  <c r="K236"/>
  <c r="L236"/>
  <c r="M236"/>
  <c r="N236"/>
  <c r="O236"/>
  <c r="P236"/>
  <c r="B237"/>
  <c r="C237"/>
  <c r="D237"/>
  <c r="E237"/>
  <c r="F237"/>
  <c r="G237"/>
  <c r="H237"/>
  <c r="I237"/>
  <c r="J237"/>
  <c r="K237"/>
  <c r="L237"/>
  <c r="M237"/>
  <c r="N237"/>
  <c r="O237"/>
  <c r="P237"/>
  <c r="B238"/>
  <c r="C238"/>
  <c r="D238"/>
  <c r="E238"/>
  <c r="F238"/>
  <c r="G238"/>
  <c r="H238"/>
  <c r="I238"/>
  <c r="J238"/>
  <c r="K238"/>
  <c r="L238"/>
  <c r="M238"/>
  <c r="N238"/>
  <c r="O238"/>
  <c r="P238"/>
  <c r="B239"/>
  <c r="C239"/>
  <c r="D239"/>
  <c r="E239"/>
  <c r="F239"/>
  <c r="G239"/>
  <c r="H239"/>
  <c r="I239"/>
  <c r="J239"/>
  <c r="K239"/>
  <c r="L239"/>
  <c r="M239"/>
  <c r="N239"/>
  <c r="O239"/>
  <c r="P239"/>
  <c r="B240"/>
  <c r="C240"/>
  <c r="D240"/>
  <c r="E240"/>
  <c r="F240"/>
  <c r="G240"/>
  <c r="H240"/>
  <c r="I240"/>
  <c r="J240"/>
  <c r="K240"/>
  <c r="L240"/>
  <c r="M240"/>
  <c r="N240"/>
  <c r="O240"/>
  <c r="P240"/>
  <c r="B241"/>
  <c r="C241"/>
  <c r="D241"/>
  <c r="E241"/>
  <c r="F241"/>
  <c r="G241"/>
  <c r="H241"/>
  <c r="I241"/>
  <c r="J241"/>
  <c r="K241"/>
  <c r="L241"/>
  <c r="M241"/>
  <c r="N241"/>
  <c r="O241"/>
  <c r="P241"/>
  <c r="B242"/>
  <c r="C242"/>
  <c r="D242"/>
  <c r="E242"/>
  <c r="F242"/>
  <c r="G242"/>
  <c r="H242"/>
  <c r="I242"/>
  <c r="J242"/>
  <c r="K242"/>
  <c r="L242"/>
  <c r="M242"/>
  <c r="N242"/>
  <c r="O242"/>
  <c r="P242"/>
  <c r="B243"/>
  <c r="C243"/>
  <c r="D243"/>
  <c r="E243"/>
  <c r="F243"/>
  <c r="G243"/>
  <c r="H243"/>
  <c r="I243"/>
  <c r="J243"/>
  <c r="K243"/>
  <c r="L243"/>
  <c r="M243"/>
  <c r="N243"/>
  <c r="O243"/>
  <c r="P243"/>
  <c r="B244"/>
  <c r="C244"/>
  <c r="D244"/>
  <c r="E244"/>
  <c r="F244"/>
  <c r="G244"/>
  <c r="H244"/>
  <c r="I244"/>
  <c r="J244"/>
  <c r="K244"/>
  <c r="L244"/>
  <c r="M244"/>
  <c r="N244"/>
  <c r="O244"/>
  <c r="P244"/>
  <c r="B245"/>
  <c r="C245"/>
  <c r="D245"/>
  <c r="E245"/>
  <c r="F245"/>
  <c r="G245"/>
  <c r="H245"/>
  <c r="I245"/>
  <c r="J245"/>
  <c r="K245"/>
  <c r="L245"/>
  <c r="M245"/>
  <c r="N245"/>
  <c r="O245"/>
  <c r="P245"/>
  <c r="B246"/>
  <c r="C246"/>
  <c r="D246"/>
  <c r="E246"/>
  <c r="F246"/>
  <c r="G246"/>
  <c r="H246"/>
  <c r="I246"/>
  <c r="J246"/>
  <c r="K246"/>
  <c r="L246"/>
  <c r="M246"/>
  <c r="N246"/>
  <c r="O246"/>
  <c r="P246"/>
  <c r="B247"/>
  <c r="C247"/>
  <c r="D247"/>
  <c r="E247"/>
  <c r="F247"/>
  <c r="G247"/>
  <c r="H247"/>
  <c r="I247"/>
  <c r="J247"/>
  <c r="K247"/>
  <c r="L247"/>
  <c r="M247"/>
  <c r="N247"/>
  <c r="O247"/>
  <c r="P247"/>
  <c r="B248"/>
  <c r="C248"/>
  <c r="D248"/>
  <c r="E248"/>
  <c r="F248"/>
  <c r="G248"/>
  <c r="H248"/>
  <c r="I248"/>
  <c r="J248"/>
  <c r="K248"/>
  <c r="L248"/>
  <c r="M248"/>
  <c r="N248"/>
  <c r="O248"/>
  <c r="P248"/>
  <c r="B249"/>
  <c r="C249"/>
  <c r="D249"/>
  <c r="E249"/>
  <c r="F249"/>
  <c r="G249"/>
  <c r="H249"/>
  <c r="I249"/>
  <c r="J249"/>
  <c r="K249"/>
  <c r="L249"/>
  <c r="M249"/>
  <c r="N249"/>
  <c r="O249"/>
  <c r="P249"/>
  <c r="B250"/>
  <c r="C250"/>
  <c r="D250"/>
  <c r="E250"/>
  <c r="F250"/>
  <c r="G250"/>
  <c r="H250"/>
  <c r="I250"/>
  <c r="J250"/>
  <c r="K250"/>
  <c r="L250"/>
  <c r="M250"/>
  <c r="N250"/>
  <c r="O250"/>
  <c r="P250"/>
  <c r="B251"/>
  <c r="C251"/>
  <c r="D251"/>
  <c r="E251"/>
  <c r="F251"/>
  <c r="G251"/>
  <c r="H251"/>
  <c r="I251"/>
  <c r="J251"/>
  <c r="K251"/>
  <c r="L251"/>
  <c r="M251"/>
  <c r="N251"/>
  <c r="O251"/>
  <c r="P251"/>
  <c r="B252"/>
  <c r="C252"/>
  <c r="D252"/>
  <c r="E252"/>
  <c r="F252"/>
  <c r="G252"/>
  <c r="H252"/>
  <c r="I252"/>
  <c r="J252"/>
  <c r="K252"/>
  <c r="L252"/>
  <c r="M252"/>
  <c r="N252"/>
  <c r="O252"/>
  <c r="P252"/>
  <c r="B253"/>
  <c r="C253"/>
  <c r="D253"/>
  <c r="E253"/>
  <c r="F253"/>
  <c r="G253"/>
  <c r="H253"/>
  <c r="I253"/>
  <c r="J253"/>
  <c r="K253"/>
  <c r="L253"/>
  <c r="M253"/>
  <c r="N253"/>
  <c r="O253"/>
  <c r="P253"/>
  <c r="B254"/>
  <c r="C254"/>
  <c r="D254"/>
  <c r="E254"/>
  <c r="F254"/>
  <c r="G254"/>
  <c r="H254"/>
  <c r="I254"/>
  <c r="J254"/>
  <c r="K254"/>
  <c r="L254"/>
  <c r="M254"/>
  <c r="N254"/>
  <c r="O254"/>
  <c r="P254"/>
  <c r="B255"/>
  <c r="C255"/>
  <c r="D255"/>
  <c r="E255"/>
  <c r="F255"/>
  <c r="G255"/>
  <c r="H255"/>
  <c r="I255"/>
  <c r="J255"/>
  <c r="K255"/>
  <c r="L255"/>
  <c r="M255"/>
  <c r="N255"/>
  <c r="O255"/>
  <c r="P255"/>
  <c r="B256"/>
  <c r="C256"/>
  <c r="D256"/>
  <c r="E256"/>
  <c r="F256"/>
  <c r="G256"/>
  <c r="H256"/>
  <c r="I256"/>
  <c r="J256"/>
  <c r="K256"/>
  <c r="L256"/>
  <c r="M256"/>
  <c r="N256"/>
  <c r="O256"/>
  <c r="P256"/>
  <c r="B257"/>
  <c r="C257"/>
  <c r="D257"/>
  <c r="E257"/>
  <c r="F257"/>
  <c r="G257"/>
  <c r="H257"/>
  <c r="I257"/>
  <c r="J257"/>
  <c r="K257"/>
  <c r="L257"/>
  <c r="M257"/>
  <c r="N257"/>
  <c r="O257"/>
  <c r="P257"/>
  <c r="B258"/>
  <c r="C258"/>
  <c r="D258"/>
  <c r="E258"/>
  <c r="F258"/>
  <c r="G258"/>
  <c r="H258"/>
  <c r="I258"/>
  <c r="J258"/>
  <c r="K258"/>
  <c r="L258"/>
  <c r="M258"/>
  <c r="N258"/>
  <c r="O258"/>
  <c r="P258"/>
  <c r="B259"/>
  <c r="C259"/>
  <c r="D259"/>
  <c r="E259"/>
  <c r="F259"/>
  <c r="G259"/>
  <c r="H259"/>
  <c r="I259"/>
  <c r="J259"/>
  <c r="K259"/>
  <c r="L259"/>
  <c r="M259"/>
  <c r="N259"/>
  <c r="O259"/>
  <c r="P259"/>
  <c r="B260"/>
  <c r="C260"/>
  <c r="D260"/>
  <c r="E260"/>
  <c r="F260"/>
  <c r="G260"/>
  <c r="H260"/>
  <c r="I260"/>
  <c r="J260"/>
  <c r="K260"/>
  <c r="L260"/>
  <c r="M260"/>
  <c r="N260"/>
  <c r="O260"/>
  <c r="P260"/>
  <c r="B261"/>
  <c r="C261"/>
  <c r="D261"/>
  <c r="E261"/>
  <c r="F261"/>
  <c r="G261"/>
  <c r="H261"/>
  <c r="I261"/>
  <c r="J261"/>
  <c r="K261"/>
  <c r="L261"/>
  <c r="M261"/>
  <c r="N261"/>
  <c r="O261"/>
  <c r="P261"/>
  <c r="B262"/>
  <c r="C262"/>
  <c r="D262"/>
  <c r="E262"/>
  <c r="F262"/>
  <c r="G262"/>
  <c r="H262"/>
  <c r="I262"/>
  <c r="J262"/>
  <c r="K262"/>
  <c r="L262"/>
  <c r="M262"/>
  <c r="N262"/>
  <c r="O262"/>
  <c r="P262"/>
  <c r="B263"/>
  <c r="C263"/>
  <c r="D263"/>
  <c r="E263"/>
  <c r="F263"/>
  <c r="G263"/>
  <c r="H263"/>
  <c r="I263"/>
  <c r="J263"/>
  <c r="K263"/>
  <c r="L263"/>
  <c r="M263"/>
  <c r="N263"/>
  <c r="O263"/>
  <c r="P263"/>
  <c r="B264"/>
  <c r="C264"/>
  <c r="D264"/>
  <c r="E264"/>
  <c r="F264"/>
  <c r="G264"/>
  <c r="H264"/>
  <c r="I264"/>
  <c r="J264"/>
  <c r="K264"/>
  <c r="L264"/>
  <c r="M264"/>
  <c r="N264"/>
  <c r="O264"/>
  <c r="P264"/>
  <c r="B265"/>
  <c r="C265"/>
  <c r="D265"/>
  <c r="E265"/>
  <c r="F265"/>
  <c r="G265"/>
  <c r="H265"/>
  <c r="I265"/>
  <c r="J265"/>
  <c r="K265"/>
  <c r="L265"/>
  <c r="M265"/>
  <c r="N265"/>
  <c r="O265"/>
  <c r="P265"/>
  <c r="B266"/>
  <c r="C266"/>
  <c r="D266"/>
  <c r="E266"/>
  <c r="F266"/>
  <c r="G266"/>
  <c r="H266"/>
  <c r="I266"/>
  <c r="J266"/>
  <c r="K266"/>
  <c r="L266"/>
  <c r="M266"/>
  <c r="N266"/>
  <c r="O266"/>
  <c r="P266"/>
  <c r="B267"/>
  <c r="C267"/>
  <c r="D267"/>
  <c r="E267"/>
  <c r="F267"/>
  <c r="G267"/>
  <c r="H267"/>
  <c r="I267"/>
  <c r="J267"/>
  <c r="K267"/>
  <c r="L267"/>
  <c r="M267"/>
  <c r="N267"/>
  <c r="O267"/>
  <c r="P267"/>
  <c r="B268"/>
  <c r="C268"/>
  <c r="D268"/>
  <c r="E268"/>
  <c r="F268"/>
  <c r="G268"/>
  <c r="H268"/>
  <c r="I268"/>
  <c r="J268"/>
  <c r="K268"/>
  <c r="L268"/>
  <c r="M268"/>
  <c r="N268"/>
  <c r="O268"/>
  <c r="P268"/>
  <c r="B269"/>
  <c r="C269"/>
  <c r="D269"/>
  <c r="E269"/>
  <c r="F269"/>
  <c r="G269"/>
  <c r="H269"/>
  <c r="I269"/>
  <c r="J269"/>
  <c r="K269"/>
  <c r="L269"/>
  <c r="M269"/>
  <c r="N269"/>
  <c r="O269"/>
  <c r="P269"/>
  <c r="B270"/>
  <c r="C270"/>
  <c r="D270"/>
  <c r="E270"/>
  <c r="F270"/>
  <c r="G270"/>
  <c r="H270"/>
  <c r="I270"/>
  <c r="J270"/>
  <c r="K270"/>
  <c r="L270"/>
  <c r="M270"/>
  <c r="N270"/>
  <c r="O270"/>
  <c r="P270"/>
  <c r="B271"/>
  <c r="C271"/>
  <c r="D271"/>
  <c r="E271"/>
  <c r="F271"/>
  <c r="G271"/>
  <c r="H271"/>
  <c r="I271"/>
  <c r="J271"/>
  <c r="K271"/>
  <c r="L271"/>
  <c r="M271"/>
  <c r="N271"/>
  <c r="O271"/>
  <c r="P271"/>
  <c r="B272"/>
  <c r="C272"/>
  <c r="D272"/>
  <c r="E272"/>
  <c r="F272"/>
  <c r="G272"/>
  <c r="H272"/>
  <c r="I272"/>
  <c r="J272"/>
  <c r="K272"/>
  <c r="L272"/>
  <c r="M272"/>
  <c r="N272"/>
  <c r="O272"/>
  <c r="P272"/>
  <c r="B273"/>
  <c r="C273"/>
  <c r="D273"/>
  <c r="E273"/>
  <c r="F273"/>
  <c r="G273"/>
  <c r="H273"/>
  <c r="I273"/>
  <c r="J273"/>
  <c r="K273"/>
  <c r="L273"/>
  <c r="M273"/>
  <c r="N273"/>
  <c r="O273"/>
  <c r="P273"/>
  <c r="B274"/>
  <c r="C274"/>
  <c r="D274"/>
  <c r="E274"/>
  <c r="F274"/>
  <c r="G274"/>
  <c r="H274"/>
  <c r="I274"/>
  <c r="J274"/>
  <c r="K274"/>
  <c r="L274"/>
  <c r="M274"/>
  <c r="N274"/>
  <c r="O274"/>
  <c r="P274"/>
  <c r="B275"/>
  <c r="C275"/>
  <c r="D275"/>
  <c r="E275"/>
  <c r="F275"/>
  <c r="G275"/>
  <c r="H275"/>
  <c r="I275"/>
  <c r="J275"/>
  <c r="K275"/>
  <c r="L275"/>
  <c r="M275"/>
  <c r="N275"/>
  <c r="O275"/>
  <c r="P275"/>
  <c r="B276"/>
  <c r="C276"/>
  <c r="D276"/>
  <c r="E276"/>
  <c r="F276"/>
  <c r="G276"/>
  <c r="H276"/>
  <c r="I276"/>
  <c r="J276"/>
  <c r="K276"/>
  <c r="L276"/>
  <c r="M276"/>
  <c r="N276"/>
  <c r="O276"/>
  <c r="P276"/>
  <c r="B277"/>
  <c r="C277"/>
  <c r="D277"/>
  <c r="E277"/>
  <c r="F277"/>
  <c r="G277"/>
  <c r="H277"/>
  <c r="I277"/>
  <c r="J277"/>
  <c r="K277"/>
  <c r="L277"/>
  <c r="M277"/>
  <c r="N277"/>
  <c r="O277"/>
  <c r="P277"/>
  <c r="B278"/>
  <c r="C278"/>
  <c r="D278"/>
  <c r="E278"/>
  <c r="F278"/>
  <c r="G278"/>
  <c r="H278"/>
  <c r="I278"/>
  <c r="J278"/>
  <c r="K278"/>
  <c r="L278"/>
  <c r="M278"/>
  <c r="N278"/>
  <c r="O278"/>
  <c r="P278"/>
  <c r="B279"/>
  <c r="C279"/>
  <c r="D279"/>
  <c r="E279"/>
  <c r="F279"/>
  <c r="G279"/>
  <c r="H279"/>
  <c r="I279"/>
  <c r="J279"/>
  <c r="K279"/>
  <c r="L279"/>
  <c r="M279"/>
  <c r="N279"/>
  <c r="O279"/>
  <c r="P279"/>
  <c r="B280"/>
  <c r="C280"/>
  <c r="D280"/>
  <c r="E280"/>
  <c r="F280"/>
  <c r="G280"/>
  <c r="H280"/>
  <c r="I280"/>
  <c r="J280"/>
  <c r="K280"/>
  <c r="L280"/>
  <c r="M280"/>
  <c r="N280"/>
  <c r="O280"/>
  <c r="P280"/>
  <c r="B281"/>
  <c r="C281"/>
  <c r="D281"/>
  <c r="E281"/>
  <c r="F281"/>
  <c r="G281"/>
  <c r="H281"/>
  <c r="I281"/>
  <c r="J281"/>
  <c r="K281"/>
  <c r="L281"/>
  <c r="M281"/>
  <c r="N281"/>
  <c r="O281"/>
  <c r="P281"/>
  <c r="B282"/>
  <c r="C282"/>
  <c r="D282"/>
  <c r="E282"/>
  <c r="F282"/>
  <c r="G282"/>
  <c r="H282"/>
  <c r="I282"/>
  <c r="J282"/>
  <c r="K282"/>
  <c r="L282"/>
  <c r="M282"/>
  <c r="N282"/>
  <c r="O282"/>
  <c r="P282"/>
  <c r="B283"/>
  <c r="C283"/>
  <c r="D283"/>
  <c r="E283"/>
  <c r="F283"/>
  <c r="G283"/>
  <c r="H283"/>
  <c r="I283"/>
  <c r="J283"/>
  <c r="K283"/>
  <c r="L283"/>
  <c r="M283"/>
  <c r="N283"/>
  <c r="O283"/>
  <c r="P283"/>
  <c r="B284"/>
  <c r="C284"/>
  <c r="D284"/>
  <c r="E284"/>
  <c r="F284"/>
  <c r="G284"/>
  <c r="H284"/>
  <c r="I284"/>
  <c r="J284"/>
  <c r="K284"/>
  <c r="L284"/>
  <c r="M284"/>
  <c r="N284"/>
  <c r="O284"/>
  <c r="P284"/>
  <c r="B285"/>
  <c r="C285"/>
  <c r="D285"/>
  <c r="E285"/>
  <c r="F285"/>
  <c r="G285"/>
  <c r="H285"/>
  <c r="I285"/>
  <c r="J285"/>
  <c r="K285"/>
  <c r="L285"/>
  <c r="M285"/>
  <c r="N285"/>
  <c r="O285"/>
  <c r="P285"/>
  <c r="B286"/>
  <c r="C286"/>
  <c r="D286"/>
  <c r="E286"/>
  <c r="F286"/>
  <c r="G286"/>
  <c r="H286"/>
  <c r="I286"/>
  <c r="J286"/>
  <c r="K286"/>
  <c r="L286"/>
  <c r="M286"/>
  <c r="N286"/>
  <c r="O286"/>
  <c r="P286"/>
  <c r="B287"/>
  <c r="C287"/>
  <c r="D287"/>
  <c r="E287"/>
  <c r="F287"/>
  <c r="G287"/>
  <c r="H287"/>
  <c r="I287"/>
  <c r="J287"/>
  <c r="K287"/>
  <c r="L287"/>
  <c r="M287"/>
  <c r="N287"/>
  <c r="O287"/>
  <c r="P287"/>
  <c r="B288"/>
  <c r="C288"/>
  <c r="D288"/>
  <c r="E288"/>
  <c r="F288"/>
  <c r="G288"/>
  <c r="H288"/>
  <c r="I288"/>
  <c r="J288"/>
  <c r="K288"/>
  <c r="L288"/>
  <c r="M288"/>
  <c r="N288"/>
  <c r="O288"/>
  <c r="P288"/>
  <c r="B289"/>
  <c r="C289"/>
  <c r="D289"/>
  <c r="E289"/>
  <c r="F289"/>
  <c r="G289"/>
  <c r="H289"/>
  <c r="I289"/>
  <c r="J289"/>
  <c r="K289"/>
  <c r="L289"/>
  <c r="M289"/>
  <c r="N289"/>
  <c r="O289"/>
  <c r="P289"/>
  <c r="B290"/>
  <c r="C290"/>
  <c r="D290"/>
  <c r="E290"/>
  <c r="F290"/>
  <c r="G290"/>
  <c r="H290"/>
  <c r="I290"/>
  <c r="J290"/>
  <c r="K290"/>
  <c r="L290"/>
  <c r="M290"/>
  <c r="N290"/>
  <c r="O290"/>
  <c r="P290"/>
  <c r="B291"/>
  <c r="C291"/>
  <c r="D291"/>
  <c r="E291"/>
  <c r="F291"/>
  <c r="G291"/>
  <c r="H291"/>
  <c r="I291"/>
  <c r="J291"/>
  <c r="K291"/>
  <c r="L291"/>
  <c r="M291"/>
  <c r="N291"/>
  <c r="O291"/>
  <c r="P291"/>
  <c r="B292"/>
  <c r="C292"/>
  <c r="D292"/>
  <c r="E292"/>
  <c r="F292"/>
  <c r="G292"/>
  <c r="H292"/>
  <c r="I292"/>
  <c r="J292"/>
  <c r="K292"/>
  <c r="L292"/>
  <c r="M292"/>
  <c r="N292"/>
  <c r="O292"/>
  <c r="P292"/>
  <c r="B293"/>
  <c r="C293"/>
  <c r="D293"/>
  <c r="E293"/>
  <c r="F293"/>
  <c r="G293"/>
  <c r="H293"/>
  <c r="I293"/>
  <c r="J293"/>
  <c r="K293"/>
  <c r="L293"/>
  <c r="M293"/>
  <c r="N293"/>
  <c r="O293"/>
  <c r="P293"/>
  <c r="B294"/>
  <c r="C294"/>
  <c r="D294"/>
  <c r="E294"/>
  <c r="F294"/>
  <c r="G294"/>
  <c r="H294"/>
  <c r="I294"/>
  <c r="J294"/>
  <c r="K294"/>
  <c r="L294"/>
  <c r="M294"/>
  <c r="N294"/>
  <c r="O294"/>
  <c r="P294"/>
  <c r="B295"/>
  <c r="C295"/>
  <c r="D295"/>
  <c r="E295"/>
  <c r="F295"/>
  <c r="G295"/>
  <c r="H295"/>
  <c r="I295"/>
  <c r="J295"/>
  <c r="K295"/>
  <c r="L295"/>
  <c r="M295"/>
  <c r="N295"/>
  <c r="O295"/>
  <c r="P295"/>
  <c r="B296"/>
  <c r="C296"/>
  <c r="D296"/>
  <c r="E296"/>
  <c r="F296"/>
  <c r="G296"/>
  <c r="H296"/>
  <c r="I296"/>
  <c r="J296"/>
  <c r="K296"/>
  <c r="L296"/>
  <c r="M296"/>
  <c r="N296"/>
  <c r="O296"/>
  <c r="P296"/>
  <c r="B297"/>
  <c r="C297"/>
  <c r="D297"/>
  <c r="E297"/>
  <c r="F297"/>
  <c r="G297"/>
  <c r="H297"/>
  <c r="I297"/>
  <c r="J297"/>
  <c r="K297"/>
  <c r="L297"/>
  <c r="M297"/>
  <c r="N297"/>
  <c r="O297"/>
  <c r="P297"/>
  <c r="B298"/>
  <c r="C298"/>
  <c r="D298"/>
  <c r="E298"/>
  <c r="F298"/>
  <c r="G298"/>
  <c r="H298"/>
  <c r="I298"/>
  <c r="J298"/>
  <c r="K298"/>
  <c r="L298"/>
  <c r="M298"/>
  <c r="N298"/>
  <c r="O298"/>
  <c r="P298"/>
  <c r="B299"/>
  <c r="C299"/>
  <c r="D299"/>
  <c r="E299"/>
  <c r="F299"/>
  <c r="G299"/>
  <c r="H299"/>
  <c r="I299"/>
  <c r="J299"/>
  <c r="K299"/>
  <c r="L299"/>
  <c r="M299"/>
  <c r="N299"/>
  <c r="O299"/>
  <c r="P299"/>
  <c r="B300"/>
  <c r="C300"/>
  <c r="D300"/>
  <c r="E300"/>
  <c r="F300"/>
  <c r="G300"/>
  <c r="H300"/>
  <c r="I300"/>
  <c r="J300"/>
  <c r="K300"/>
  <c r="L300"/>
  <c r="M300"/>
  <c r="N300"/>
  <c r="O300"/>
  <c r="P300"/>
  <c r="B301"/>
  <c r="C301"/>
  <c r="D301"/>
  <c r="E301"/>
  <c r="F301"/>
  <c r="G301"/>
  <c r="H301"/>
  <c r="I301"/>
  <c r="J301"/>
  <c r="K301"/>
  <c r="L301"/>
  <c r="M301"/>
  <c r="N301"/>
  <c r="O301"/>
  <c r="P301"/>
  <c r="B302"/>
  <c r="C302"/>
  <c r="D302"/>
  <c r="E302"/>
  <c r="F302"/>
  <c r="G302"/>
  <c r="H302"/>
  <c r="I302"/>
  <c r="J302"/>
  <c r="K302"/>
  <c r="L302"/>
  <c r="M302"/>
  <c r="N302"/>
  <c r="O302"/>
  <c r="P302"/>
  <c r="B303"/>
  <c r="C303"/>
  <c r="D303"/>
  <c r="E303"/>
  <c r="F303"/>
  <c r="G303"/>
  <c r="H303"/>
  <c r="I303"/>
  <c r="J303"/>
  <c r="K303"/>
  <c r="L303"/>
  <c r="M303"/>
  <c r="N303"/>
  <c r="O303"/>
  <c r="P303"/>
  <c r="B304"/>
  <c r="C304"/>
  <c r="D304"/>
  <c r="E304"/>
  <c r="F304"/>
  <c r="G304"/>
  <c r="H304"/>
  <c r="I304"/>
  <c r="J304"/>
  <c r="K304"/>
  <c r="L304"/>
  <c r="M304"/>
  <c r="N304"/>
  <c r="O304"/>
  <c r="P304"/>
  <c r="B305"/>
  <c r="C305"/>
  <c r="D305"/>
  <c r="E305"/>
  <c r="F305"/>
  <c r="G305"/>
  <c r="H305"/>
  <c r="I305"/>
  <c r="J305"/>
  <c r="K305"/>
  <c r="L305"/>
  <c r="M305"/>
  <c r="N305"/>
  <c r="O305"/>
  <c r="P305"/>
  <c r="B306"/>
  <c r="C306"/>
  <c r="D306"/>
  <c r="E306"/>
  <c r="F306"/>
  <c r="G306"/>
  <c r="H306"/>
  <c r="I306"/>
  <c r="J306"/>
  <c r="K306"/>
  <c r="L306"/>
  <c r="M306"/>
  <c r="N306"/>
  <c r="O306"/>
  <c r="P306"/>
  <c r="B307"/>
  <c r="C307"/>
  <c r="D307"/>
  <c r="E307"/>
  <c r="F307"/>
  <c r="G307"/>
  <c r="H307"/>
  <c r="I307"/>
  <c r="J307"/>
  <c r="K307"/>
  <c r="L307"/>
  <c r="M307"/>
  <c r="N307"/>
  <c r="O307"/>
  <c r="P307"/>
  <c r="B308"/>
  <c r="C308"/>
  <c r="D308"/>
  <c r="E308"/>
  <c r="F308"/>
  <c r="G308"/>
  <c r="H308"/>
  <c r="I308"/>
  <c r="J308"/>
  <c r="K308"/>
  <c r="L308"/>
  <c r="M308"/>
  <c r="N308"/>
  <c r="O308"/>
  <c r="P308"/>
  <c r="B309"/>
  <c r="C309"/>
  <c r="D309"/>
  <c r="E309"/>
  <c r="F309"/>
  <c r="G309"/>
  <c r="H309"/>
  <c r="I309"/>
  <c r="J309"/>
  <c r="K309"/>
  <c r="L309"/>
  <c r="M309"/>
  <c r="N309"/>
  <c r="O309"/>
  <c r="P309"/>
  <c r="B310"/>
  <c r="C310"/>
  <c r="D310"/>
  <c r="E310"/>
  <c r="F310"/>
  <c r="G310"/>
  <c r="H310"/>
  <c r="I310"/>
  <c r="J310"/>
  <c r="K310"/>
  <c r="L310"/>
  <c r="M310"/>
  <c r="N310"/>
  <c r="O310"/>
  <c r="P310"/>
  <c r="B311"/>
  <c r="C311"/>
  <c r="D311"/>
  <c r="E311"/>
  <c r="F311"/>
  <c r="G311"/>
  <c r="H311"/>
  <c r="I311"/>
  <c r="J311"/>
  <c r="K311"/>
  <c r="L311"/>
  <c r="M311"/>
  <c r="N311"/>
  <c r="O311"/>
  <c r="P311"/>
  <c r="B312"/>
  <c r="C312"/>
  <c r="D312"/>
  <c r="E312"/>
  <c r="F312"/>
  <c r="G312"/>
  <c r="H312"/>
  <c r="I312"/>
  <c r="J312"/>
  <c r="K312"/>
  <c r="L312"/>
  <c r="M312"/>
  <c r="N312"/>
  <c r="O312"/>
  <c r="P312"/>
  <c r="B313"/>
  <c r="C313"/>
  <c r="D313"/>
  <c r="E313"/>
  <c r="F313"/>
  <c r="G313"/>
  <c r="H313"/>
  <c r="I313"/>
  <c r="J313"/>
  <c r="K313"/>
  <c r="L313"/>
  <c r="M313"/>
  <c r="N313"/>
  <c r="O313"/>
  <c r="P313"/>
  <c r="B314"/>
  <c r="C314"/>
  <c r="D314"/>
  <c r="E314"/>
  <c r="F314"/>
  <c r="G314"/>
  <c r="H314"/>
  <c r="I314"/>
  <c r="J314"/>
  <c r="K314"/>
  <c r="L314"/>
  <c r="M314"/>
  <c r="N314"/>
  <c r="O314"/>
  <c r="P314"/>
  <c r="B315"/>
  <c r="C315"/>
  <c r="D315"/>
  <c r="E315"/>
  <c r="F315"/>
  <c r="G315"/>
  <c r="H315"/>
  <c r="I315"/>
  <c r="J315"/>
  <c r="K315"/>
  <c r="L315"/>
  <c r="M315"/>
  <c r="N315"/>
  <c r="O315"/>
  <c r="P315"/>
  <c r="B316"/>
  <c r="C316"/>
  <c r="D316"/>
  <c r="E316"/>
  <c r="F316"/>
  <c r="G316"/>
  <c r="H316"/>
  <c r="I316"/>
  <c r="J316"/>
  <c r="K316"/>
  <c r="L316"/>
  <c r="M316"/>
  <c r="N316"/>
  <c r="O316"/>
  <c r="P316"/>
  <c r="B317"/>
  <c r="C317"/>
  <c r="D317"/>
  <c r="E317"/>
  <c r="F317"/>
  <c r="G317"/>
  <c r="H317"/>
  <c r="I317"/>
  <c r="J317"/>
  <c r="K317"/>
  <c r="L317"/>
  <c r="M317"/>
  <c r="N317"/>
  <c r="O317"/>
  <c r="P317"/>
  <c r="B318"/>
  <c r="C318"/>
  <c r="D318"/>
  <c r="E318"/>
  <c r="F318"/>
  <c r="G318"/>
  <c r="H318"/>
  <c r="I318"/>
  <c r="J318"/>
  <c r="K318"/>
  <c r="L318"/>
  <c r="M318"/>
  <c r="N318"/>
  <c r="O318"/>
  <c r="P318"/>
  <c r="B319"/>
  <c r="C319"/>
  <c r="D319"/>
  <c r="E319"/>
  <c r="F319"/>
  <c r="G319"/>
  <c r="H319"/>
  <c r="I319"/>
  <c r="J319"/>
  <c r="K319"/>
  <c r="L319"/>
  <c r="M319"/>
  <c r="N319"/>
  <c r="O319"/>
  <c r="P319"/>
  <c r="B320"/>
  <c r="C320"/>
  <c r="D320"/>
  <c r="E320"/>
  <c r="F320"/>
  <c r="G320"/>
  <c r="H320"/>
  <c r="I320"/>
  <c r="J320"/>
  <c r="K320"/>
  <c r="L320"/>
  <c r="M320"/>
  <c r="N320"/>
  <c r="O320"/>
  <c r="P320"/>
  <c r="B321"/>
  <c r="C321"/>
  <c r="D321"/>
  <c r="E321"/>
  <c r="F321"/>
  <c r="G321"/>
  <c r="H321"/>
  <c r="I321"/>
  <c r="J321"/>
  <c r="K321"/>
  <c r="L321"/>
  <c r="M321"/>
  <c r="N321"/>
  <c r="O321"/>
  <c r="P321"/>
  <c r="B322"/>
  <c r="C322"/>
  <c r="D322"/>
  <c r="E322"/>
  <c r="F322"/>
  <c r="G322"/>
  <c r="H322"/>
  <c r="I322"/>
  <c r="J322"/>
  <c r="K322"/>
  <c r="L322"/>
  <c r="M322"/>
  <c r="N322"/>
  <c r="O322"/>
  <c r="P322"/>
  <c r="B323"/>
  <c r="C323"/>
  <c r="D323"/>
  <c r="E323"/>
  <c r="F323"/>
  <c r="G323"/>
  <c r="H323"/>
  <c r="I323"/>
  <c r="J323"/>
  <c r="K323"/>
  <c r="L323"/>
  <c r="M323"/>
  <c r="N323"/>
  <c r="O323"/>
  <c r="P323"/>
  <c r="B324"/>
  <c r="C324"/>
  <c r="D324"/>
  <c r="E324"/>
  <c r="F324"/>
  <c r="G324"/>
  <c r="H324"/>
  <c r="I324"/>
  <c r="J324"/>
  <c r="K324"/>
  <c r="L324"/>
  <c r="M324"/>
  <c r="N324"/>
  <c r="O324"/>
  <c r="P324"/>
  <c r="B325"/>
  <c r="C325"/>
  <c r="D325"/>
  <c r="E325"/>
  <c r="F325"/>
  <c r="G325"/>
  <c r="H325"/>
  <c r="I325"/>
  <c r="J325"/>
  <c r="K325"/>
  <c r="L325"/>
  <c r="M325"/>
  <c r="N325"/>
  <c r="O325"/>
  <c r="P325"/>
  <c r="B326"/>
  <c r="C326"/>
  <c r="D326"/>
  <c r="E326"/>
  <c r="F326"/>
  <c r="G326"/>
  <c r="H326"/>
  <c r="I326"/>
  <c r="J326"/>
  <c r="K326"/>
  <c r="L326"/>
  <c r="M326"/>
  <c r="N326"/>
  <c r="O326"/>
  <c r="P326"/>
  <c r="B327"/>
  <c r="C327"/>
  <c r="D327"/>
  <c r="E327"/>
  <c r="F327"/>
  <c r="G327"/>
  <c r="H327"/>
  <c r="I327"/>
  <c r="J327"/>
  <c r="K327"/>
  <c r="L327"/>
  <c r="M327"/>
  <c r="N327"/>
  <c r="O327"/>
  <c r="P327"/>
  <c r="B328"/>
  <c r="C328"/>
  <c r="D328"/>
  <c r="E328"/>
  <c r="F328"/>
  <c r="G328"/>
  <c r="H328"/>
  <c r="I328"/>
  <c r="J328"/>
  <c r="K328"/>
  <c r="L328"/>
  <c r="M328"/>
  <c r="N328"/>
  <c r="O328"/>
  <c r="P328"/>
  <c r="B329"/>
  <c r="C329"/>
  <c r="D329"/>
  <c r="E329"/>
  <c r="F329"/>
  <c r="G329"/>
  <c r="H329"/>
  <c r="I329"/>
  <c r="J329"/>
  <c r="K329"/>
  <c r="L329"/>
  <c r="M329"/>
  <c r="N329"/>
  <c r="O329"/>
  <c r="P329"/>
  <c r="B330"/>
  <c r="C330"/>
  <c r="D330"/>
  <c r="E330"/>
  <c r="F330"/>
  <c r="G330"/>
  <c r="H330"/>
  <c r="I330"/>
  <c r="J330"/>
  <c r="K330"/>
  <c r="L330"/>
  <c r="M330"/>
  <c r="N330"/>
  <c r="O330"/>
  <c r="P330"/>
  <c r="B331"/>
  <c r="C331"/>
  <c r="D331"/>
  <c r="E331"/>
  <c r="F331"/>
  <c r="G331"/>
  <c r="H331"/>
  <c r="I331"/>
  <c r="J331"/>
  <c r="K331"/>
  <c r="L331"/>
  <c r="M331"/>
  <c r="N331"/>
  <c r="O331"/>
  <c r="P331"/>
  <c r="B332"/>
  <c r="C332"/>
  <c r="D332"/>
  <c r="E332"/>
  <c r="F332"/>
  <c r="G332"/>
  <c r="H332"/>
  <c r="I332"/>
  <c r="J332"/>
  <c r="K332"/>
  <c r="L332"/>
  <c r="M332"/>
  <c r="N332"/>
  <c r="O332"/>
  <c r="P332"/>
  <c r="B333"/>
  <c r="C333"/>
  <c r="D333"/>
  <c r="E333"/>
  <c r="F333"/>
  <c r="G333"/>
  <c r="H333"/>
  <c r="I333"/>
  <c r="J333"/>
  <c r="K333"/>
  <c r="L333"/>
  <c r="M333"/>
  <c r="N333"/>
  <c r="O333"/>
  <c r="P333"/>
  <c r="B334"/>
  <c r="C334"/>
  <c r="D334"/>
  <c r="E334"/>
  <c r="F334"/>
  <c r="G334"/>
  <c r="H334"/>
  <c r="I334"/>
  <c r="J334"/>
  <c r="K334"/>
  <c r="L334"/>
  <c r="M334"/>
  <c r="N334"/>
  <c r="O334"/>
  <c r="P334"/>
  <c r="B335"/>
  <c r="C335"/>
  <c r="D335"/>
  <c r="E335"/>
  <c r="F335"/>
  <c r="G335"/>
  <c r="H335"/>
  <c r="I335"/>
  <c r="J335"/>
  <c r="K335"/>
  <c r="L335"/>
  <c r="M335"/>
  <c r="N335"/>
  <c r="O335"/>
  <c r="P335"/>
  <c r="B336"/>
  <c r="C336"/>
  <c r="D336"/>
  <c r="E336"/>
  <c r="F336"/>
  <c r="G336"/>
  <c r="H336"/>
  <c r="I336"/>
  <c r="J336"/>
  <c r="K336"/>
  <c r="L336"/>
  <c r="M336"/>
  <c r="N336"/>
  <c r="O336"/>
  <c r="P336"/>
  <c r="B337"/>
  <c r="C337"/>
  <c r="D337"/>
  <c r="E337"/>
  <c r="F337"/>
  <c r="G337"/>
  <c r="H337"/>
  <c r="I337"/>
  <c r="J337"/>
  <c r="K337"/>
  <c r="L337"/>
  <c r="M337"/>
  <c r="N337"/>
  <c r="O337"/>
  <c r="P337"/>
  <c r="B338"/>
  <c r="C338"/>
  <c r="D338"/>
  <c r="E338"/>
  <c r="F338"/>
  <c r="G338"/>
  <c r="H338"/>
  <c r="I338"/>
  <c r="J338"/>
  <c r="K338"/>
  <c r="L338"/>
  <c r="M338"/>
  <c r="N338"/>
  <c r="O338"/>
  <c r="P338"/>
  <c r="B339"/>
  <c r="C339"/>
  <c r="D339"/>
  <c r="E339"/>
  <c r="F339"/>
  <c r="G339"/>
  <c r="H339"/>
  <c r="I339"/>
  <c r="J339"/>
  <c r="K339"/>
  <c r="L339"/>
  <c r="M339"/>
  <c r="N339"/>
  <c r="O339"/>
  <c r="P339"/>
  <c r="B340"/>
  <c r="C340"/>
  <c r="D340"/>
  <c r="E340"/>
  <c r="F340"/>
  <c r="G340"/>
  <c r="H340"/>
  <c r="I340"/>
  <c r="J340"/>
  <c r="K340"/>
  <c r="L340"/>
  <c r="M340"/>
  <c r="N340"/>
  <c r="O340"/>
  <c r="P340"/>
  <c r="B341"/>
  <c r="C341"/>
  <c r="D341"/>
  <c r="E341"/>
  <c r="F341"/>
  <c r="G341"/>
  <c r="H341"/>
  <c r="I341"/>
  <c r="J341"/>
  <c r="K341"/>
  <c r="L341"/>
  <c r="M341"/>
  <c r="N341"/>
  <c r="O341"/>
  <c r="P341"/>
  <c r="B342"/>
  <c r="C342"/>
  <c r="D342"/>
  <c r="E342"/>
  <c r="F342"/>
  <c r="G342"/>
  <c r="H342"/>
  <c r="I342"/>
  <c r="J342"/>
  <c r="K342"/>
  <c r="L342"/>
  <c r="M342"/>
  <c r="N342"/>
  <c r="O342"/>
  <c r="P342"/>
  <c r="B343"/>
  <c r="C343"/>
  <c r="D343"/>
  <c r="E343"/>
  <c r="F343"/>
  <c r="G343"/>
  <c r="H343"/>
  <c r="I343"/>
  <c r="J343"/>
  <c r="K343"/>
  <c r="L343"/>
  <c r="M343"/>
  <c r="N343"/>
  <c r="O343"/>
  <c r="P343"/>
  <c r="B344"/>
  <c r="C344"/>
  <c r="D344"/>
  <c r="E344"/>
  <c r="F344"/>
  <c r="G344"/>
  <c r="H344"/>
  <c r="I344"/>
  <c r="J344"/>
  <c r="K344"/>
  <c r="L344"/>
  <c r="M344"/>
  <c r="N344"/>
  <c r="O344"/>
  <c r="P344"/>
  <c r="B345"/>
  <c r="C345"/>
  <c r="D345"/>
  <c r="E345"/>
  <c r="F345"/>
  <c r="G345"/>
  <c r="H345"/>
  <c r="I345"/>
  <c r="J345"/>
  <c r="K345"/>
  <c r="L345"/>
  <c r="M345"/>
  <c r="N345"/>
  <c r="O345"/>
  <c r="P345"/>
  <c r="B346"/>
  <c r="C346"/>
  <c r="D346"/>
  <c r="E346"/>
  <c r="F346"/>
  <c r="G346"/>
  <c r="H346"/>
  <c r="I346"/>
  <c r="J346"/>
  <c r="K346"/>
  <c r="L346"/>
  <c r="M346"/>
  <c r="N346"/>
  <c r="O346"/>
  <c r="P346"/>
  <c r="B347"/>
  <c r="C347"/>
  <c r="D347"/>
  <c r="E347"/>
  <c r="F347"/>
  <c r="G347"/>
  <c r="H347"/>
  <c r="I347"/>
  <c r="J347"/>
  <c r="K347"/>
  <c r="L347"/>
  <c r="M347"/>
  <c r="N347"/>
  <c r="O347"/>
  <c r="P347"/>
  <c r="B348"/>
  <c r="C348"/>
  <c r="D348"/>
  <c r="E348"/>
  <c r="F348"/>
  <c r="G348"/>
  <c r="H348"/>
  <c r="I348"/>
  <c r="J348"/>
  <c r="K348"/>
  <c r="L348"/>
  <c r="M348"/>
  <c r="N348"/>
  <c r="O348"/>
  <c r="P348"/>
  <c r="B349"/>
  <c r="C349"/>
  <c r="D349"/>
  <c r="E349"/>
  <c r="F349"/>
  <c r="G349"/>
  <c r="H349"/>
  <c r="I349"/>
  <c r="J349"/>
  <c r="K349"/>
  <c r="L349"/>
  <c r="M349"/>
  <c r="N349"/>
  <c r="O349"/>
  <c r="P349"/>
  <c r="B350"/>
  <c r="C350"/>
  <c r="D350"/>
  <c r="E350"/>
  <c r="F350"/>
  <c r="G350"/>
  <c r="H350"/>
  <c r="I350"/>
  <c r="J350"/>
  <c r="K350"/>
  <c r="L350"/>
  <c r="M350"/>
  <c r="N350"/>
  <c r="O350"/>
  <c r="P350"/>
  <c r="B351"/>
  <c r="C351"/>
  <c r="D351"/>
  <c r="E351"/>
  <c r="F351"/>
  <c r="G351"/>
  <c r="H351"/>
  <c r="I351"/>
  <c r="J351"/>
  <c r="K351"/>
  <c r="L351"/>
  <c r="M351"/>
  <c r="N351"/>
  <c r="O351"/>
  <c r="P351"/>
  <c r="B352"/>
  <c r="C352"/>
  <c r="D352"/>
  <c r="E352"/>
  <c r="F352"/>
  <c r="G352"/>
  <c r="H352"/>
  <c r="I352"/>
  <c r="J352"/>
  <c r="K352"/>
  <c r="L352"/>
  <c r="M352"/>
  <c r="N352"/>
  <c r="O352"/>
  <c r="P352"/>
  <c r="B353"/>
  <c r="C353"/>
  <c r="D353"/>
  <c r="E353"/>
  <c r="F353"/>
  <c r="G353"/>
  <c r="H353"/>
  <c r="I353"/>
  <c r="J353"/>
  <c r="K353"/>
  <c r="L353"/>
  <c r="M353"/>
  <c r="N353"/>
  <c r="O353"/>
  <c r="P353"/>
  <c r="B354"/>
  <c r="C354"/>
  <c r="D354"/>
  <c r="E354"/>
  <c r="F354"/>
  <c r="G354"/>
  <c r="H354"/>
  <c r="I354"/>
  <c r="J354"/>
  <c r="K354"/>
  <c r="L354"/>
  <c r="M354"/>
  <c r="N354"/>
  <c r="O354"/>
  <c r="P354"/>
  <c r="B355"/>
  <c r="C355"/>
  <c r="D355"/>
  <c r="E355"/>
  <c r="F355"/>
  <c r="G355"/>
  <c r="H355"/>
  <c r="I355"/>
  <c r="J355"/>
  <c r="K355"/>
  <c r="L355"/>
  <c r="M355"/>
  <c r="N355"/>
  <c r="O355"/>
  <c r="P355"/>
  <c r="B356"/>
  <c r="C356"/>
  <c r="D356"/>
  <c r="E356"/>
  <c r="F356"/>
  <c r="G356"/>
  <c r="H356"/>
  <c r="I356"/>
  <c r="J356"/>
  <c r="K356"/>
  <c r="L356"/>
  <c r="M356"/>
  <c r="N356"/>
  <c r="O356"/>
  <c r="P356"/>
  <c r="B357"/>
  <c r="C357"/>
  <c r="D357"/>
  <c r="E357"/>
  <c r="F357"/>
  <c r="G357"/>
  <c r="H357"/>
  <c r="I357"/>
  <c r="J357"/>
  <c r="K357"/>
  <c r="L357"/>
  <c r="M357"/>
  <c r="N357"/>
  <c r="O357"/>
  <c r="P357"/>
  <c r="B358"/>
  <c r="C358"/>
  <c r="D358"/>
  <c r="E358"/>
  <c r="F358"/>
  <c r="G358"/>
  <c r="H358"/>
  <c r="I358"/>
  <c r="J358"/>
  <c r="K358"/>
  <c r="L358"/>
  <c r="M358"/>
  <c r="N358"/>
  <c r="O358"/>
  <c r="P358"/>
  <c r="B359"/>
  <c r="C359"/>
  <c r="D359"/>
  <c r="E359"/>
  <c r="F359"/>
  <c r="G359"/>
  <c r="H359"/>
  <c r="I359"/>
  <c r="J359"/>
  <c r="K359"/>
  <c r="L359"/>
  <c r="M359"/>
  <c r="N359"/>
  <c r="O359"/>
  <c r="P359"/>
  <c r="B360"/>
  <c r="C360"/>
  <c r="D360"/>
  <c r="E360"/>
  <c r="F360"/>
  <c r="G360"/>
  <c r="H360"/>
  <c r="I360"/>
  <c r="J360"/>
  <c r="K360"/>
  <c r="L360"/>
  <c r="M360"/>
  <c r="N360"/>
  <c r="O360"/>
  <c r="P360"/>
  <c r="B361"/>
  <c r="C361"/>
  <c r="D361"/>
  <c r="E361"/>
  <c r="F361"/>
  <c r="G361"/>
  <c r="H361"/>
  <c r="I361"/>
  <c r="J361"/>
  <c r="K361"/>
  <c r="L361"/>
  <c r="M361"/>
  <c r="N361"/>
  <c r="O361"/>
  <c r="P361"/>
  <c r="B362"/>
  <c r="C362"/>
  <c r="D362"/>
  <c r="E362"/>
  <c r="F362"/>
  <c r="G362"/>
  <c r="H362"/>
  <c r="I362"/>
  <c r="J362"/>
  <c r="K362"/>
  <c r="L362"/>
  <c r="M362"/>
  <c r="N362"/>
  <c r="O362"/>
  <c r="P362"/>
  <c r="B363"/>
  <c r="C363"/>
  <c r="D363"/>
  <c r="E363"/>
  <c r="F363"/>
  <c r="G363"/>
  <c r="H363"/>
  <c r="I363"/>
  <c r="J363"/>
  <c r="K363"/>
  <c r="L363"/>
  <c r="M363"/>
  <c r="N363"/>
  <c r="O363"/>
  <c r="P363"/>
  <c r="B364"/>
  <c r="C364"/>
  <c r="D364"/>
  <c r="E364"/>
  <c r="F364"/>
  <c r="G364"/>
  <c r="H364"/>
  <c r="I364"/>
  <c r="J364"/>
  <c r="K364"/>
  <c r="L364"/>
  <c r="M364"/>
  <c r="N364"/>
  <c r="O364"/>
  <c r="P364"/>
  <c r="B365"/>
  <c r="C365"/>
  <c r="D365"/>
  <c r="E365"/>
  <c r="F365"/>
  <c r="G365"/>
  <c r="H365"/>
  <c r="I365"/>
  <c r="J365"/>
  <c r="K365"/>
  <c r="L365"/>
  <c r="M365"/>
  <c r="N365"/>
  <c r="O365"/>
  <c r="P365"/>
  <c r="B366"/>
  <c r="C366"/>
  <c r="D366"/>
  <c r="E366"/>
  <c r="F366"/>
  <c r="G366"/>
  <c r="H366"/>
  <c r="I366"/>
  <c r="J366"/>
  <c r="K366"/>
  <c r="L366"/>
  <c r="M366"/>
  <c r="N366"/>
  <c r="O366"/>
  <c r="P366"/>
  <c r="B367"/>
  <c r="C367"/>
  <c r="D367"/>
  <c r="E367"/>
  <c r="F367"/>
  <c r="G367"/>
  <c r="H367"/>
  <c r="I367"/>
  <c r="J367"/>
  <c r="K367"/>
  <c r="L367"/>
  <c r="M367"/>
  <c r="N367"/>
  <c r="O367"/>
  <c r="P367"/>
  <c r="B368"/>
  <c r="C368"/>
  <c r="D368"/>
  <c r="E368"/>
  <c r="F368"/>
  <c r="G368"/>
  <c r="H368"/>
  <c r="I368"/>
  <c r="J368"/>
  <c r="K368"/>
  <c r="L368"/>
  <c r="M368"/>
  <c r="N368"/>
  <c r="O368"/>
  <c r="P368"/>
  <c r="B369"/>
  <c r="C369"/>
  <c r="D369"/>
  <c r="E369"/>
  <c r="F369"/>
  <c r="G369"/>
  <c r="H369"/>
  <c r="I369"/>
  <c r="J369"/>
  <c r="K369"/>
  <c r="L369"/>
  <c r="M369"/>
  <c r="N369"/>
  <c r="O369"/>
  <c r="P369"/>
  <c r="B370"/>
  <c r="C370"/>
  <c r="D370"/>
  <c r="E370"/>
  <c r="F370"/>
  <c r="G370"/>
  <c r="H370"/>
  <c r="I370"/>
  <c r="J370"/>
  <c r="K370"/>
  <c r="L370"/>
  <c r="M370"/>
  <c r="N370"/>
  <c r="O370"/>
  <c r="P370"/>
  <c r="B371"/>
  <c r="C371"/>
  <c r="D371"/>
  <c r="E371"/>
  <c r="F371"/>
  <c r="G371"/>
  <c r="H371"/>
  <c r="I371"/>
  <c r="J371"/>
  <c r="K371"/>
  <c r="L371"/>
  <c r="M371"/>
  <c r="N371"/>
  <c r="O371"/>
  <c r="P371"/>
  <c r="B372"/>
  <c r="C372"/>
  <c r="D372"/>
  <c r="E372"/>
  <c r="F372"/>
  <c r="G372"/>
  <c r="H372"/>
  <c r="I372"/>
  <c r="J372"/>
  <c r="K372"/>
  <c r="L372"/>
  <c r="M372"/>
  <c r="N372"/>
  <c r="O372"/>
  <c r="P372"/>
  <c r="B373"/>
  <c r="C373"/>
  <c r="D373"/>
  <c r="E373"/>
  <c r="F373"/>
  <c r="G373"/>
  <c r="H373"/>
  <c r="I373"/>
  <c r="J373"/>
  <c r="K373"/>
  <c r="L373"/>
  <c r="M373"/>
  <c r="N373"/>
  <c r="O373"/>
  <c r="P373"/>
  <c r="B374"/>
  <c r="C374"/>
  <c r="D374"/>
  <c r="E374"/>
  <c r="F374"/>
  <c r="G374"/>
  <c r="H374"/>
  <c r="I374"/>
  <c r="J374"/>
  <c r="K374"/>
  <c r="L374"/>
  <c r="M374"/>
  <c r="N374"/>
  <c r="O374"/>
  <c r="P374"/>
  <c r="B375"/>
  <c r="C375"/>
  <c r="D375"/>
  <c r="E375"/>
  <c r="F375"/>
  <c r="G375"/>
  <c r="H375"/>
  <c r="I375"/>
  <c r="J375"/>
  <c r="K375"/>
  <c r="L375"/>
  <c r="M375"/>
  <c r="N375"/>
  <c r="O375"/>
  <c r="P375"/>
  <c r="B376"/>
  <c r="C376"/>
  <c r="D376"/>
  <c r="E376"/>
  <c r="F376"/>
  <c r="G376"/>
  <c r="H376"/>
  <c r="I376"/>
  <c r="J376"/>
  <c r="K376"/>
  <c r="L376"/>
  <c r="M376"/>
  <c r="N376"/>
  <c r="O376"/>
  <c r="P376"/>
  <c r="B377"/>
  <c r="C377"/>
  <c r="D377"/>
  <c r="E377"/>
  <c r="F377"/>
  <c r="G377"/>
  <c r="H377"/>
  <c r="I377"/>
  <c r="J377"/>
  <c r="K377"/>
  <c r="L377"/>
  <c r="M377"/>
  <c r="N377"/>
  <c r="O377"/>
  <c r="P377"/>
  <c r="B378"/>
  <c r="C378"/>
  <c r="D378"/>
  <c r="E378"/>
  <c r="F378"/>
  <c r="G378"/>
  <c r="H378"/>
  <c r="I378"/>
  <c r="J378"/>
  <c r="K378"/>
  <c r="L378"/>
  <c r="M378"/>
  <c r="N378"/>
  <c r="O378"/>
  <c r="P378"/>
  <c r="B379"/>
  <c r="C379"/>
  <c r="D379"/>
  <c r="E379"/>
  <c r="F379"/>
  <c r="G379"/>
  <c r="H379"/>
  <c r="I379"/>
  <c r="J379"/>
  <c r="K379"/>
  <c r="L379"/>
  <c r="M379"/>
  <c r="N379"/>
  <c r="O379"/>
  <c r="P379"/>
  <c r="B380"/>
  <c r="C380"/>
  <c r="D380"/>
  <c r="E380"/>
  <c r="F380"/>
  <c r="G380"/>
  <c r="H380"/>
  <c r="I380"/>
  <c r="J380"/>
  <c r="K380"/>
  <c r="L380"/>
  <c r="M380"/>
  <c r="N380"/>
  <c r="O380"/>
  <c r="P380"/>
  <c r="B381"/>
  <c r="C381"/>
  <c r="D381"/>
  <c r="E381"/>
  <c r="F381"/>
  <c r="G381"/>
  <c r="H381"/>
  <c r="I381"/>
  <c r="J381"/>
  <c r="K381"/>
  <c r="L381"/>
  <c r="M381"/>
  <c r="N381"/>
  <c r="O381"/>
  <c r="P381"/>
  <c r="B382"/>
  <c r="C382"/>
  <c r="D382"/>
  <c r="E382"/>
  <c r="F382"/>
  <c r="G382"/>
  <c r="H382"/>
  <c r="I382"/>
  <c r="J382"/>
  <c r="K382"/>
  <c r="L382"/>
  <c r="M382"/>
  <c r="N382"/>
  <c r="O382"/>
  <c r="P382"/>
  <c r="B383"/>
  <c r="C383"/>
  <c r="D383"/>
  <c r="E383"/>
  <c r="F383"/>
  <c r="G383"/>
  <c r="H383"/>
  <c r="I383"/>
  <c r="J383"/>
  <c r="K383"/>
  <c r="L383"/>
  <c r="M383"/>
  <c r="N383"/>
  <c r="O383"/>
  <c r="P383"/>
  <c r="B384"/>
  <c r="C384"/>
  <c r="D384"/>
  <c r="E384"/>
  <c r="F384"/>
  <c r="G384"/>
  <c r="H384"/>
  <c r="I384"/>
  <c r="J384"/>
  <c r="K384"/>
  <c r="L384"/>
  <c r="M384"/>
  <c r="N384"/>
  <c r="O384"/>
  <c r="P384"/>
  <c r="B385"/>
  <c r="C385"/>
  <c r="D385"/>
  <c r="E385"/>
  <c r="F385"/>
  <c r="G385"/>
  <c r="H385"/>
  <c r="I385"/>
  <c r="J385"/>
  <c r="K385"/>
  <c r="L385"/>
  <c r="M385"/>
  <c r="N385"/>
  <c r="O385"/>
  <c r="P385"/>
  <c r="B386"/>
  <c r="C386"/>
  <c r="D386"/>
  <c r="E386"/>
  <c r="F386"/>
  <c r="G386"/>
  <c r="H386"/>
  <c r="I386"/>
  <c r="J386"/>
  <c r="K386"/>
  <c r="L386"/>
  <c r="M386"/>
  <c r="N386"/>
  <c r="O386"/>
  <c r="P386"/>
  <c r="B387"/>
  <c r="C387"/>
  <c r="D387"/>
  <c r="E387"/>
  <c r="F387"/>
  <c r="G387"/>
  <c r="H387"/>
  <c r="I387"/>
  <c r="J387"/>
  <c r="K387"/>
  <c r="L387"/>
  <c r="M387"/>
  <c r="N387"/>
  <c r="O387"/>
  <c r="P387"/>
  <c r="B388"/>
  <c r="C388"/>
  <c r="D388"/>
  <c r="E388"/>
  <c r="F388"/>
  <c r="G388"/>
  <c r="H388"/>
  <c r="I388"/>
  <c r="J388"/>
  <c r="K388"/>
  <c r="L388"/>
  <c r="M388"/>
  <c r="N388"/>
  <c r="O388"/>
  <c r="P388"/>
  <c r="B389"/>
  <c r="C389"/>
  <c r="D389"/>
  <c r="E389"/>
  <c r="F389"/>
  <c r="G389"/>
  <c r="H389"/>
  <c r="I389"/>
  <c r="J389"/>
  <c r="K389"/>
  <c r="L389"/>
  <c r="M389"/>
  <c r="N389"/>
  <c r="O389"/>
  <c r="P389"/>
  <c r="B390"/>
  <c r="C390"/>
  <c r="D390"/>
  <c r="E390"/>
  <c r="F390"/>
  <c r="G390"/>
  <c r="H390"/>
  <c r="I390"/>
  <c r="J390"/>
  <c r="K390"/>
  <c r="L390"/>
  <c r="M390"/>
  <c r="N390"/>
  <c r="O390"/>
  <c r="P390"/>
  <c r="B391"/>
  <c r="C391"/>
  <c r="D391"/>
  <c r="E391"/>
  <c r="F391"/>
  <c r="G391"/>
  <c r="H391"/>
  <c r="I391"/>
  <c r="J391"/>
  <c r="K391"/>
  <c r="L391"/>
  <c r="M391"/>
  <c r="N391"/>
  <c r="O391"/>
  <c r="P391"/>
  <c r="B392"/>
  <c r="C392"/>
  <c r="D392"/>
  <c r="E392"/>
  <c r="F392"/>
  <c r="G392"/>
  <c r="H392"/>
  <c r="I392"/>
  <c r="J392"/>
  <c r="K392"/>
  <c r="L392"/>
  <c r="M392"/>
  <c r="N392"/>
  <c r="O392"/>
  <c r="P392"/>
  <c r="B393"/>
  <c r="C393"/>
  <c r="D393"/>
  <c r="E393"/>
  <c r="F393"/>
  <c r="G393"/>
  <c r="H393"/>
  <c r="I393"/>
  <c r="J393"/>
  <c r="K393"/>
  <c r="L393"/>
  <c r="M393"/>
  <c r="N393"/>
  <c r="O393"/>
  <c r="P393"/>
  <c r="B394"/>
  <c r="C394"/>
  <c r="D394"/>
  <c r="E394"/>
  <c r="F394"/>
  <c r="G394"/>
  <c r="H394"/>
  <c r="I394"/>
  <c r="J394"/>
  <c r="K394"/>
  <c r="L394"/>
  <c r="M394"/>
  <c r="N394"/>
  <c r="O394"/>
  <c r="P394"/>
  <c r="B395"/>
  <c r="C395"/>
  <c r="D395"/>
  <c r="E395"/>
  <c r="F395"/>
  <c r="G395"/>
  <c r="H395"/>
  <c r="I395"/>
  <c r="J395"/>
  <c r="K395"/>
  <c r="L395"/>
  <c r="M395"/>
  <c r="N395"/>
  <c r="O395"/>
  <c r="P395"/>
  <c r="B396"/>
  <c r="C396"/>
  <c r="D396"/>
  <c r="E396"/>
  <c r="F396"/>
  <c r="G396"/>
  <c r="H396"/>
  <c r="I396"/>
  <c r="J396"/>
  <c r="K396"/>
  <c r="L396"/>
  <c r="M396"/>
  <c r="N396"/>
  <c r="O396"/>
  <c r="P396"/>
  <c r="B397"/>
  <c r="C397"/>
  <c r="D397"/>
  <c r="E397"/>
  <c r="F397"/>
  <c r="G397"/>
  <c r="H397"/>
  <c r="I397"/>
  <c r="J397"/>
  <c r="K397"/>
  <c r="L397"/>
  <c r="M397"/>
  <c r="N397"/>
  <c r="O397"/>
  <c r="P397"/>
  <c r="B398"/>
  <c r="C398"/>
  <c r="D398"/>
  <c r="E398"/>
  <c r="F398"/>
  <c r="G398"/>
  <c r="H398"/>
  <c r="I398"/>
  <c r="J398"/>
  <c r="K398"/>
  <c r="L398"/>
  <c r="M398"/>
  <c r="N398"/>
  <c r="O398"/>
  <c r="P398"/>
  <c r="B399"/>
  <c r="C399"/>
  <c r="D399"/>
  <c r="E399"/>
  <c r="F399"/>
  <c r="G399"/>
  <c r="H399"/>
  <c r="I399"/>
  <c r="J399"/>
  <c r="K399"/>
  <c r="L399"/>
  <c r="M399"/>
  <c r="N399"/>
  <c r="O399"/>
  <c r="P399"/>
  <c r="B400"/>
  <c r="C400"/>
  <c r="D400"/>
  <c r="E400"/>
  <c r="F400"/>
  <c r="G400"/>
  <c r="H400"/>
  <c r="I400"/>
  <c r="J400"/>
  <c r="K400"/>
  <c r="L400"/>
  <c r="M400"/>
  <c r="N400"/>
  <c r="O400"/>
  <c r="P400"/>
  <c r="B401"/>
  <c r="C401"/>
  <c r="D401"/>
  <c r="E401"/>
  <c r="F401"/>
  <c r="G401"/>
  <c r="H401"/>
  <c r="I401"/>
  <c r="J401"/>
  <c r="K401"/>
  <c r="L401"/>
  <c r="M401"/>
  <c r="N401"/>
  <c r="O401"/>
  <c r="P401"/>
  <c r="B402"/>
  <c r="C402"/>
  <c r="D402"/>
  <c r="E402"/>
  <c r="F402"/>
  <c r="G402"/>
  <c r="H402"/>
  <c r="I402"/>
  <c r="J402"/>
  <c r="K402"/>
  <c r="L402"/>
  <c r="M402"/>
  <c r="N402"/>
  <c r="O402"/>
  <c r="P402"/>
  <c r="B403"/>
  <c r="C403"/>
  <c r="D403"/>
  <c r="E403"/>
  <c r="F403"/>
  <c r="G403"/>
  <c r="H403"/>
  <c r="I403"/>
  <c r="J403"/>
  <c r="K403"/>
  <c r="L403"/>
  <c r="M403"/>
  <c r="N403"/>
  <c r="O403"/>
  <c r="P403"/>
  <c r="B404"/>
  <c r="C404"/>
  <c r="D404"/>
  <c r="E404"/>
  <c r="F404"/>
  <c r="G404"/>
  <c r="H404"/>
  <c r="I404"/>
  <c r="J404"/>
  <c r="K404"/>
  <c r="L404"/>
  <c r="M404"/>
  <c r="N404"/>
  <c r="O404"/>
  <c r="P404"/>
  <c r="B405"/>
  <c r="C405"/>
  <c r="D405"/>
  <c r="E405"/>
  <c r="F405"/>
  <c r="G405"/>
  <c r="H405"/>
  <c r="I405"/>
  <c r="J405"/>
  <c r="K405"/>
  <c r="L405"/>
  <c r="M405"/>
  <c r="N405"/>
  <c r="O405"/>
  <c r="P405"/>
  <c r="B406"/>
  <c r="C406"/>
  <c r="D406"/>
  <c r="E406"/>
  <c r="F406"/>
  <c r="G406"/>
  <c r="H406"/>
  <c r="I406"/>
  <c r="J406"/>
  <c r="K406"/>
  <c r="L406"/>
  <c r="M406"/>
  <c r="N406"/>
  <c r="O406"/>
  <c r="P406"/>
  <c r="B407"/>
  <c r="C407"/>
  <c r="D407"/>
  <c r="E407"/>
  <c r="F407"/>
  <c r="G407"/>
  <c r="H407"/>
  <c r="I407"/>
  <c r="J407"/>
  <c r="K407"/>
  <c r="L407"/>
  <c r="M407"/>
  <c r="N407"/>
  <c r="O407"/>
  <c r="P407"/>
  <c r="B408"/>
  <c r="C408"/>
  <c r="D408"/>
  <c r="E408"/>
  <c r="F408"/>
  <c r="G408"/>
  <c r="H408"/>
  <c r="I408"/>
  <c r="J408"/>
  <c r="K408"/>
  <c r="L408"/>
  <c r="M408"/>
  <c r="N408"/>
  <c r="O408"/>
  <c r="P408"/>
  <c r="B409"/>
  <c r="C409"/>
  <c r="D409"/>
  <c r="E409"/>
  <c r="F409"/>
  <c r="G409"/>
  <c r="H409"/>
  <c r="I409"/>
  <c r="J409"/>
  <c r="K409"/>
  <c r="L409"/>
  <c r="M409"/>
  <c r="N409"/>
  <c r="O409"/>
  <c r="P409"/>
  <c r="B410"/>
  <c r="C410"/>
  <c r="D410"/>
  <c r="E410"/>
  <c r="F410"/>
  <c r="G410"/>
  <c r="H410"/>
  <c r="I410"/>
  <c r="J410"/>
  <c r="K410"/>
  <c r="L410"/>
  <c r="M410"/>
  <c r="N410"/>
  <c r="O410"/>
  <c r="P410"/>
  <c r="B411"/>
  <c r="C411"/>
  <c r="D411"/>
  <c r="E411"/>
  <c r="F411"/>
  <c r="G411"/>
  <c r="H411"/>
  <c r="I411"/>
  <c r="J411"/>
  <c r="K411"/>
  <c r="L411"/>
  <c r="M411"/>
  <c r="N411"/>
  <c r="O411"/>
  <c r="P411"/>
  <c r="B412"/>
  <c r="C412"/>
  <c r="D412"/>
  <c r="E412"/>
  <c r="F412"/>
  <c r="G412"/>
  <c r="H412"/>
  <c r="I412"/>
  <c r="J412"/>
  <c r="K412"/>
  <c r="L412"/>
  <c r="M412"/>
  <c r="N412"/>
  <c r="O412"/>
  <c r="P412"/>
  <c r="B413"/>
  <c r="C413"/>
  <c r="D413"/>
  <c r="E413"/>
  <c r="F413"/>
  <c r="G413"/>
  <c r="H413"/>
  <c r="I413"/>
  <c r="J413"/>
  <c r="K413"/>
  <c r="L413"/>
  <c r="M413"/>
  <c r="N413"/>
  <c r="O413"/>
  <c r="P413"/>
  <c r="B414"/>
  <c r="C414"/>
  <c r="D414"/>
  <c r="E414"/>
  <c r="F414"/>
  <c r="G414"/>
  <c r="H414"/>
  <c r="I414"/>
  <c r="J414"/>
  <c r="K414"/>
  <c r="L414"/>
  <c r="M414"/>
  <c r="N414"/>
  <c r="O414"/>
  <c r="P414"/>
  <c r="B415"/>
  <c r="C415"/>
  <c r="D415"/>
  <c r="E415"/>
  <c r="F415"/>
  <c r="G415"/>
  <c r="H415"/>
  <c r="I415"/>
  <c r="J415"/>
  <c r="K415"/>
  <c r="L415"/>
  <c r="M415"/>
  <c r="N415"/>
  <c r="O415"/>
  <c r="P415"/>
  <c r="B416"/>
  <c r="C416"/>
  <c r="D416"/>
  <c r="E416"/>
  <c r="F416"/>
  <c r="G416"/>
  <c r="H416"/>
  <c r="I416"/>
  <c r="J416"/>
  <c r="K416"/>
  <c r="L416"/>
  <c r="M416"/>
  <c r="N416"/>
  <c r="O416"/>
  <c r="P416"/>
  <c r="B417"/>
  <c r="C417"/>
  <c r="D417"/>
  <c r="E417"/>
  <c r="F417"/>
  <c r="G417"/>
  <c r="H417"/>
  <c r="I417"/>
  <c r="J417"/>
  <c r="K417"/>
  <c r="L417"/>
  <c r="M417"/>
  <c r="N417"/>
  <c r="O417"/>
  <c r="P417"/>
  <c r="B418"/>
  <c r="C418"/>
  <c r="D418"/>
  <c r="E418"/>
  <c r="F418"/>
  <c r="G418"/>
  <c r="H418"/>
  <c r="I418"/>
  <c r="J418"/>
  <c r="K418"/>
  <c r="L418"/>
  <c r="M418"/>
  <c r="N418"/>
  <c r="O418"/>
  <c r="P418"/>
  <c r="B419"/>
  <c r="C419"/>
  <c r="D419"/>
  <c r="E419"/>
  <c r="F419"/>
  <c r="G419"/>
  <c r="H419"/>
  <c r="I419"/>
  <c r="J419"/>
  <c r="K419"/>
  <c r="L419"/>
  <c r="M419"/>
  <c r="N419"/>
  <c r="O419"/>
  <c r="P419"/>
  <c r="B420"/>
  <c r="C420"/>
  <c r="D420"/>
  <c r="E420"/>
  <c r="F420"/>
  <c r="G420"/>
  <c r="H420"/>
  <c r="I420"/>
  <c r="J420"/>
  <c r="K420"/>
  <c r="L420"/>
  <c r="M420"/>
  <c r="N420"/>
  <c r="O420"/>
  <c r="P420"/>
  <c r="B421"/>
  <c r="C421"/>
  <c r="D421"/>
  <c r="E421"/>
  <c r="F421"/>
  <c r="G421"/>
  <c r="H421"/>
  <c r="I421"/>
  <c r="J421"/>
  <c r="K421"/>
  <c r="L421"/>
  <c r="M421"/>
  <c r="N421"/>
  <c r="O421"/>
  <c r="P421"/>
  <c r="B422"/>
  <c r="C422"/>
  <c r="D422"/>
  <c r="E422"/>
  <c r="F422"/>
  <c r="G422"/>
  <c r="H422"/>
  <c r="I422"/>
  <c r="J422"/>
  <c r="K422"/>
  <c r="L422"/>
  <c r="M422"/>
  <c r="N422"/>
  <c r="O422"/>
  <c r="P422"/>
  <c r="B423"/>
  <c r="C423"/>
  <c r="D423"/>
  <c r="E423"/>
  <c r="F423"/>
  <c r="G423"/>
  <c r="H423"/>
  <c r="I423"/>
  <c r="J423"/>
  <c r="K423"/>
  <c r="L423"/>
  <c r="M423"/>
  <c r="N423"/>
  <c r="O423"/>
  <c r="P423"/>
  <c r="B424"/>
  <c r="C424"/>
  <c r="D424"/>
  <c r="E424"/>
  <c r="F424"/>
  <c r="G424"/>
  <c r="H424"/>
  <c r="I424"/>
  <c r="J424"/>
  <c r="K424"/>
  <c r="L424"/>
  <c r="M424"/>
  <c r="N424"/>
  <c r="O424"/>
  <c r="P424"/>
  <c r="B425"/>
  <c r="C425"/>
  <c r="D425"/>
  <c r="E425"/>
  <c r="F425"/>
  <c r="G425"/>
  <c r="H425"/>
  <c r="I425"/>
  <c r="J425"/>
  <c r="K425"/>
  <c r="L425"/>
  <c r="M425"/>
  <c r="N425"/>
  <c r="O425"/>
  <c r="P425"/>
  <c r="B426"/>
  <c r="C426"/>
  <c r="D426"/>
  <c r="E426"/>
  <c r="F426"/>
  <c r="G426"/>
  <c r="H426"/>
  <c r="I426"/>
  <c r="J426"/>
  <c r="K426"/>
  <c r="L426"/>
  <c r="M426"/>
  <c r="N426"/>
  <c r="O426"/>
  <c r="P426"/>
  <c r="B427"/>
  <c r="C427"/>
  <c r="D427"/>
  <c r="E427"/>
  <c r="F427"/>
  <c r="G427"/>
  <c r="H427"/>
  <c r="I427"/>
  <c r="J427"/>
  <c r="K427"/>
  <c r="L427"/>
  <c r="M427"/>
  <c r="N427"/>
  <c r="O427"/>
  <c r="P427"/>
  <c r="B428"/>
  <c r="C428"/>
  <c r="D428"/>
  <c r="E428"/>
  <c r="F428"/>
  <c r="G428"/>
  <c r="H428"/>
  <c r="I428"/>
  <c r="J428"/>
  <c r="K428"/>
  <c r="L428"/>
  <c r="M428"/>
  <c r="N428"/>
  <c r="O428"/>
  <c r="P428"/>
  <c r="B429"/>
  <c r="C429"/>
  <c r="D429"/>
  <c r="E429"/>
  <c r="F429"/>
  <c r="G429"/>
  <c r="H429"/>
  <c r="I429"/>
  <c r="J429"/>
  <c r="K429"/>
  <c r="L429"/>
  <c r="M429"/>
  <c r="N429"/>
  <c r="O429"/>
  <c r="P429"/>
  <c r="B430"/>
  <c r="C430"/>
  <c r="D430"/>
  <c r="E430"/>
  <c r="F430"/>
  <c r="G430"/>
  <c r="H430"/>
  <c r="I430"/>
  <c r="J430"/>
  <c r="K430"/>
  <c r="L430"/>
  <c r="M430"/>
  <c r="N430"/>
  <c r="O430"/>
  <c r="P430"/>
  <c r="B431"/>
  <c r="C431"/>
  <c r="D431"/>
  <c r="E431"/>
  <c r="F431"/>
  <c r="G431"/>
  <c r="H431"/>
  <c r="I431"/>
  <c r="J431"/>
  <c r="K431"/>
  <c r="L431"/>
  <c r="M431"/>
  <c r="N431"/>
  <c r="O431"/>
  <c r="P431"/>
  <c r="B432"/>
  <c r="C432"/>
  <c r="D432"/>
  <c r="E432"/>
  <c r="F432"/>
  <c r="G432"/>
  <c r="H432"/>
  <c r="I432"/>
  <c r="J432"/>
  <c r="K432"/>
  <c r="L432"/>
  <c r="M432"/>
  <c r="N432"/>
  <c r="O432"/>
  <c r="P432"/>
  <c r="B433"/>
  <c r="C433"/>
  <c r="D433"/>
  <c r="E433"/>
  <c r="F433"/>
  <c r="G433"/>
  <c r="H433"/>
  <c r="I433"/>
  <c r="J433"/>
  <c r="K433"/>
  <c r="L433"/>
  <c r="M433"/>
  <c r="N433"/>
  <c r="O433"/>
  <c r="P433"/>
  <c r="B434"/>
  <c r="C434"/>
  <c r="D434"/>
  <c r="E434"/>
  <c r="F434"/>
  <c r="G434"/>
  <c r="H434"/>
  <c r="I434"/>
  <c r="J434"/>
  <c r="K434"/>
  <c r="L434"/>
  <c r="M434"/>
  <c r="N434"/>
  <c r="O434"/>
  <c r="P434"/>
  <c r="B435"/>
  <c r="C435"/>
  <c r="D435"/>
  <c r="E435"/>
  <c r="F435"/>
  <c r="G435"/>
  <c r="H435"/>
  <c r="I435"/>
  <c r="J435"/>
  <c r="K435"/>
  <c r="L435"/>
  <c r="M435"/>
  <c r="N435"/>
  <c r="O435"/>
  <c r="P435"/>
  <c r="B436"/>
  <c r="C436"/>
  <c r="D436"/>
  <c r="E436"/>
  <c r="F436"/>
  <c r="G436"/>
  <c r="H436"/>
  <c r="I436"/>
  <c r="J436"/>
  <c r="K436"/>
  <c r="L436"/>
  <c r="M436"/>
  <c r="N436"/>
  <c r="O436"/>
  <c r="P436"/>
  <c r="B437"/>
  <c r="C437"/>
  <c r="D437"/>
  <c r="E437"/>
  <c r="F437"/>
  <c r="G437"/>
  <c r="H437"/>
  <c r="I437"/>
  <c r="J437"/>
  <c r="K437"/>
  <c r="L437"/>
  <c r="M437"/>
  <c r="N437"/>
  <c r="O437"/>
  <c r="P437"/>
  <c r="B438"/>
  <c r="C438"/>
  <c r="D438"/>
  <c r="E438"/>
  <c r="F438"/>
  <c r="G438"/>
  <c r="H438"/>
  <c r="I438"/>
  <c r="J438"/>
  <c r="K438"/>
  <c r="L438"/>
  <c r="M438"/>
  <c r="N438"/>
  <c r="O438"/>
  <c r="P438"/>
  <c r="B439"/>
  <c r="C439"/>
  <c r="D439"/>
  <c r="E439"/>
  <c r="F439"/>
  <c r="G439"/>
  <c r="H439"/>
  <c r="I439"/>
  <c r="J439"/>
  <c r="K439"/>
  <c r="L439"/>
  <c r="M439"/>
  <c r="N439"/>
  <c r="O439"/>
  <c r="P439"/>
  <c r="B440"/>
  <c r="C440"/>
  <c r="D440"/>
  <c r="E440"/>
  <c r="F440"/>
  <c r="G440"/>
  <c r="H440"/>
  <c r="I440"/>
  <c r="J440"/>
  <c r="K440"/>
  <c r="L440"/>
  <c r="M440"/>
  <c r="N440"/>
  <c r="O440"/>
  <c r="P440"/>
  <c r="B441"/>
  <c r="C441"/>
  <c r="D441"/>
  <c r="E441"/>
  <c r="F441"/>
  <c r="G441"/>
  <c r="H441"/>
  <c r="I441"/>
  <c r="J441"/>
  <c r="K441"/>
  <c r="L441"/>
  <c r="M441"/>
  <c r="N441"/>
  <c r="O441"/>
  <c r="P441"/>
  <c r="B442"/>
  <c r="C442"/>
  <c r="D442"/>
  <c r="E442"/>
  <c r="F442"/>
  <c r="G442"/>
  <c r="H442"/>
  <c r="I442"/>
  <c r="J442"/>
  <c r="K442"/>
  <c r="L442"/>
  <c r="M442"/>
  <c r="N442"/>
  <c r="O442"/>
  <c r="P442"/>
  <c r="B443"/>
  <c r="C443"/>
  <c r="D443"/>
  <c r="E443"/>
  <c r="F443"/>
  <c r="G443"/>
  <c r="H443"/>
  <c r="I443"/>
  <c r="J443"/>
  <c r="K443"/>
  <c r="L443"/>
  <c r="M443"/>
  <c r="N443"/>
  <c r="O443"/>
  <c r="P443"/>
  <c r="B444"/>
  <c r="C444"/>
  <c r="D444"/>
  <c r="E444"/>
  <c r="F444"/>
  <c r="G444"/>
  <c r="H444"/>
  <c r="I444"/>
  <c r="J444"/>
  <c r="K444"/>
  <c r="L444"/>
  <c r="M444"/>
  <c r="N444"/>
  <c r="O444"/>
  <c r="P444"/>
  <c r="B445"/>
  <c r="C445"/>
  <c r="D445"/>
  <c r="E445"/>
  <c r="F445"/>
  <c r="G445"/>
  <c r="H445"/>
  <c r="I445"/>
  <c r="J445"/>
  <c r="K445"/>
  <c r="L445"/>
  <c r="M445"/>
  <c r="N445"/>
  <c r="O445"/>
  <c r="P445"/>
  <c r="B446"/>
  <c r="C446"/>
  <c r="D446"/>
  <c r="E446"/>
  <c r="F446"/>
  <c r="G446"/>
  <c r="H446"/>
  <c r="I446"/>
  <c r="J446"/>
  <c r="K446"/>
  <c r="L446"/>
  <c r="M446"/>
  <c r="N446"/>
  <c r="O446"/>
  <c r="P446"/>
  <c r="B447"/>
  <c r="C447"/>
  <c r="D447"/>
  <c r="E447"/>
  <c r="F447"/>
  <c r="G447"/>
  <c r="H447"/>
  <c r="I447"/>
  <c r="J447"/>
  <c r="K447"/>
  <c r="L447"/>
  <c r="M447"/>
  <c r="N447"/>
  <c r="O447"/>
  <c r="P447"/>
  <c r="B448"/>
  <c r="C448"/>
  <c r="D448"/>
  <c r="E448"/>
  <c r="F448"/>
  <c r="G448"/>
  <c r="H448"/>
  <c r="I448"/>
  <c r="J448"/>
  <c r="K448"/>
  <c r="L448"/>
  <c r="M448"/>
  <c r="N448"/>
  <c r="O448"/>
  <c r="P448"/>
  <c r="B449"/>
  <c r="C449"/>
  <c r="D449"/>
  <c r="E449"/>
  <c r="F449"/>
  <c r="G449"/>
  <c r="H449"/>
  <c r="I449"/>
  <c r="J449"/>
  <c r="K449"/>
  <c r="L449"/>
  <c r="M449"/>
  <c r="N449"/>
  <c r="O449"/>
  <c r="P449"/>
  <c r="B450"/>
  <c r="C450"/>
  <c r="D450"/>
  <c r="E450"/>
  <c r="F450"/>
  <c r="G450"/>
  <c r="H450"/>
  <c r="I450"/>
  <c r="J450"/>
  <c r="K450"/>
  <c r="L450"/>
  <c r="M450"/>
  <c r="N450"/>
  <c r="O450"/>
  <c r="P450"/>
  <c r="B451"/>
  <c r="C451"/>
  <c r="D451"/>
  <c r="E451"/>
  <c r="F451"/>
  <c r="G451"/>
  <c r="H451"/>
  <c r="I451"/>
  <c r="J451"/>
  <c r="K451"/>
  <c r="L451"/>
  <c r="M451"/>
  <c r="N451"/>
  <c r="O451"/>
  <c r="P451"/>
  <c r="B452"/>
  <c r="C452"/>
  <c r="D452"/>
  <c r="E452"/>
  <c r="F452"/>
  <c r="G452"/>
  <c r="H452"/>
  <c r="I452"/>
  <c r="J452"/>
  <c r="K452"/>
  <c r="L452"/>
  <c r="M452"/>
  <c r="N452"/>
  <c r="O452"/>
  <c r="P452"/>
  <c r="B453"/>
  <c r="C453"/>
  <c r="D453"/>
  <c r="E453"/>
  <c r="F453"/>
  <c r="G453"/>
  <c r="H453"/>
  <c r="I453"/>
  <c r="J453"/>
  <c r="K453"/>
  <c r="L453"/>
  <c r="M453"/>
  <c r="N453"/>
  <c r="O453"/>
  <c r="P453"/>
  <c r="B454"/>
  <c r="C454"/>
  <c r="D454"/>
  <c r="E454"/>
  <c r="F454"/>
  <c r="G454"/>
  <c r="H454"/>
  <c r="I454"/>
  <c r="J454"/>
  <c r="K454"/>
  <c r="L454"/>
  <c r="M454"/>
  <c r="N454"/>
  <c r="O454"/>
  <c r="P454"/>
  <c r="B455"/>
  <c r="C455"/>
  <c r="D455"/>
  <c r="E455"/>
  <c r="F455"/>
  <c r="G455"/>
  <c r="H455"/>
  <c r="I455"/>
  <c r="J455"/>
  <c r="K455"/>
  <c r="L455"/>
  <c r="M455"/>
  <c r="N455"/>
  <c r="O455"/>
  <c r="P455"/>
  <c r="B456"/>
  <c r="C456"/>
  <c r="D456"/>
  <c r="E456"/>
  <c r="F456"/>
  <c r="G456"/>
  <c r="H456"/>
  <c r="I456"/>
  <c r="J456"/>
  <c r="K456"/>
  <c r="L456"/>
  <c r="M456"/>
  <c r="N456"/>
  <c r="O456"/>
  <c r="P456"/>
  <c r="B457"/>
  <c r="C457"/>
  <c r="D457"/>
  <c r="E457"/>
  <c r="F457"/>
  <c r="G457"/>
  <c r="H457"/>
  <c r="I457"/>
  <c r="J457"/>
  <c r="K457"/>
  <c r="L457"/>
  <c r="M457"/>
  <c r="N457"/>
  <c r="O457"/>
  <c r="P457"/>
  <c r="B458"/>
  <c r="C458"/>
  <c r="D458"/>
  <c r="E458"/>
  <c r="F458"/>
  <c r="G458"/>
  <c r="H458"/>
  <c r="I458"/>
  <c r="J458"/>
  <c r="K458"/>
  <c r="L458"/>
  <c r="M458"/>
  <c r="N458"/>
  <c r="O458"/>
  <c r="P458"/>
  <c r="B459"/>
  <c r="C459"/>
  <c r="D459"/>
  <c r="E459"/>
  <c r="F459"/>
  <c r="G459"/>
  <c r="H459"/>
  <c r="I459"/>
  <c r="J459"/>
  <c r="K459"/>
  <c r="L459"/>
  <c r="M459"/>
  <c r="N459"/>
  <c r="O459"/>
  <c r="P459"/>
  <c r="B460"/>
  <c r="C460"/>
  <c r="D460"/>
  <c r="E460"/>
  <c r="F460"/>
  <c r="G460"/>
  <c r="H460"/>
  <c r="I460"/>
  <c r="J460"/>
  <c r="K460"/>
  <c r="L460"/>
  <c r="M460"/>
  <c r="N460"/>
  <c r="O460"/>
  <c r="P460"/>
  <c r="B461"/>
  <c r="C461"/>
  <c r="D461"/>
  <c r="E461"/>
  <c r="F461"/>
  <c r="G461"/>
  <c r="H461"/>
  <c r="I461"/>
  <c r="J461"/>
  <c r="K461"/>
  <c r="L461"/>
  <c r="M461"/>
  <c r="N461"/>
  <c r="O461"/>
  <c r="P461"/>
  <c r="B462"/>
  <c r="C462"/>
  <c r="D462"/>
  <c r="E462"/>
  <c r="F462"/>
  <c r="G462"/>
  <c r="H462"/>
  <c r="I462"/>
  <c r="J462"/>
  <c r="K462"/>
  <c r="L462"/>
  <c r="M462"/>
  <c r="N462"/>
  <c r="O462"/>
  <c r="P462"/>
  <c r="B463"/>
  <c r="C463"/>
  <c r="D463"/>
  <c r="E463"/>
  <c r="F463"/>
  <c r="G463"/>
  <c r="H463"/>
  <c r="I463"/>
  <c r="J463"/>
  <c r="K463"/>
  <c r="L463"/>
  <c r="M463"/>
  <c r="N463"/>
  <c r="O463"/>
  <c r="P463"/>
  <c r="B464"/>
  <c r="C464"/>
  <c r="D464"/>
  <c r="E464"/>
  <c r="F464"/>
  <c r="G464"/>
  <c r="H464"/>
  <c r="I464"/>
  <c r="J464"/>
  <c r="K464"/>
  <c r="L464"/>
  <c r="M464"/>
  <c r="N464"/>
  <c r="O464"/>
  <c r="P464"/>
  <c r="B465"/>
  <c r="C465"/>
  <c r="D465"/>
  <c r="E465"/>
  <c r="F465"/>
  <c r="G465"/>
  <c r="H465"/>
  <c r="I465"/>
  <c r="J465"/>
  <c r="K465"/>
  <c r="L465"/>
  <c r="M465"/>
  <c r="N465"/>
  <c r="O465"/>
  <c r="P465"/>
  <c r="B466"/>
  <c r="C466"/>
  <c r="D466"/>
  <c r="E466"/>
  <c r="F466"/>
  <c r="G466"/>
  <c r="H466"/>
  <c r="I466"/>
  <c r="J466"/>
  <c r="K466"/>
  <c r="L466"/>
  <c r="M466"/>
  <c r="N466"/>
  <c r="O466"/>
  <c r="P466"/>
  <c r="B467"/>
  <c r="C467"/>
  <c r="D467"/>
  <c r="E467"/>
  <c r="F467"/>
  <c r="G467"/>
  <c r="H467"/>
  <c r="I467"/>
  <c r="J467"/>
  <c r="K467"/>
  <c r="L467"/>
  <c r="M467"/>
  <c r="N467"/>
  <c r="O467"/>
  <c r="P467"/>
  <c r="B468"/>
  <c r="C468"/>
  <c r="D468"/>
  <c r="E468"/>
  <c r="F468"/>
  <c r="G468"/>
  <c r="H468"/>
  <c r="I468"/>
  <c r="J468"/>
  <c r="K468"/>
  <c r="L468"/>
  <c r="M468"/>
  <c r="N468"/>
  <c r="O468"/>
  <c r="P468"/>
  <c r="B469"/>
  <c r="C469"/>
  <c r="D469"/>
  <c r="E469"/>
  <c r="F469"/>
  <c r="G469"/>
  <c r="H469"/>
  <c r="I469"/>
  <c r="J469"/>
  <c r="K469"/>
  <c r="L469"/>
  <c r="M469"/>
  <c r="N469"/>
  <c r="O469"/>
  <c r="P469"/>
  <c r="B470"/>
  <c r="C470"/>
  <c r="D470"/>
  <c r="E470"/>
  <c r="F470"/>
  <c r="G470"/>
  <c r="H470"/>
  <c r="I470"/>
  <c r="J470"/>
  <c r="K470"/>
  <c r="L470"/>
  <c r="M470"/>
  <c r="N470"/>
  <c r="O470"/>
  <c r="P470"/>
  <c r="B471"/>
  <c r="C471"/>
  <c r="D471"/>
  <c r="E471"/>
  <c r="F471"/>
  <c r="G471"/>
  <c r="H471"/>
  <c r="I471"/>
  <c r="J471"/>
  <c r="K471"/>
  <c r="L471"/>
  <c r="M471"/>
  <c r="N471"/>
  <c r="O471"/>
  <c r="P471"/>
  <c r="B472"/>
  <c r="C472"/>
  <c r="D472"/>
  <c r="E472"/>
  <c r="F472"/>
  <c r="G472"/>
  <c r="H472"/>
  <c r="I472"/>
  <c r="J472"/>
  <c r="K472"/>
  <c r="L472"/>
  <c r="M472"/>
  <c r="N472"/>
  <c r="O472"/>
  <c r="P472"/>
  <c r="B473"/>
  <c r="C473"/>
  <c r="D473"/>
  <c r="E473"/>
  <c r="F473"/>
  <c r="G473"/>
  <c r="H473"/>
  <c r="I473"/>
  <c r="J473"/>
  <c r="K473"/>
  <c r="L473"/>
  <c r="M473"/>
  <c r="N473"/>
  <c r="O473"/>
  <c r="P473"/>
  <c r="B474"/>
  <c r="C474"/>
  <c r="D474"/>
  <c r="E474"/>
  <c r="F474"/>
  <c r="G474"/>
  <c r="H474"/>
  <c r="I474"/>
  <c r="J474"/>
  <c r="K474"/>
  <c r="L474"/>
  <c r="M474"/>
  <c r="N474"/>
  <c r="O474"/>
  <c r="P474"/>
  <c r="B475"/>
  <c r="C475"/>
  <c r="D475"/>
  <c r="E475"/>
  <c r="F475"/>
  <c r="G475"/>
  <c r="H475"/>
  <c r="I475"/>
  <c r="J475"/>
  <c r="K475"/>
  <c r="L475"/>
  <c r="M475"/>
  <c r="N475"/>
  <c r="O475"/>
  <c r="P475"/>
  <c r="B476"/>
  <c r="C476"/>
  <c r="D476"/>
  <c r="E476"/>
  <c r="F476"/>
  <c r="G476"/>
  <c r="H476"/>
  <c r="I476"/>
  <c r="J476"/>
  <c r="K476"/>
  <c r="L476"/>
  <c r="M476"/>
  <c r="N476"/>
  <c r="O476"/>
  <c r="P476"/>
  <c r="B477"/>
  <c r="C477"/>
  <c r="D477"/>
  <c r="E477"/>
  <c r="F477"/>
  <c r="G477"/>
  <c r="H477"/>
  <c r="I477"/>
  <c r="J477"/>
  <c r="K477"/>
  <c r="L477"/>
  <c r="M477"/>
  <c r="N477"/>
  <c r="O477"/>
  <c r="P477"/>
  <c r="B478"/>
  <c r="C478"/>
  <c r="D478"/>
  <c r="E478"/>
  <c r="F478"/>
  <c r="G478"/>
  <c r="H478"/>
  <c r="I478"/>
  <c r="J478"/>
  <c r="K478"/>
  <c r="L478"/>
  <c r="M478"/>
  <c r="N478"/>
  <c r="O478"/>
  <c r="P478"/>
  <c r="B479"/>
  <c r="C479"/>
  <c r="D479"/>
  <c r="E479"/>
  <c r="F479"/>
  <c r="G479"/>
  <c r="H479"/>
  <c r="I479"/>
  <c r="J479"/>
  <c r="K479"/>
  <c r="L479"/>
  <c r="M479"/>
  <c r="N479"/>
  <c r="O479"/>
  <c r="P479"/>
  <c r="B480"/>
  <c r="C480"/>
  <c r="D480"/>
  <c r="E480"/>
  <c r="F480"/>
  <c r="G480"/>
  <c r="H480"/>
  <c r="I480"/>
  <c r="J480"/>
  <c r="K480"/>
  <c r="L480"/>
  <c r="M480"/>
  <c r="N480"/>
  <c r="O480"/>
  <c r="P480"/>
  <c r="B481"/>
  <c r="C481"/>
  <c r="D481"/>
  <c r="E481"/>
  <c r="F481"/>
  <c r="G481"/>
  <c r="H481"/>
  <c r="I481"/>
  <c r="J481"/>
  <c r="K481"/>
  <c r="L481"/>
  <c r="M481"/>
  <c r="N481"/>
  <c r="O481"/>
  <c r="P481"/>
  <c r="B482"/>
  <c r="C482"/>
  <c r="D482"/>
  <c r="E482"/>
  <c r="F482"/>
  <c r="G482"/>
  <c r="H482"/>
  <c r="I482"/>
  <c r="J482"/>
  <c r="K482"/>
  <c r="L482"/>
  <c r="M482"/>
  <c r="N482"/>
  <c r="O482"/>
  <c r="P482"/>
  <c r="B483"/>
  <c r="C483"/>
  <c r="D483"/>
  <c r="E483"/>
  <c r="F483"/>
  <c r="G483"/>
  <c r="H483"/>
  <c r="I483"/>
  <c r="J483"/>
  <c r="K483"/>
  <c r="L483"/>
  <c r="M483"/>
  <c r="N483"/>
  <c r="O483"/>
  <c r="P483"/>
  <c r="B484"/>
  <c r="C484"/>
  <c r="D484"/>
  <c r="E484"/>
  <c r="F484"/>
  <c r="G484"/>
  <c r="H484"/>
  <c r="I484"/>
  <c r="J484"/>
  <c r="K484"/>
  <c r="L484"/>
  <c r="M484"/>
  <c r="N484"/>
  <c r="O484"/>
  <c r="P484"/>
  <c r="B485"/>
  <c r="C485"/>
  <c r="D485"/>
  <c r="E485"/>
  <c r="F485"/>
  <c r="G485"/>
  <c r="H485"/>
  <c r="I485"/>
  <c r="J485"/>
  <c r="K485"/>
  <c r="L485"/>
  <c r="M485"/>
  <c r="N485"/>
  <c r="O485"/>
  <c r="P485"/>
  <c r="B486"/>
  <c r="C486"/>
  <c r="D486"/>
  <c r="E486"/>
  <c r="F486"/>
  <c r="G486"/>
  <c r="H486"/>
  <c r="I486"/>
  <c r="J486"/>
  <c r="K486"/>
  <c r="L486"/>
  <c r="M486"/>
  <c r="N486"/>
  <c r="O486"/>
  <c r="P486"/>
  <c r="B487"/>
  <c r="C487"/>
  <c r="D487"/>
  <c r="E487"/>
  <c r="F487"/>
  <c r="G487"/>
  <c r="H487"/>
  <c r="I487"/>
  <c r="J487"/>
  <c r="K487"/>
  <c r="L487"/>
  <c r="M487"/>
  <c r="N487"/>
  <c r="O487"/>
  <c r="P487"/>
  <c r="B488"/>
  <c r="C488"/>
  <c r="D488"/>
  <c r="E488"/>
  <c r="F488"/>
  <c r="G488"/>
  <c r="H488"/>
  <c r="I488"/>
  <c r="J488"/>
  <c r="K488"/>
  <c r="L488"/>
  <c r="M488"/>
  <c r="N488"/>
  <c r="O488"/>
  <c r="P488"/>
  <c r="B489"/>
  <c r="C489"/>
  <c r="D489"/>
  <c r="E489"/>
  <c r="F489"/>
  <c r="G489"/>
  <c r="H489"/>
  <c r="I489"/>
  <c r="J489"/>
  <c r="K489"/>
  <c r="L489"/>
  <c r="M489"/>
  <c r="N489"/>
  <c r="O489"/>
  <c r="P489"/>
  <c r="B490"/>
  <c r="C490"/>
  <c r="D490"/>
  <c r="E490"/>
  <c r="F490"/>
  <c r="G490"/>
  <c r="H490"/>
  <c r="I490"/>
  <c r="J490"/>
  <c r="K490"/>
  <c r="L490"/>
  <c r="M490"/>
  <c r="N490"/>
  <c r="O490"/>
  <c r="P490"/>
  <c r="B491"/>
  <c r="C491"/>
  <c r="D491"/>
  <c r="E491"/>
  <c r="F491"/>
  <c r="G491"/>
  <c r="H491"/>
  <c r="I491"/>
  <c r="J491"/>
  <c r="K491"/>
  <c r="L491"/>
  <c r="M491"/>
  <c r="N491"/>
  <c r="O491"/>
  <c r="P491"/>
  <c r="B492"/>
  <c r="C492"/>
  <c r="D492"/>
  <c r="E492"/>
  <c r="F492"/>
  <c r="G492"/>
  <c r="H492"/>
  <c r="I492"/>
  <c r="J492"/>
  <c r="K492"/>
  <c r="L492"/>
  <c r="M492"/>
  <c r="N492"/>
  <c r="O492"/>
  <c r="P492"/>
  <c r="B493"/>
  <c r="C493"/>
  <c r="D493"/>
  <c r="E493"/>
  <c r="F493"/>
  <c r="G493"/>
  <c r="H493"/>
  <c r="I493"/>
  <c r="J493"/>
  <c r="K493"/>
  <c r="L493"/>
  <c r="M493"/>
  <c r="N493"/>
  <c r="O493"/>
  <c r="P493"/>
  <c r="B494"/>
  <c r="C494"/>
  <c r="D494"/>
  <c r="E494"/>
  <c r="F494"/>
  <c r="G494"/>
  <c r="H494"/>
  <c r="I494"/>
  <c r="J494"/>
  <c r="K494"/>
  <c r="L494"/>
  <c r="M494"/>
  <c r="N494"/>
  <c r="O494"/>
  <c r="P494"/>
  <c r="B495"/>
  <c r="C495"/>
  <c r="D495"/>
  <c r="E495"/>
  <c r="F495"/>
  <c r="G495"/>
  <c r="H495"/>
  <c r="I495"/>
  <c r="J495"/>
  <c r="K495"/>
  <c r="L495"/>
  <c r="M495"/>
  <c r="N495"/>
  <c r="O495"/>
  <c r="P495"/>
  <c r="B496"/>
  <c r="C496"/>
  <c r="D496"/>
  <c r="E496"/>
  <c r="F496"/>
  <c r="G496"/>
  <c r="H496"/>
  <c r="I496"/>
  <c r="J496"/>
  <c r="K496"/>
  <c r="L496"/>
  <c r="M496"/>
  <c r="N496"/>
  <c r="O496"/>
  <c r="P496"/>
  <c r="B497"/>
  <c r="C497"/>
  <c r="D497"/>
  <c r="E497"/>
  <c r="F497"/>
  <c r="G497"/>
  <c r="H497"/>
  <c r="I497"/>
  <c r="J497"/>
  <c r="K497"/>
  <c r="L497"/>
  <c r="M497"/>
  <c r="N497"/>
  <c r="O497"/>
  <c r="P497"/>
  <c r="B498"/>
  <c r="C498"/>
  <c r="D498"/>
  <c r="E498"/>
  <c r="F498"/>
  <c r="G498"/>
  <c r="H498"/>
  <c r="I498"/>
  <c r="J498"/>
  <c r="K498"/>
  <c r="L498"/>
  <c r="M498"/>
  <c r="N498"/>
  <c r="O498"/>
  <c r="P498"/>
  <c r="B499"/>
  <c r="C499"/>
  <c r="D499"/>
  <c r="E499"/>
  <c r="F499"/>
  <c r="G499"/>
  <c r="H499"/>
  <c r="I499"/>
  <c r="J499"/>
  <c r="K499"/>
  <c r="L499"/>
  <c r="M499"/>
  <c r="N499"/>
  <c r="O499"/>
  <c r="P499"/>
  <c r="B500"/>
  <c r="C500"/>
  <c r="D500"/>
  <c r="E500"/>
  <c r="F500"/>
  <c r="G500"/>
  <c r="H500"/>
  <c r="I500"/>
  <c r="J500"/>
  <c r="K500"/>
  <c r="L500"/>
  <c r="M500"/>
  <c r="N500"/>
  <c r="O500"/>
  <c r="P500"/>
  <c r="B501"/>
  <c r="C501"/>
  <c r="D501"/>
  <c r="E501"/>
  <c r="F501"/>
  <c r="G501"/>
  <c r="H501"/>
  <c r="I501"/>
  <c r="J501"/>
  <c r="K501"/>
  <c r="L501"/>
  <c r="M501"/>
  <c r="N501"/>
  <c r="O501"/>
  <c r="P501"/>
  <c r="B502"/>
  <c r="C502"/>
  <c r="D502"/>
  <c r="E502"/>
  <c r="F502"/>
  <c r="G502"/>
  <c r="H502"/>
  <c r="I502"/>
  <c r="J502"/>
  <c r="K502"/>
  <c r="L502"/>
  <c r="M502"/>
  <c r="N502"/>
  <c r="O502"/>
  <c r="P502"/>
  <c r="B503"/>
  <c r="C503"/>
  <c r="D503"/>
  <c r="E503"/>
  <c r="F503"/>
  <c r="G503"/>
  <c r="H503"/>
  <c r="I503"/>
  <c r="J503"/>
  <c r="K503"/>
  <c r="L503"/>
  <c r="M503"/>
  <c r="N503"/>
  <c r="O503"/>
  <c r="P503"/>
  <c r="B504"/>
  <c r="C504"/>
  <c r="D504"/>
  <c r="E504"/>
  <c r="F504"/>
  <c r="G504"/>
  <c r="H504"/>
  <c r="I504"/>
  <c r="J504"/>
  <c r="K504"/>
  <c r="L504"/>
  <c r="M504"/>
  <c r="N504"/>
  <c r="O504"/>
  <c r="P504"/>
  <c r="B505"/>
  <c r="C505"/>
  <c r="D505"/>
  <c r="E505"/>
  <c r="F505"/>
  <c r="G505"/>
  <c r="H505"/>
  <c r="I505"/>
  <c r="J505"/>
  <c r="K505"/>
  <c r="L505"/>
  <c r="M505"/>
  <c r="N505"/>
  <c r="O505"/>
  <c r="P505"/>
  <c r="B506"/>
  <c r="C506"/>
  <c r="D506"/>
  <c r="E506"/>
  <c r="F506"/>
  <c r="G506"/>
  <c r="H506"/>
  <c r="I506"/>
  <c r="J506"/>
  <c r="K506"/>
  <c r="L506"/>
  <c r="M506"/>
  <c r="N506"/>
  <c r="O506"/>
  <c r="P506"/>
  <c r="B507"/>
  <c r="C507"/>
  <c r="D507"/>
  <c r="E507"/>
  <c r="F507"/>
  <c r="G507"/>
  <c r="H507"/>
  <c r="I507"/>
  <c r="J507"/>
  <c r="K507"/>
  <c r="L507"/>
  <c r="M507"/>
  <c r="N507"/>
  <c r="O507"/>
  <c r="P507"/>
  <c r="B508"/>
  <c r="C508"/>
  <c r="D508"/>
  <c r="E508"/>
  <c r="F508"/>
  <c r="G508"/>
  <c r="H508"/>
  <c r="I508"/>
  <c r="J508"/>
  <c r="K508"/>
  <c r="L508"/>
  <c r="M508"/>
  <c r="N508"/>
  <c r="O508"/>
  <c r="P508"/>
  <c r="B509"/>
  <c r="C509"/>
  <c r="D509"/>
  <c r="E509"/>
  <c r="F509"/>
  <c r="G509"/>
  <c r="H509"/>
  <c r="I509"/>
  <c r="J509"/>
  <c r="K509"/>
  <c r="L509"/>
  <c r="M509"/>
  <c r="N509"/>
  <c r="O509"/>
  <c r="P509"/>
  <c r="B510"/>
  <c r="C510"/>
  <c r="D510"/>
  <c r="E510"/>
  <c r="F510"/>
  <c r="G510"/>
  <c r="H510"/>
  <c r="I510"/>
  <c r="J510"/>
  <c r="K510"/>
  <c r="L510"/>
  <c r="M510"/>
  <c r="N510"/>
  <c r="O510"/>
  <c r="P510"/>
  <c r="B511"/>
  <c r="C511"/>
  <c r="D511"/>
  <c r="E511"/>
  <c r="F511"/>
  <c r="G511"/>
  <c r="H511"/>
  <c r="I511"/>
  <c r="J511"/>
  <c r="K511"/>
  <c r="L511"/>
  <c r="M511"/>
  <c r="N511"/>
  <c r="O511"/>
  <c r="P511"/>
  <c r="B512"/>
  <c r="C512"/>
  <c r="D512"/>
  <c r="E512"/>
  <c r="F512"/>
  <c r="G512"/>
  <c r="H512"/>
  <c r="I512"/>
  <c r="J512"/>
  <c r="K512"/>
  <c r="L512"/>
  <c r="M512"/>
  <c r="N512"/>
  <c r="O512"/>
  <c r="P512"/>
  <c r="B513"/>
  <c r="C513"/>
  <c r="D513"/>
  <c r="E513"/>
  <c r="F513"/>
  <c r="G513"/>
  <c r="H513"/>
  <c r="I513"/>
  <c r="J513"/>
  <c r="K513"/>
  <c r="L513"/>
  <c r="M513"/>
  <c r="N513"/>
  <c r="O513"/>
  <c r="P513"/>
  <c r="B514"/>
  <c r="C514"/>
  <c r="D514"/>
  <c r="E514"/>
  <c r="F514"/>
  <c r="G514"/>
  <c r="H514"/>
  <c r="I514"/>
  <c r="J514"/>
  <c r="K514"/>
  <c r="L514"/>
  <c r="M514"/>
  <c r="N514"/>
  <c r="O514"/>
  <c r="P514"/>
  <c r="B515"/>
  <c r="C515"/>
  <c r="D515"/>
  <c r="E515"/>
  <c r="F515"/>
  <c r="G515"/>
  <c r="H515"/>
  <c r="I515"/>
  <c r="J515"/>
  <c r="K515"/>
  <c r="L515"/>
  <c r="M515"/>
  <c r="N515"/>
  <c r="O515"/>
  <c r="P515"/>
  <c r="B516"/>
  <c r="C516"/>
  <c r="D516"/>
  <c r="E516"/>
  <c r="F516"/>
  <c r="G516"/>
  <c r="H516"/>
  <c r="I516"/>
  <c r="J516"/>
  <c r="K516"/>
  <c r="L516"/>
  <c r="M516"/>
  <c r="N516"/>
  <c r="O516"/>
  <c r="P516"/>
  <c r="B517"/>
  <c r="C517"/>
  <c r="D517"/>
  <c r="E517"/>
  <c r="F517"/>
  <c r="G517"/>
  <c r="H517"/>
  <c r="I517"/>
  <c r="J517"/>
  <c r="K517"/>
  <c r="L517"/>
  <c r="M517"/>
  <c r="N517"/>
  <c r="O517"/>
  <c r="P517"/>
  <c r="B518"/>
  <c r="C518"/>
  <c r="D518"/>
  <c r="E518"/>
  <c r="F518"/>
  <c r="G518"/>
  <c r="H518"/>
  <c r="I518"/>
  <c r="J518"/>
  <c r="K518"/>
  <c r="L518"/>
  <c r="M518"/>
  <c r="N518"/>
  <c r="O518"/>
  <c r="P518"/>
  <c r="B519"/>
  <c r="C519"/>
  <c r="D519"/>
  <c r="E519"/>
  <c r="F519"/>
  <c r="G519"/>
  <c r="H519"/>
  <c r="I519"/>
  <c r="J519"/>
  <c r="K519"/>
  <c r="L519"/>
  <c r="M519"/>
  <c r="N519"/>
  <c r="O519"/>
  <c r="P519"/>
  <c r="B520"/>
  <c r="C520"/>
  <c r="D520"/>
  <c r="E520"/>
  <c r="F520"/>
  <c r="G520"/>
  <c r="H520"/>
  <c r="I520"/>
  <c r="J520"/>
  <c r="K520"/>
  <c r="L520"/>
  <c r="M520"/>
  <c r="N520"/>
  <c r="O520"/>
  <c r="P520"/>
  <c r="B521"/>
  <c r="C521"/>
  <c r="D521"/>
  <c r="E521"/>
  <c r="F521"/>
  <c r="G521"/>
  <c r="H521"/>
  <c r="I521"/>
  <c r="J521"/>
  <c r="K521"/>
  <c r="L521"/>
  <c r="M521"/>
  <c r="N521"/>
  <c r="O521"/>
  <c r="P521"/>
  <c r="B522"/>
  <c r="C522"/>
  <c r="D522"/>
  <c r="E522"/>
  <c r="F522"/>
  <c r="G522"/>
  <c r="H522"/>
  <c r="I522"/>
  <c r="J522"/>
  <c r="K522"/>
  <c r="L522"/>
  <c r="M522"/>
  <c r="N522"/>
  <c r="O522"/>
  <c r="P522"/>
  <c r="B523"/>
  <c r="C523"/>
  <c r="D523"/>
  <c r="E523"/>
  <c r="F523"/>
  <c r="G523"/>
  <c r="H523"/>
  <c r="I523"/>
  <c r="J523"/>
  <c r="K523"/>
  <c r="L523"/>
  <c r="M523"/>
  <c r="N523"/>
  <c r="O523"/>
  <c r="P523"/>
  <c r="B524"/>
  <c r="C524"/>
  <c r="D524"/>
  <c r="E524"/>
  <c r="F524"/>
  <c r="G524"/>
  <c r="H524"/>
  <c r="I524"/>
  <c r="J524"/>
  <c r="K524"/>
  <c r="L524"/>
  <c r="M524"/>
  <c r="N524"/>
  <c r="O524"/>
  <c r="P524"/>
  <c r="B525"/>
  <c r="C525"/>
  <c r="D525"/>
  <c r="E525"/>
  <c r="F525"/>
  <c r="G525"/>
  <c r="H525"/>
  <c r="I525"/>
  <c r="J525"/>
  <c r="K525"/>
  <c r="L525"/>
  <c r="M525"/>
  <c r="N525"/>
  <c r="O525"/>
  <c r="P525"/>
  <c r="B526"/>
  <c r="C526"/>
  <c r="D526"/>
  <c r="E526"/>
  <c r="F526"/>
  <c r="G526"/>
  <c r="H526"/>
  <c r="I526"/>
  <c r="J526"/>
  <c r="K526"/>
  <c r="L526"/>
  <c r="M526"/>
  <c r="N526"/>
  <c r="O526"/>
  <c r="P526"/>
  <c r="B527"/>
  <c r="C527"/>
  <c r="D527"/>
  <c r="E527"/>
  <c r="F527"/>
  <c r="G527"/>
  <c r="H527"/>
  <c r="I527"/>
  <c r="J527"/>
  <c r="K527"/>
  <c r="L527"/>
  <c r="M527"/>
  <c r="N527"/>
  <c r="O527"/>
  <c r="P527"/>
  <c r="B528"/>
  <c r="C528"/>
  <c r="D528"/>
  <c r="E528"/>
  <c r="F528"/>
  <c r="G528"/>
  <c r="H528"/>
  <c r="I528"/>
  <c r="J528"/>
  <c r="K528"/>
  <c r="L528"/>
  <c r="M528"/>
  <c r="N528"/>
  <c r="O528"/>
  <c r="P528"/>
  <c r="B529"/>
  <c r="C529"/>
  <c r="D529"/>
  <c r="E529"/>
  <c r="F529"/>
  <c r="G529"/>
  <c r="H529"/>
  <c r="I529"/>
  <c r="J529"/>
  <c r="K529"/>
  <c r="L529"/>
  <c r="M529"/>
  <c r="N529"/>
  <c r="O529"/>
  <c r="P529"/>
  <c r="B530"/>
  <c r="C530"/>
  <c r="D530"/>
  <c r="E530"/>
  <c r="F530"/>
  <c r="G530"/>
  <c r="H530"/>
  <c r="I530"/>
  <c r="J530"/>
  <c r="K530"/>
  <c r="L530"/>
  <c r="M530"/>
  <c r="N530"/>
  <c r="O530"/>
  <c r="P530"/>
  <c r="B531"/>
  <c r="C531"/>
  <c r="D531"/>
  <c r="E531"/>
  <c r="F531"/>
  <c r="G531"/>
  <c r="H531"/>
  <c r="I531"/>
  <c r="J531"/>
  <c r="K531"/>
  <c r="L531"/>
  <c r="M531"/>
  <c r="N531"/>
  <c r="O531"/>
  <c r="P531"/>
  <c r="B532"/>
  <c r="C532"/>
  <c r="D532"/>
  <c r="E532"/>
  <c r="F532"/>
  <c r="G532"/>
  <c r="H532"/>
  <c r="I532"/>
  <c r="J532"/>
  <c r="K532"/>
  <c r="L532"/>
  <c r="M532"/>
  <c r="N532"/>
  <c r="O532"/>
  <c r="P532"/>
  <c r="B533"/>
  <c r="C533"/>
  <c r="D533"/>
  <c r="E533"/>
  <c r="F533"/>
  <c r="G533"/>
  <c r="H533"/>
  <c r="I533"/>
  <c r="J533"/>
  <c r="K533"/>
  <c r="L533"/>
  <c r="M533"/>
  <c r="N533"/>
  <c r="O533"/>
  <c r="P533"/>
  <c r="B534"/>
  <c r="C534"/>
  <c r="D534"/>
  <c r="E534"/>
  <c r="F534"/>
  <c r="G534"/>
  <c r="H534"/>
  <c r="I534"/>
  <c r="J534"/>
  <c r="K534"/>
  <c r="L534"/>
  <c r="M534"/>
  <c r="N534"/>
  <c r="O534"/>
  <c r="P534"/>
  <c r="B535"/>
  <c r="C535"/>
  <c r="D535"/>
  <c r="E535"/>
  <c r="F535"/>
  <c r="G535"/>
  <c r="H535"/>
  <c r="I535"/>
  <c r="J535"/>
  <c r="K535"/>
  <c r="L535"/>
  <c r="M535"/>
  <c r="N535"/>
  <c r="O535"/>
  <c r="P535"/>
  <c r="B536"/>
  <c r="C536"/>
  <c r="D536"/>
  <c r="E536"/>
  <c r="F536"/>
  <c r="G536"/>
  <c r="H536"/>
  <c r="I536"/>
  <c r="J536"/>
  <c r="K536"/>
  <c r="L536"/>
  <c r="M536"/>
  <c r="N536"/>
  <c r="O536"/>
  <c r="P536"/>
  <c r="B537"/>
  <c r="C537"/>
  <c r="D537"/>
  <c r="E537"/>
  <c r="F537"/>
  <c r="G537"/>
  <c r="H537"/>
  <c r="I537"/>
  <c r="J537"/>
  <c r="K537"/>
  <c r="L537"/>
  <c r="M537"/>
  <c r="N537"/>
  <c r="O537"/>
  <c r="P537"/>
  <c r="B538"/>
  <c r="C538"/>
  <c r="D538"/>
  <c r="E538"/>
  <c r="F538"/>
  <c r="G538"/>
  <c r="H538"/>
  <c r="I538"/>
  <c r="J538"/>
  <c r="K538"/>
  <c r="L538"/>
  <c r="M538"/>
  <c r="N538"/>
  <c r="O538"/>
  <c r="P538"/>
  <c r="B539"/>
  <c r="C539"/>
  <c r="D539"/>
  <c r="E539"/>
  <c r="F539"/>
  <c r="G539"/>
  <c r="H539"/>
  <c r="I539"/>
  <c r="J539"/>
  <c r="K539"/>
  <c r="L539"/>
  <c r="M539"/>
  <c r="N539"/>
  <c r="O539"/>
  <c r="P539"/>
  <c r="B540"/>
  <c r="C540"/>
  <c r="D540"/>
  <c r="E540"/>
  <c r="F540"/>
  <c r="G540"/>
  <c r="H540"/>
  <c r="I540"/>
  <c r="J540"/>
  <c r="K540"/>
  <c r="L540"/>
  <c r="M540"/>
  <c r="N540"/>
  <c r="O540"/>
  <c r="P540"/>
  <c r="B581"/>
  <c r="C581"/>
  <c r="D581"/>
  <c r="E581"/>
  <c r="F581"/>
  <c r="G581"/>
  <c r="H581"/>
  <c r="I581"/>
  <c r="J581"/>
  <c r="K581"/>
  <c r="L581"/>
  <c r="M581"/>
  <c r="N581"/>
  <c r="O581"/>
  <c r="P581"/>
  <c r="B582"/>
  <c r="C582"/>
  <c r="D582"/>
  <c r="E582"/>
  <c r="F582"/>
  <c r="G582"/>
  <c r="H582"/>
  <c r="I582"/>
  <c r="J582"/>
  <c r="K582"/>
  <c r="L582"/>
  <c r="M582"/>
  <c r="N582"/>
  <c r="O582"/>
  <c r="P582"/>
  <c r="B583"/>
  <c r="C583"/>
  <c r="D583"/>
  <c r="E583"/>
  <c r="F583"/>
  <c r="G583"/>
  <c r="H583"/>
  <c r="I583"/>
  <c r="J583"/>
  <c r="K583"/>
  <c r="L583"/>
  <c r="M583"/>
  <c r="N583"/>
  <c r="O583"/>
  <c r="P583"/>
  <c r="B584"/>
  <c r="C584"/>
  <c r="D584"/>
  <c r="E584"/>
  <c r="F584"/>
  <c r="G584"/>
  <c r="H584"/>
  <c r="I584"/>
  <c r="J584"/>
  <c r="K584"/>
  <c r="L584"/>
  <c r="M584"/>
  <c r="N584"/>
  <c r="O584"/>
  <c r="P584"/>
  <c r="B585"/>
  <c r="C585"/>
  <c r="D585"/>
  <c r="E585"/>
  <c r="F585"/>
  <c r="G585"/>
  <c r="H585"/>
  <c r="I585"/>
  <c r="J585"/>
  <c r="K585"/>
  <c r="L585"/>
  <c r="M585"/>
  <c r="N585"/>
  <c r="O585"/>
  <c r="P585"/>
  <c r="B586"/>
  <c r="C586"/>
  <c r="D586"/>
  <c r="E586"/>
  <c r="F586"/>
  <c r="G586"/>
  <c r="H586"/>
  <c r="I586"/>
  <c r="J586"/>
  <c r="K586"/>
  <c r="L586"/>
  <c r="M586"/>
  <c r="N586"/>
  <c r="O586"/>
  <c r="P586"/>
  <c r="B587"/>
  <c r="C587"/>
  <c r="D587"/>
  <c r="E587"/>
  <c r="F587"/>
  <c r="G587"/>
  <c r="H587"/>
  <c r="I587"/>
  <c r="J587"/>
  <c r="K587"/>
  <c r="L587"/>
  <c r="M587"/>
  <c r="N587"/>
  <c r="O587"/>
  <c r="P587"/>
  <c r="B588"/>
  <c r="C588"/>
  <c r="D588"/>
  <c r="E588"/>
  <c r="F588"/>
  <c r="G588"/>
  <c r="H588"/>
  <c r="I588"/>
  <c r="J588"/>
  <c r="K588"/>
  <c r="L588"/>
  <c r="M588"/>
  <c r="N588"/>
  <c r="O588"/>
  <c r="P588"/>
  <c r="B589"/>
  <c r="C589"/>
  <c r="D589"/>
  <c r="E589"/>
  <c r="F589"/>
  <c r="G589"/>
  <c r="H589"/>
  <c r="I589"/>
  <c r="J589"/>
  <c r="K589"/>
  <c r="L589"/>
  <c r="M589"/>
  <c r="N589"/>
  <c r="O589"/>
  <c r="P589"/>
  <c r="B590"/>
  <c r="C590"/>
  <c r="D590"/>
  <c r="E590"/>
  <c r="F590"/>
  <c r="G590"/>
  <c r="H590"/>
  <c r="I590"/>
  <c r="J590"/>
  <c r="K590"/>
  <c r="L590"/>
  <c r="M590"/>
  <c r="N590"/>
  <c r="O590"/>
  <c r="P590"/>
  <c r="B591"/>
  <c r="C591"/>
  <c r="D591"/>
  <c r="E591"/>
  <c r="F591"/>
  <c r="G591"/>
  <c r="H591"/>
  <c r="I591"/>
  <c r="J591"/>
  <c r="K591"/>
  <c r="L591"/>
  <c r="M591"/>
  <c r="N591"/>
  <c r="O591"/>
  <c r="P591"/>
  <c r="B592"/>
  <c r="C592"/>
  <c r="D592"/>
  <c r="E592"/>
  <c r="F592"/>
  <c r="G592"/>
  <c r="H592"/>
  <c r="I592"/>
  <c r="J592"/>
  <c r="K592"/>
  <c r="L592"/>
  <c r="M592"/>
  <c r="N592"/>
  <c r="O592"/>
  <c r="P592"/>
  <c r="B593"/>
  <c r="C593"/>
  <c r="D593"/>
  <c r="E593"/>
  <c r="F593"/>
  <c r="G593"/>
  <c r="H593"/>
  <c r="I593"/>
  <c r="J593"/>
  <c r="K593"/>
  <c r="L593"/>
  <c r="M593"/>
  <c r="N593"/>
  <c r="O593"/>
  <c r="P593"/>
  <c r="B594"/>
  <c r="C594"/>
  <c r="D594"/>
  <c r="E594"/>
  <c r="F594"/>
  <c r="G594"/>
  <c r="H594"/>
  <c r="I594"/>
  <c r="J594"/>
  <c r="K594"/>
  <c r="L594"/>
  <c r="M594"/>
  <c r="N594"/>
  <c r="O594"/>
  <c r="P594"/>
  <c r="B595"/>
  <c r="C595"/>
  <c r="D595"/>
  <c r="E595"/>
  <c r="F595"/>
  <c r="G595"/>
  <c r="H595"/>
  <c r="I595"/>
  <c r="J595"/>
  <c r="K595"/>
  <c r="L595"/>
  <c r="M595"/>
  <c r="N595"/>
  <c r="O595"/>
  <c r="P595"/>
  <c r="B596"/>
  <c r="C596"/>
  <c r="D596"/>
  <c r="E596"/>
  <c r="F596"/>
  <c r="G596"/>
  <c r="H596"/>
  <c r="I596"/>
  <c r="J596"/>
  <c r="K596"/>
  <c r="L596"/>
  <c r="M596"/>
  <c r="N596"/>
  <c r="O596"/>
  <c r="P596"/>
  <c r="B597"/>
  <c r="C597"/>
  <c r="D597"/>
  <c r="E597"/>
  <c r="F597"/>
  <c r="G597"/>
  <c r="H597"/>
  <c r="I597"/>
  <c r="J597"/>
  <c r="K597"/>
  <c r="L597"/>
  <c r="M597"/>
  <c r="N597"/>
  <c r="O597"/>
  <c r="P597"/>
  <c r="B598"/>
  <c r="C598"/>
  <c r="D598"/>
  <c r="E598"/>
  <c r="F598"/>
  <c r="G598"/>
  <c r="H598"/>
  <c r="I598"/>
  <c r="J598"/>
  <c r="K598"/>
  <c r="L598"/>
  <c r="M598"/>
  <c r="N598"/>
  <c r="O598"/>
  <c r="P598"/>
  <c r="B599"/>
  <c r="C599"/>
  <c r="D599"/>
  <c r="E599"/>
  <c r="F599"/>
  <c r="G599"/>
  <c r="H599"/>
  <c r="I599"/>
  <c r="J599"/>
  <c r="K599"/>
  <c r="L599"/>
  <c r="M599"/>
  <c r="N599"/>
  <c r="O599"/>
  <c r="P599"/>
  <c r="B600"/>
  <c r="C600"/>
  <c r="D600"/>
  <c r="E600"/>
  <c r="F600"/>
  <c r="G600"/>
  <c r="H600"/>
  <c r="I600"/>
  <c r="J600"/>
  <c r="K600"/>
  <c r="L600"/>
  <c r="M600"/>
  <c r="N600"/>
  <c r="O600"/>
  <c r="P600"/>
  <c r="B601"/>
  <c r="C601"/>
  <c r="D601"/>
  <c r="E601"/>
  <c r="F601"/>
  <c r="G601"/>
  <c r="H601"/>
  <c r="I601"/>
  <c r="J601"/>
  <c r="K601"/>
  <c r="L601"/>
  <c r="M601"/>
  <c r="N601"/>
  <c r="O601"/>
  <c r="P601"/>
  <c r="B602"/>
  <c r="C602"/>
  <c r="D602"/>
  <c r="E602"/>
  <c r="F602"/>
  <c r="G602"/>
  <c r="H602"/>
  <c r="I602"/>
  <c r="J602"/>
  <c r="K602"/>
  <c r="L602"/>
  <c r="M602"/>
  <c r="N602"/>
  <c r="O602"/>
  <c r="P602"/>
  <c r="B603"/>
  <c r="C603"/>
  <c r="D603"/>
  <c r="E603"/>
  <c r="F603"/>
  <c r="G603"/>
  <c r="H603"/>
  <c r="I603"/>
  <c r="J603"/>
  <c r="K603"/>
  <c r="L603"/>
  <c r="M603"/>
  <c r="N603"/>
  <c r="O603"/>
  <c r="P603"/>
  <c r="B604"/>
  <c r="C604"/>
  <c r="D604"/>
  <c r="E604"/>
  <c r="F604"/>
  <c r="G604"/>
  <c r="H604"/>
  <c r="I604"/>
  <c r="J604"/>
  <c r="K604"/>
  <c r="L604"/>
  <c r="M604"/>
  <c r="N604"/>
  <c r="O604"/>
  <c r="P604"/>
  <c r="B605"/>
  <c r="C605"/>
  <c r="D605"/>
  <c r="E605"/>
  <c r="F605"/>
  <c r="G605"/>
  <c r="H605"/>
  <c r="I605"/>
  <c r="J605"/>
  <c r="K605"/>
  <c r="L605"/>
  <c r="M605"/>
  <c r="N605"/>
  <c r="O605"/>
  <c r="P605"/>
  <c r="B606"/>
  <c r="C606"/>
  <c r="D606"/>
  <c r="E606"/>
  <c r="F606"/>
  <c r="G606"/>
  <c r="H606"/>
  <c r="I606"/>
  <c r="J606"/>
  <c r="K606"/>
  <c r="L606"/>
  <c r="M606"/>
  <c r="N606"/>
  <c r="O606"/>
  <c r="P606"/>
  <c r="B607"/>
  <c r="C607"/>
  <c r="D607"/>
  <c r="E607"/>
  <c r="F607"/>
  <c r="G607"/>
  <c r="H607"/>
  <c r="I607"/>
  <c r="J607"/>
  <c r="K607"/>
  <c r="L607"/>
  <c r="M607"/>
  <c r="N607"/>
  <c r="O607"/>
  <c r="P607"/>
  <c r="B608"/>
  <c r="C608"/>
  <c r="D608"/>
  <c r="E608"/>
  <c r="F608"/>
  <c r="G608"/>
  <c r="H608"/>
  <c r="I608"/>
  <c r="J608"/>
  <c r="K608"/>
  <c r="L608"/>
  <c r="M608"/>
  <c r="N608"/>
  <c r="O608"/>
  <c r="P608"/>
  <c r="B609"/>
  <c r="C609"/>
  <c r="D609"/>
  <c r="E609"/>
  <c r="F609"/>
  <c r="G609"/>
  <c r="H609"/>
  <c r="I609"/>
  <c r="J609"/>
  <c r="K609"/>
  <c r="L609"/>
  <c r="M609"/>
  <c r="N609"/>
  <c r="O609"/>
  <c r="P609"/>
  <c r="B610"/>
  <c r="C610"/>
  <c r="D610"/>
  <c r="E610"/>
  <c r="F610"/>
  <c r="G610"/>
  <c r="H610"/>
  <c r="I610"/>
  <c r="J610"/>
  <c r="K610"/>
  <c r="L610"/>
  <c r="M610"/>
  <c r="N610"/>
  <c r="O610"/>
  <c r="P610"/>
  <c r="B611"/>
  <c r="C611"/>
  <c r="D611"/>
  <c r="E611"/>
  <c r="F611"/>
  <c r="G611"/>
  <c r="H611"/>
  <c r="I611"/>
  <c r="J611"/>
  <c r="K611"/>
  <c r="L611"/>
  <c r="M611"/>
  <c r="N611"/>
  <c r="O611"/>
  <c r="P611"/>
  <c r="B612"/>
  <c r="C612"/>
  <c r="D612"/>
  <c r="E612"/>
  <c r="F612"/>
  <c r="G612"/>
  <c r="H612"/>
  <c r="I612"/>
  <c r="J612"/>
  <c r="K612"/>
  <c r="L612"/>
  <c r="M612"/>
  <c r="N612"/>
  <c r="O612"/>
  <c r="P612"/>
  <c r="B613"/>
  <c r="C613"/>
  <c r="D613"/>
  <c r="E613"/>
  <c r="F613"/>
  <c r="G613"/>
  <c r="H613"/>
  <c r="I613"/>
  <c r="J613"/>
  <c r="K613"/>
  <c r="L613"/>
  <c r="M613"/>
  <c r="N613"/>
  <c r="O613"/>
  <c r="P613"/>
  <c r="B614"/>
  <c r="C614"/>
  <c r="D614"/>
  <c r="E614"/>
  <c r="F614"/>
  <c r="G614"/>
  <c r="H614"/>
  <c r="I614"/>
  <c r="J614"/>
  <c r="K614"/>
  <c r="L614"/>
  <c r="M614"/>
  <c r="N614"/>
  <c r="O614"/>
  <c r="P614"/>
  <c r="B615"/>
  <c r="C615"/>
  <c r="D615"/>
  <c r="E615"/>
  <c r="F615"/>
  <c r="G615"/>
  <c r="H615"/>
  <c r="I615"/>
  <c r="J615"/>
  <c r="K615"/>
  <c r="L615"/>
  <c r="M615"/>
  <c r="N615"/>
  <c r="O615"/>
  <c r="P615"/>
  <c r="B616"/>
  <c r="C616"/>
  <c r="D616"/>
  <c r="E616"/>
  <c r="F616"/>
  <c r="G616"/>
  <c r="H616"/>
  <c r="I616"/>
  <c r="J616"/>
  <c r="K616"/>
  <c r="L616"/>
  <c r="M616"/>
  <c r="N616"/>
  <c r="O616"/>
  <c r="P616"/>
  <c r="B617"/>
  <c r="C617"/>
  <c r="D617"/>
  <c r="E617"/>
  <c r="F617"/>
  <c r="G617"/>
  <c r="H617"/>
  <c r="I617"/>
  <c r="J617"/>
  <c r="K617"/>
  <c r="L617"/>
  <c r="M617"/>
  <c r="N617"/>
  <c r="O617"/>
  <c r="P617"/>
  <c r="B618"/>
  <c r="C618"/>
  <c r="D618"/>
  <c r="E618"/>
  <c r="F618"/>
  <c r="G618"/>
  <c r="H618"/>
  <c r="I618"/>
  <c r="J618"/>
  <c r="K618"/>
  <c r="L618"/>
  <c r="M618"/>
  <c r="N618"/>
  <c r="O618"/>
  <c r="P618"/>
  <c r="B619"/>
  <c r="C619"/>
  <c r="D619"/>
  <c r="E619"/>
  <c r="F619"/>
  <c r="G619"/>
  <c r="H619"/>
  <c r="I619"/>
  <c r="J619"/>
  <c r="K619"/>
  <c r="L619"/>
  <c r="M619"/>
  <c r="N619"/>
  <c r="O619"/>
  <c r="P619"/>
  <c r="B620"/>
  <c r="C620"/>
  <c r="D620"/>
  <c r="E620"/>
  <c r="F620"/>
  <c r="G620"/>
  <c r="H620"/>
  <c r="I620"/>
  <c r="J620"/>
  <c r="K620"/>
  <c r="L620"/>
  <c r="M620"/>
  <c r="N620"/>
  <c r="O620"/>
  <c r="P620"/>
  <c r="B621"/>
  <c r="C621"/>
  <c r="D621"/>
  <c r="E621"/>
  <c r="F621"/>
  <c r="G621"/>
  <c r="H621"/>
  <c r="I621"/>
  <c r="J621"/>
  <c r="K621"/>
  <c r="L621"/>
  <c r="M621"/>
  <c r="N621"/>
  <c r="O621"/>
  <c r="P621"/>
  <c r="B622"/>
  <c r="C622"/>
  <c r="D622"/>
  <c r="E622"/>
  <c r="F622"/>
  <c r="G622"/>
  <c r="H622"/>
  <c r="I622"/>
  <c r="J622"/>
  <c r="K622"/>
  <c r="L622"/>
  <c r="M622"/>
  <c r="N622"/>
  <c r="O622"/>
  <c r="P622"/>
  <c r="B623"/>
  <c r="C623"/>
  <c r="D623"/>
  <c r="E623"/>
  <c r="F623"/>
  <c r="G623"/>
  <c r="H623"/>
  <c r="I623"/>
  <c r="J623"/>
  <c r="K623"/>
  <c r="L623"/>
  <c r="M623"/>
  <c r="N623"/>
  <c r="O623"/>
  <c r="P623"/>
  <c r="B624"/>
  <c r="C624"/>
  <c r="D624"/>
  <c r="E624"/>
  <c r="F624"/>
  <c r="G624"/>
  <c r="H624"/>
  <c r="I624"/>
  <c r="J624"/>
  <c r="K624"/>
  <c r="L624"/>
  <c r="M624"/>
  <c r="N624"/>
  <c r="O624"/>
  <c r="P624"/>
  <c r="B625"/>
  <c r="C625"/>
  <c r="D625"/>
  <c r="E625"/>
  <c r="F625"/>
  <c r="G625"/>
  <c r="H625"/>
  <c r="I625"/>
  <c r="J625"/>
  <c r="K625"/>
  <c r="L625"/>
  <c r="M625"/>
  <c r="N625"/>
  <c r="O625"/>
  <c r="P625"/>
  <c r="B626"/>
  <c r="C626"/>
  <c r="D626"/>
  <c r="E626"/>
  <c r="F626"/>
  <c r="G626"/>
  <c r="H626"/>
  <c r="I626"/>
  <c r="J626"/>
  <c r="K626"/>
  <c r="L626"/>
  <c r="M626"/>
  <c r="N626"/>
  <c r="O626"/>
  <c r="P626"/>
  <c r="B627"/>
  <c r="C627"/>
  <c r="D627"/>
  <c r="E627"/>
  <c r="F627"/>
  <c r="G627"/>
  <c r="H627"/>
  <c r="I627"/>
  <c r="J627"/>
  <c r="K627"/>
  <c r="L627"/>
  <c r="M627"/>
  <c r="N627"/>
  <c r="O627"/>
  <c r="P627"/>
  <c r="B628"/>
  <c r="C628"/>
  <c r="D628"/>
  <c r="E628"/>
  <c r="F628"/>
  <c r="G628"/>
  <c r="H628"/>
  <c r="I628"/>
  <c r="J628"/>
  <c r="K628"/>
  <c r="L628"/>
  <c r="M628"/>
  <c r="N628"/>
  <c r="O628"/>
  <c r="P628"/>
  <c r="B629"/>
  <c r="C629"/>
  <c r="D629"/>
  <c r="E629"/>
  <c r="F629"/>
  <c r="G629"/>
  <c r="H629"/>
  <c r="I629"/>
  <c r="J629"/>
  <c r="K629"/>
  <c r="L629"/>
  <c r="M629"/>
  <c r="N629"/>
  <c r="O629"/>
  <c r="P629"/>
  <c r="B630"/>
  <c r="C630"/>
  <c r="D630"/>
  <c r="E630"/>
  <c r="F630"/>
  <c r="G630"/>
  <c r="H630"/>
  <c r="I630"/>
  <c r="J630"/>
  <c r="K630"/>
  <c r="L630"/>
  <c r="M630"/>
  <c r="N630"/>
  <c r="O630"/>
  <c r="P630"/>
  <c r="B631"/>
  <c r="C631"/>
  <c r="D631"/>
  <c r="E631"/>
  <c r="F631"/>
  <c r="G631"/>
  <c r="H631"/>
  <c r="I631"/>
  <c r="J631"/>
  <c r="K631"/>
  <c r="L631"/>
  <c r="M631"/>
  <c r="N631"/>
  <c r="O631"/>
  <c r="P631"/>
  <c r="B632"/>
  <c r="C632"/>
  <c r="D632"/>
  <c r="E632"/>
  <c r="F632"/>
  <c r="G632"/>
  <c r="H632"/>
  <c r="I632"/>
  <c r="J632"/>
  <c r="K632"/>
  <c r="L632"/>
  <c r="M632"/>
  <c r="N632"/>
  <c r="O632"/>
  <c r="P632"/>
  <c r="B633"/>
  <c r="C633"/>
  <c r="D633"/>
  <c r="E633"/>
  <c r="F633"/>
  <c r="G633"/>
  <c r="H633"/>
  <c r="I633"/>
  <c r="J633"/>
  <c r="K633"/>
  <c r="L633"/>
  <c r="M633"/>
  <c r="N633"/>
  <c r="O633"/>
  <c r="P633"/>
  <c r="B634"/>
  <c r="C634"/>
  <c r="D634"/>
  <c r="E634"/>
  <c r="F634"/>
  <c r="G634"/>
  <c r="H634"/>
  <c r="I634"/>
  <c r="J634"/>
  <c r="K634"/>
  <c r="L634"/>
  <c r="M634"/>
  <c r="N634"/>
  <c r="O634"/>
  <c r="P634"/>
  <c r="B635"/>
  <c r="C635"/>
  <c r="D635"/>
  <c r="E635"/>
  <c r="F635"/>
  <c r="G635"/>
  <c r="H635"/>
  <c r="I635"/>
  <c r="J635"/>
  <c r="K635"/>
  <c r="L635"/>
  <c r="M635"/>
  <c r="N635"/>
  <c r="O635"/>
  <c r="P635"/>
  <c r="B636"/>
  <c r="C636"/>
  <c r="D636"/>
  <c r="E636"/>
  <c r="F636"/>
  <c r="G636"/>
  <c r="H636"/>
  <c r="I636"/>
  <c r="J636"/>
  <c r="K636"/>
  <c r="L636"/>
  <c r="M636"/>
  <c r="N636"/>
  <c r="O636"/>
  <c r="P636"/>
  <c r="B637"/>
  <c r="C637"/>
  <c r="D637"/>
  <c r="E637"/>
  <c r="F637"/>
  <c r="G637"/>
  <c r="H637"/>
  <c r="I637"/>
  <c r="J637"/>
  <c r="K637"/>
  <c r="L637"/>
  <c r="M637"/>
  <c r="N637"/>
  <c r="O637"/>
  <c r="P637"/>
  <c r="B638"/>
  <c r="C638"/>
  <c r="D638"/>
  <c r="E638"/>
  <c r="F638"/>
  <c r="G638"/>
  <c r="H638"/>
  <c r="I638"/>
  <c r="J638"/>
  <c r="K638"/>
  <c r="L638"/>
  <c r="M638"/>
  <c r="N638"/>
  <c r="O638"/>
  <c r="P638"/>
  <c r="B639"/>
  <c r="C639"/>
  <c r="D639"/>
  <c r="E639"/>
  <c r="F639"/>
  <c r="G639"/>
  <c r="H639"/>
  <c r="I639"/>
  <c r="J639"/>
  <c r="K639"/>
  <c r="L639"/>
  <c r="M639"/>
  <c r="N639"/>
  <c r="O639"/>
  <c r="P639"/>
  <c r="B640"/>
  <c r="C640"/>
  <c r="D640"/>
  <c r="E640"/>
  <c r="F640"/>
  <c r="G640"/>
  <c r="H640"/>
  <c r="I640"/>
  <c r="J640"/>
  <c r="K640"/>
  <c r="L640"/>
  <c r="M640"/>
  <c r="N640"/>
  <c r="O640"/>
  <c r="P640"/>
  <c r="B641"/>
  <c r="C641"/>
  <c r="D641"/>
  <c r="E641"/>
  <c r="F641"/>
  <c r="G641"/>
  <c r="H641"/>
  <c r="I641"/>
  <c r="J641"/>
  <c r="K641"/>
  <c r="L641"/>
  <c r="M641"/>
  <c r="N641"/>
  <c r="O641"/>
  <c r="P641"/>
  <c r="B642"/>
  <c r="C642"/>
  <c r="D642"/>
  <c r="E642"/>
  <c r="F642"/>
  <c r="G642"/>
  <c r="H642"/>
  <c r="I642"/>
  <c r="J642"/>
  <c r="K642"/>
  <c r="L642"/>
  <c r="M642"/>
  <c r="N642"/>
  <c r="O642"/>
  <c r="P642"/>
  <c r="B643"/>
  <c r="C643"/>
  <c r="D643"/>
  <c r="E643"/>
  <c r="F643"/>
  <c r="G643"/>
  <c r="H643"/>
  <c r="I643"/>
  <c r="J643"/>
  <c r="K643"/>
  <c r="L643"/>
  <c r="M643"/>
  <c r="N643"/>
  <c r="O643"/>
  <c r="P643"/>
  <c r="B644"/>
  <c r="C644"/>
  <c r="D644"/>
  <c r="E644"/>
  <c r="F644"/>
  <c r="G644"/>
  <c r="H644"/>
  <c r="I644"/>
  <c r="J644"/>
  <c r="K644"/>
  <c r="L644"/>
  <c r="M644"/>
  <c r="N644"/>
  <c r="O644"/>
  <c r="P644"/>
  <c r="B645"/>
  <c r="C645"/>
  <c r="D645"/>
  <c r="E645"/>
  <c r="F645"/>
  <c r="G645"/>
  <c r="H645"/>
  <c r="I645"/>
  <c r="J645"/>
  <c r="K645"/>
  <c r="L645"/>
  <c r="M645"/>
  <c r="N645"/>
  <c r="O645"/>
  <c r="P645"/>
  <c r="B646"/>
  <c r="C646"/>
  <c r="D646"/>
  <c r="E646"/>
  <c r="F646"/>
  <c r="G646"/>
  <c r="H646"/>
  <c r="I646"/>
  <c r="J646"/>
  <c r="K646"/>
  <c r="L646"/>
  <c r="M646"/>
  <c r="N646"/>
  <c r="O646"/>
  <c r="P646"/>
  <c r="B647"/>
  <c r="C647"/>
  <c r="D647"/>
  <c r="E647"/>
  <c r="F647"/>
  <c r="G647"/>
  <c r="H647"/>
  <c r="I647"/>
  <c r="J647"/>
  <c r="K647"/>
  <c r="L647"/>
  <c r="M647"/>
  <c r="N647"/>
  <c r="O647"/>
  <c r="P647"/>
  <c r="B648"/>
  <c r="C648"/>
  <c r="D648"/>
  <c r="E648"/>
  <c r="F648"/>
  <c r="G648"/>
  <c r="H648"/>
  <c r="I648"/>
  <c r="J648"/>
  <c r="K648"/>
  <c r="L648"/>
  <c r="M648"/>
  <c r="N648"/>
  <c r="O648"/>
  <c r="P648"/>
  <c r="B649"/>
  <c r="C649"/>
  <c r="D649"/>
  <c r="E649"/>
  <c r="F649"/>
  <c r="G649"/>
  <c r="H649"/>
  <c r="I649"/>
  <c r="J649"/>
  <c r="K649"/>
  <c r="L649"/>
  <c r="M649"/>
  <c r="N649"/>
  <c r="O649"/>
  <c r="P649"/>
  <c r="B650"/>
  <c r="C650"/>
  <c r="D650"/>
  <c r="E650"/>
  <c r="F650"/>
  <c r="G650"/>
  <c r="H650"/>
  <c r="I650"/>
  <c r="J650"/>
  <c r="K650"/>
  <c r="L650"/>
  <c r="M650"/>
  <c r="N650"/>
  <c r="O650"/>
  <c r="P650"/>
  <c r="B651"/>
  <c r="C651"/>
  <c r="D651"/>
  <c r="E651"/>
  <c r="F651"/>
  <c r="G651"/>
  <c r="H651"/>
  <c r="I651"/>
  <c r="J651"/>
  <c r="K651"/>
  <c r="L651"/>
  <c r="M651"/>
  <c r="N651"/>
  <c r="O651"/>
  <c r="P651"/>
  <c r="B652"/>
  <c r="C652"/>
  <c r="D652"/>
  <c r="E652"/>
  <c r="F652"/>
  <c r="G652"/>
  <c r="H652"/>
  <c r="I652"/>
  <c r="J652"/>
  <c r="K652"/>
  <c r="L652"/>
  <c r="M652"/>
  <c r="N652"/>
  <c r="O652"/>
  <c r="P652"/>
  <c r="B653"/>
  <c r="C653"/>
  <c r="D653"/>
  <c r="E653"/>
  <c r="F653"/>
  <c r="G653"/>
  <c r="H653"/>
  <c r="I653"/>
  <c r="J653"/>
  <c r="K653"/>
  <c r="L653"/>
  <c r="M653"/>
  <c r="N653"/>
  <c r="O653"/>
  <c r="P653"/>
  <c r="B654"/>
  <c r="C654"/>
  <c r="D654"/>
  <c r="E654"/>
  <c r="F654"/>
  <c r="G654"/>
  <c r="H654"/>
  <c r="I654"/>
  <c r="J654"/>
  <c r="K654"/>
  <c r="L654"/>
  <c r="M654"/>
  <c r="N654"/>
  <c r="O654"/>
  <c r="P654"/>
  <c r="B655"/>
  <c r="C655"/>
  <c r="D655"/>
  <c r="E655"/>
  <c r="F655"/>
  <c r="G655"/>
  <c r="H655"/>
  <c r="I655"/>
  <c r="J655"/>
  <c r="K655"/>
  <c r="L655"/>
  <c r="M655"/>
  <c r="N655"/>
  <c r="O655"/>
  <c r="P655"/>
  <c r="B656"/>
  <c r="C656"/>
  <c r="D656"/>
  <c r="E656"/>
  <c r="F656"/>
  <c r="G656"/>
  <c r="H656"/>
  <c r="I656"/>
  <c r="J656"/>
  <c r="K656"/>
  <c r="L656"/>
  <c r="M656"/>
  <c r="N656"/>
  <c r="O656"/>
  <c r="P656"/>
  <c r="B657"/>
  <c r="C657"/>
  <c r="D657"/>
  <c r="E657"/>
  <c r="F657"/>
  <c r="G657"/>
  <c r="H657"/>
  <c r="I657"/>
  <c r="J657"/>
  <c r="K657"/>
  <c r="L657"/>
  <c r="M657"/>
  <c r="N657"/>
  <c r="O657"/>
  <c r="P657"/>
  <c r="B658"/>
  <c r="C658"/>
  <c r="D658"/>
  <c r="E658"/>
  <c r="F658"/>
  <c r="G658"/>
  <c r="H658"/>
  <c r="I658"/>
  <c r="J658"/>
  <c r="K658"/>
  <c r="L658"/>
  <c r="M658"/>
  <c r="N658"/>
  <c r="O658"/>
  <c r="P658"/>
  <c r="B659"/>
  <c r="C659"/>
  <c r="D659"/>
  <c r="E659"/>
  <c r="F659"/>
  <c r="G659"/>
  <c r="H659"/>
  <c r="I659"/>
  <c r="J659"/>
  <c r="K659"/>
  <c r="L659"/>
  <c r="M659"/>
  <c r="N659"/>
  <c r="O659"/>
  <c r="P659"/>
  <c r="B660"/>
  <c r="C660"/>
  <c r="D660"/>
  <c r="E660"/>
  <c r="F660"/>
  <c r="G660"/>
  <c r="H660"/>
  <c r="I660"/>
  <c r="J660"/>
  <c r="K660"/>
  <c r="L660"/>
  <c r="M660"/>
  <c r="N660"/>
  <c r="O660"/>
  <c r="P660"/>
  <c r="B661"/>
  <c r="C661"/>
  <c r="D661"/>
  <c r="E661"/>
  <c r="F661"/>
  <c r="G661"/>
  <c r="H661"/>
  <c r="I661"/>
  <c r="J661"/>
  <c r="K661"/>
  <c r="L661"/>
  <c r="M661"/>
  <c r="N661"/>
  <c r="O661"/>
  <c r="P661"/>
  <c r="B662"/>
  <c r="C662"/>
  <c r="D662"/>
  <c r="E662"/>
  <c r="F662"/>
  <c r="G662"/>
  <c r="H662"/>
  <c r="I662"/>
  <c r="J662"/>
  <c r="K662"/>
  <c r="L662"/>
  <c r="M662"/>
  <c r="N662"/>
  <c r="O662"/>
  <c r="P662"/>
  <c r="B663"/>
  <c r="C663"/>
  <c r="D663"/>
  <c r="E663"/>
  <c r="F663"/>
  <c r="G663"/>
  <c r="H663"/>
  <c r="I663"/>
  <c r="J663"/>
  <c r="K663"/>
  <c r="L663"/>
  <c r="M663"/>
  <c r="N663"/>
  <c r="O663"/>
  <c r="P663"/>
  <c r="B664"/>
  <c r="C664"/>
  <c r="D664"/>
  <c r="E664"/>
  <c r="F664"/>
  <c r="G664"/>
  <c r="H664"/>
  <c r="I664"/>
  <c r="J664"/>
  <c r="K664"/>
  <c r="L664"/>
  <c r="M664"/>
  <c r="N664"/>
  <c r="O664"/>
  <c r="P664"/>
  <c r="B665"/>
  <c r="C665"/>
  <c r="D665"/>
  <c r="E665"/>
  <c r="F665"/>
  <c r="G665"/>
  <c r="H665"/>
  <c r="I665"/>
  <c r="J665"/>
  <c r="K665"/>
  <c r="L665"/>
  <c r="M665"/>
  <c r="N665"/>
  <c r="O665"/>
  <c r="P665"/>
  <c r="B666"/>
  <c r="C666"/>
  <c r="D666"/>
  <c r="E666"/>
  <c r="F666"/>
  <c r="G666"/>
  <c r="H666"/>
  <c r="I666"/>
  <c r="J666"/>
  <c r="K666"/>
  <c r="L666"/>
  <c r="M666"/>
  <c r="N666"/>
  <c r="O666"/>
  <c r="P666"/>
  <c r="B667"/>
  <c r="C667"/>
  <c r="D667"/>
  <c r="E667"/>
  <c r="F667"/>
  <c r="G667"/>
  <c r="H667"/>
  <c r="I667"/>
  <c r="J667"/>
  <c r="K667"/>
  <c r="L667"/>
  <c r="M667"/>
  <c r="N667"/>
  <c r="O667"/>
  <c r="P667"/>
  <c r="B668"/>
  <c r="C668"/>
  <c r="D668"/>
  <c r="E668"/>
  <c r="F668"/>
  <c r="G668"/>
  <c r="H668"/>
  <c r="I668"/>
  <c r="J668"/>
  <c r="K668"/>
  <c r="L668"/>
  <c r="M668"/>
  <c r="N668"/>
  <c r="O668"/>
  <c r="P668"/>
  <c r="B669"/>
  <c r="C669"/>
  <c r="D669"/>
  <c r="E669"/>
  <c r="F669"/>
  <c r="G669"/>
  <c r="H669"/>
  <c r="I669"/>
  <c r="J669"/>
  <c r="K669"/>
  <c r="L669"/>
  <c r="M669"/>
  <c r="N669"/>
  <c r="O669"/>
  <c r="P669"/>
  <c r="B670"/>
  <c r="C670"/>
  <c r="D670"/>
  <c r="E670"/>
  <c r="F670"/>
  <c r="G670"/>
  <c r="H670"/>
  <c r="I670"/>
  <c r="J670"/>
  <c r="K670"/>
  <c r="L670"/>
  <c r="M670"/>
  <c r="N670"/>
  <c r="O670"/>
  <c r="P670"/>
  <c r="B671"/>
  <c r="C671"/>
  <c r="D671"/>
  <c r="E671"/>
  <c r="F671"/>
  <c r="G671"/>
  <c r="H671"/>
  <c r="I671"/>
  <c r="J671"/>
  <c r="K671"/>
  <c r="L671"/>
  <c r="M671"/>
  <c r="N671"/>
  <c r="O671"/>
  <c r="P671"/>
  <c r="B672"/>
  <c r="C672"/>
  <c r="D672"/>
  <c r="E672"/>
  <c r="F672"/>
  <c r="G672"/>
  <c r="H672"/>
  <c r="I672"/>
  <c r="J672"/>
  <c r="K672"/>
  <c r="L672"/>
  <c r="M672"/>
  <c r="N672"/>
  <c r="O672"/>
  <c r="P672"/>
  <c r="B673"/>
  <c r="C673"/>
  <c r="D673"/>
  <c r="E673"/>
  <c r="F673"/>
  <c r="G673"/>
  <c r="H673"/>
  <c r="I673"/>
  <c r="J673"/>
  <c r="K673"/>
  <c r="L673"/>
  <c r="M673"/>
  <c r="N673"/>
  <c r="O673"/>
  <c r="P673"/>
  <c r="B674"/>
  <c r="C674"/>
  <c r="D674"/>
  <c r="E674"/>
  <c r="F674"/>
  <c r="G674"/>
  <c r="H674"/>
  <c r="I674"/>
  <c r="J674"/>
  <c r="K674"/>
  <c r="L674"/>
  <c r="M674"/>
  <c r="N674"/>
  <c r="O674"/>
  <c r="P674"/>
  <c r="B675"/>
  <c r="C675"/>
  <c r="D675"/>
  <c r="E675"/>
  <c r="F675"/>
  <c r="G675"/>
  <c r="H675"/>
  <c r="I675"/>
  <c r="J675"/>
  <c r="K675"/>
  <c r="L675"/>
  <c r="M675"/>
  <c r="N675"/>
  <c r="O675"/>
  <c r="P675"/>
  <c r="B676"/>
  <c r="C676"/>
  <c r="D676"/>
  <c r="E676"/>
  <c r="F676"/>
  <c r="G676"/>
  <c r="H676"/>
  <c r="I676"/>
  <c r="J676"/>
  <c r="K676"/>
  <c r="L676"/>
  <c r="M676"/>
  <c r="N676"/>
  <c r="O676"/>
  <c r="P676"/>
  <c r="B677"/>
  <c r="C677"/>
  <c r="D677"/>
  <c r="E677"/>
  <c r="F677"/>
  <c r="G677"/>
  <c r="H677"/>
  <c r="I677"/>
  <c r="J677"/>
  <c r="K677"/>
  <c r="L677"/>
  <c r="M677"/>
  <c r="N677"/>
  <c r="O677"/>
  <c r="P677"/>
  <c r="B678"/>
  <c r="C678"/>
  <c r="D678"/>
  <c r="E678"/>
  <c r="F678"/>
  <c r="G678"/>
  <c r="H678"/>
  <c r="I678"/>
  <c r="J678"/>
  <c r="K678"/>
  <c r="L678"/>
  <c r="M678"/>
  <c r="N678"/>
  <c r="O678"/>
  <c r="P678"/>
  <c r="B679"/>
  <c r="C679"/>
  <c r="D679"/>
  <c r="E679"/>
  <c r="F679"/>
  <c r="G679"/>
  <c r="H679"/>
  <c r="I679"/>
  <c r="J679"/>
  <c r="K679"/>
  <c r="L679"/>
  <c r="M679"/>
  <c r="N679"/>
  <c r="O679"/>
  <c r="P679"/>
  <c r="B680"/>
  <c r="C680"/>
  <c r="D680"/>
  <c r="E680"/>
  <c r="F680"/>
  <c r="G680"/>
  <c r="H680"/>
  <c r="I680"/>
  <c r="J680"/>
  <c r="K680"/>
  <c r="L680"/>
  <c r="M680"/>
  <c r="N680"/>
  <c r="O680"/>
  <c r="P680"/>
  <c r="B681"/>
  <c r="C681"/>
  <c r="D681"/>
  <c r="E681"/>
  <c r="F681"/>
  <c r="G681"/>
  <c r="H681"/>
  <c r="I681"/>
  <c r="J681"/>
  <c r="K681"/>
  <c r="L681"/>
  <c r="M681"/>
  <c r="N681"/>
  <c r="O681"/>
  <c r="P681"/>
  <c r="B682"/>
  <c r="C682"/>
  <c r="D682"/>
  <c r="E682"/>
  <c r="F682"/>
  <c r="G682"/>
  <c r="H682"/>
  <c r="I682"/>
  <c r="J682"/>
  <c r="K682"/>
  <c r="L682"/>
  <c r="M682"/>
  <c r="N682"/>
  <c r="O682"/>
  <c r="P682"/>
  <c r="B683"/>
  <c r="C683"/>
  <c r="D683"/>
  <c r="E683"/>
  <c r="F683"/>
  <c r="G683"/>
  <c r="H683"/>
  <c r="I683"/>
  <c r="J683"/>
  <c r="K683"/>
  <c r="L683"/>
  <c r="M683"/>
  <c r="N683"/>
  <c r="O683"/>
  <c r="P683"/>
  <c r="B684"/>
  <c r="C684"/>
  <c r="D684"/>
  <c r="E684"/>
  <c r="F684"/>
  <c r="G684"/>
  <c r="H684"/>
  <c r="I684"/>
  <c r="J684"/>
  <c r="K684"/>
  <c r="L684"/>
  <c r="M684"/>
  <c r="N684"/>
  <c r="O684"/>
  <c r="P684"/>
  <c r="B685"/>
  <c r="C685"/>
  <c r="D685"/>
  <c r="E685"/>
  <c r="F685"/>
  <c r="G685"/>
  <c r="H685"/>
  <c r="I685"/>
  <c r="J685"/>
  <c r="K685"/>
  <c r="L685"/>
  <c r="M685"/>
  <c r="N685"/>
  <c r="O685"/>
  <c r="P685"/>
  <c r="B686"/>
  <c r="C686"/>
  <c r="D686"/>
  <c r="E686"/>
  <c r="F686"/>
  <c r="G686"/>
  <c r="H686"/>
  <c r="I686"/>
  <c r="J686"/>
  <c r="K686"/>
  <c r="L686"/>
  <c r="M686"/>
  <c r="N686"/>
  <c r="O686"/>
  <c r="P686"/>
  <c r="B687"/>
  <c r="C687"/>
  <c r="D687"/>
  <c r="E687"/>
  <c r="F687"/>
  <c r="G687"/>
  <c r="H687"/>
  <c r="I687"/>
  <c r="J687"/>
  <c r="K687"/>
  <c r="L687"/>
  <c r="M687"/>
  <c r="N687"/>
  <c r="O687"/>
  <c r="P687"/>
  <c r="B688"/>
  <c r="C688"/>
  <c r="D688"/>
  <c r="E688"/>
  <c r="F688"/>
  <c r="G688"/>
  <c r="H688"/>
  <c r="I688"/>
  <c r="J688"/>
  <c r="K688"/>
  <c r="L688"/>
  <c r="M688"/>
  <c r="N688"/>
  <c r="O688"/>
  <c r="P688"/>
  <c r="B689"/>
  <c r="C689"/>
  <c r="D689"/>
  <c r="E689"/>
  <c r="F689"/>
  <c r="G689"/>
  <c r="H689"/>
  <c r="I689"/>
  <c r="J689"/>
  <c r="K689"/>
  <c r="L689"/>
  <c r="M689"/>
  <c r="N689"/>
  <c r="O689"/>
  <c r="P689"/>
  <c r="B690"/>
  <c r="C690"/>
  <c r="D690"/>
  <c r="E690"/>
  <c r="F690"/>
  <c r="G690"/>
  <c r="H690"/>
  <c r="I690"/>
  <c r="J690"/>
  <c r="K690"/>
  <c r="L690"/>
  <c r="M690"/>
  <c r="N690"/>
  <c r="O690"/>
  <c r="P690"/>
  <c r="B691"/>
  <c r="C691"/>
  <c r="D691"/>
  <c r="E691"/>
  <c r="F691"/>
  <c r="G691"/>
  <c r="H691"/>
  <c r="I691"/>
  <c r="J691"/>
  <c r="K691"/>
  <c r="L691"/>
  <c r="M691"/>
  <c r="N691"/>
  <c r="O691"/>
  <c r="P691"/>
  <c r="B692"/>
  <c r="C692"/>
  <c r="D692"/>
  <c r="E692"/>
  <c r="F692"/>
  <c r="G692"/>
  <c r="H692"/>
  <c r="I692"/>
  <c r="J692"/>
  <c r="K692"/>
  <c r="L692"/>
  <c r="M692"/>
  <c r="N692"/>
  <c r="O692"/>
  <c r="P692"/>
  <c r="B693"/>
  <c r="C693"/>
  <c r="D693"/>
  <c r="E693"/>
  <c r="F693"/>
  <c r="G693"/>
  <c r="H693"/>
  <c r="I693"/>
  <c r="J693"/>
  <c r="K693"/>
  <c r="L693"/>
  <c r="M693"/>
  <c r="N693"/>
  <c r="O693"/>
  <c r="P693"/>
  <c r="B694"/>
  <c r="C694"/>
  <c r="D694"/>
  <c r="E694"/>
  <c r="F694"/>
  <c r="G694"/>
  <c r="H694"/>
  <c r="I694"/>
  <c r="J694"/>
  <c r="K694"/>
  <c r="L694"/>
  <c r="M694"/>
  <c r="N694"/>
  <c r="O694"/>
  <c r="P694"/>
  <c r="B695"/>
  <c r="C695"/>
  <c r="D695"/>
  <c r="E695"/>
  <c r="F695"/>
  <c r="G695"/>
  <c r="H695"/>
  <c r="I695"/>
  <c r="J695"/>
  <c r="K695"/>
  <c r="L695"/>
  <c r="M695"/>
  <c r="N695"/>
  <c r="O695"/>
  <c r="P695"/>
  <c r="B696"/>
  <c r="C696"/>
  <c r="D696"/>
  <c r="E696"/>
  <c r="F696"/>
  <c r="G696"/>
  <c r="H696"/>
  <c r="I696"/>
  <c r="J696"/>
  <c r="K696"/>
  <c r="L696"/>
  <c r="M696"/>
  <c r="N696"/>
  <c r="O696"/>
  <c r="P696"/>
  <c r="B697"/>
  <c r="C697"/>
  <c r="D697"/>
  <c r="E697"/>
  <c r="F697"/>
  <c r="G697"/>
  <c r="H697"/>
  <c r="I697"/>
  <c r="J697"/>
  <c r="K697"/>
  <c r="L697"/>
  <c r="M697"/>
  <c r="N697"/>
  <c r="O697"/>
  <c r="P697"/>
  <c r="B698"/>
  <c r="C698"/>
  <c r="D698"/>
  <c r="E698"/>
  <c r="F698"/>
  <c r="G698"/>
  <c r="H698"/>
  <c r="I698"/>
  <c r="J698"/>
  <c r="K698"/>
  <c r="L698"/>
  <c r="M698"/>
  <c r="N698"/>
  <c r="O698"/>
  <c r="P698"/>
  <c r="B699"/>
  <c r="C699"/>
  <c r="D699"/>
  <c r="E699"/>
  <c r="F699"/>
  <c r="G699"/>
  <c r="H699"/>
  <c r="I699"/>
  <c r="J699"/>
  <c r="K699"/>
  <c r="L699"/>
  <c r="M699"/>
  <c r="N699"/>
  <c r="O699"/>
  <c r="P699"/>
  <c r="B700"/>
  <c r="C700"/>
  <c r="D700"/>
  <c r="E700"/>
  <c r="F700"/>
  <c r="G700"/>
  <c r="H700"/>
  <c r="I700"/>
  <c r="J700"/>
  <c r="K700"/>
  <c r="L700"/>
  <c r="M700"/>
  <c r="N700"/>
  <c r="O700"/>
  <c r="P700"/>
  <c r="B701"/>
  <c r="C701"/>
  <c r="D701"/>
  <c r="E701"/>
  <c r="F701"/>
  <c r="G701"/>
  <c r="H701"/>
  <c r="I701"/>
  <c r="J701"/>
  <c r="K701"/>
  <c r="L701"/>
  <c r="M701"/>
  <c r="N701"/>
  <c r="O701"/>
  <c r="P701"/>
  <c r="B702"/>
  <c r="C702"/>
  <c r="D702"/>
  <c r="E702"/>
  <c r="F702"/>
  <c r="G702"/>
  <c r="H702"/>
  <c r="I702"/>
  <c r="J702"/>
  <c r="K702"/>
  <c r="L702"/>
  <c r="M702"/>
  <c r="N702"/>
  <c r="O702"/>
  <c r="P702"/>
  <c r="B703"/>
  <c r="C703"/>
  <c r="D703"/>
  <c r="E703"/>
  <c r="F703"/>
  <c r="G703"/>
  <c r="H703"/>
  <c r="I703"/>
  <c r="J703"/>
  <c r="K703"/>
  <c r="L703"/>
  <c r="M703"/>
  <c r="N703"/>
  <c r="O703"/>
  <c r="P703"/>
  <c r="B704"/>
  <c r="C704"/>
  <c r="D704"/>
  <c r="E704"/>
  <c r="F704"/>
  <c r="G704"/>
  <c r="H704"/>
  <c r="I704"/>
  <c r="J704"/>
  <c r="K704"/>
  <c r="L704"/>
  <c r="M704"/>
  <c r="N704"/>
  <c r="O704"/>
  <c r="P704"/>
  <c r="B705"/>
  <c r="C705"/>
  <c r="D705"/>
  <c r="E705"/>
  <c r="F705"/>
  <c r="G705"/>
  <c r="H705"/>
  <c r="I705"/>
  <c r="J705"/>
  <c r="K705"/>
  <c r="L705"/>
  <c r="M705"/>
  <c r="N705"/>
  <c r="O705"/>
  <c r="P705"/>
  <c r="B706"/>
  <c r="C706"/>
  <c r="D706"/>
  <c r="E706"/>
  <c r="F706"/>
  <c r="G706"/>
  <c r="H706"/>
  <c r="I706"/>
  <c r="J706"/>
  <c r="K706"/>
  <c r="L706"/>
  <c r="M706"/>
  <c r="N706"/>
  <c r="O706"/>
  <c r="P706"/>
  <c r="B707"/>
  <c r="C707"/>
  <c r="D707"/>
  <c r="E707"/>
  <c r="F707"/>
  <c r="G707"/>
  <c r="H707"/>
  <c r="I707"/>
  <c r="J707"/>
  <c r="K707"/>
  <c r="L707"/>
  <c r="M707"/>
  <c r="N707"/>
  <c r="O707"/>
  <c r="P707"/>
  <c r="B708"/>
  <c r="C708"/>
  <c r="D708"/>
  <c r="E708"/>
  <c r="F708"/>
  <c r="G708"/>
  <c r="H708"/>
  <c r="I708"/>
  <c r="J708"/>
  <c r="K708"/>
  <c r="L708"/>
  <c r="M708"/>
  <c r="N708"/>
  <c r="O708"/>
  <c r="P708"/>
  <c r="B709"/>
  <c r="C709"/>
  <c r="D709"/>
  <c r="E709"/>
  <c r="F709"/>
  <c r="G709"/>
  <c r="H709"/>
  <c r="I709"/>
  <c r="J709"/>
  <c r="K709"/>
  <c r="L709"/>
  <c r="M709"/>
  <c r="N709"/>
  <c r="O709"/>
  <c r="P709"/>
  <c r="B710"/>
  <c r="C710"/>
  <c r="D710"/>
  <c r="E710"/>
  <c r="F710"/>
  <c r="G710"/>
  <c r="H710"/>
  <c r="I710"/>
  <c r="J710"/>
  <c r="K710"/>
  <c r="L710"/>
  <c r="M710"/>
  <c r="N710"/>
  <c r="O710"/>
  <c r="P710"/>
  <c r="B711"/>
  <c r="C711"/>
  <c r="D711"/>
  <c r="E711"/>
  <c r="F711"/>
  <c r="G711"/>
  <c r="H711"/>
  <c r="I711"/>
  <c r="J711"/>
  <c r="K711"/>
  <c r="L711"/>
  <c r="M711"/>
  <c r="N711"/>
  <c r="O711"/>
  <c r="P711"/>
  <c r="B712"/>
  <c r="C712"/>
  <c r="D712"/>
  <c r="E712"/>
  <c r="F712"/>
  <c r="G712"/>
  <c r="H712"/>
  <c r="I712"/>
  <c r="J712"/>
  <c r="K712"/>
  <c r="L712"/>
  <c r="M712"/>
  <c r="N712"/>
  <c r="O712"/>
  <c r="P712"/>
  <c r="B713"/>
  <c r="C713"/>
  <c r="D713"/>
  <c r="E713"/>
  <c r="F713"/>
  <c r="G713"/>
  <c r="H713"/>
  <c r="I713"/>
  <c r="J713"/>
  <c r="K713"/>
  <c r="L713"/>
  <c r="M713"/>
  <c r="N713"/>
  <c r="O713"/>
  <c r="P713"/>
  <c r="B714"/>
  <c r="C714"/>
  <c r="D714"/>
  <c r="E714"/>
  <c r="F714"/>
  <c r="G714"/>
  <c r="H714"/>
  <c r="I714"/>
  <c r="J714"/>
  <c r="K714"/>
  <c r="L714"/>
  <c r="M714"/>
  <c r="N714"/>
  <c r="O714"/>
  <c r="P714"/>
  <c r="B715"/>
  <c r="C715"/>
  <c r="D715"/>
  <c r="E715"/>
  <c r="F715"/>
  <c r="G715"/>
  <c r="H715"/>
  <c r="I715"/>
  <c r="J715"/>
  <c r="K715"/>
  <c r="L715"/>
  <c r="M715"/>
  <c r="N715"/>
  <c r="O715"/>
  <c r="P715"/>
  <c r="B716"/>
  <c r="C716"/>
  <c r="D716"/>
  <c r="E716"/>
  <c r="F716"/>
  <c r="G716"/>
  <c r="H716"/>
  <c r="I716"/>
  <c r="J716"/>
  <c r="K716"/>
  <c r="L716"/>
  <c r="M716"/>
  <c r="N716"/>
  <c r="O716"/>
  <c r="P716"/>
  <c r="B717"/>
  <c r="C717"/>
  <c r="D717"/>
  <c r="E717"/>
  <c r="F717"/>
  <c r="G717"/>
  <c r="H717"/>
  <c r="I717"/>
  <c r="J717"/>
  <c r="K717"/>
  <c r="L717"/>
  <c r="M717"/>
  <c r="N717"/>
  <c r="O717"/>
  <c r="P717"/>
  <c r="B718"/>
  <c r="C718"/>
  <c r="D718"/>
  <c r="E718"/>
  <c r="F718"/>
  <c r="G718"/>
  <c r="H718"/>
  <c r="I718"/>
  <c r="J718"/>
  <c r="K718"/>
  <c r="L718"/>
  <c r="M718"/>
  <c r="N718"/>
  <c r="O718"/>
  <c r="P718"/>
  <c r="B719"/>
  <c r="C719"/>
  <c r="D719"/>
  <c r="E719"/>
  <c r="F719"/>
  <c r="G719"/>
  <c r="H719"/>
  <c r="I719"/>
  <c r="J719"/>
  <c r="K719"/>
  <c r="L719"/>
  <c r="M719"/>
  <c r="N719"/>
  <c r="O719"/>
  <c r="P719"/>
  <c r="B720"/>
  <c r="C720"/>
  <c r="D720"/>
  <c r="E720"/>
  <c r="F720"/>
  <c r="G720"/>
  <c r="H720"/>
  <c r="I720"/>
  <c r="J720"/>
  <c r="K720"/>
  <c r="L720"/>
  <c r="M720"/>
  <c r="N720"/>
  <c r="O720"/>
  <c r="P720"/>
  <c r="B721"/>
  <c r="C721"/>
  <c r="D721"/>
  <c r="E721"/>
  <c r="F721"/>
  <c r="G721"/>
  <c r="H721"/>
  <c r="I721"/>
  <c r="J721"/>
  <c r="K721"/>
  <c r="L721"/>
  <c r="M721"/>
  <c r="N721"/>
  <c r="O721"/>
  <c r="P721"/>
  <c r="B722"/>
  <c r="C722"/>
  <c r="D722"/>
  <c r="E722"/>
  <c r="F722"/>
  <c r="G722"/>
  <c r="H722"/>
  <c r="I722"/>
  <c r="J722"/>
  <c r="K722"/>
  <c r="L722"/>
  <c r="M722"/>
  <c r="N722"/>
  <c r="O722"/>
  <c r="P722"/>
  <c r="B723"/>
  <c r="C723"/>
  <c r="D723"/>
  <c r="E723"/>
  <c r="F723"/>
  <c r="G723"/>
  <c r="H723"/>
  <c r="I723"/>
  <c r="J723"/>
  <c r="K723"/>
  <c r="L723"/>
  <c r="M723"/>
  <c r="N723"/>
  <c r="O723"/>
  <c r="P723"/>
  <c r="B724"/>
  <c r="C724"/>
  <c r="D724"/>
  <c r="E724"/>
  <c r="F724"/>
  <c r="G724"/>
  <c r="H724"/>
  <c r="I724"/>
  <c r="J724"/>
  <c r="K724"/>
  <c r="L724"/>
  <c r="M724"/>
  <c r="N724"/>
  <c r="O724"/>
  <c r="P724"/>
  <c r="B725"/>
  <c r="C725"/>
  <c r="D725"/>
  <c r="E725"/>
  <c r="F725"/>
  <c r="G725"/>
  <c r="H725"/>
  <c r="I725"/>
  <c r="J725"/>
  <c r="K725"/>
  <c r="L725"/>
  <c r="M725"/>
  <c r="N725"/>
  <c r="O725"/>
  <c r="P725"/>
  <c r="B726"/>
  <c r="C726"/>
  <c r="D726"/>
  <c r="E726"/>
  <c r="F726"/>
  <c r="G726"/>
  <c r="H726"/>
  <c r="I726"/>
  <c r="J726"/>
  <c r="K726"/>
  <c r="L726"/>
  <c r="M726"/>
  <c r="N726"/>
  <c r="O726"/>
  <c r="P726"/>
  <c r="B727"/>
  <c r="C727"/>
  <c r="D727"/>
  <c r="E727"/>
  <c r="F727"/>
  <c r="G727"/>
  <c r="H727"/>
  <c r="I727"/>
  <c r="J727"/>
  <c r="K727"/>
  <c r="L727"/>
  <c r="M727"/>
  <c r="N727"/>
  <c r="O727"/>
  <c r="P727"/>
  <c r="B728"/>
  <c r="C728"/>
  <c r="D728"/>
  <c r="E728"/>
  <c r="F728"/>
  <c r="G728"/>
  <c r="H728"/>
  <c r="I728"/>
  <c r="J728"/>
  <c r="K728"/>
  <c r="L728"/>
  <c r="M728"/>
  <c r="N728"/>
  <c r="O728"/>
  <c r="P728"/>
  <c r="B729"/>
  <c r="C729"/>
  <c r="D729"/>
  <c r="E729"/>
  <c r="F729"/>
  <c r="G729"/>
  <c r="H729"/>
  <c r="I729"/>
  <c r="J729"/>
  <c r="K729"/>
  <c r="L729"/>
  <c r="M729"/>
  <c r="N729"/>
  <c r="O729"/>
  <c r="P729"/>
  <c r="B730"/>
  <c r="C730"/>
  <c r="D730"/>
  <c r="E730"/>
  <c r="F730"/>
  <c r="G730"/>
  <c r="H730"/>
  <c r="I730"/>
  <c r="J730"/>
  <c r="K730"/>
  <c r="L730"/>
  <c r="M730"/>
  <c r="N730"/>
  <c r="O730"/>
  <c r="P730"/>
  <c r="B731"/>
  <c r="C731"/>
  <c r="D731"/>
  <c r="E731"/>
  <c r="F731"/>
  <c r="G731"/>
  <c r="H731"/>
  <c r="I731"/>
  <c r="J731"/>
  <c r="K731"/>
  <c r="L731"/>
  <c r="M731"/>
  <c r="N731"/>
  <c r="O731"/>
  <c r="P731"/>
  <c r="B732"/>
  <c r="C732"/>
  <c r="D732"/>
  <c r="E732"/>
  <c r="F732"/>
  <c r="G732"/>
  <c r="H732"/>
  <c r="I732"/>
  <c r="J732"/>
  <c r="K732"/>
  <c r="L732"/>
  <c r="M732"/>
  <c r="N732"/>
  <c r="O732"/>
  <c r="P732"/>
  <c r="B733"/>
  <c r="C733"/>
  <c r="D733"/>
  <c r="E733"/>
  <c r="F733"/>
  <c r="G733"/>
  <c r="H733"/>
  <c r="I733"/>
  <c r="J733"/>
  <c r="K733"/>
  <c r="L733"/>
  <c r="M733"/>
  <c r="N733"/>
  <c r="O733"/>
  <c r="P733"/>
  <c r="B734"/>
  <c r="C734"/>
  <c r="D734"/>
  <c r="E734"/>
  <c r="F734"/>
  <c r="G734"/>
  <c r="H734"/>
  <c r="I734"/>
  <c r="J734"/>
  <c r="K734"/>
  <c r="L734"/>
  <c r="M734"/>
  <c r="N734"/>
  <c r="O734"/>
  <c r="P734"/>
  <c r="B735"/>
  <c r="C735"/>
  <c r="D735"/>
  <c r="E735"/>
  <c r="F735"/>
  <c r="G735"/>
  <c r="H735"/>
  <c r="I735"/>
  <c r="J735"/>
  <c r="K735"/>
  <c r="L735"/>
  <c r="M735"/>
  <c r="N735"/>
  <c r="O735"/>
  <c r="P735"/>
  <c r="B736"/>
  <c r="C736"/>
  <c r="D736"/>
  <c r="E736"/>
  <c r="F736"/>
  <c r="G736"/>
  <c r="H736"/>
  <c r="I736"/>
  <c r="J736"/>
  <c r="K736"/>
  <c r="L736"/>
  <c r="M736"/>
  <c r="N736"/>
  <c r="O736"/>
  <c r="P736"/>
  <c r="B737"/>
  <c r="C737"/>
  <c r="D737"/>
  <c r="E737"/>
  <c r="F737"/>
  <c r="G737"/>
  <c r="H737"/>
  <c r="I737"/>
  <c r="J737"/>
  <c r="K737"/>
  <c r="L737"/>
  <c r="M737"/>
  <c r="N737"/>
  <c r="O737"/>
  <c r="P737"/>
  <c r="B738"/>
  <c r="C738"/>
  <c r="D738"/>
  <c r="E738"/>
  <c r="F738"/>
  <c r="G738"/>
  <c r="H738"/>
  <c r="I738"/>
  <c r="J738"/>
  <c r="K738"/>
  <c r="L738"/>
  <c r="M738"/>
  <c r="N738"/>
  <c r="O738"/>
  <c r="P738"/>
  <c r="B739"/>
  <c r="C739"/>
  <c r="D739"/>
  <c r="E739"/>
  <c r="F739"/>
  <c r="G739"/>
  <c r="H739"/>
  <c r="I739"/>
  <c r="J739"/>
  <c r="K739"/>
  <c r="L739"/>
  <c r="M739"/>
  <c r="N739"/>
  <c r="O739"/>
  <c r="P739"/>
  <c r="B740"/>
  <c r="C740"/>
  <c r="D740"/>
  <c r="E740"/>
  <c r="F740"/>
  <c r="G740"/>
  <c r="H740"/>
  <c r="I740"/>
  <c r="J740"/>
  <c r="K740"/>
  <c r="L740"/>
  <c r="M740"/>
  <c r="N740"/>
  <c r="O740"/>
  <c r="P740"/>
  <c r="B741"/>
  <c r="C741"/>
  <c r="D741"/>
  <c r="E741"/>
  <c r="F741"/>
  <c r="G741"/>
  <c r="H741"/>
  <c r="I741"/>
  <c r="J741"/>
  <c r="K741"/>
  <c r="L741"/>
  <c r="M741"/>
  <c r="N741"/>
  <c r="O741"/>
  <c r="P741"/>
  <c r="B742"/>
  <c r="C742"/>
  <c r="D742"/>
  <c r="E742"/>
  <c r="F742"/>
  <c r="G742"/>
  <c r="H742"/>
  <c r="I742"/>
  <c r="J742"/>
  <c r="K742"/>
  <c r="L742"/>
  <c r="M742"/>
  <c r="N742"/>
  <c r="O742"/>
  <c r="P742"/>
  <c r="B743"/>
  <c r="C743"/>
  <c r="D743"/>
  <c r="E743"/>
  <c r="F743"/>
  <c r="G743"/>
  <c r="H743"/>
  <c r="I743"/>
  <c r="J743"/>
  <c r="K743"/>
  <c r="L743"/>
  <c r="M743"/>
  <c r="N743"/>
  <c r="O743"/>
  <c r="P743"/>
  <c r="B744"/>
  <c r="C744"/>
  <c r="D744"/>
  <c r="E744"/>
  <c r="F744"/>
  <c r="G744"/>
  <c r="H744"/>
  <c r="I744"/>
  <c r="J744"/>
  <c r="K744"/>
  <c r="L744"/>
  <c r="M744"/>
  <c r="N744"/>
  <c r="O744"/>
  <c r="P744"/>
  <c r="B745"/>
  <c r="C745"/>
  <c r="D745"/>
  <c r="E745"/>
  <c r="F745"/>
  <c r="G745"/>
  <c r="H745"/>
  <c r="I745"/>
  <c r="J745"/>
  <c r="K745"/>
  <c r="L745"/>
  <c r="M745"/>
  <c r="N745"/>
  <c r="O745"/>
  <c r="P745"/>
  <c r="B746"/>
  <c r="C746"/>
  <c r="D746"/>
  <c r="E746"/>
  <c r="F746"/>
  <c r="G746"/>
  <c r="H746"/>
  <c r="I746"/>
  <c r="J746"/>
  <c r="K746"/>
  <c r="L746"/>
  <c r="M746"/>
  <c r="N746"/>
  <c r="O746"/>
  <c r="P746"/>
  <c r="B747"/>
  <c r="C747"/>
  <c r="D747"/>
  <c r="E747"/>
  <c r="F747"/>
  <c r="G747"/>
  <c r="H747"/>
  <c r="I747"/>
  <c r="J747"/>
  <c r="K747"/>
  <c r="L747"/>
  <c r="M747"/>
  <c r="N747"/>
  <c r="O747"/>
  <c r="P747"/>
  <c r="B748"/>
  <c r="C748"/>
  <c r="D748"/>
  <c r="E748"/>
  <c r="F748"/>
  <c r="G748"/>
  <c r="H748"/>
  <c r="I748"/>
  <c r="J748"/>
  <c r="K748"/>
  <c r="L748"/>
  <c r="M748"/>
  <c r="N748"/>
  <c r="O748"/>
  <c r="P748"/>
  <c r="B749"/>
  <c r="C749"/>
  <c r="D749"/>
  <c r="E749"/>
  <c r="F749"/>
  <c r="G749"/>
  <c r="H749"/>
  <c r="I749"/>
  <c r="J749"/>
  <c r="K749"/>
  <c r="L749"/>
  <c r="M749"/>
  <c r="N749"/>
  <c r="O749"/>
  <c r="P749"/>
  <c r="B750"/>
  <c r="C750"/>
  <c r="D750"/>
  <c r="E750"/>
  <c r="F750"/>
  <c r="G750"/>
  <c r="H750"/>
  <c r="I750"/>
  <c r="J750"/>
  <c r="K750"/>
  <c r="L750"/>
  <c r="M750"/>
  <c r="N750"/>
  <c r="O750"/>
  <c r="P750"/>
  <c r="B751"/>
  <c r="C751"/>
  <c r="D751"/>
  <c r="E751"/>
  <c r="F751"/>
  <c r="G751"/>
  <c r="H751"/>
  <c r="I751"/>
  <c r="J751"/>
  <c r="K751"/>
  <c r="L751"/>
  <c r="M751"/>
  <c r="N751"/>
  <c r="O751"/>
  <c r="P751"/>
  <c r="B752"/>
  <c r="C752"/>
  <c r="D752"/>
  <c r="E752"/>
  <c r="F752"/>
  <c r="G752"/>
  <c r="H752"/>
  <c r="I752"/>
  <c r="J752"/>
  <c r="K752"/>
  <c r="L752"/>
  <c r="M752"/>
  <c r="N752"/>
  <c r="O752"/>
  <c r="P752"/>
  <c r="B753"/>
  <c r="C753"/>
  <c r="D753"/>
  <c r="E753"/>
  <c r="F753"/>
  <c r="G753"/>
  <c r="H753"/>
  <c r="I753"/>
  <c r="J753"/>
  <c r="K753"/>
  <c r="L753"/>
  <c r="M753"/>
  <c r="N753"/>
  <c r="O753"/>
  <c r="P753"/>
  <c r="B754"/>
  <c r="C754"/>
  <c r="D754"/>
  <c r="E754"/>
  <c r="F754"/>
  <c r="G754"/>
  <c r="H754"/>
  <c r="I754"/>
  <c r="J754"/>
  <c r="K754"/>
  <c r="L754"/>
  <c r="M754"/>
  <c r="N754"/>
  <c r="O754"/>
  <c r="P754"/>
  <c r="B755"/>
  <c r="C755"/>
  <c r="D755"/>
  <c r="E755"/>
  <c r="F755"/>
  <c r="G755"/>
  <c r="H755"/>
  <c r="I755"/>
  <c r="J755"/>
  <c r="K755"/>
  <c r="L755"/>
  <c r="M755"/>
  <c r="N755"/>
  <c r="O755"/>
  <c r="P755"/>
  <c r="B756"/>
  <c r="C756"/>
  <c r="D756"/>
  <c r="E756"/>
  <c r="F756"/>
  <c r="G756"/>
  <c r="H756"/>
  <c r="I756"/>
  <c r="J756"/>
  <c r="K756"/>
  <c r="L756"/>
  <c r="M756"/>
  <c r="N756"/>
  <c r="O756"/>
  <c r="P756"/>
  <c r="B757"/>
  <c r="C757"/>
  <c r="D757"/>
  <c r="E757"/>
  <c r="F757"/>
  <c r="G757"/>
  <c r="H757"/>
  <c r="I757"/>
  <c r="J757"/>
  <c r="K757"/>
  <c r="L757"/>
  <c r="M757"/>
  <c r="N757"/>
  <c r="O757"/>
  <c r="P757"/>
  <c r="B758"/>
  <c r="C758"/>
  <c r="D758"/>
  <c r="E758"/>
  <c r="F758"/>
  <c r="G758"/>
  <c r="H758"/>
  <c r="I758"/>
  <c r="J758"/>
  <c r="K758"/>
  <c r="L758"/>
  <c r="M758"/>
  <c r="N758"/>
  <c r="O758"/>
  <c r="P758"/>
  <c r="B759"/>
  <c r="C759"/>
  <c r="D759"/>
  <c r="E759"/>
  <c r="F759"/>
  <c r="G759"/>
  <c r="H759"/>
  <c r="I759"/>
  <c r="J759"/>
  <c r="K759"/>
  <c r="L759"/>
  <c r="M759"/>
  <c r="N759"/>
  <c r="O759"/>
  <c r="P759"/>
  <c r="B760"/>
  <c r="C760"/>
  <c r="D760"/>
  <c r="E760"/>
  <c r="F760"/>
  <c r="G760"/>
  <c r="H760"/>
  <c r="I760"/>
  <c r="J760"/>
  <c r="K760"/>
  <c r="L760"/>
  <c r="M760"/>
  <c r="N760"/>
  <c r="O760"/>
  <c r="P760"/>
  <c r="B761"/>
  <c r="C761"/>
  <c r="D761"/>
  <c r="E761"/>
  <c r="F761"/>
  <c r="G761"/>
  <c r="H761"/>
  <c r="I761"/>
  <c r="J761"/>
  <c r="K761"/>
  <c r="L761"/>
  <c r="M761"/>
  <c r="N761"/>
  <c r="O761"/>
  <c r="P761"/>
  <c r="B762"/>
  <c r="C762"/>
  <c r="D762"/>
  <c r="E762"/>
  <c r="F762"/>
  <c r="G762"/>
  <c r="H762"/>
  <c r="I762"/>
  <c r="J762"/>
  <c r="K762"/>
  <c r="L762"/>
  <c r="M762"/>
  <c r="N762"/>
  <c r="O762"/>
  <c r="P762"/>
  <c r="B763"/>
  <c r="C763"/>
  <c r="D763"/>
  <c r="E763"/>
  <c r="F763"/>
  <c r="G763"/>
  <c r="H763"/>
  <c r="I763"/>
  <c r="J763"/>
  <c r="K763"/>
  <c r="L763"/>
  <c r="M763"/>
  <c r="N763"/>
  <c r="O763"/>
  <c r="P763"/>
  <c r="B764"/>
  <c r="C764"/>
  <c r="D764"/>
  <c r="E764"/>
  <c r="F764"/>
  <c r="G764"/>
  <c r="H764"/>
  <c r="I764"/>
  <c r="J764"/>
  <c r="K764"/>
  <c r="L764"/>
  <c r="M764"/>
  <c r="N764"/>
  <c r="O764"/>
  <c r="P764"/>
  <c r="B765"/>
  <c r="C765"/>
  <c r="D765"/>
  <c r="E765"/>
  <c r="F765"/>
  <c r="G765"/>
  <c r="H765"/>
  <c r="I765"/>
  <c r="J765"/>
  <c r="K765"/>
  <c r="L765"/>
  <c r="M765"/>
  <c r="N765"/>
  <c r="O765"/>
  <c r="P765"/>
  <c r="B766"/>
  <c r="C766"/>
  <c r="D766"/>
  <c r="E766"/>
  <c r="F766"/>
  <c r="G766"/>
  <c r="H766"/>
  <c r="I766"/>
  <c r="J766"/>
  <c r="K766"/>
  <c r="L766"/>
  <c r="M766"/>
  <c r="N766"/>
  <c r="O766"/>
  <c r="P766"/>
  <c r="B767"/>
  <c r="C767"/>
  <c r="D767"/>
  <c r="E767"/>
  <c r="F767"/>
  <c r="G767"/>
  <c r="H767"/>
  <c r="I767"/>
  <c r="J767"/>
  <c r="K767"/>
  <c r="L767"/>
  <c r="M767"/>
  <c r="N767"/>
  <c r="O767"/>
  <c r="P767"/>
  <c r="B768"/>
  <c r="C768"/>
  <c r="D768"/>
  <c r="E768"/>
  <c r="F768"/>
  <c r="G768"/>
  <c r="H768"/>
  <c r="I768"/>
  <c r="J768"/>
  <c r="K768"/>
  <c r="L768"/>
  <c r="M768"/>
  <c r="N768"/>
  <c r="O768"/>
  <c r="P768"/>
  <c r="B769"/>
  <c r="C769"/>
  <c r="D769"/>
  <c r="E769"/>
  <c r="F769"/>
  <c r="G769"/>
  <c r="H769"/>
  <c r="I769"/>
  <c r="J769"/>
  <c r="K769"/>
  <c r="L769"/>
  <c r="M769"/>
  <c r="N769"/>
  <c r="O769"/>
  <c r="P769"/>
  <c r="B770"/>
  <c r="C770"/>
  <c r="D770"/>
  <c r="E770"/>
  <c r="F770"/>
  <c r="G770"/>
  <c r="H770"/>
  <c r="I770"/>
  <c r="J770"/>
  <c r="K770"/>
  <c r="L770"/>
  <c r="M770"/>
  <c r="N770"/>
  <c r="O770"/>
  <c r="P770"/>
  <c r="B771"/>
  <c r="C771"/>
  <c r="D771"/>
  <c r="E771"/>
  <c r="F771"/>
  <c r="G771"/>
  <c r="H771"/>
  <c r="I771"/>
  <c r="J771"/>
  <c r="K771"/>
  <c r="L771"/>
  <c r="M771"/>
  <c r="N771"/>
  <c r="O771"/>
  <c r="P771"/>
  <c r="B772"/>
  <c r="C772"/>
  <c r="D772"/>
  <c r="E772"/>
  <c r="F772"/>
  <c r="G772"/>
  <c r="H772"/>
  <c r="I772"/>
  <c r="J772"/>
  <c r="K772"/>
  <c r="L772"/>
  <c r="M772"/>
  <c r="N772"/>
  <c r="O772"/>
  <c r="P772"/>
  <c r="B773"/>
  <c r="C773"/>
  <c r="D773"/>
  <c r="E773"/>
  <c r="F773"/>
  <c r="G773"/>
  <c r="H773"/>
  <c r="I773"/>
  <c r="J773"/>
  <c r="K773"/>
  <c r="L773"/>
  <c r="M773"/>
  <c r="N773"/>
  <c r="O773"/>
  <c r="P773"/>
  <c r="B774"/>
  <c r="C774"/>
  <c r="D774"/>
  <c r="E774"/>
  <c r="F774"/>
  <c r="G774"/>
  <c r="H774"/>
  <c r="I774"/>
  <c r="J774"/>
  <c r="K774"/>
  <c r="L774"/>
  <c r="M774"/>
  <c r="N774"/>
  <c r="O774"/>
  <c r="P774"/>
  <c r="B775"/>
  <c r="C775"/>
  <c r="D775"/>
  <c r="E775"/>
  <c r="F775"/>
  <c r="G775"/>
  <c r="H775"/>
  <c r="I775"/>
  <c r="J775"/>
  <c r="K775"/>
  <c r="L775"/>
  <c r="M775"/>
  <c r="N775"/>
  <c r="O775"/>
  <c r="P775"/>
  <c r="B776"/>
  <c r="C776"/>
  <c r="D776"/>
  <c r="E776"/>
  <c r="F776"/>
  <c r="G776"/>
  <c r="H776"/>
  <c r="I776"/>
  <c r="J776"/>
  <c r="K776"/>
  <c r="L776"/>
  <c r="M776"/>
  <c r="N776"/>
  <c r="O776"/>
  <c r="P776"/>
  <c r="B777"/>
  <c r="C777"/>
  <c r="D777"/>
  <c r="E777"/>
  <c r="F777"/>
  <c r="G777"/>
  <c r="H777"/>
  <c r="I777"/>
  <c r="J777"/>
  <c r="K777"/>
  <c r="L777"/>
  <c r="M777"/>
  <c r="N777"/>
  <c r="O777"/>
  <c r="P777"/>
  <c r="B778"/>
  <c r="C778"/>
  <c r="D778"/>
  <c r="E778"/>
  <c r="F778"/>
  <c r="G778"/>
  <c r="H778"/>
  <c r="I778"/>
  <c r="J778"/>
  <c r="K778"/>
  <c r="L778"/>
  <c r="M778"/>
  <c r="N778"/>
  <c r="O778"/>
  <c r="P778"/>
  <c r="B779"/>
  <c r="C779"/>
  <c r="D779"/>
  <c r="E779"/>
  <c r="F779"/>
  <c r="G779"/>
  <c r="H779"/>
  <c r="I779"/>
  <c r="J779"/>
  <c r="K779"/>
  <c r="L779"/>
  <c r="M779"/>
  <c r="N779"/>
  <c r="O779"/>
  <c r="P779"/>
  <c r="B780"/>
  <c r="C780"/>
  <c r="D780"/>
  <c r="E780"/>
  <c r="F780"/>
  <c r="G780"/>
  <c r="H780"/>
  <c r="I780"/>
  <c r="J780"/>
  <c r="K780"/>
  <c r="L780"/>
  <c r="M780"/>
  <c r="N780"/>
  <c r="O780"/>
  <c r="P780"/>
  <c r="B781"/>
  <c r="C781"/>
  <c r="D781"/>
  <c r="E781"/>
  <c r="F781"/>
  <c r="G781"/>
  <c r="H781"/>
  <c r="I781"/>
  <c r="J781"/>
  <c r="K781"/>
  <c r="L781"/>
  <c r="M781"/>
  <c r="N781"/>
  <c r="O781"/>
  <c r="P781"/>
  <c r="B782"/>
  <c r="C782"/>
  <c r="D782"/>
  <c r="E782"/>
  <c r="F782"/>
  <c r="G782"/>
  <c r="H782"/>
  <c r="I782"/>
  <c r="J782"/>
  <c r="K782"/>
  <c r="L782"/>
  <c r="M782"/>
  <c r="N782"/>
  <c r="O782"/>
  <c r="P782"/>
  <c r="B783"/>
  <c r="C783"/>
  <c r="D783"/>
  <c r="E783"/>
  <c r="F783"/>
  <c r="G783"/>
  <c r="H783"/>
  <c r="I783"/>
  <c r="J783"/>
  <c r="K783"/>
  <c r="L783"/>
  <c r="M783"/>
  <c r="N783"/>
  <c r="O783"/>
  <c r="P783"/>
  <c r="B784"/>
  <c r="C784"/>
  <c r="D784"/>
  <c r="E784"/>
  <c r="F784"/>
  <c r="G784"/>
  <c r="H784"/>
  <c r="I784"/>
  <c r="J784"/>
  <c r="K784"/>
  <c r="L784"/>
  <c r="M784"/>
  <c r="N784"/>
  <c r="O784"/>
  <c r="P784"/>
  <c r="B785"/>
  <c r="C785"/>
  <c r="D785"/>
  <c r="E785"/>
  <c r="F785"/>
  <c r="G785"/>
  <c r="H785"/>
  <c r="I785"/>
  <c r="J785"/>
  <c r="K785"/>
  <c r="L785"/>
  <c r="M785"/>
  <c r="N785"/>
  <c r="O785"/>
  <c r="P785"/>
  <c r="B786"/>
  <c r="C786"/>
  <c r="D786"/>
  <c r="E786"/>
  <c r="F786"/>
  <c r="G786"/>
  <c r="H786"/>
  <c r="I786"/>
  <c r="J786"/>
  <c r="K786"/>
  <c r="L786"/>
  <c r="M786"/>
  <c r="N786"/>
  <c r="O786"/>
  <c r="P786"/>
  <c r="B787"/>
  <c r="C787"/>
  <c r="D787"/>
  <c r="E787"/>
  <c r="F787"/>
  <c r="G787"/>
  <c r="H787"/>
  <c r="I787"/>
  <c r="J787"/>
  <c r="K787"/>
  <c r="L787"/>
  <c r="M787"/>
  <c r="N787"/>
  <c r="O787"/>
  <c r="P787"/>
  <c r="B788"/>
  <c r="C788"/>
  <c r="D788"/>
  <c r="E788"/>
  <c r="F788"/>
  <c r="G788"/>
  <c r="H788"/>
  <c r="I788"/>
  <c r="J788"/>
  <c r="K788"/>
  <c r="L788"/>
  <c r="M788"/>
  <c r="N788"/>
  <c r="O788"/>
  <c r="P788"/>
  <c r="B789"/>
  <c r="C789"/>
  <c r="D789"/>
  <c r="E789"/>
  <c r="F789"/>
  <c r="G789"/>
  <c r="H789"/>
  <c r="I789"/>
  <c r="J789"/>
  <c r="K789"/>
  <c r="L789"/>
  <c r="M789"/>
  <c r="N789"/>
  <c r="O789"/>
  <c r="P789"/>
  <c r="B790"/>
  <c r="C790"/>
  <c r="D790"/>
  <c r="E790"/>
  <c r="F790"/>
  <c r="G790"/>
  <c r="H790"/>
  <c r="I790"/>
  <c r="J790"/>
  <c r="K790"/>
  <c r="L790"/>
  <c r="M790"/>
  <c r="N790"/>
  <c r="O790"/>
  <c r="P790"/>
  <c r="B791"/>
  <c r="C791"/>
  <c r="D791"/>
  <c r="E791"/>
  <c r="F791"/>
  <c r="G791"/>
  <c r="H791"/>
  <c r="I791"/>
  <c r="J791"/>
  <c r="K791"/>
  <c r="L791"/>
  <c r="M791"/>
  <c r="N791"/>
  <c r="O791"/>
  <c r="P791"/>
  <c r="B792"/>
  <c r="C792"/>
  <c r="D792"/>
  <c r="E792"/>
  <c r="F792"/>
  <c r="G792"/>
  <c r="H792"/>
  <c r="I792"/>
  <c r="J792"/>
  <c r="K792"/>
  <c r="L792"/>
  <c r="M792"/>
  <c r="N792"/>
  <c r="O792"/>
  <c r="P792"/>
  <c r="B793"/>
  <c r="C793"/>
  <c r="D793"/>
  <c r="E793"/>
  <c r="F793"/>
  <c r="G793"/>
  <c r="H793"/>
  <c r="I793"/>
  <c r="J793"/>
  <c r="K793"/>
  <c r="L793"/>
  <c r="M793"/>
  <c r="N793"/>
  <c r="O793"/>
  <c r="P793"/>
  <c r="B794"/>
  <c r="C794"/>
  <c r="D794"/>
  <c r="E794"/>
  <c r="F794"/>
  <c r="G794"/>
  <c r="H794"/>
  <c r="I794"/>
  <c r="J794"/>
  <c r="K794"/>
  <c r="L794"/>
  <c r="M794"/>
  <c r="N794"/>
  <c r="O794"/>
  <c r="P794"/>
  <c r="B795"/>
  <c r="C795"/>
  <c r="D795"/>
  <c r="E795"/>
  <c r="F795"/>
  <c r="G795"/>
  <c r="H795"/>
  <c r="I795"/>
  <c r="J795"/>
  <c r="K795"/>
  <c r="L795"/>
  <c r="M795"/>
  <c r="N795"/>
  <c r="O795"/>
  <c r="P795"/>
  <c r="B541"/>
  <c r="C541"/>
  <c r="D541"/>
  <c r="E541"/>
  <c r="F541"/>
  <c r="G541"/>
  <c r="H541"/>
  <c r="I541"/>
  <c r="J541"/>
  <c r="K541"/>
  <c r="L541"/>
  <c r="M541"/>
  <c r="N541"/>
  <c r="O541"/>
  <c r="P541"/>
  <c r="B542"/>
  <c r="C542"/>
  <c r="D542"/>
  <c r="E542"/>
  <c r="F542"/>
  <c r="G542"/>
  <c r="H542"/>
  <c r="I542"/>
  <c r="J542"/>
  <c r="K542"/>
  <c r="L542"/>
  <c r="M542"/>
  <c r="N542"/>
  <c r="O542"/>
  <c r="P542"/>
  <c r="B543"/>
  <c r="C543"/>
  <c r="D543"/>
  <c r="E543"/>
  <c r="F543"/>
  <c r="G543"/>
  <c r="H543"/>
  <c r="I543"/>
  <c r="J543"/>
  <c r="K543"/>
  <c r="L543"/>
  <c r="M543"/>
  <c r="N543"/>
  <c r="O543"/>
  <c r="P543"/>
  <c r="B544"/>
  <c r="C544"/>
  <c r="D544"/>
  <c r="E544"/>
  <c r="F544"/>
  <c r="G544"/>
  <c r="H544"/>
  <c r="I544"/>
  <c r="J544"/>
  <c r="K544"/>
  <c r="L544"/>
  <c r="M544"/>
  <c r="N544"/>
  <c r="O544"/>
  <c r="P544"/>
  <c r="B545"/>
  <c r="C545"/>
  <c r="D545"/>
  <c r="E545"/>
  <c r="F545"/>
  <c r="G545"/>
  <c r="H545"/>
  <c r="I545"/>
  <c r="J545"/>
  <c r="K545"/>
  <c r="L545"/>
  <c r="M545"/>
  <c r="N545"/>
  <c r="O545"/>
  <c r="P545"/>
  <c r="B546"/>
  <c r="C546"/>
  <c r="D546"/>
  <c r="E546"/>
  <c r="F546"/>
  <c r="G546"/>
  <c r="H546"/>
  <c r="I546"/>
  <c r="J546"/>
  <c r="K546"/>
  <c r="L546"/>
  <c r="M546"/>
  <c r="N546"/>
  <c r="O546"/>
  <c r="P546"/>
  <c r="B796"/>
  <c r="C796"/>
  <c r="D796"/>
  <c r="E796"/>
  <c r="F796"/>
  <c r="G796"/>
  <c r="H796"/>
  <c r="I796"/>
  <c r="J796"/>
  <c r="K796"/>
  <c r="L796"/>
  <c r="M796"/>
  <c r="N796"/>
  <c r="O796"/>
  <c r="P796"/>
  <c r="B797"/>
  <c r="C797"/>
  <c r="D797"/>
  <c r="E797"/>
  <c r="F797"/>
  <c r="G797"/>
  <c r="H797"/>
  <c r="I797"/>
  <c r="J797"/>
  <c r="K797"/>
  <c r="L797"/>
  <c r="M797"/>
  <c r="N797"/>
  <c r="O797"/>
  <c r="P797"/>
  <c r="B798"/>
  <c r="C798"/>
  <c r="D798"/>
  <c r="E798"/>
  <c r="F798"/>
  <c r="G798"/>
  <c r="H798"/>
  <c r="I798"/>
  <c r="J798"/>
  <c r="K798"/>
  <c r="L798"/>
  <c r="M798"/>
  <c r="N798"/>
  <c r="O798"/>
  <c r="P798"/>
  <c r="B799"/>
  <c r="C799"/>
  <c r="D799"/>
  <c r="E799"/>
  <c r="F799"/>
  <c r="G799"/>
  <c r="H799"/>
  <c r="I799"/>
  <c r="J799"/>
  <c r="K799"/>
  <c r="L799"/>
  <c r="M799"/>
  <c r="N799"/>
  <c r="O799"/>
  <c r="P799"/>
  <c r="B800"/>
  <c r="C800"/>
  <c r="D800"/>
  <c r="E800"/>
  <c r="F800"/>
  <c r="G800"/>
  <c r="H800"/>
  <c r="I800"/>
  <c r="J800"/>
  <c r="K800"/>
  <c r="L800"/>
  <c r="M800"/>
  <c r="N800"/>
  <c r="O800"/>
  <c r="P800"/>
  <c r="B801"/>
  <c r="C801"/>
  <c r="D801"/>
  <c r="E801"/>
  <c r="F801"/>
  <c r="G801"/>
  <c r="H801"/>
  <c r="I801"/>
  <c r="J801"/>
  <c r="K801"/>
  <c r="L801"/>
  <c r="M801"/>
  <c r="N801"/>
  <c r="O801"/>
  <c r="P801"/>
  <c r="B802"/>
  <c r="C802"/>
  <c r="D802"/>
  <c r="E802"/>
  <c r="F802"/>
  <c r="G802"/>
  <c r="H802"/>
  <c r="I802"/>
  <c r="J802"/>
  <c r="K802"/>
  <c r="L802"/>
  <c r="M802"/>
  <c r="N802"/>
  <c r="O802"/>
  <c r="P802"/>
  <c r="B803"/>
  <c r="C803"/>
  <c r="D803"/>
  <c r="E803"/>
  <c r="F803"/>
  <c r="G803"/>
  <c r="H803"/>
  <c r="I803"/>
  <c r="J803"/>
  <c r="K803"/>
  <c r="L803"/>
  <c r="M803"/>
  <c r="N803"/>
  <c r="O803"/>
  <c r="P803"/>
  <c r="B804"/>
  <c r="C804"/>
  <c r="D804"/>
  <c r="E804"/>
  <c r="F804"/>
  <c r="G804"/>
  <c r="H804"/>
  <c r="I804"/>
  <c r="J804"/>
  <c r="K804"/>
  <c r="L804"/>
  <c r="M804"/>
  <c r="N804"/>
  <c r="O804"/>
  <c r="P804"/>
  <c r="B547"/>
  <c r="C547"/>
  <c r="D547"/>
  <c r="E547"/>
  <c r="F547"/>
  <c r="G547"/>
  <c r="H547"/>
  <c r="I547"/>
  <c r="J547"/>
  <c r="K547"/>
  <c r="L547"/>
  <c r="M547"/>
  <c r="N547"/>
  <c r="O547"/>
  <c r="P547"/>
  <c r="B548"/>
  <c r="C548"/>
  <c r="D548"/>
  <c r="E548"/>
  <c r="F548"/>
  <c r="G548"/>
  <c r="H548"/>
  <c r="I548"/>
  <c r="J548"/>
  <c r="K548"/>
  <c r="L548"/>
  <c r="M548"/>
  <c r="N548"/>
  <c r="O548"/>
  <c r="P548"/>
  <c r="B549"/>
  <c r="C549"/>
  <c r="D549"/>
  <c r="E549"/>
  <c r="F549"/>
  <c r="G549"/>
  <c r="H549"/>
  <c r="I549"/>
  <c r="J549"/>
  <c r="K549"/>
  <c r="L549"/>
  <c r="M549"/>
  <c r="N549"/>
  <c r="O549"/>
  <c r="P549"/>
  <c r="B550"/>
  <c r="C550"/>
  <c r="D550"/>
  <c r="E550"/>
  <c r="F550"/>
  <c r="G550"/>
  <c r="H550"/>
  <c r="I550"/>
  <c r="J550"/>
  <c r="K550"/>
  <c r="L550"/>
  <c r="M550"/>
  <c r="N550"/>
  <c r="O550"/>
  <c r="P550"/>
  <c r="B551"/>
  <c r="C551"/>
  <c r="D551"/>
  <c r="E551"/>
  <c r="F551"/>
  <c r="G551"/>
  <c r="H551"/>
  <c r="I551"/>
  <c r="J551"/>
  <c r="K551"/>
  <c r="L551"/>
  <c r="M551"/>
  <c r="N551"/>
  <c r="O551"/>
  <c r="P551"/>
  <c r="B552"/>
  <c r="C552"/>
  <c r="D552"/>
  <c r="E552"/>
  <c r="F552"/>
  <c r="G552"/>
  <c r="H552"/>
  <c r="I552"/>
  <c r="J552"/>
  <c r="K552"/>
  <c r="L552"/>
  <c r="M552"/>
  <c r="N552"/>
  <c r="O552"/>
  <c r="P552"/>
  <c r="B553"/>
  <c r="C553"/>
  <c r="D553"/>
  <c r="E553"/>
  <c r="F553"/>
  <c r="G553"/>
  <c r="H553"/>
  <c r="I553"/>
  <c r="J553"/>
  <c r="K553"/>
  <c r="L553"/>
  <c r="M553"/>
  <c r="N553"/>
  <c r="O553"/>
  <c r="P553"/>
  <c r="B554"/>
  <c r="C554"/>
  <c r="D554"/>
  <c r="E554"/>
  <c r="F554"/>
  <c r="G554"/>
  <c r="H554"/>
  <c r="I554"/>
  <c r="J554"/>
  <c r="K554"/>
  <c r="L554"/>
  <c r="M554"/>
  <c r="N554"/>
  <c r="O554"/>
  <c r="P554"/>
  <c r="B805"/>
  <c r="C805"/>
  <c r="D805"/>
  <c r="E805"/>
  <c r="F805"/>
  <c r="G805"/>
  <c r="H805"/>
  <c r="I805"/>
  <c r="J805"/>
  <c r="K805"/>
  <c r="L805"/>
  <c r="M805"/>
  <c r="N805"/>
  <c r="O805"/>
  <c r="P805"/>
  <c r="B806"/>
  <c r="C806"/>
  <c r="D806"/>
  <c r="E806"/>
  <c r="F806"/>
  <c r="G806"/>
  <c r="H806"/>
  <c r="I806"/>
  <c r="J806"/>
  <c r="K806"/>
  <c r="L806"/>
  <c r="M806"/>
  <c r="N806"/>
  <c r="O806"/>
  <c r="P806"/>
  <c r="B807"/>
  <c r="C807"/>
  <c r="D807"/>
  <c r="E807"/>
  <c r="F807"/>
  <c r="G807"/>
  <c r="H807"/>
  <c r="I807"/>
  <c r="J807"/>
  <c r="K807"/>
  <c r="L807"/>
  <c r="M807"/>
  <c r="N807"/>
  <c r="O807"/>
  <c r="P807"/>
  <c r="B808"/>
  <c r="C808"/>
  <c r="D808"/>
  <c r="E808"/>
  <c r="F808"/>
  <c r="G808"/>
  <c r="H808"/>
  <c r="I808"/>
  <c r="J808"/>
  <c r="K808"/>
  <c r="L808"/>
  <c r="M808"/>
  <c r="N808"/>
  <c r="O808"/>
  <c r="P808"/>
  <c r="B809"/>
  <c r="C809"/>
  <c r="D809"/>
  <c r="E809"/>
  <c r="F809"/>
  <c r="G809"/>
  <c r="H809"/>
  <c r="I809"/>
  <c r="J809"/>
  <c r="K809"/>
  <c r="L809"/>
  <c r="M809"/>
  <c r="N809"/>
  <c r="O809"/>
  <c r="P809"/>
  <c r="B810"/>
  <c r="C810"/>
  <c r="D810"/>
  <c r="E810"/>
  <c r="F810"/>
  <c r="G810"/>
  <c r="H810"/>
  <c r="I810"/>
  <c r="J810"/>
  <c r="K810"/>
  <c r="L810"/>
  <c r="M810"/>
  <c r="N810"/>
  <c r="O810"/>
  <c r="P810"/>
  <c r="B811"/>
  <c r="C811"/>
  <c r="D811"/>
  <c r="E811"/>
  <c r="F811"/>
  <c r="G811"/>
  <c r="H811"/>
  <c r="I811"/>
  <c r="J811"/>
  <c r="K811"/>
  <c r="L811"/>
  <c r="M811"/>
  <c r="N811"/>
  <c r="O811"/>
  <c r="P811"/>
  <c r="B555"/>
  <c r="C555"/>
  <c r="D555"/>
  <c r="E555"/>
  <c r="F555"/>
  <c r="G555"/>
  <c r="H555"/>
  <c r="I555"/>
  <c r="J555"/>
  <c r="K555"/>
  <c r="L555"/>
  <c r="M555"/>
  <c r="N555"/>
  <c r="O555"/>
  <c r="P555"/>
  <c r="B556"/>
  <c r="C556"/>
  <c r="D556"/>
  <c r="E556"/>
  <c r="F556"/>
  <c r="G556"/>
  <c r="H556"/>
  <c r="I556"/>
  <c r="J556"/>
  <c r="K556"/>
  <c r="L556"/>
  <c r="M556"/>
  <c r="N556"/>
  <c r="O556"/>
  <c r="P556"/>
  <c r="B557"/>
  <c r="C557"/>
  <c r="D557"/>
  <c r="E557"/>
  <c r="F557"/>
  <c r="G557"/>
  <c r="H557"/>
  <c r="I557"/>
  <c r="J557"/>
  <c r="K557"/>
  <c r="L557"/>
  <c r="M557"/>
  <c r="N557"/>
  <c r="O557"/>
  <c r="P557"/>
  <c r="B558"/>
  <c r="C558"/>
  <c r="D558"/>
  <c r="E558"/>
  <c r="F558"/>
  <c r="G558"/>
  <c r="H558"/>
  <c r="I558"/>
  <c r="J558"/>
  <c r="K558"/>
  <c r="L558"/>
  <c r="M558"/>
  <c r="N558"/>
  <c r="O558"/>
  <c r="P558"/>
  <c r="B559"/>
  <c r="C559"/>
  <c r="D559"/>
  <c r="E559"/>
  <c r="F559"/>
  <c r="G559"/>
  <c r="H559"/>
  <c r="I559"/>
  <c r="J559"/>
  <c r="K559"/>
  <c r="L559"/>
  <c r="M559"/>
  <c r="N559"/>
  <c r="O559"/>
  <c r="P559"/>
  <c r="B560"/>
  <c r="C560"/>
  <c r="D560"/>
  <c r="E560"/>
  <c r="F560"/>
  <c r="G560"/>
  <c r="H560"/>
  <c r="I560"/>
  <c r="J560"/>
  <c r="K560"/>
  <c r="L560"/>
  <c r="M560"/>
  <c r="N560"/>
  <c r="O560"/>
  <c r="P560"/>
  <c r="B561"/>
  <c r="C561"/>
  <c r="D561"/>
  <c r="E561"/>
  <c r="F561"/>
  <c r="G561"/>
  <c r="H561"/>
  <c r="I561"/>
  <c r="J561"/>
  <c r="K561"/>
  <c r="L561"/>
  <c r="M561"/>
  <c r="N561"/>
  <c r="O561"/>
  <c r="P561"/>
  <c r="B562"/>
  <c r="C562"/>
  <c r="D562"/>
  <c r="E562"/>
  <c r="F562"/>
  <c r="G562"/>
  <c r="H562"/>
  <c r="I562"/>
  <c r="J562"/>
  <c r="K562"/>
  <c r="L562"/>
  <c r="M562"/>
  <c r="N562"/>
  <c r="O562"/>
  <c r="P562"/>
  <c r="B563"/>
  <c r="C563"/>
  <c r="D563"/>
  <c r="E563"/>
  <c r="F563"/>
  <c r="G563"/>
  <c r="H563"/>
  <c r="I563"/>
  <c r="J563"/>
  <c r="K563"/>
  <c r="L563"/>
  <c r="M563"/>
  <c r="N563"/>
  <c r="O563"/>
  <c r="P563"/>
  <c r="B564"/>
  <c r="C564"/>
  <c r="D564"/>
  <c r="E564"/>
  <c r="F564"/>
  <c r="G564"/>
  <c r="H564"/>
  <c r="I564"/>
  <c r="J564"/>
  <c r="K564"/>
  <c r="L564"/>
  <c r="M564"/>
  <c r="N564"/>
  <c r="O564"/>
  <c r="P564"/>
  <c r="B565"/>
  <c r="C565"/>
  <c r="D565"/>
  <c r="E565"/>
  <c r="F565"/>
  <c r="G565"/>
  <c r="H565"/>
  <c r="I565"/>
  <c r="J565"/>
  <c r="K565"/>
  <c r="L565"/>
  <c r="M565"/>
  <c r="N565"/>
  <c r="O565"/>
  <c r="P565"/>
  <c r="B566"/>
  <c r="C566"/>
  <c r="D566"/>
  <c r="E566"/>
  <c r="F566"/>
  <c r="G566"/>
  <c r="H566"/>
  <c r="I566"/>
  <c r="J566"/>
  <c r="K566"/>
  <c r="L566"/>
  <c r="M566"/>
  <c r="N566"/>
  <c r="O566"/>
  <c r="P566"/>
  <c r="B567"/>
  <c r="C567"/>
  <c r="D567"/>
  <c r="E567"/>
  <c r="F567"/>
  <c r="G567"/>
  <c r="H567"/>
  <c r="I567"/>
  <c r="J567"/>
  <c r="K567"/>
  <c r="L567"/>
  <c r="M567"/>
  <c r="N567"/>
  <c r="O567"/>
  <c r="P567"/>
  <c r="B568"/>
  <c r="C568"/>
  <c r="D568"/>
  <c r="E568"/>
  <c r="F568"/>
  <c r="G568"/>
  <c r="H568"/>
  <c r="I568"/>
  <c r="J568"/>
  <c r="K568"/>
  <c r="L568"/>
  <c r="M568"/>
  <c r="N568"/>
  <c r="O568"/>
  <c r="P568"/>
  <c r="B569"/>
  <c r="C569"/>
  <c r="D569"/>
  <c r="E569"/>
  <c r="F569"/>
  <c r="G569"/>
  <c r="H569"/>
  <c r="I569"/>
  <c r="J569"/>
  <c r="K569"/>
  <c r="L569"/>
  <c r="M569"/>
  <c r="N569"/>
  <c r="O569"/>
  <c r="P569"/>
  <c r="B570"/>
  <c r="C570"/>
  <c r="D570"/>
  <c r="E570"/>
  <c r="F570"/>
  <c r="G570"/>
  <c r="H570"/>
  <c r="I570"/>
  <c r="J570"/>
  <c r="K570"/>
  <c r="L570"/>
  <c r="M570"/>
  <c r="N570"/>
  <c r="O570"/>
  <c r="P570"/>
  <c r="B571"/>
  <c r="C571"/>
  <c r="D571"/>
  <c r="E571"/>
  <c r="F571"/>
  <c r="G571"/>
  <c r="H571"/>
  <c r="I571"/>
  <c r="J571"/>
  <c r="K571"/>
  <c r="L571"/>
  <c r="M571"/>
  <c r="N571"/>
  <c r="O571"/>
  <c r="P571"/>
  <c r="B572"/>
  <c r="C572"/>
  <c r="D572"/>
  <c r="E572"/>
  <c r="F572"/>
  <c r="G572"/>
  <c r="H572"/>
  <c r="I572"/>
  <c r="J572"/>
  <c r="K572"/>
  <c r="L572"/>
  <c r="M572"/>
  <c r="N572"/>
  <c r="O572"/>
  <c r="P572"/>
  <c r="B573"/>
  <c r="C573"/>
  <c r="D573"/>
  <c r="E573"/>
  <c r="F573"/>
  <c r="G573"/>
  <c r="H573"/>
  <c r="I573"/>
  <c r="J573"/>
  <c r="K573"/>
  <c r="L573"/>
  <c r="M573"/>
  <c r="N573"/>
  <c r="O573"/>
  <c r="P573"/>
  <c r="B574"/>
  <c r="C574"/>
  <c r="D574"/>
  <c r="E574"/>
  <c r="F574"/>
  <c r="G574"/>
  <c r="H574"/>
  <c r="I574"/>
  <c r="J574"/>
  <c r="K574"/>
  <c r="L574"/>
  <c r="M574"/>
  <c r="N574"/>
  <c r="O574"/>
  <c r="P574"/>
  <c r="B812"/>
  <c r="C812"/>
  <c r="D812"/>
  <c r="E812"/>
  <c r="F812"/>
  <c r="G812"/>
  <c r="H812"/>
  <c r="I812"/>
  <c r="J812"/>
  <c r="K812"/>
  <c r="L812"/>
  <c r="M812"/>
  <c r="N812"/>
  <c r="O812"/>
  <c r="P812"/>
  <c r="B813"/>
  <c r="C813"/>
  <c r="D813"/>
  <c r="E813"/>
  <c r="F813"/>
  <c r="G813"/>
  <c r="H813"/>
  <c r="I813"/>
  <c r="J813"/>
  <c r="K813"/>
  <c r="L813"/>
  <c r="M813"/>
  <c r="N813"/>
  <c r="O813"/>
  <c r="P813"/>
  <c r="B814"/>
  <c r="C814"/>
  <c r="D814"/>
  <c r="E814"/>
  <c r="F814"/>
  <c r="G814"/>
  <c r="H814"/>
  <c r="I814"/>
  <c r="J814"/>
  <c r="K814"/>
  <c r="L814"/>
  <c r="M814"/>
  <c r="N814"/>
  <c r="O814"/>
  <c r="P814"/>
  <c r="B815"/>
  <c r="C815"/>
  <c r="D815"/>
  <c r="E815"/>
  <c r="F815"/>
  <c r="G815"/>
  <c r="H815"/>
  <c r="I815"/>
  <c r="J815"/>
  <c r="K815"/>
  <c r="L815"/>
  <c r="M815"/>
  <c r="N815"/>
  <c r="O815"/>
  <c r="P815"/>
  <c r="B816"/>
  <c r="C816"/>
  <c r="D816"/>
  <c r="E816"/>
  <c r="F816"/>
  <c r="G816"/>
  <c r="H816"/>
  <c r="I816"/>
  <c r="J816"/>
  <c r="K816"/>
  <c r="L816"/>
  <c r="M816"/>
  <c r="N816"/>
  <c r="O816"/>
  <c r="P816"/>
  <c r="B817"/>
  <c r="C817"/>
  <c r="D817"/>
  <c r="E817"/>
  <c r="F817"/>
  <c r="G817"/>
  <c r="H817"/>
  <c r="I817"/>
  <c r="J817"/>
  <c r="K817"/>
  <c r="L817"/>
  <c r="M817"/>
  <c r="N817"/>
  <c r="O817"/>
  <c r="P817"/>
  <c r="B818"/>
  <c r="C818"/>
  <c r="D818"/>
  <c r="E818"/>
  <c r="F818"/>
  <c r="G818"/>
  <c r="H818"/>
  <c r="I818"/>
  <c r="J818"/>
  <c r="K818"/>
  <c r="L818"/>
  <c r="M818"/>
  <c r="N818"/>
  <c r="O818"/>
  <c r="P818"/>
  <c r="B819"/>
  <c r="C819"/>
  <c r="D819"/>
  <c r="E819"/>
  <c r="F819"/>
  <c r="G819"/>
  <c r="H819"/>
  <c r="I819"/>
  <c r="J819"/>
  <c r="K819"/>
  <c r="L819"/>
  <c r="M819"/>
  <c r="N819"/>
  <c r="O819"/>
  <c r="P819"/>
  <c r="B820"/>
  <c r="C820"/>
  <c r="D820"/>
  <c r="E820"/>
  <c r="F820"/>
  <c r="G820"/>
  <c r="H820"/>
  <c r="I820"/>
  <c r="J820"/>
  <c r="K820"/>
  <c r="L820"/>
  <c r="M820"/>
  <c r="N820"/>
  <c r="O820"/>
  <c r="P820"/>
  <c r="B821"/>
  <c r="C821"/>
  <c r="D821"/>
  <c r="E821"/>
  <c r="F821"/>
  <c r="G821"/>
  <c r="H821"/>
  <c r="I821"/>
  <c r="J821"/>
  <c r="K821"/>
  <c r="L821"/>
  <c r="M821"/>
  <c r="N821"/>
  <c r="O821"/>
  <c r="P821"/>
  <c r="B822"/>
  <c r="C822"/>
  <c r="D822"/>
  <c r="E822"/>
  <c r="F822"/>
  <c r="G822"/>
  <c r="H822"/>
  <c r="I822"/>
  <c r="J822"/>
  <c r="K822"/>
  <c r="L822"/>
  <c r="M822"/>
  <c r="N822"/>
  <c r="O822"/>
  <c r="P822"/>
  <c r="B823"/>
  <c r="C823"/>
  <c r="D823"/>
  <c r="E823"/>
  <c r="F823"/>
  <c r="G823"/>
  <c r="H823"/>
  <c r="I823"/>
  <c r="J823"/>
  <c r="K823"/>
  <c r="L823"/>
  <c r="M823"/>
  <c r="N823"/>
  <c r="O823"/>
  <c r="P823"/>
  <c r="B824"/>
  <c r="C824"/>
  <c r="D824"/>
  <c r="E824"/>
  <c r="F824"/>
  <c r="G824"/>
  <c r="H824"/>
  <c r="I824"/>
  <c r="J824"/>
  <c r="K824"/>
  <c r="L824"/>
  <c r="M824"/>
  <c r="N824"/>
  <c r="O824"/>
  <c r="P824"/>
  <c r="B825"/>
  <c r="C825"/>
  <c r="D825"/>
  <c r="E825"/>
  <c r="F825"/>
  <c r="G825"/>
  <c r="H825"/>
  <c r="I825"/>
  <c r="J825"/>
  <c r="K825"/>
  <c r="L825"/>
  <c r="M825"/>
  <c r="N825"/>
  <c r="O825"/>
  <c r="P825"/>
  <c r="B826"/>
  <c r="C826"/>
  <c r="D826"/>
  <c r="E826"/>
  <c r="F826"/>
  <c r="G826"/>
  <c r="H826"/>
  <c r="I826"/>
  <c r="J826"/>
  <c r="K826"/>
  <c r="L826"/>
  <c r="M826"/>
  <c r="N826"/>
  <c r="O826"/>
  <c r="P826"/>
  <c r="B827"/>
  <c r="C827"/>
  <c r="D827"/>
  <c r="E827"/>
  <c r="F827"/>
  <c r="G827"/>
  <c r="H827"/>
  <c r="I827"/>
  <c r="J827"/>
  <c r="K827"/>
  <c r="L827"/>
  <c r="M827"/>
  <c r="N827"/>
  <c r="O827"/>
  <c r="P827"/>
  <c r="B828"/>
  <c r="C828"/>
  <c r="D828"/>
  <c r="E828"/>
  <c r="F828"/>
  <c r="G828"/>
  <c r="H828"/>
  <c r="I828"/>
  <c r="J828"/>
  <c r="K828"/>
  <c r="L828"/>
  <c r="M828"/>
  <c r="N828"/>
  <c r="O828"/>
  <c r="P828"/>
  <c r="B829"/>
  <c r="C829"/>
  <c r="D829"/>
  <c r="E829"/>
  <c r="F829"/>
  <c r="G829"/>
  <c r="H829"/>
  <c r="I829"/>
  <c r="J829"/>
  <c r="K829"/>
  <c r="L829"/>
  <c r="M829"/>
  <c r="N829"/>
  <c r="O829"/>
  <c r="P829"/>
  <c r="B830"/>
  <c r="C830"/>
  <c r="D830"/>
  <c r="E830"/>
  <c r="F830"/>
  <c r="G830"/>
  <c r="H830"/>
  <c r="I830"/>
  <c r="J830"/>
  <c r="K830"/>
  <c r="L830"/>
  <c r="M830"/>
  <c r="N830"/>
  <c r="O830"/>
  <c r="P830"/>
  <c r="B831"/>
  <c r="C831"/>
  <c r="D831"/>
  <c r="E831"/>
  <c r="F831"/>
  <c r="G831"/>
  <c r="H831"/>
  <c r="I831"/>
  <c r="J831"/>
  <c r="K831"/>
  <c r="L831"/>
  <c r="M831"/>
  <c r="N831"/>
  <c r="O831"/>
  <c r="P831"/>
  <c r="B832"/>
  <c r="C832"/>
  <c r="D832"/>
  <c r="E832"/>
  <c r="F832"/>
  <c r="G832"/>
  <c r="H832"/>
  <c r="I832"/>
  <c r="J832"/>
  <c r="K832"/>
  <c r="L832"/>
  <c r="M832"/>
  <c r="N832"/>
  <c r="O832"/>
  <c r="P832"/>
  <c r="B833"/>
  <c r="C833"/>
  <c r="D833"/>
  <c r="E833"/>
  <c r="F833"/>
  <c r="G833"/>
  <c r="H833"/>
  <c r="I833"/>
  <c r="J833"/>
  <c r="K833"/>
  <c r="L833"/>
  <c r="M833"/>
  <c r="N833"/>
  <c r="O833"/>
  <c r="P833"/>
  <c r="B834"/>
  <c r="C834"/>
  <c r="D834"/>
  <c r="E834"/>
  <c r="F834"/>
  <c r="G834"/>
  <c r="H834"/>
  <c r="I834"/>
  <c r="J834"/>
  <c r="K834"/>
  <c r="L834"/>
  <c r="M834"/>
  <c r="N834"/>
  <c r="O834"/>
  <c r="P834"/>
  <c r="B575"/>
  <c r="C575"/>
  <c r="D575"/>
  <c r="E575"/>
  <c r="F575"/>
  <c r="G575"/>
  <c r="H575"/>
  <c r="I575"/>
  <c r="J575"/>
  <c r="K575"/>
  <c r="L575"/>
  <c r="M575"/>
  <c r="N575"/>
  <c r="O575"/>
  <c r="P575"/>
  <c r="B576"/>
  <c r="C576"/>
  <c r="D576"/>
  <c r="E576"/>
  <c r="F576"/>
  <c r="G576"/>
  <c r="H576"/>
  <c r="I576"/>
  <c r="J576"/>
  <c r="K576"/>
  <c r="L576"/>
  <c r="M576"/>
  <c r="N576"/>
  <c r="O576"/>
  <c r="P576"/>
  <c r="B577"/>
  <c r="C577"/>
  <c r="D577"/>
  <c r="E577"/>
  <c r="F577"/>
  <c r="G577"/>
  <c r="H577"/>
  <c r="I577"/>
  <c r="J577"/>
  <c r="K577"/>
  <c r="L577"/>
  <c r="M577"/>
  <c r="N577"/>
  <c r="O577"/>
  <c r="P577"/>
  <c r="B578"/>
  <c r="C578"/>
  <c r="D578"/>
  <c r="E578"/>
  <c r="F578"/>
  <c r="G578"/>
  <c r="H578"/>
  <c r="I578"/>
  <c r="J578"/>
  <c r="K578"/>
  <c r="L578"/>
  <c r="M578"/>
  <c r="N578"/>
  <c r="O578"/>
  <c r="P578"/>
  <c r="B579"/>
  <c r="C579"/>
  <c r="D579"/>
  <c r="E579"/>
  <c r="F579"/>
  <c r="G579"/>
  <c r="H579"/>
  <c r="I579"/>
  <c r="J579"/>
  <c r="K579"/>
  <c r="L579"/>
  <c r="M579"/>
  <c r="N579"/>
  <c r="O579"/>
  <c r="P579"/>
  <c r="B580"/>
  <c r="C580"/>
  <c r="D580"/>
  <c r="E580"/>
  <c r="F580"/>
  <c r="G580"/>
  <c r="H580"/>
  <c r="I580"/>
  <c r="J580"/>
  <c r="K580"/>
  <c r="L580"/>
  <c r="M580"/>
  <c r="N580"/>
  <c r="O580"/>
  <c r="P580"/>
</calcChain>
</file>

<file path=xl/sharedStrings.xml><?xml version="1.0" encoding="utf-8"?>
<sst xmlns="http://schemas.openxmlformats.org/spreadsheetml/2006/main" count="6696" uniqueCount="2270">
  <si>
    <t>gene_50177</t>
  </si>
  <si>
    <t>gene_79315</t>
  </si>
  <si>
    <t>gene_65428</t>
  </si>
  <si>
    <t>gene_78061</t>
  </si>
  <si>
    <t>gene_83665</t>
  </si>
  <si>
    <t>gene_56409</t>
  </si>
  <si>
    <t>gene_57111</t>
  </si>
  <si>
    <t>gene_55653</t>
  </si>
  <si>
    <t>gene_92</t>
  </si>
  <si>
    <t>gene_77910</t>
  </si>
  <si>
    <t>gene_3546</t>
  </si>
  <si>
    <t>gene_14276</t>
  </si>
  <si>
    <t>gene_81295</t>
  </si>
  <si>
    <t>gene_64263</t>
  </si>
  <si>
    <t>gene_43865</t>
  </si>
  <si>
    <t>gene_39087</t>
  </si>
  <si>
    <t>gene_39131</t>
  </si>
  <si>
    <t>gene_61629</t>
  </si>
  <si>
    <t>gene_37497</t>
  </si>
  <si>
    <t>gene_30</t>
  </si>
  <si>
    <t>gene_13744</t>
  </si>
  <si>
    <t>gene_63469</t>
  </si>
  <si>
    <t>gene_65893</t>
  </si>
  <si>
    <t>gene_84784</t>
  </si>
  <si>
    <t>gene_70168</t>
  </si>
  <si>
    <t>gene_33981</t>
  </si>
  <si>
    <t>gene_29930</t>
  </si>
  <si>
    <t>gene_16025</t>
  </si>
  <si>
    <t>gene_20473</t>
  </si>
  <si>
    <t>gene_80529</t>
  </si>
  <si>
    <t>gene_82230</t>
  </si>
  <si>
    <t>gene_32117</t>
  </si>
  <si>
    <t>gene_80396</t>
  </si>
  <si>
    <t>gene_65118</t>
  </si>
  <si>
    <t>gene_79476</t>
  </si>
  <si>
    <t>gene_34575</t>
  </si>
  <si>
    <t>gene_75034</t>
  </si>
  <si>
    <t>gene_51923</t>
  </si>
  <si>
    <t>gene_11432</t>
  </si>
  <si>
    <t>gene_40203</t>
  </si>
  <si>
    <t>gene_77097</t>
  </si>
  <si>
    <t>gene_38812</t>
  </si>
  <si>
    <t>gene_38513</t>
  </si>
  <si>
    <t>gene_44482</t>
  </si>
  <si>
    <t>gene_61738</t>
  </si>
  <si>
    <t>gene_59960</t>
  </si>
  <si>
    <t>gene_71892</t>
  </si>
  <si>
    <t>gene_14953</t>
  </si>
  <si>
    <t>gene_4703</t>
  </si>
  <si>
    <t>gene_79349</t>
  </si>
  <si>
    <t>gene_81878</t>
  </si>
  <si>
    <t>gene_56091</t>
  </si>
  <si>
    <t>gene_6773</t>
  </si>
  <si>
    <t>gene_31975</t>
  </si>
  <si>
    <t>gene_17900</t>
  </si>
  <si>
    <t>gene_15059</t>
  </si>
  <si>
    <t>gene_18705</t>
  </si>
  <si>
    <t>gene_44038</t>
  </si>
  <si>
    <t>gene_57089</t>
  </si>
  <si>
    <t>gene_66226</t>
  </si>
  <si>
    <t>gene_21735</t>
  </si>
  <si>
    <t>gene_82301</t>
  </si>
  <si>
    <t>gene_75645</t>
  </si>
  <si>
    <t>gene_83512</t>
  </si>
  <si>
    <t>gene_77354</t>
  </si>
  <si>
    <t>gene_82091</t>
  </si>
  <si>
    <t>gene_73380</t>
  </si>
  <si>
    <t>gene_47033</t>
  </si>
  <si>
    <t>gene_64343</t>
  </si>
  <si>
    <t>gene_63973</t>
  </si>
  <si>
    <t>gene_56632</t>
  </si>
  <si>
    <t>gene_84284</t>
  </si>
  <si>
    <t>gene_66229</t>
  </si>
  <si>
    <t>gene_8265</t>
  </si>
  <si>
    <t>gene_35519</t>
  </si>
  <si>
    <t>gene_4745</t>
  </si>
  <si>
    <t>gene_11419</t>
  </si>
  <si>
    <t>gene_59922</t>
  </si>
  <si>
    <t>gene_43678</t>
  </si>
  <si>
    <t>gene_68246</t>
  </si>
  <si>
    <t>gene_5545</t>
  </si>
  <si>
    <t>gene_67234</t>
  </si>
  <si>
    <t>gene_46614</t>
  </si>
  <si>
    <t>gene_11590</t>
  </si>
  <si>
    <t>gene_58444</t>
  </si>
  <si>
    <t>gene_84852</t>
  </si>
  <si>
    <t>gene_82805</t>
  </si>
  <si>
    <t>gene_25652</t>
  </si>
  <si>
    <t>gene_75920</t>
  </si>
  <si>
    <t>gene_51362</t>
  </si>
  <si>
    <t>gene_25144</t>
  </si>
  <si>
    <t>gene_7846</t>
  </si>
  <si>
    <t>gene_3948</t>
  </si>
  <si>
    <t>gene_6231</t>
  </si>
  <si>
    <t>gene_33869</t>
  </si>
  <si>
    <t>gene_2655</t>
  </si>
  <si>
    <t>gene_49520</t>
  </si>
  <si>
    <t>gene_2715</t>
  </si>
  <si>
    <t>gene_82884</t>
  </si>
  <si>
    <t>gene_13916</t>
  </si>
  <si>
    <t>gene_81625</t>
  </si>
  <si>
    <t>gene_68512</t>
  </si>
  <si>
    <t>gene_8228</t>
  </si>
  <si>
    <t>gene_2714</t>
  </si>
  <si>
    <t>gene_63811</t>
  </si>
  <si>
    <t>gene_79818</t>
  </si>
  <si>
    <t>gene_29069</t>
  </si>
  <si>
    <t>gene_24716</t>
  </si>
  <si>
    <t>gene_37164</t>
  </si>
  <si>
    <t>gene_12303</t>
  </si>
  <si>
    <t>gene_54685</t>
  </si>
  <si>
    <t>gene_16402</t>
  </si>
  <si>
    <t>gene_45610</t>
  </si>
  <si>
    <t>gene_34555</t>
  </si>
  <si>
    <t>gene_14963</t>
  </si>
  <si>
    <t>gene_42206</t>
  </si>
  <si>
    <t>gene_76749</t>
  </si>
  <si>
    <t>gene_44753</t>
  </si>
  <si>
    <t>gene_49517</t>
  </si>
  <si>
    <t>gene_81861</t>
  </si>
  <si>
    <t>gene_53011</t>
  </si>
  <si>
    <t>gene_58799</t>
  </si>
  <si>
    <t>gene_44081</t>
  </si>
  <si>
    <t>gene_28974</t>
  </si>
  <si>
    <t>gene_57234</t>
  </si>
  <si>
    <t>gene_55705</t>
  </si>
  <si>
    <t>gene_58343</t>
  </si>
  <si>
    <t>gene_30052</t>
  </si>
  <si>
    <t>gene_32950</t>
  </si>
  <si>
    <t>gene_71126</t>
  </si>
  <si>
    <t>gene_38606</t>
  </si>
  <si>
    <t>gene_76380</t>
  </si>
  <si>
    <t>gene_59272</t>
  </si>
  <si>
    <t>gene_33361</t>
  </si>
  <si>
    <t>gene_73109</t>
  </si>
  <si>
    <t>gene_10841</t>
  </si>
  <si>
    <t>gene_20546</t>
  </si>
  <si>
    <t>gene_1129</t>
  </si>
  <si>
    <t>gene_39982</t>
  </si>
  <si>
    <t>gene_58469</t>
  </si>
  <si>
    <t>gene_36298</t>
  </si>
  <si>
    <t>gene_38702</t>
  </si>
  <si>
    <t>gene_48557</t>
  </si>
  <si>
    <t>gene_19783</t>
  </si>
  <si>
    <t>gene_73103</t>
  </si>
  <si>
    <t>gene_73981</t>
  </si>
  <si>
    <t>gene_26752</t>
  </si>
  <si>
    <t>gene_66760</t>
  </si>
  <si>
    <t>gene_81345</t>
  </si>
  <si>
    <t>gene_4411</t>
  </si>
  <si>
    <t>gene_65894</t>
  </si>
  <si>
    <t>gene_3454</t>
  </si>
  <si>
    <t>gene_73285</t>
  </si>
  <si>
    <t>gene_8927</t>
  </si>
  <si>
    <t>gene_23677</t>
  </si>
  <si>
    <t>gene_19849</t>
  </si>
  <si>
    <t>gene_29860</t>
  </si>
  <si>
    <t>gene_52152</t>
  </si>
  <si>
    <t>gene_12417</t>
  </si>
  <si>
    <t>gene_68609</t>
  </si>
  <si>
    <t>gene_65120</t>
  </si>
  <si>
    <t>gene_4248</t>
  </si>
  <si>
    <t>gene_56436</t>
  </si>
  <si>
    <t>gene_57257</t>
  </si>
  <si>
    <t>gene_6468</t>
  </si>
  <si>
    <t>gene_33036</t>
  </si>
  <si>
    <t>gene_43263</t>
  </si>
  <si>
    <t>gene_84590</t>
  </si>
  <si>
    <t>gene_69524</t>
  </si>
  <si>
    <t>gene_68278</t>
  </si>
  <si>
    <t>gene_59986</t>
  </si>
  <si>
    <t>gene_81929</t>
  </si>
  <si>
    <t>gene_4971</t>
  </si>
  <si>
    <t>gene_71047</t>
  </si>
  <si>
    <t>gene_22101</t>
  </si>
  <si>
    <t>gene_85135</t>
  </si>
  <si>
    <t>gene_2809</t>
  </si>
  <si>
    <t>gene_81481</t>
  </si>
  <si>
    <t>gene_51361</t>
  </si>
  <si>
    <t>gene_74898</t>
  </si>
  <si>
    <t>gene_24492</t>
  </si>
  <si>
    <t>gene_6969</t>
  </si>
  <si>
    <t>gene_7523</t>
  </si>
  <si>
    <t>gene_46600</t>
  </si>
  <si>
    <t>gene_27962</t>
  </si>
  <si>
    <t>gene_36651</t>
  </si>
  <si>
    <t>gene_42437</t>
  </si>
  <si>
    <t>gene_71153</t>
  </si>
  <si>
    <t>gene_13673</t>
  </si>
  <si>
    <t>gene_15054</t>
  </si>
  <si>
    <t>gene_85173</t>
  </si>
  <si>
    <t>gene_19590</t>
  </si>
  <si>
    <t>gene_82311</t>
  </si>
  <si>
    <t>gene_77403</t>
  </si>
  <si>
    <t>gene_2886</t>
  </si>
  <si>
    <t>gene_9202</t>
  </si>
  <si>
    <t>gene_66200</t>
  </si>
  <si>
    <t>gene_76915</t>
  </si>
  <si>
    <t>gene_14765</t>
  </si>
  <si>
    <t>gene_3233</t>
  </si>
  <si>
    <t>gene_1904</t>
  </si>
  <si>
    <t>gene_29827</t>
  </si>
  <si>
    <t>gene_63057</t>
  </si>
  <si>
    <t>gene_47580</t>
  </si>
  <si>
    <t>gene_22000</t>
  </si>
  <si>
    <t>gene_50025</t>
  </si>
  <si>
    <t>gene_36094</t>
  </si>
  <si>
    <t>gene_42276</t>
  </si>
  <si>
    <t>gene_80001</t>
  </si>
  <si>
    <t>gene_15485</t>
  </si>
  <si>
    <t>gene_76177</t>
  </si>
  <si>
    <t>gene_32865</t>
  </si>
  <si>
    <t>gene_75853</t>
  </si>
  <si>
    <t>gene_57543</t>
  </si>
  <si>
    <t>gene_64202</t>
  </si>
  <si>
    <t>gene_25213</t>
  </si>
  <si>
    <t>gene_21596</t>
  </si>
  <si>
    <t>gene_43613</t>
  </si>
  <si>
    <t>gene_21939</t>
  </si>
  <si>
    <t>gene_9184</t>
  </si>
  <si>
    <t>gene_68002</t>
  </si>
  <si>
    <t>gene_71557</t>
  </si>
  <si>
    <t>gene_60326</t>
  </si>
  <si>
    <t>gene_63196</t>
  </si>
  <si>
    <t>gene_63423</t>
  </si>
  <si>
    <t>gene_43359</t>
  </si>
  <si>
    <t>gene_27284</t>
  </si>
  <si>
    <t>gene_55876</t>
  </si>
  <si>
    <t>gene_50352</t>
  </si>
  <si>
    <t>gene_43985</t>
  </si>
  <si>
    <t>gene_22357</t>
  </si>
  <si>
    <t>gene_28670</t>
  </si>
  <si>
    <t>gene_10008</t>
  </si>
  <si>
    <t>gene_18282</t>
  </si>
  <si>
    <t>gene_6587</t>
  </si>
  <si>
    <t>gene_11794</t>
  </si>
  <si>
    <t>gene_67450</t>
  </si>
  <si>
    <t>gene_77972</t>
  </si>
  <si>
    <t>gene_58121</t>
  </si>
  <si>
    <t>gene_27867</t>
  </si>
  <si>
    <t>gene_80864</t>
  </si>
  <si>
    <t>gene_38849</t>
  </si>
  <si>
    <t>gene_5817</t>
  </si>
  <si>
    <t>gene_24342</t>
  </si>
  <si>
    <t>gene_47695</t>
  </si>
  <si>
    <t>gene_68557</t>
  </si>
  <si>
    <t>gene_84285</t>
  </si>
  <si>
    <t>gene_15086</t>
  </si>
  <si>
    <t>gene_12904</t>
  </si>
  <si>
    <t>gene_52691</t>
  </si>
  <si>
    <t>gene_39116</t>
  </si>
  <si>
    <t>gene_2796</t>
  </si>
  <si>
    <t>gene_21025</t>
  </si>
  <si>
    <t>gene_54769</t>
  </si>
  <si>
    <t>gene_68151</t>
  </si>
  <si>
    <t>gene_24076</t>
  </si>
  <si>
    <t>gene_58480</t>
  </si>
  <si>
    <t>gene_31623</t>
  </si>
  <si>
    <t>gene_42931</t>
  </si>
  <si>
    <t>gene_64266</t>
  </si>
  <si>
    <t>gene_43386</t>
  </si>
  <si>
    <t>gene_22222</t>
  </si>
  <si>
    <t>gene_69621</t>
  </si>
  <si>
    <t>gene_46883</t>
  </si>
  <si>
    <t>gene_29199</t>
  </si>
  <si>
    <t>gene_39753</t>
  </si>
  <si>
    <t>gene_32786</t>
  </si>
  <si>
    <t>gene_49271</t>
  </si>
  <si>
    <t>gene_72037</t>
  </si>
  <si>
    <t>gene_63454</t>
  </si>
  <si>
    <t>gene_16294</t>
  </si>
  <si>
    <t>gene_14657</t>
  </si>
  <si>
    <t>gene_25054</t>
  </si>
  <si>
    <t>gene_58315</t>
  </si>
  <si>
    <t>gene_52817</t>
  </si>
  <si>
    <t>gene_3001</t>
  </si>
  <si>
    <t>gene_66603</t>
  </si>
  <si>
    <t>gene_13324</t>
  </si>
  <si>
    <t>gene_12888</t>
  </si>
  <si>
    <t>gene_5425</t>
  </si>
  <si>
    <t>gene_45280</t>
  </si>
  <si>
    <t>gene_10308</t>
  </si>
  <si>
    <t>gene_14744</t>
  </si>
  <si>
    <t>gene_26712</t>
  </si>
  <si>
    <t>gene_82744</t>
  </si>
  <si>
    <t>gene_80197</t>
  </si>
  <si>
    <t>gene_76819</t>
  </si>
  <si>
    <t>gene_73399</t>
  </si>
  <si>
    <t>gene_74650</t>
  </si>
  <si>
    <t>gene_28999</t>
  </si>
  <si>
    <t>gene_67696</t>
  </si>
  <si>
    <t>gene_79458</t>
  </si>
  <si>
    <t>gene_56469</t>
  </si>
  <si>
    <t>gene_85199</t>
  </si>
  <si>
    <t>gene_473</t>
  </si>
  <si>
    <t>gene_9478</t>
  </si>
  <si>
    <t>gene_4630</t>
  </si>
  <si>
    <t>gene_1033</t>
  </si>
  <si>
    <t>gene_62620</t>
  </si>
  <si>
    <t>gene_37773</t>
  </si>
  <si>
    <t>gene_43218</t>
  </si>
  <si>
    <t>gene_20701</t>
  </si>
  <si>
    <t>gene_24149</t>
  </si>
  <si>
    <t>gene_78217</t>
  </si>
  <si>
    <t>gene_82895</t>
  </si>
  <si>
    <t>gene_21945</t>
  </si>
  <si>
    <t>gene_58492</t>
  </si>
  <si>
    <t>gene_29391</t>
  </si>
  <si>
    <t>gene_11782</t>
  </si>
  <si>
    <t>gene_35227</t>
  </si>
  <si>
    <t>gene_4215</t>
  </si>
  <si>
    <t>gene_47298</t>
  </si>
  <si>
    <t>gene_38667</t>
  </si>
  <si>
    <t>gene_69240</t>
  </si>
  <si>
    <t>gene_24701</t>
  </si>
  <si>
    <t>gene_22841</t>
  </si>
  <si>
    <t>gene_25209</t>
  </si>
  <si>
    <t>gene_3769</t>
  </si>
  <si>
    <t>gene_34218</t>
  </si>
  <si>
    <t>gene_60772</t>
  </si>
  <si>
    <t>gene_64075</t>
  </si>
  <si>
    <t>gene_28620</t>
  </si>
  <si>
    <t>gene_84165</t>
  </si>
  <si>
    <t>gene_71127</t>
  </si>
  <si>
    <t>gene_24389</t>
  </si>
  <si>
    <t>gene_15264</t>
  </si>
  <si>
    <t>gene_47177</t>
  </si>
  <si>
    <t>gene_15170</t>
  </si>
  <si>
    <t>gene_25842</t>
  </si>
  <si>
    <t>gene_81787</t>
  </si>
  <si>
    <t>gene_36424</t>
  </si>
  <si>
    <t>gene_60735</t>
  </si>
  <si>
    <t>gene_52248</t>
  </si>
  <si>
    <t>gene_19456</t>
  </si>
  <si>
    <t>gene_30591</t>
  </si>
  <si>
    <t>gene_38371</t>
  </si>
  <si>
    <t>gene_83513</t>
  </si>
  <si>
    <t>gene_34534</t>
  </si>
  <si>
    <t>gene_74232</t>
  </si>
  <si>
    <t>gene_33868</t>
  </si>
  <si>
    <t>gene_1670</t>
  </si>
  <si>
    <t>gene_72150</t>
  </si>
  <si>
    <t>gene_42423</t>
  </si>
  <si>
    <t>gene_28134</t>
  </si>
  <si>
    <t>gene_81210</t>
  </si>
  <si>
    <t>gene_28340</t>
  </si>
  <si>
    <t>gene_40217</t>
  </si>
  <si>
    <t>gene_59371</t>
  </si>
  <si>
    <t>gene_44745</t>
  </si>
  <si>
    <t>gene_27752</t>
  </si>
  <si>
    <t>gene_11842</t>
  </si>
  <si>
    <t>gene_18398</t>
  </si>
  <si>
    <t>gene_4045</t>
  </si>
  <si>
    <t>gene_16056</t>
  </si>
  <si>
    <t>gene_15216</t>
  </si>
  <si>
    <t>gene_63996</t>
  </si>
  <si>
    <t>gene_21840</t>
  </si>
  <si>
    <t>gene_20823</t>
  </si>
  <si>
    <t>gene_801</t>
  </si>
  <si>
    <t>gene_37252</t>
  </si>
  <si>
    <t>gene_42254</t>
  </si>
  <si>
    <t>gene_73384</t>
  </si>
  <si>
    <t>gene_17131</t>
  </si>
  <si>
    <t>gene_10826</t>
  </si>
  <si>
    <t>gene_84247</t>
  </si>
  <si>
    <t>gene_12653</t>
  </si>
  <si>
    <t>gene_59810</t>
  </si>
  <si>
    <t>gene_14853</t>
  </si>
  <si>
    <t>gene_16881</t>
  </si>
  <si>
    <t>gene_67067</t>
  </si>
  <si>
    <t>gene_20962</t>
  </si>
  <si>
    <t>gene_4113</t>
  </si>
  <si>
    <t>gene_3340</t>
  </si>
  <si>
    <t>gene_46511</t>
  </si>
  <si>
    <t>gene_15297</t>
  </si>
  <si>
    <t>gene_8536</t>
  </si>
  <si>
    <t>gene_29394</t>
  </si>
  <si>
    <t>gene_42653</t>
  </si>
  <si>
    <t>gene_68381</t>
  </si>
  <si>
    <t>gene_1704</t>
  </si>
  <si>
    <t>gene_84724</t>
  </si>
  <si>
    <t>gene_38721</t>
  </si>
  <si>
    <t>gene_50824</t>
  </si>
  <si>
    <t>gene_23521</t>
  </si>
  <si>
    <t>gene_73804</t>
  </si>
  <si>
    <t>gene_76031</t>
  </si>
  <si>
    <t>gene_2527</t>
  </si>
  <si>
    <t>gene_7632</t>
  </si>
  <si>
    <t>gene_7533</t>
  </si>
  <si>
    <t>gene_69025</t>
  </si>
  <si>
    <t>gene_23999</t>
  </si>
  <si>
    <t>gene_10791</t>
  </si>
  <si>
    <t>gene_4357</t>
  </si>
  <si>
    <t>gene_14191</t>
  </si>
  <si>
    <t>gene_49314</t>
  </si>
  <si>
    <t>gene_57943</t>
  </si>
  <si>
    <t>gene_35229</t>
  </si>
  <si>
    <t>gene_20996</t>
  </si>
  <si>
    <t>gene_1050</t>
  </si>
  <si>
    <t>gene_43146</t>
  </si>
  <si>
    <t>gene_81008</t>
  </si>
  <si>
    <t>gene_3460</t>
  </si>
  <si>
    <t>gene_63117</t>
  </si>
  <si>
    <t>gene_61516</t>
  </si>
  <si>
    <t>gene_35063</t>
  </si>
  <si>
    <t>gene_79265</t>
  </si>
  <si>
    <t>gene_41337</t>
  </si>
  <si>
    <t>gene_47283</t>
  </si>
  <si>
    <t>gene_54282</t>
  </si>
  <si>
    <t>gene_37009</t>
  </si>
  <si>
    <t>gene_43144</t>
  </si>
  <si>
    <t>gene_39934</t>
  </si>
  <si>
    <t>gene_79497</t>
  </si>
  <si>
    <t>gene_27231</t>
  </si>
  <si>
    <t>gene_74550</t>
  </si>
  <si>
    <t>gene_71367</t>
  </si>
  <si>
    <t>gene_39117</t>
  </si>
  <si>
    <t>gene_41629</t>
  </si>
  <si>
    <t>gene_6318</t>
  </si>
  <si>
    <t>gene_22155</t>
  </si>
  <si>
    <t>gene_15295</t>
  </si>
  <si>
    <t>gene_55383</t>
  </si>
  <si>
    <t>gene_64041</t>
  </si>
  <si>
    <t>gene_65853</t>
  </si>
  <si>
    <t>gene_76752</t>
  </si>
  <si>
    <t>gene_66489</t>
  </si>
  <si>
    <t>gene_48575</t>
  </si>
  <si>
    <t>gene_52242</t>
  </si>
  <si>
    <t>gene_53828</t>
  </si>
  <si>
    <t>gene_38837</t>
  </si>
  <si>
    <t>gene_19273</t>
  </si>
  <si>
    <t>gene_69927</t>
  </si>
  <si>
    <t>gene_10432</t>
  </si>
  <si>
    <t>gene_28859</t>
  </si>
  <si>
    <t>gene_44597</t>
  </si>
  <si>
    <t>gene_46483</t>
  </si>
  <si>
    <t>gene_68586</t>
  </si>
  <si>
    <t>gene_4952</t>
  </si>
  <si>
    <t>gene_41125</t>
  </si>
  <si>
    <t>gene_15075</t>
  </si>
  <si>
    <t>gene_34200</t>
  </si>
  <si>
    <t>gene_44085</t>
  </si>
  <si>
    <t>gene_73878</t>
  </si>
  <si>
    <t>gene_65219</t>
  </si>
  <si>
    <t>gene_7537</t>
  </si>
  <si>
    <t>gene_43712</t>
  </si>
  <si>
    <t>gene_26180</t>
  </si>
  <si>
    <t>gene_75187</t>
  </si>
  <si>
    <t>gene_1909</t>
  </si>
  <si>
    <t>gene_12066</t>
  </si>
  <si>
    <t>gene_29894</t>
  </si>
  <si>
    <t>gene_25781</t>
  </si>
  <si>
    <t>gene_17458</t>
  </si>
  <si>
    <t>gene_67960</t>
  </si>
  <si>
    <t>gene_28246</t>
  </si>
  <si>
    <t>gene_18428</t>
  </si>
  <si>
    <t>gene_63845</t>
  </si>
  <si>
    <t>gene_84248</t>
  </si>
  <si>
    <t>gene_25685</t>
  </si>
  <si>
    <t>gene_32076</t>
  </si>
  <si>
    <t>gene_45032</t>
  </si>
  <si>
    <t>gene_59512</t>
  </si>
  <si>
    <t>gene_63197</t>
  </si>
  <si>
    <t>gene_32868</t>
  </si>
  <si>
    <t>gene_71122</t>
  </si>
  <si>
    <t>gene_40559</t>
  </si>
  <si>
    <t>gene_16414</t>
  </si>
  <si>
    <t>gene_56639</t>
  </si>
  <si>
    <t>gene_66840</t>
  </si>
  <si>
    <t>gene_63299</t>
  </si>
  <si>
    <t>gene_13033</t>
  </si>
  <si>
    <t>gene_28278</t>
  </si>
  <si>
    <t>gene_29203</t>
  </si>
  <si>
    <t>gene_25527</t>
  </si>
  <si>
    <t>gene_12021</t>
  </si>
  <si>
    <t>gene_19386</t>
  </si>
  <si>
    <t>gene_11416</t>
  </si>
  <si>
    <t>gene_21949</t>
  </si>
  <si>
    <t>gene_12414</t>
  </si>
  <si>
    <t>gene_65325</t>
  </si>
  <si>
    <t>gene_6071</t>
  </si>
  <si>
    <t>gene_28302</t>
  </si>
  <si>
    <t>gene_37821</t>
  </si>
  <si>
    <t>gene_887</t>
  </si>
  <si>
    <t>gene_54714</t>
  </si>
  <si>
    <t>gene_34990</t>
  </si>
  <si>
    <t>gene_69386</t>
  </si>
  <si>
    <t>gene_59214</t>
  </si>
  <si>
    <t>gene_22103</t>
  </si>
  <si>
    <t>gene_66027</t>
  </si>
  <si>
    <t>gene_6605</t>
  </si>
  <si>
    <t>gene_57858</t>
  </si>
  <si>
    <t>gene_39338</t>
  </si>
  <si>
    <t>gene_6411</t>
  </si>
  <si>
    <t>gene_5613</t>
  </si>
  <si>
    <t>gene_46630</t>
  </si>
  <si>
    <t>gene_80339</t>
  </si>
  <si>
    <t>gene_11000</t>
  </si>
  <si>
    <t>gene_74639</t>
  </si>
  <si>
    <t>gene_30512</t>
  </si>
  <si>
    <t>gene_78768</t>
  </si>
  <si>
    <t>gene_15193</t>
  </si>
  <si>
    <t>gene_52245</t>
  </si>
  <si>
    <t>gene_71365</t>
  </si>
  <si>
    <t>gene_74664</t>
  </si>
  <si>
    <t>gene_59287</t>
  </si>
  <si>
    <t>gene_30552</t>
  </si>
  <si>
    <t>gene_17047</t>
  </si>
  <si>
    <t>gene_80418</t>
  </si>
  <si>
    <t>gene_61978</t>
  </si>
  <si>
    <t>gene_77431</t>
  </si>
  <si>
    <t>gene_28884</t>
  </si>
  <si>
    <t>gene_27887</t>
  </si>
  <si>
    <t>gene_36236</t>
  </si>
  <si>
    <t>gene_28610</t>
  </si>
  <si>
    <t>gene_36330</t>
  </si>
  <si>
    <t>gene_7357</t>
  </si>
  <si>
    <t>gene_63590</t>
  </si>
  <si>
    <t>gene_41122</t>
  </si>
  <si>
    <t>gene_29229</t>
  </si>
  <si>
    <t>gene_56625</t>
  </si>
  <si>
    <t>gene_67725</t>
  </si>
  <si>
    <t>gene_84394</t>
  </si>
  <si>
    <t>gene_79138</t>
  </si>
  <si>
    <t>gene_44251</t>
  </si>
  <si>
    <t>gene_24447</t>
  </si>
  <si>
    <t>gene_31008</t>
  </si>
  <si>
    <t>gene_43876</t>
  </si>
  <si>
    <t>gene_63314</t>
  </si>
  <si>
    <t>gene_73826</t>
  </si>
  <si>
    <t>gene_38768</t>
  </si>
  <si>
    <t>gene_56161</t>
  </si>
  <si>
    <t>gene_52739</t>
  </si>
  <si>
    <t>gene_39621</t>
  </si>
  <si>
    <t>gene_33506</t>
  </si>
  <si>
    <t>gene_79307</t>
  </si>
  <si>
    <t>gene_29267</t>
  </si>
  <si>
    <t>gene_56185</t>
  </si>
  <si>
    <t>gene_40781</t>
  </si>
  <si>
    <t>gene_48022</t>
  </si>
  <si>
    <t>gene_16395</t>
  </si>
  <si>
    <t>gene_78071</t>
  </si>
  <si>
    <t>gene_4616</t>
  </si>
  <si>
    <t>gene_78573</t>
  </si>
  <si>
    <t>gene_22471</t>
  </si>
  <si>
    <t>gene_270</t>
  </si>
  <si>
    <t>gene_61617</t>
  </si>
  <si>
    <t>gene_50176</t>
  </si>
  <si>
    <t>gene_37666</t>
  </si>
  <si>
    <t>gene_49899</t>
  </si>
  <si>
    <t>gene_61236</t>
  </si>
  <si>
    <t>gene_55052</t>
  </si>
  <si>
    <t>gene_71163</t>
  </si>
  <si>
    <t>gene_25945</t>
  </si>
  <si>
    <t>gene_79197</t>
  </si>
  <si>
    <t>gene_41091</t>
  </si>
  <si>
    <t>gene_10564</t>
  </si>
  <si>
    <t>gene_10082</t>
  </si>
  <si>
    <t>gene_31767</t>
  </si>
  <si>
    <t>gene_75417</t>
  </si>
  <si>
    <t>gene_45741</t>
  </si>
  <si>
    <t>gene_45893</t>
  </si>
  <si>
    <t>gene_70248</t>
  </si>
  <si>
    <t>gene_61981</t>
  </si>
  <si>
    <t>gene_7059</t>
  </si>
  <si>
    <t>gene_6731</t>
  </si>
  <si>
    <t>gene_53825</t>
  </si>
  <si>
    <t>gene_34301</t>
  </si>
  <si>
    <t>gene_33080</t>
  </si>
  <si>
    <t>gene_54500</t>
  </si>
  <si>
    <t>gene_17</t>
  </si>
  <si>
    <t>gene_2412</t>
  </si>
  <si>
    <t>gene_36610</t>
  </si>
  <si>
    <t>gene_9861</t>
  </si>
  <si>
    <t>gene_47827</t>
  </si>
  <si>
    <t>gene_19448</t>
  </si>
  <si>
    <t>gene_2555</t>
  </si>
  <si>
    <t>gene_42571</t>
  </si>
  <si>
    <t>gene_1950</t>
  </si>
  <si>
    <t>gene_62602</t>
  </si>
  <si>
    <t>gene_2797</t>
  </si>
  <si>
    <t>gene_54134</t>
  </si>
  <si>
    <t>gene_3072</t>
  </si>
  <si>
    <t>gene_66796</t>
  </si>
  <si>
    <t>gene_56968</t>
  </si>
  <si>
    <t>gene_45529</t>
  </si>
  <si>
    <t>gene_22351</t>
  </si>
  <si>
    <t>gene_56736</t>
  </si>
  <si>
    <t>gene_76466</t>
  </si>
  <si>
    <t>gene_61444</t>
  </si>
  <si>
    <t>gene_62422</t>
  </si>
  <si>
    <t>gene_28614</t>
  </si>
  <si>
    <t>gene_80755</t>
  </si>
  <si>
    <t>gene_24167</t>
  </si>
  <si>
    <t>gene_65911</t>
  </si>
  <si>
    <t>gene_77508</t>
  </si>
  <si>
    <t>gene_70983</t>
  </si>
  <si>
    <t>gene_55179</t>
  </si>
  <si>
    <t>gene_12102</t>
  </si>
  <si>
    <t>gene_64155</t>
  </si>
  <si>
    <t>gene_60510</t>
  </si>
  <si>
    <t>gene_15771</t>
  </si>
  <si>
    <t>gene_1189</t>
  </si>
  <si>
    <t>gene_84097</t>
  </si>
  <si>
    <t>gene_78546</t>
  </si>
  <si>
    <t>gene_85570</t>
  </si>
  <si>
    <t>gene_31789</t>
  </si>
  <si>
    <t>gene_32144</t>
  </si>
  <si>
    <t>gene_50011</t>
  </si>
  <si>
    <t>gene_77512</t>
  </si>
  <si>
    <t>gene_62343</t>
  </si>
  <si>
    <t>gene_34121</t>
  </si>
  <si>
    <t>gene_4556</t>
  </si>
  <si>
    <t>gene_57854</t>
  </si>
  <si>
    <t>gene_68281</t>
  </si>
  <si>
    <t>gene_36820</t>
  </si>
  <si>
    <t>gene_21073</t>
  </si>
  <si>
    <t>gene_7224</t>
  </si>
  <si>
    <t>gene_60193</t>
  </si>
  <si>
    <t>gene_3857</t>
  </si>
  <si>
    <t>gene_37632</t>
  </si>
  <si>
    <t>gene_32183</t>
  </si>
  <si>
    <t>gene_58463</t>
  </si>
  <si>
    <t>gene_60522</t>
  </si>
  <si>
    <t>gene_18541</t>
  </si>
  <si>
    <t>gene_66528</t>
  </si>
  <si>
    <t>gene_7966</t>
  </si>
  <si>
    <t>gene_49646</t>
  </si>
  <si>
    <t>gene_65144</t>
  </si>
  <si>
    <t>gene_39716</t>
  </si>
  <si>
    <t>gene_73403</t>
  </si>
  <si>
    <t>gene_9822</t>
  </si>
  <si>
    <t>gene_17975</t>
  </si>
  <si>
    <t>gene_65786</t>
  </si>
  <si>
    <t>gene_46832</t>
  </si>
  <si>
    <t>gene_64687</t>
  </si>
  <si>
    <t>gene_15302</t>
  </si>
  <si>
    <t>gene_49356</t>
  </si>
  <si>
    <t>gene_80944</t>
  </si>
  <si>
    <t>gene_74432</t>
  </si>
  <si>
    <t>gene_7222</t>
  </si>
  <si>
    <t>gene_33874</t>
  </si>
  <si>
    <t>gene_8687</t>
  </si>
  <si>
    <t>gene_80047</t>
  </si>
  <si>
    <t>gene_2386</t>
  </si>
  <si>
    <t>gene_18035</t>
  </si>
  <si>
    <t>gene_75196</t>
  </si>
  <si>
    <t>gene_51787</t>
  </si>
  <si>
    <t>gene_5023</t>
  </si>
  <si>
    <t>gene_26892</t>
  </si>
  <si>
    <t>gene_9408</t>
  </si>
  <si>
    <t>gene_30561</t>
  </si>
  <si>
    <t>gene_49434</t>
  </si>
  <si>
    <t>gene_11164</t>
  </si>
  <si>
    <t>gene_58236</t>
  </si>
  <si>
    <t>gene_56604</t>
  </si>
  <si>
    <t>gene_16357</t>
  </si>
  <si>
    <t>gene_3503</t>
  </si>
  <si>
    <t>gene_17253</t>
  </si>
  <si>
    <t>gene_18257</t>
  </si>
  <si>
    <t>gene_70975</t>
  </si>
  <si>
    <t>gene_1197</t>
  </si>
  <si>
    <t>gene_60894</t>
  </si>
  <si>
    <t>gene_55145</t>
  </si>
  <si>
    <t>gene_55235</t>
  </si>
  <si>
    <t>gene_6113</t>
  </si>
  <si>
    <t>gene_85188</t>
  </si>
  <si>
    <t>gene_26800</t>
  </si>
  <si>
    <t>gene_52035</t>
  </si>
  <si>
    <t>gene_84064</t>
  </si>
  <si>
    <t>gene_69100</t>
  </si>
  <si>
    <t>gene_11323</t>
  </si>
  <si>
    <t>gene_45790</t>
  </si>
  <si>
    <t>gene_59884</t>
  </si>
  <si>
    <t>gene_33716</t>
  </si>
  <si>
    <t>gene_56597</t>
  </si>
  <si>
    <t>gene_74809</t>
  </si>
  <si>
    <t>gene_10563</t>
  </si>
  <si>
    <t>gene_4664</t>
  </si>
  <si>
    <t>gene_63271</t>
  </si>
  <si>
    <t>gene_58153</t>
  </si>
  <si>
    <t>gene_4009</t>
  </si>
  <si>
    <t>gene_37568</t>
  </si>
  <si>
    <t>gene_11018</t>
  </si>
  <si>
    <t>gene_58478</t>
  </si>
  <si>
    <t>gene_3762</t>
  </si>
  <si>
    <t>gene_4543</t>
  </si>
  <si>
    <t>gene_32836</t>
  </si>
  <si>
    <t>gene_85218</t>
  </si>
  <si>
    <t>gene_78195</t>
  </si>
  <si>
    <t>gene_40488</t>
  </si>
  <si>
    <t>gene_57563</t>
  </si>
  <si>
    <t>gene_22106</t>
  </si>
  <si>
    <t>gene_69852</t>
  </si>
  <si>
    <t>gene_85043</t>
  </si>
  <si>
    <t>gene_30846</t>
  </si>
  <si>
    <t>gene_41107</t>
  </si>
  <si>
    <t>gene_10945</t>
  </si>
  <si>
    <t>gene_74616</t>
  </si>
  <si>
    <t>gene_56331</t>
  </si>
  <si>
    <t>gene_22486</t>
  </si>
  <si>
    <t>gene_12332</t>
  </si>
  <si>
    <t>gene_34435</t>
  </si>
  <si>
    <t>gene_33822</t>
  </si>
  <si>
    <t>gene_82656</t>
  </si>
  <si>
    <t>gene_60432</t>
  </si>
  <si>
    <t>gene_8612</t>
  </si>
  <si>
    <t>gene_73161</t>
  </si>
  <si>
    <t>gene_81022</t>
  </si>
  <si>
    <t>gene_59887</t>
  </si>
  <si>
    <t>gene_7273</t>
  </si>
  <si>
    <t>gene_57936</t>
  </si>
  <si>
    <t>gene_18873</t>
  </si>
  <si>
    <t>gene_21980</t>
  </si>
  <si>
    <t>gene_27465</t>
  </si>
  <si>
    <t>gene_13544</t>
  </si>
  <si>
    <t>gene_37905</t>
  </si>
  <si>
    <t>gene_11856</t>
  </si>
  <si>
    <t>gene_81795</t>
  </si>
  <si>
    <t>gene_27554</t>
  </si>
  <si>
    <t>gene_3185</t>
  </si>
  <si>
    <t>gene_82657</t>
  </si>
  <si>
    <t>gene_25681</t>
  </si>
  <si>
    <t>gene_85233</t>
  </si>
  <si>
    <t>gene_55951</t>
  </si>
  <si>
    <t>gene_16455</t>
  </si>
  <si>
    <t>gene_19738</t>
  </si>
  <si>
    <t>gene_47503</t>
  </si>
  <si>
    <t>gene_4052</t>
  </si>
  <si>
    <t>gene_64402</t>
  </si>
  <si>
    <t>gene_82714</t>
  </si>
  <si>
    <t>gene_24023</t>
  </si>
  <si>
    <t>gene_49326</t>
  </si>
  <si>
    <t>gene_9610</t>
  </si>
  <si>
    <t>gene_20424</t>
  </si>
  <si>
    <t>gene_62118</t>
  </si>
  <si>
    <t>gene_62387</t>
  </si>
  <si>
    <t>gene_13821</t>
  </si>
  <si>
    <t>gene_68442</t>
  </si>
  <si>
    <t>gene_60127</t>
  </si>
  <si>
    <t>gene_62467</t>
  </si>
  <si>
    <t>gene_15042</t>
  </si>
  <si>
    <t>gene_10684</t>
  </si>
  <si>
    <t>gene_8477</t>
  </si>
  <si>
    <t>gene_76514</t>
  </si>
  <si>
    <t>gene_74591</t>
  </si>
  <si>
    <t>gene_22249</t>
  </si>
  <si>
    <t>gene_31058</t>
  </si>
  <si>
    <t>gene_39569</t>
  </si>
  <si>
    <t>gene_3152</t>
  </si>
  <si>
    <t>gene_45642</t>
  </si>
  <si>
    <t>gene_22257</t>
  </si>
  <si>
    <t>gene_39329</t>
  </si>
  <si>
    <t>gene_44798</t>
  </si>
  <si>
    <t>gene_19685</t>
  </si>
  <si>
    <t>gene_60789</t>
  </si>
  <si>
    <t>gene_22929</t>
  </si>
  <si>
    <t>gene_6332</t>
  </si>
  <si>
    <t>gene_43885</t>
  </si>
  <si>
    <t>gene_43884</t>
  </si>
  <si>
    <t>gene_8832</t>
  </si>
  <si>
    <t>gene_62466</t>
  </si>
  <si>
    <t>gene_43997</t>
  </si>
  <si>
    <t>gene_66894</t>
  </si>
  <si>
    <t>gene_49640</t>
  </si>
  <si>
    <t>gene_28844</t>
  </si>
  <si>
    <t>gene_55745</t>
  </si>
  <si>
    <t>gene_34238</t>
  </si>
  <si>
    <t>gene_65788</t>
  </si>
  <si>
    <t>gene_15608</t>
  </si>
  <si>
    <t>gene_72971</t>
  </si>
  <si>
    <t>gene_68364</t>
  </si>
  <si>
    <t>gene_35552</t>
  </si>
  <si>
    <t>gene_64509</t>
  </si>
  <si>
    <t>gene_39684</t>
  </si>
  <si>
    <t>gene_8030</t>
  </si>
  <si>
    <t>gene_17417</t>
  </si>
  <si>
    <t>gene_64773</t>
  </si>
  <si>
    <t>gene_19313</t>
  </si>
  <si>
    <t>gene_22325</t>
  </si>
  <si>
    <t>gene_75647</t>
  </si>
  <si>
    <t>gene_78424</t>
  </si>
  <si>
    <t>gene_47550</t>
  </si>
  <si>
    <t>gene_78874</t>
  </si>
  <si>
    <t>gene_57216</t>
  </si>
  <si>
    <t>gene_7898</t>
  </si>
  <si>
    <t>gene_50814</t>
  </si>
  <si>
    <t>gene_66473</t>
  </si>
  <si>
    <t>gene_57393</t>
  </si>
  <si>
    <t>gene_84820</t>
  </si>
  <si>
    <t>gene_63985</t>
  </si>
  <si>
    <t>gene_37099</t>
  </si>
  <si>
    <t>gene_82826</t>
  </si>
  <si>
    <t>gene_15749</t>
  </si>
  <si>
    <t>gene_30604</t>
  </si>
  <si>
    <t>gene_3882</t>
  </si>
  <si>
    <t>gene_20407</t>
  </si>
  <si>
    <t>gene_24925</t>
  </si>
  <si>
    <t>gene_12708</t>
  </si>
  <si>
    <t>gene_16741</t>
  </si>
  <si>
    <t>gene_23948</t>
  </si>
  <si>
    <t>gene_604</t>
  </si>
  <si>
    <t>gene_58456</t>
  </si>
  <si>
    <t>gene_52557</t>
  </si>
  <si>
    <t>gene_69251</t>
  </si>
  <si>
    <t>gene_6553</t>
  </si>
  <si>
    <t>gene_58915</t>
  </si>
  <si>
    <t>gene_19607</t>
  </si>
  <si>
    <t>gene_49238</t>
  </si>
  <si>
    <t>gene_2444</t>
  </si>
  <si>
    <t>gene_81588</t>
  </si>
  <si>
    <t>gene_85557</t>
  </si>
  <si>
    <t>gene_73440</t>
  </si>
  <si>
    <t>gene_58436</t>
  </si>
  <si>
    <t>gene_53605</t>
  </si>
  <si>
    <t>gene_41226</t>
  </si>
  <si>
    <t>gene_27397</t>
  </si>
  <si>
    <t>gene_70569</t>
  </si>
  <si>
    <t>gene_82080</t>
  </si>
  <si>
    <t>gene_67007</t>
  </si>
  <si>
    <t>gene_6307</t>
  </si>
  <si>
    <t>gene_77033</t>
  </si>
  <si>
    <t>gene_46209</t>
  </si>
  <si>
    <t>gene_30739</t>
  </si>
  <si>
    <t>gene_31146</t>
  </si>
  <si>
    <t>gene_46757</t>
  </si>
  <si>
    <t>gene_38537</t>
  </si>
  <si>
    <t>gene_15980</t>
  </si>
  <si>
    <t>gene_53608</t>
  </si>
  <si>
    <t>gene_74962</t>
  </si>
  <si>
    <t>gene_73900</t>
  </si>
  <si>
    <t>gene_5605</t>
  </si>
  <si>
    <t>gene_22443</t>
  </si>
  <si>
    <t>GeneID</t>
  </si>
  <si>
    <t>length</t>
  </si>
  <si>
    <t>shui_24h_1_readsCount(shui_24h)</t>
  </si>
  <si>
    <t>shui_24h_2_readsCount(shui_24h)</t>
  </si>
  <si>
    <t>hzt_10_24h_1_readsCount(hzt_10_24h)</t>
  </si>
  <si>
    <t>hzt_10_24h_2_readsCount(hzt_10_24h)</t>
  </si>
  <si>
    <t>logCPM</t>
  </si>
  <si>
    <t>log2Ratio(hzt_10_24h/shui_24h)</t>
  </si>
  <si>
    <t>Up-Down-Regulation(hzt_10_24h/shui_24h)</t>
  </si>
  <si>
    <t>P-value</t>
  </si>
  <si>
    <t>FDR</t>
  </si>
  <si>
    <t>Pathway</t>
  </si>
  <si>
    <t>GO Component</t>
  </si>
  <si>
    <t>GO Function</t>
  </si>
  <si>
    <t>GO Process</t>
  </si>
  <si>
    <t>Blast nr</t>
  </si>
  <si>
    <t>up</t>
  </si>
  <si>
    <t>ko00941//Flavonoid biosynthesis;ko00903//Limonene and pinene degradation;ko01100//Metabolic pathways;ko00945//Stilbenoid, diarylheptanoid and gingerol biosynthesis;ko01110//Biosynthesis of secondary metabolites;ko00944//Flavone and flavonol biosynthesis</t>
  </si>
  <si>
    <t>-</t>
  </si>
  <si>
    <t>gi|697108928|ref|XP_009608319.1|/0/PREDICTED: cytochrome P450 78A3-like [Nicotiana tomentosiformis]</t>
  </si>
  <si>
    <t>gi|697114758|ref|XP_009611297.1|/0/PREDICTED: protein WALLS ARE THIN 1-like [Nicotiana tomentosiformis]</t>
  </si>
  <si>
    <t>ko00941//Flavonoid biosynthesis;ko00943//Isoflavonoid biosynthesis;ko00903//Limonene and pinene degradation;ko01100//Metabolic pathways;ko00945//Stilbenoid, diarylheptanoid and gingerol biosynthesis;ko01110//Biosynthesis of secondary metabolites;ko00944//Flavone and flavonol biosynthesis;ko00904//Diterpenoid biosynthesis</t>
  </si>
  <si>
    <t>gi|697119744|ref|XP_009613834.1|/0/PREDICTED: geraniol 8-hydroxylase-like [Nicotiana tomentosiformis]</t>
  </si>
  <si>
    <t>gi|698481556|ref|XP_009787760.1|/0/PREDICTED: protein WALLS ARE THIN 1-like [Nicotiana sylvestris]</t>
  </si>
  <si>
    <t>ko04075//Plant hormone signal transduction</t>
  </si>
  <si>
    <t>GO:0050896//response to stimulus;GO:0044699;GO:0050794//regulation of cellular process;GO:0006351//transcription, DNA-templated;GO:0009987//cellular process</t>
  </si>
  <si>
    <t>gi|697184688|ref|XP_009601361.1|;gi|697184686|ref|XP_009601360.1|/8.04074e-101;1.5896e-154/PREDICTED: ethylene-responsive transcription factor ERF003-like isoform X2 [Nicotiana tomentosiformis];PREDICTED: ethylene-responsive transcription factor ERF003-like isoform X1 [Nicotiana tomentosiformis]</t>
  </si>
  <si>
    <t>ko04144//Endocytosis;ko04141//Protein processing in endoplasmic reticulum;ko03040//Spliceosome</t>
  </si>
  <si>
    <t>GO:0016628//oxidoreductase activity, acting on the CH-CH group of donors, NAD or NADP as acceptor;GO:0032550</t>
  </si>
  <si>
    <t>GO:0044710;GO:0050896//response to stimulus</t>
  </si>
  <si>
    <t>gi|392465167|dbj|BAM24707.1|/0/Heat shock protein 70 [Nicotiana tabacum]</t>
  </si>
  <si>
    <t>gi|697139626|ref|XP_009623904.1|/0/PREDICTED: protein LONGIFOLIA 2-like [Nicotiana tomentosiformis]</t>
  </si>
  <si>
    <t>GO:0005515//protein binding</t>
  </si>
  <si>
    <t>gi|697114650|ref|XP_009611238.1|/4.65974e-77/PREDICTED: uncharacterized protein LOC104104784 [Nicotiana tomentosiformis]</t>
  </si>
  <si>
    <t>GO:0005911//cell-cell junction;GO:0031224//intrinsic component of membrane;GO:0009536//plastid</t>
  </si>
  <si>
    <t>GO:0005372//water transmembrane transporter activity</t>
  </si>
  <si>
    <t>GO:0006950//response to stress;GO:0042044//fluid transport;GO:0001101//response to acid chemical</t>
  </si>
  <si>
    <t>gi|735997375|tpg|DAA64686.1|/0/TPA_exp: aquaporin PIP2 9b [Nicotiana tabacum]</t>
  </si>
  <si>
    <t>ko01100//Metabolic pathways;ko01040//Biosynthesis of unsaturated fatty acids;ko00905//Brassinosteroid biosynthesis;ko01110//Biosynthesis of secondary metabolites;ko00062//Fatty acid elongation</t>
  </si>
  <si>
    <t>GO:0016020//membrane;GO:0009536//plastid;GO:0044424;GO:0031224//intrinsic component of membrane</t>
  </si>
  <si>
    <t>GO:0016491//oxidoreductase activity</t>
  </si>
  <si>
    <t>GO:0044710;GO:0044238//primary metabolic process</t>
  </si>
  <si>
    <t>gi|697137585|ref|XP_009622897.1|;gi|697110618|ref|XP_009609174.1|/0;1.0407e-98/PREDICTED: very-long-chain enoyl-CoA reductase-like [Nicotiana tomentosiformis];PREDICTED: steroid 5-alpha-reductase DET2-like, partial [Nicotiana tomentosiformis]</t>
  </si>
  <si>
    <t>GO:0005488</t>
  </si>
  <si>
    <t>gi|698579181|ref|XP_009776947.1|/7.97622e-146/PREDICTED: GATA transcription factor 4 [Nicotiana sylvestris]</t>
  </si>
  <si>
    <t>ko01100//Metabolic pathways;ko01110//Biosynthesis of secondary metabolites;ko00910//Nitrogen metabolism;ko00250//Alanine, aspartate and glutamate metabolism</t>
  </si>
  <si>
    <t>gi|698538934|ref|XP_009765293.1|/0/PREDICTED: stem-specific protein TSJT1-like [Nicotiana sylvestris]</t>
  </si>
  <si>
    <t>ko01100//Metabolic pathways;ko01110//Biosynthesis of secondary metabolites;ko00904//Diterpenoid biosynthesis</t>
  </si>
  <si>
    <t>GO:0046914//transition metal ion binding;GO:0016705//oxidoreductase activity, acting on paired donors, with incorporation or reduction of molecular oxygen</t>
  </si>
  <si>
    <t>GO:0044710</t>
  </si>
  <si>
    <t>gi|700584228|ref|NP_001289511.1|/0/gibberellin 20 oxidase 1-like [Nicotiana sylvestris]</t>
  </si>
  <si>
    <t>gi|698464505|ref|XP_009782454.1|/7.93963e-74/PREDICTED: uncharacterized protein LOC104231201 isoform X1 [Nicotiana sylvestris]</t>
  </si>
  <si>
    <t>ko03040//Spliceosome;ko02010//ABC transporters</t>
  </si>
  <si>
    <t>GO:0031224//intrinsic component of membrane</t>
  </si>
  <si>
    <t>GO:0017111//nucleoside-triphosphatase activity;GO:0032550</t>
  </si>
  <si>
    <t>GO:0009154//purine ribonucleotide catabolic process;GO:0051234//establishment of localization</t>
  </si>
  <si>
    <t>gi|697175187|ref|XP_009596530.1|/0/PREDICTED: pleiotropic drug resistance protein 1 [Nicotiana tomentosiformis]</t>
  </si>
  <si>
    <t>GO:0043231//intracellular membrane-bounded organelle</t>
  </si>
  <si>
    <t>GO:0016788//hydrolase activity, acting on ester bonds</t>
  </si>
  <si>
    <t>GO:0032446//protein modification by small protein conjugation;GO:0090304</t>
  </si>
  <si>
    <t>gi|698488391|ref|XP_009790801.1|/0/PREDICTED: bifunctional nuclease 2-like [Nicotiana sylvestris]</t>
  </si>
  <si>
    <t>ko01100//Metabolic pathways;ko00900//Terpenoid backbone biosynthesis;ko01110//Biosynthesis of secondary metabolites</t>
  </si>
  <si>
    <t>GO:0043231//intracellular membrane-bounded organelle;GO:0031224//intrinsic component of membrane;GO:0042175//nuclear outer membrane-endoplasmic reticulum membrane network</t>
  </si>
  <si>
    <t>GO:0016616//oxidoreductase activity, acting on the CH-OH group of donors, NAD or NADP as acceptor;GO:0000166//nucleotide binding;GO:0048037//cofactor binding</t>
  </si>
  <si>
    <t>GO:0006732;GO:0006722;GO:0006694//steroid biosynthetic process</t>
  </si>
  <si>
    <t>gi|18000042|gb|AAL54878.1|AF004232_1/0/hydroxy-methyl-glutaryl-coenzyme A reductase [Nicotiana tabacum]</t>
  </si>
  <si>
    <t>GO:0019866//organelle inner membrane;GO:0031224//intrinsic component of membrane</t>
  </si>
  <si>
    <t>GO:0051234//establishment of localization;GO:0044763</t>
  </si>
  <si>
    <t>gi|698528023|ref|XP_009760860.1|/1.25304e-155/PREDICTED: ADP,ATP carrier protein, mitochondrial [Nicotiana sylvestris]</t>
  </si>
  <si>
    <t>gi|697094526|ref|XP_009606740.1|/4.1798e-110/PREDICTED: uncharacterized protein LOC104101041 [Nicotiana tomentosiformis]</t>
  </si>
  <si>
    <t>ko01100//Metabolic pathways;ko00040//Pentose and glucuronate interconversions;ko00500//Starch and sucrose metabolism</t>
  </si>
  <si>
    <t>gi|698533813|ref|XP_009763675.1|/0/PREDICTED: probable pectinesterase/pectinesterase inhibitor 34 [Nicotiana sylvestris]</t>
  </si>
  <si>
    <t>GO:0010101;GO:0001101//response to acid chemical;GO:0009606//tropism;GO:0009755//hormone-mediated signaling pathway;GO:0006950//response to stress;GO:0006351//transcription, DNA-templated</t>
  </si>
  <si>
    <t>gi|697115765|ref|XP_009611797.1|/2.03681e-169/PREDICTED: auxin-responsive protein IAA14 [Nicotiana tomentosiformis]</t>
  </si>
  <si>
    <t>GO:0044424</t>
  </si>
  <si>
    <t>gi|698517686|ref|XP_009803723.1|/0/PREDICTED: kirola-like [Nicotiana sylvestris]</t>
  </si>
  <si>
    <t>gi|698498205|ref|XP_009795020.1|/0/PREDICTED: stem-specific protein TSJT1 [Nicotiana sylvestris]</t>
  </si>
  <si>
    <t>GO:0031224//intrinsic component of membrane;GO:0009536//plastid</t>
  </si>
  <si>
    <t>GO:0015291//secondary active transmembrane transporter activity;GO:0015103//inorganic anion transmembrane transporter activity</t>
  </si>
  <si>
    <t>GO:0044763;GO:0008272//sulfate transport</t>
  </si>
  <si>
    <t>gi|698567650|ref|XP_009773833.1|/0/PREDICTED: sulfate transporter 3.1-like isoform X1 [Nicotiana sylvestris]</t>
  </si>
  <si>
    <t>GO:0030312//external encapsulating structure</t>
  </si>
  <si>
    <t>GO:0030234//enzyme regulator activity;GO:0052689//carboxylic ester hydrolase activity</t>
  </si>
  <si>
    <t>GO:0071555//cell wall organization;GO:0000272//polysaccharide catabolic process;GO:0044092//negative regulation of molecular function</t>
  </si>
  <si>
    <t>gi|697175021|ref|XP_009596446.1|/0/PREDICTED: probable pectinesterase/pectinesterase inhibitor 34 [Nicotiana tomentosiformis]</t>
  </si>
  <si>
    <t>gi|698492296|ref|XP_009792505.1|/0/PREDICTED: protein LONGIFOLIA 1-like [Nicotiana sylvestris]</t>
  </si>
  <si>
    <t>ko01100//Metabolic pathways;ko00300//Lysine biosynthesis;ko01110//Biosynthesis of secondary metabolites</t>
  </si>
  <si>
    <t>gi|697130304|ref|XP_009619211.1|/0/PREDICTED: LL-diaminopimelate aminotransferase, chloroplastic [Nicotiana tomentosiformis]</t>
  </si>
  <si>
    <t>gi|698564888|ref|XP_009773101.1|/0/PREDICTED: probable xyloglucan endotransglucosylase/hydrolase protein 6 [Nicotiana sylvestris]</t>
  </si>
  <si>
    <t>gi|698509341|ref|XP_009799894.1|;gi|698509343|ref|XP_009799895.1|/0;0/PREDICTED: uncharacterized protein LOC104245894 isoform X1 [Nicotiana sylvestris];PREDICTED: uncharacterized protein LOC104245894 isoform X2 [Nicotiana sylvestris]</t>
  </si>
  <si>
    <t>GO:0044699;GO:0009725//response to hormone;GO:0050794//regulation of cellular process;GO:0032502//developmental process;GO:0006351//transcription, DNA-templated</t>
  </si>
  <si>
    <t>gi|697109089|ref|XP_009608400.1|/2.25683e-120/PREDICTED: auxin-induced protein AUX22-like [Nicotiana tomentosiformis]</t>
  </si>
  <si>
    <t>gi|698470558|ref|XP_009783840.1|/3.08037e-98/PREDICTED: uncharacterized protein LOC104232355 [Nicotiana sylvestris]</t>
  </si>
  <si>
    <t>ko00230//Purine metabolism;ko01100//Metabolic pathways;ko00240//Pyrimidine metabolism;ko03020//RNA polymerase</t>
  </si>
  <si>
    <t>gi|698460751|ref|XP_009781612.1|/0/PREDICTED: CSC1-like protein ERD4 [Nicotiana sylvestris]</t>
  </si>
  <si>
    <t>gi|698509341|ref|XP_009799894.1|;gi|697157303|ref|XP_009587406.1|/0;2.05639e-96/PREDICTED: uncharacterized protein LOC104245894 isoform X1 [Nicotiana sylvestris];PREDICTED: protein lozenge-like [Nicotiana tomentosiformis]</t>
  </si>
  <si>
    <t>gi|697096120|ref|XP_009614829.1|/1.7399e-111/PREDICTED: uncharacterized protein LOC104107670 [Nicotiana tomentosiformis]</t>
  </si>
  <si>
    <t>gi|697114611|ref|XP_009611218.1|/0/PREDICTED: root phototropism protein 2 [Nicotiana tomentosiformis]</t>
  </si>
  <si>
    <t>GO:0016020//membrane</t>
  </si>
  <si>
    <t>gi|698491411|ref|XP_009792130.1|/0/PREDICTED: BTB/POZ domain-containing protein At5g48800-like [Nicotiana sylvestris]</t>
  </si>
  <si>
    <t>gi|698502655|ref|XP_009796965.1|/1.15382e-175/PREDICTED: uncharacterized protein LOC104243476 [Nicotiana sylvestris]</t>
  </si>
  <si>
    <t>GO:0042887;GO:0015103//inorganic anion transmembrane transporter activity;GO:0015144//carbohydrate transmembrane transporter activity</t>
  </si>
  <si>
    <t>GO:0006820//anion transport;GO:0015840//urea transport;GO:0034220//ion transmembrane transport;GO:0010036//response to boron-containing substance;GO:0008643//carbohydrate transport</t>
  </si>
  <si>
    <t>gi|698519106|ref|XP_009804420.1|/0/PREDICTED: aquaporin NIP6-1 isoform X1 [Nicotiana sylvestris]</t>
  </si>
  <si>
    <t>ko01100//Metabolic pathways;ko01110//Biosynthesis of secondary metabolites;ko00940//Phenylpropanoid biosynthesis;ko00360//Phenylalanine metabolism</t>
  </si>
  <si>
    <t>GO:0003824//catalytic activity;GO:0016209//antioxidant activity;GO:0043169//cation binding;GO:0046906//tetrapyrrole binding</t>
  </si>
  <si>
    <t>GO:0044710;GO:0006950//response to stress</t>
  </si>
  <si>
    <t>gi|698534863|ref|XP_009763998.1|/0/PREDICTED: peroxidase 51-like [Nicotiana sylvestris]</t>
  </si>
  <si>
    <t>ko00270//Cysteine and methionine metabolism;ko01100//Metabolic pathways;ko01110//Biosynthesis of secondary metabolites</t>
  </si>
  <si>
    <t>GO:0043168//anion binding;GO:0005515//protein binding;GO:0016846//carbon-sulfur lyase activity</t>
  </si>
  <si>
    <t>GO:0006412//translation;GO:0010039//response to iron ion;GO:0009692;GO:0009725//response to hormone;GO:0018871;GO:0003006//developmental process involved in reproduction</t>
  </si>
  <si>
    <t>gi|697099092|ref|XP_009630061.1|/0/PREDICTED: 1-aminocyclopropane-1-carboxylate synthase 3 [Nicotiana tomentosiformis]</t>
  </si>
  <si>
    <t>GO:0001071//nucleic acid binding transcription factor activity</t>
  </si>
  <si>
    <t>GO:0010039//response to iron ion;GO:0009725//response to hormone;GO:0009617//response to bacterium;GO:0006351//transcription, DNA-templated</t>
  </si>
  <si>
    <t>gi|30016894|gb|AAP03997.1|/0/EIL1 [Nicotiana tabacum]</t>
  </si>
  <si>
    <t>gi|30016896|gb|AAP03998.1|/0/EIL2 [Nicotiana tabacum]</t>
  </si>
  <si>
    <t>GO:0005576//extracellular region;GO:0030312//external encapsulating structure</t>
  </si>
  <si>
    <t>GO:0016798//hydrolase activity, acting on glycosyl bonds;GO:0016758//transferase activity, transferring hexosyl groups</t>
  </si>
  <si>
    <t>GO:0044042//glucan metabolic process</t>
  </si>
  <si>
    <t>gi|3452719|dbj|BAA32518.1|/0/endo-xyloglucan transferase (EXGT) [Nicotiana tabacum]</t>
  </si>
  <si>
    <t>ko00906//Carotenoid biosynthesis</t>
  </si>
  <si>
    <t>GO:0031224//intrinsic component of membrane;GO:0009941//chloroplast envelope</t>
  </si>
  <si>
    <t>GO:0046914//transition metal ion binding;GO:0004497//monooxygenase activity</t>
  </si>
  <si>
    <t>GO:0006631//fatty acid metabolic process;GO:0042214//terpene metabolic process;GO:0016117//carotenoid biosynthetic process</t>
  </si>
  <si>
    <t>gi|359302818|gb|AEV23057.1|/0/beta-carotene hydroxylase [Nicotiana tabacum]</t>
  </si>
  <si>
    <t>gi|697163343|ref|XP_009590498.1|/0/PREDICTED: uncharacterized protein LOC104087663 [Nicotiana tomentosiformis]</t>
  </si>
  <si>
    <t>gi|697187957|ref|XP_009603015.1|/0/PREDICTED: heat stress transcription factor B-2b [Nicotiana tomentosiformis]</t>
  </si>
  <si>
    <t>GO:0005911//cell-cell junction;GO:0005618//cell wall</t>
  </si>
  <si>
    <t>gi|698552477|ref|XP_009769650.1|;gi|698583186|ref|XP_009778029.1|;gi|697099541|ref|XP_009586770.1|/0;0;6.03365e-85/PREDICTED: peroxidase 12-like [Nicotiana sylvestris];PREDICTED: peroxidase 12-like [Nicotiana sylvestris];PREDICTED: peroxidase 12-like [Nicotiana tomentosiformis]</t>
  </si>
  <si>
    <t>gi|697112507|ref|XP_009610133.1|/0/PREDICTED: protein NRT1/ PTR FAMILY 4.5-like isoform X2 [Nicotiana tomentosiformis]</t>
  </si>
  <si>
    <t>ko04712//Circadian rhythm - plant</t>
  </si>
  <si>
    <t>gi|697129021|ref|XP_009618565.1|/0/PREDICTED: protein REVEILLE 1-like isoform X1 [Nicotiana tomentosiformis]</t>
  </si>
  <si>
    <t>gi|697158221|ref|XP_009587865.1|/0/PREDICTED: uncharacterized protein LOC104085515 [Nicotiana tomentosiformis]</t>
  </si>
  <si>
    <t>ko00040//Pentose and glucuronate interconversions</t>
  </si>
  <si>
    <t>GO:0003824//catalytic activity</t>
  </si>
  <si>
    <t>gi|697149530|ref|XP_009628975.1|/0/PREDICTED: probable pectate lyase 18 [Nicotiana tomentosiformis]</t>
  </si>
  <si>
    <t>gi|698558405|ref|XP_009771277.1|;gi|698558395|ref|XP_009771275.1|;gi|698558408|ref|XP_009771278.1|/0;0;0/PREDICTED: uncharacterized protein LOC104221840 isoform X3 [Nicotiana sylvestris];PREDICTED: uncharacterized protein LOC104221840 isoform X1 [Nicotiana sylvestris];PREDICTED: uncharacterized protein LOC104221840 isoform X4 [Nicotiana sylvestris]</t>
  </si>
  <si>
    <t>ko04146//Peroxisome;ko01100//Metabolic pathways;ko00380//Tryptophan metabolism;ko00630//Glyoxylate and dicarboxylate metabolism;ko01110//Biosynthesis of secondary metabolites</t>
  </si>
  <si>
    <t>GO:0005777//peroxisome</t>
  </si>
  <si>
    <t>GO:0046906//tetrapyrrole binding;GO:0043169//cation binding;GO:0004601//peroxidase activity</t>
  </si>
  <si>
    <t>GO:0042743//hydrogen peroxide metabolic process;GO:0006950//response to stress;GO:0044710</t>
  </si>
  <si>
    <t>gi|697100359|ref|XP_009590727.1|/0/PREDICTED: catalase isozyme 1 [Nicotiana tomentosiformis]</t>
  </si>
  <si>
    <t>GO:0016772//transferase activity, transferring phosphorus-containing groups</t>
  </si>
  <si>
    <t>GO:0006796//phosphate-containing compound metabolic process;GO:0031669//cellular response to nutrient levels</t>
  </si>
  <si>
    <t>gi|698484499|ref|XP_009789055.1|/0/PREDICTED: SNF1-related protein kinase regulatory subunit beta-1 [Nicotiana sylvestris]</t>
  </si>
  <si>
    <t>GO:0044699;GO:0009725//response to hormone</t>
  </si>
  <si>
    <t>gi|697117823|ref|XP_009612852.1|/2.42439e-120/PREDICTED: transcription factor TCP14-like [Nicotiana tomentosiformis]</t>
  </si>
  <si>
    <t>gi|697167145|ref|XP_009592416.1|/0/PREDICTED: transcription factor HBI1-like [Nicotiana tomentosiformis]</t>
  </si>
  <si>
    <t>gi|697166818|ref|XP_009592242.1|/0/PREDICTED: F-box/LRR-repeat protein 2 [Nicotiana tomentosiformis]</t>
  </si>
  <si>
    <t>gi|698510073|ref|XP_009800223.1|/8.76542e-120/PREDICTED: lipoxygenase homology domain-containing protein 1-like [Nicotiana sylvestris]</t>
  </si>
  <si>
    <t>GO:0030529//ribonucleoprotein complex;GO:0031976;GO:0009532//plastid stroma</t>
  </si>
  <si>
    <t>GO:0008152//metabolic process</t>
  </si>
  <si>
    <t>gi|698509521|ref|XP_009799975.1|/3.94067e-134/PREDICTED: ribosome-binding factor PSRP1, chloroplastic [Nicotiana sylvestris]</t>
  </si>
  <si>
    <t>GO:0036211;GO:0001101//response to acid chemical;GO:0044767;GO:0009411//response to UV</t>
  </si>
  <si>
    <t>gi|698532622|ref|XP_009763135.1|/0/PREDICTED: polyubiquitin-like [Nicotiana sylvestris]</t>
  </si>
  <si>
    <t>gi|698488315|ref|XP_009790765.1|;gi|698488319|ref|XP_009790767.1|/0;0/PREDICTED: uncharacterized protein LOC104238167 isoform X2 [Nicotiana sylvestris];PREDICTED: uncharacterized protein LOC104238167 isoform X3 [Nicotiana sylvestris]</t>
  </si>
  <si>
    <t>ko04141//Protein processing in endoplasmic reticulum</t>
  </si>
  <si>
    <t>gi|698464818|ref|XP_009782526.1|/0/PREDICTED: uncharacterized protein LOC104231263 isoform X2 [Nicotiana sylvestris]</t>
  </si>
  <si>
    <t>GO:0005618//cell wall</t>
  </si>
  <si>
    <t>gi|698522668|ref|XP_009758146.1|/0/PREDICTED: uncharacterized protein LOC104210873 [Nicotiana sylvestris]</t>
  </si>
  <si>
    <t>gi|697170717|ref|XP_009594282.1|/0/PREDICTED: ATP-dependent RNA helicase A-like protein isoform X1 [Nicotiana tomentosiformis]</t>
  </si>
  <si>
    <t>gi|697102834|ref|XP_009603301.1|/3.16627e-103/PREDICTED: pleckstrin homology domain-containing protein 1-like [Nicotiana tomentosiformis]</t>
  </si>
  <si>
    <t>ko00908//Zeatin biosynthesis;ko00944//Flavone and flavonol biosynthesis</t>
  </si>
  <si>
    <t>GO:0016757//transferase activity, transferring glycosyl groups</t>
  </si>
  <si>
    <t>gi|698502443|ref|XP_009796872.1|/0/PREDICTED: UDP-glycosyltransferase 73C2-like [Nicotiana sylvestris]</t>
  </si>
  <si>
    <t>GO:0005911//cell-cell junction;GO:0016020//membrane;GO:0044437</t>
  </si>
  <si>
    <t>GO:0051234//establishment of localization;GO:0009314//response to radiation;GO:0006972//hyperosmotic response</t>
  </si>
  <si>
    <t>gi|698533563|ref|XP_009763590.1|/3.41352e-127/PREDICTED: apolipoprotein D-like [Nicotiana sylvestris]</t>
  </si>
  <si>
    <t>gi|698532655|ref|XP_009763147.1|;gi|698532657|ref|XP_009763148.1|/0;0/PREDICTED: transcription factor CYCLOIDEA-like isoform X1 [Nicotiana sylvestris];PREDICTED: transcription factor DICHOTOMA-like isoform X2 [Nicotiana sylvestris]</t>
  </si>
  <si>
    <t>gi|697114109|ref|XP_009610951.1|/0/PREDICTED: phosphate transporter PHO1 [Nicotiana tomentosiformis]</t>
  </si>
  <si>
    <t>GO:0071944//cell periphery;GO:0044424</t>
  </si>
  <si>
    <t>GO:0005515//protein binding;GO:0043167//ion binding</t>
  </si>
  <si>
    <t>GO:0048731//system development;GO:0071704//organic substance metabolic process;GO:0044237//cellular metabolic process;GO:0009791//post-embryonic development;GO:0048608//reproductive structure development;GO:0009628//response to abiotic stimulus;GO:0044238//primary metabolic process;GO:0050789//regulation of biological process;GO:0006950//response to stress</t>
  </si>
  <si>
    <t>gi|698484394|ref|XP_009789005.1|/0/PREDICTED: dnaJ protein homolog [Nicotiana sylvestris]</t>
  </si>
  <si>
    <t>gi|697160876|ref|XP_009589215.1|/0/PREDICTED: FK506-binding protein 5 [Nicotiana tomentosiformis]</t>
  </si>
  <si>
    <t>gi|735997357|tpg|DAA64677.1|/1.08466e-179/TPA_exp: aquaporin PIP2 4a [Nicotiana tabacum]</t>
  </si>
  <si>
    <t>gi|697190563|ref|XP_009604345.1|/4.51528e-108/PREDICTED: uncharacterized protein LOC104099141 [Nicotiana tomentosiformis]</t>
  </si>
  <si>
    <t>gi|698579737|ref|XP_009777101.1|/0/PREDICTED: root phototropism protein 2 [Nicotiana sylvestris]</t>
  </si>
  <si>
    <t>gi|698515613|ref|XP_009802685.1|;gi|698515615|ref|XP_009802686.1|/0;0/PREDICTED: putative BTB/POZ domain-containing protein DOT3 isoform X1 [Nicotiana sylvestris];PREDICTED: putative BTB/POZ domain-containing protein DOT3 isoform X2 [Nicotiana sylvestris]</t>
  </si>
  <si>
    <t>GO:0051234//establishment of localization</t>
  </si>
  <si>
    <t>gi|698422718|ref|XP_009781180.1|/6.62277e-79/PREDICTED: aquaporin TIP2-1-like [Nicotiana sylvestris]</t>
  </si>
  <si>
    <t>gi|474093556|gb|EMS54972.1|/0/Polyubiquitin-A [Triticum urartu]</t>
  </si>
  <si>
    <t>GO:0046914//transition metal ion binding</t>
  </si>
  <si>
    <t>gi|698542698|ref|XP_009766494.1|/6.92446e-46/PREDICTED: early nodulin-like protein 1 [Nicotiana sylvestris]</t>
  </si>
  <si>
    <t>ko03008//Ribosome biogenesis in eukaryotes</t>
  </si>
  <si>
    <t>GO:0097159//organic cyclic compound binding;GO:0004518//nuclease activity;GO:0043169//cation binding</t>
  </si>
  <si>
    <t>GO:0090304</t>
  </si>
  <si>
    <t>gi|697112733|ref|XP_009610246.1|/0/PREDICTED: RNA exonuclease 4 [Nicotiana tomentosiformis]</t>
  </si>
  <si>
    <t>gi|697157767|ref|XP_009587640.1|/0/PREDICTED: uncharacterized protein LOC104085338 [Nicotiana tomentosiformis]</t>
  </si>
  <si>
    <t>ko01100//Metabolic pathways</t>
  </si>
  <si>
    <t>GO:0016020//membrane;GO:0031224//intrinsic component of membrane;GO:0043231//intracellular membrane-bounded organelle;GO:0032991//macromolecular complex</t>
  </si>
  <si>
    <t>GO:0016780//phosphotransferase activity, for other substituted phosphate groups;GO:0003676//nucleic acid binding;GO:0036094//small molecule binding</t>
  </si>
  <si>
    <t>GO:0010467//gene expression</t>
  </si>
  <si>
    <t>gi|698483169|ref|XP_009788465.1|;gi|698483171|ref|XP_009788466.1|;gi|698483166|ref|XP_009788464.1|/0;2.93486e-80;0/PREDICTED: la-related protein 6A isoform X1 [Nicotiana sylvestris];PREDICTED: la-related protein 6A isoform X2 [Nicotiana sylvestris];PREDICTED: phospho-N-acetylmuramoyl-pentapeptide-transferase homolog [Nicotiana sylvestris]</t>
  </si>
  <si>
    <t>gi|698513168|ref|XP_009801547.1|/2.0469e-152/PREDICTED: uncharacterized protein At4g00950-like [Nicotiana sylvestris]</t>
  </si>
  <si>
    <t>gi|698526130|ref|XP_009759895.1|/0/PREDICTED: BAG family molecular chaperone regulator 3-like [Nicotiana sylvestris]</t>
  </si>
  <si>
    <t>gi|697117878|ref|XP_009612878.1|/7.87185e-63/PREDICTED: blue copper protein-like [Nicotiana tomentosiformis]</t>
  </si>
  <si>
    <t>GO:0050794//regulation of cellular process;GO:0006351//transcription, DNA-templated</t>
  </si>
  <si>
    <t>gi|698569136|ref|XP_009774251.1|/1.42971e-145/PREDICTED: auxin-responsive protein IAA16-like [Nicotiana sylvestris]</t>
  </si>
  <si>
    <t>GO:0071555//cell wall organization</t>
  </si>
  <si>
    <t>gi|698528311|ref|XP_009760985.1|/9.44487e-153/PREDICTED: expansin-A10-like [Nicotiana sylvestris]</t>
  </si>
  <si>
    <t>gi|697137561|ref|XP_009622885.1|;gi|697137559|ref|XP_009622884.1|/3.26954e-54;1.88501e-117/PREDICTED: uncharacterized protein LOC104114205 isoform X2 [Nicotiana tomentosiformis];PREDICTED: uncharacterized protein LOC104114205 isoform X1 [Nicotiana tomentosiformis]</t>
  </si>
  <si>
    <t>gi|697172526|ref|XP_009595199.1|/0/PREDICTED: uncharacterized protein LOC104091541 [Nicotiana tomentosiformis]</t>
  </si>
  <si>
    <t>ko04626//Plant-pathogen interaction;ko04075//Plant hormone signal transduction</t>
  </si>
  <si>
    <t>gi|698511152|ref|XP_009800701.1|/0/PREDICTED: LRR receptor-like serine/threonine-protein kinase GSO1 [Nicotiana sylvestris]</t>
  </si>
  <si>
    <t>gi|697131773|ref|XP_009619942.1|/2.80527e-137/PREDICTED: apolipoprotein D-like [Nicotiana tomentosiformis]</t>
  </si>
  <si>
    <t>gi|698551381|ref|XP_009769290.1|/1.48011e-117/PREDICTED: uncharacterized protein LOC104220170 [Nicotiana sylvestris]</t>
  </si>
  <si>
    <t>gi|697183275|ref|XP_009600658.1|/0/PREDICTED: probable pectinesterase/pectinesterase inhibitor 25 [Nicotiana tomentosiformis]</t>
  </si>
  <si>
    <t>gi|698500702|ref|XP_009796093.1|/8.36974e-31/PREDICTED: sarcoplasmic reticulum histidine-rich calcium-binding protein [Nicotiana sylvestris]</t>
  </si>
  <si>
    <t>gi|698577351|ref|XP_009776453.1|/0/PREDICTED: putative E3 ubiquitin-protein ligase XBAT31 [Nicotiana sylvestris]</t>
  </si>
  <si>
    <t>GO:0005911//cell-cell junction;GO:0031224//intrinsic component of membrane;GO:0031090//organelle membrane;GO:0044459</t>
  </si>
  <si>
    <t>GO:0015562//efflux transmembrane transporter activity</t>
  </si>
  <si>
    <t>GO:0009630//gravitropism;GO:0010015//root morphogenesis;GO:0009734//auxin-activated signaling pathway;GO:0000904//cell morphogenesis involved in differentiation;GO:0000578//embryonic axis specification;GO:0048588//developmental cell growth;GO:0009314//response to radiation;GO:0060918//auxin transport</t>
  </si>
  <si>
    <t>gi|459654756|gb|AGG79240.1|/0/auxin efflux facilitator PIN3bT [Nicotiana tabacum]</t>
  </si>
  <si>
    <t>GO:0017076//purine nucleotide binding;GO:0016772//transferase activity, transferring phosphorus-containing groups;GO:0003824//catalytic activity</t>
  </si>
  <si>
    <t>GO:0006796//phosphate-containing compound metabolic process;GO:0008152//metabolic process</t>
  </si>
  <si>
    <t>gi|697109758|ref|XP_009608743.1|/1.71051e-64/PREDICTED: SNF1-related protein kinase regulatory subunit gamma-1 [Nicotiana tomentosiformis]</t>
  </si>
  <si>
    <t>GO:0009416//response to light stimulus;GO:0009755//hormone-mediated signaling pathway;GO:0003006//developmental process involved in reproduction;GO:0006351//transcription, DNA-templated</t>
  </si>
  <si>
    <t>gi|697131545|ref|XP_009619832.1|/1.1697e-118/PREDICTED: auxin-induced protein AUX22-like [Nicotiana tomentosiformis]</t>
  </si>
  <si>
    <t>ko00591//Linoleic acid metabolism;ko01100//Metabolic pathways;ko00100//Steroid biosynthesis;ko00564//Glycerophospholipid metabolism;ko00592//alpha-Linolenic acid metabolism;ko00565//Ether lipid metabolism;ko00590//Arachidonic acid metabolism;ko00561//Glycerolipid metabolism</t>
  </si>
  <si>
    <t>GO:0005811//lipid particle</t>
  </si>
  <si>
    <t>GO:0006641//triglyceride metabolic process;GO:0044238//primary metabolic process</t>
  </si>
  <si>
    <t>gi|697158369|ref|XP_009587944.1|/0/PREDICTED: triacylglycerol lipase SDP1-like [Nicotiana tomentosiformis]</t>
  </si>
  <si>
    <t>gi|698491984|ref|XP_009792372.1|;gi|464007|gb|AAA57551.1|/0;1.22386e-148/PREDICTED: catalase isozyme 1 [Nicotiana sylvestris];catalase, partial [Nicotiana sylvestris]</t>
  </si>
  <si>
    <t>gi|698483651|ref|XP_009788675.1|/0/PREDICTED: transcription factor bHLH62-like [Nicotiana sylvestris]</t>
  </si>
  <si>
    <t>gi|459654756|gb|AGG79240.1|/3.21357e-96/auxin efflux facilitator PIN3bT [Nicotiana tabacum]</t>
  </si>
  <si>
    <t>gi|698581812|ref|XP_009777650.1|/8.59498e-138/PREDICTED: uncharacterized protein LOC104227173 [Nicotiana sylvestris]</t>
  </si>
  <si>
    <t>gi|697119348|ref|XP_009613623.1|/1.23656e-63/PREDICTED: uncharacterized protein LOC104106721 [Nicotiana tomentosiformis]</t>
  </si>
  <si>
    <t>gi|697147885|ref|XP_009628114.1|/0/PREDICTED: probable xyloglucan endotransglucosylase/hydrolase protein 7 [Nicotiana tomentosiformis]</t>
  </si>
  <si>
    <t>gi|698528194|ref|XP_009760926.1|/5.99333e-40/PREDICTED: uncharacterized protein LOC104213182 [Nicotiana sylvestris]</t>
  </si>
  <si>
    <t>GO:0044763</t>
  </si>
  <si>
    <t>gi|459654760|gb|AGG79242.1|/0/auxin efflux facilitator PIN3aT [Nicotiana tabacum]</t>
  </si>
  <si>
    <t>gi|697101670|ref|XP_009597245.1|/1.07881e-170/PREDICTED: uncharacterized protein LOC104093219 [Nicotiana tomentosiformis]</t>
  </si>
  <si>
    <t>ko00604//Glycosphingolipid biosynthesis - ganglio series;ko00531//Glycosaminoglycan degradation;ko01100//Metabolic pathways;ko00600//Sphingolipid metabolism;ko00052//Galactose metabolism;ko00511//Other glycan degradation</t>
  </si>
  <si>
    <t>GO:0015925//galactosidase activity;GO:0005488</t>
  </si>
  <si>
    <t>GO:0044238//primary metabolic process</t>
  </si>
  <si>
    <t>gi|697134806|ref|XP_009621448.1|/0/PREDICTED: beta-galactosidase 10 [Nicotiana tomentosiformis]</t>
  </si>
  <si>
    <t>gi|697112128|ref|XP_009609941.1|/0/PREDICTED: uncharacterized protein LOC104103719 [Nicotiana tomentosiformis]</t>
  </si>
  <si>
    <t>GO:0009755//hormone-mediated signaling pathway;GO:0007275//multicellular organismal development;GO:0006351//transcription, DNA-templated</t>
  </si>
  <si>
    <t>gi|698536303|ref|XP_009764468.1|/7.08187e-126/PREDICTED: auxin-induced protein 22D-like [Nicotiana sylvestris]</t>
  </si>
  <si>
    <t>gi|697141111|ref|XP_009624665.1|/0/PREDICTED: uncharacterized protein LOC104115690 [Nicotiana tomentosiformis]</t>
  </si>
  <si>
    <t>gi|698466578|ref|XP_009782944.1|/0/PREDICTED: uncharacterized protein LOC104231622 [Nicotiana sylvestris]</t>
  </si>
  <si>
    <t>gi|697125786|ref|XP_009616916.1|;gi|697125784|ref|XP_009616915.1|/8.30748e-78;3.53551e-87/PREDICTED: dnaJ homolog subfamily B member 6 isoform X3 [Nicotiana tomentosiformis];PREDICTED: dnaJ homolog subfamily B member 6 isoform X2 [Nicotiana tomentosiformis]</t>
  </si>
  <si>
    <t>gi|698570754|ref|XP_009774688.1|/0/PREDICTED: uncharacterized protein LOC104224702 isoform X1 [Nicotiana sylvestris]</t>
  </si>
  <si>
    <t>gi|698521533|ref|XP_009757573.1|/0/PREDICTED: protein NRT1/ PTR FAMILY 4.5-like isoform X2 [Nicotiana sylvestris]</t>
  </si>
  <si>
    <t>ko03040//Spliceosome</t>
  </si>
  <si>
    <t>GO:0036094//small molecule binding;GO:0097159//organic cyclic compound binding</t>
  </si>
  <si>
    <t>gi|698585851|ref|XP_009778763.1|/2.04438e-65/PREDICTED: serine/arginine-rich splicing factor SR45a-like isoform X2 [Nicotiana sylvestris]</t>
  </si>
  <si>
    <t>ko04145//Phagosome</t>
  </si>
  <si>
    <t>GO:0043231//intracellular membrane-bounded organelle;GO:0015630//microtubule cytoskeleton;GO:0043234//protein complex</t>
  </si>
  <si>
    <t>GO:0005198//structural molecule activity;GO:0032550;GO:0017111//nucleoside-triphosphatase activity</t>
  </si>
  <si>
    <t>GO:0051603//proteolysis involved in cellular protein catabolic process;GO:0006996//organelle organization;GO:0006970//response to osmotic stress;GO:0006006//glucose metabolic process;GO:0043623//cellular protein complex assembly;GO:0009154//purine ribonucleotide catabolic process</t>
  </si>
  <si>
    <t>gi|698445347|ref|XP_009767718.1|/0/PREDICTED: tubulin beta-1 chain [Nicotiana sylvestris]</t>
  </si>
  <si>
    <t>ko00600//Sphingolipid metabolism;ko00052//Galactose metabolism;ko00603//Glycosphingolipid biosynthesis - globo series;ko00561//Glycerolipid metabolism</t>
  </si>
  <si>
    <t>GO:0004557//alpha-galactosidase activity</t>
  </si>
  <si>
    <t>gi|698472146|ref|XP_009784200.1|/0/PREDICTED: alpha-galactosidase [Nicotiana sylvestris]</t>
  </si>
  <si>
    <t>gi|698518982|ref|XP_009804355.1|/4.50099e-105/PREDICTED: protein EARLY RESPONSIVE TO DEHYDRATION 15 isoform X2 [Nicotiana sylvestris]</t>
  </si>
  <si>
    <t>GO:0044699</t>
  </si>
  <si>
    <t>gi|697156647|ref|XP_009587078.1|/1.22059e-123/PREDICTED: putative auxin efflux carrier component 8 [Nicotiana tomentosiformis]</t>
  </si>
  <si>
    <t>ko00903//Limonene and pinene degradation;ko01100//Metabolic pathways;ko00945//Stilbenoid, diarylheptanoid and gingerol biosynthesis;ko00906//Carotenoid biosynthesis;ko01110//Biosynthesis of secondary metabolites</t>
  </si>
  <si>
    <t>GO:0046914//transition metal ion binding;GO:0016491//oxidoreductase activity;GO:0046906//tetrapyrrole binding</t>
  </si>
  <si>
    <t>gi|698508055|ref|XP_009799325.1|/0/PREDICTED: cytochrome P450 711A1 [Nicotiana sylvestris]</t>
  </si>
  <si>
    <t>gi|698470613|ref|XP_009783853.1|;gi|698470609|ref|XP_009783852.1|/0;0/PREDICTED: uncharacterized protein LOC104232363 isoform X2 [Nicotiana sylvestris];PREDICTED: uncharacterized protein LOC104232363 isoform X1 [Nicotiana sylvestris]</t>
  </si>
  <si>
    <t>gi|698510788|ref|XP_009800540.1|;gi|697125782|ref|XP_009616914.1|/2.35829e-101;3.70651e-116/PREDICTED: dnaJ homolog subfamily B member 6 isoform X1 [Nicotiana sylvestris];PREDICTED: dnaJ homolog subfamily B member 6 isoform X1 [Nicotiana tomentosiformis]</t>
  </si>
  <si>
    <t>gi|698487885|ref|XP_009790563.1|/0/PREDICTED: uncharacterized protein LOC104238005 [Nicotiana sylvestris]</t>
  </si>
  <si>
    <t>GO:0050896//response to stimulus</t>
  </si>
  <si>
    <t>gi|698457690|ref|XP_009780891.1|/3.62705e-23/PREDICTED: abscisic stress-ripening protein 2 [Nicotiana sylvestris]</t>
  </si>
  <si>
    <t>gi|698522557|ref|XP_009758098.1|/0/PREDICTED: RNA exonuclease 4 [Nicotiana sylvestris]</t>
  </si>
  <si>
    <t>GO:0044421;GO:0031012//extracellular matrix</t>
  </si>
  <si>
    <t>GO:0008422//beta-glucosidase activity</t>
  </si>
  <si>
    <t>GO:0033554//cellular response to stress;GO:0044238//primary metabolic process</t>
  </si>
  <si>
    <t>gi|170304|gb|AAA34103.1|/0/PR2 [Nicotiana tabacum]</t>
  </si>
  <si>
    <t>gi|697105551|ref|XP_009606589.1|/0/PREDICTED: uncharacterized protein LOC104100927 [Nicotiana tomentosiformis]</t>
  </si>
  <si>
    <t>gi|698532505|ref|XP_009763079.1|/0/PREDICTED: uncharacterized protein LOC104215037 [Nicotiana sylvestris]</t>
  </si>
  <si>
    <t>GO:0046873//metal ion transmembrane transporter activity</t>
  </si>
  <si>
    <t>GO:0044765;GO:0030001//metal ion transport;GO:0044763</t>
  </si>
  <si>
    <t>gi|698531840|ref|XP_009762749.1|/0/PREDICTED: zinc transporter 4, chloroplastic [Nicotiana sylvestris]</t>
  </si>
  <si>
    <t>gi|698491570|ref|XP_009792196.1|/1.55643e-124/PREDICTED: somatic embryogenesis receptor kinase 2-like [Nicotiana sylvestris]</t>
  </si>
  <si>
    <t>gi|38605537|sp|P93349.1|XTH_TOBAC/0/RecName: Full=Probable xyloglucan endotransglucosylase/hydrolase protein; Flags: Precursor</t>
  </si>
  <si>
    <t>GO:0004672//protein kinase activity;GO:0032550</t>
  </si>
  <si>
    <t>GO:0006796//phosphate-containing compound metabolic process;GO:0006464//cellular protein modification process</t>
  </si>
  <si>
    <t>gi|698476409|ref|XP_009785526.1|;gi|698476411|ref|XP_009785527.1|;gi|698476407|ref|XP_009785525.1|/2.73986e-169;0;0/PREDICTED: probable LRR receptor-like serine/threonine-protein kinase At5g63710 isoform X3 [Nicotiana sylvestris];PREDICTED: probable LRR receptor-like serine/threonine-protein kinase At5g63710 isoform X4 [Nicotiana sylvestris];PREDICTED: probable LRR receptor-like serine/threonine-protein kinase At5g63710 isoform X2 [Nicotiana sylvestris]</t>
  </si>
  <si>
    <t>ko04626//Plant-pathogen interaction</t>
  </si>
  <si>
    <t>gi|698474639|ref|XP_009784762.1|/0/PREDICTED: plant intracellular Ras-group-related LRR protein 4-like [Nicotiana sylvestris]</t>
  </si>
  <si>
    <t>gi|735997359|tpg|DAA64678.1|/2.1872e-180/TPA_exp: aquaporin PIP2 4b [Nicotiana tabacum]</t>
  </si>
  <si>
    <t>gi|697095051|ref|XP_009609418.1|/0/PREDICTED: interactor of constitutive active ROPs 2, chloroplastic-like [Nicotiana tomentosiformis]</t>
  </si>
  <si>
    <t>gi|697172443|ref|XP_009595159.1|/0/PREDICTED: uncharacterized protein LOC104091507 [Nicotiana tomentosiformis]</t>
  </si>
  <si>
    <t>gi|1592812|emb|CAA65195.1|/5.30168e-73/22 kDa polypeptide [Nicotiana tabacum]</t>
  </si>
  <si>
    <t>ko03013//RNA transport</t>
  </si>
  <si>
    <t>GO:0008135//translation factor activity, nucleic acid binding</t>
  </si>
  <si>
    <t>GO:0006412//translation</t>
  </si>
  <si>
    <t>gi|697149045|ref|XP_009628718.1|/2.60482e-77/PREDICTED: protein translation factor SUI1 homolog [Nicotiana tomentosiformis]</t>
  </si>
  <si>
    <t>GO:0006970//response to osmotic stress;GO:0001101//response to acid chemical</t>
  </si>
  <si>
    <t>gi|697130691|ref|XP_009619401.1|/1.93926e-164/PREDICTED: uncharacterized protein LOC104111412 [Nicotiana tomentosiformis]</t>
  </si>
  <si>
    <t>GO:0008238//exopeptidase activity</t>
  </si>
  <si>
    <t>GO:0016485//protein processing</t>
  </si>
  <si>
    <t>gi|698544862|ref|XP_009767201.1|/0/PREDICTED: lysosomal Pro-X carboxypeptidase [Nicotiana sylvestris]</t>
  </si>
  <si>
    <t>gi|735997373|tpg|DAA64685.1|/0/TPA_exp: aquaporin PIP2 9a [Nicotiana tabacum]</t>
  </si>
  <si>
    <t>gi|697119388|ref|XP_009613645.1|;gi|697119390|ref|XP_009613646.1|/0;5.7566e-127/PREDICTED: RNA exonuclease 4-like isoform X1 [Nicotiana tomentosiformis];PREDICTED: RNA exonuclease 4-like isoform X2 [Nicotiana tomentosiformis]</t>
  </si>
  <si>
    <t>GO:0009628//response to abiotic stimulus;GO:0006950//response to stress;GO:1901700;GO:0001101//response to acid chemical;GO:0009414//response to water deprivation;GO:0009409//response to cold</t>
  </si>
  <si>
    <t>gi|698516273|ref|XP_009803021.1|/3.16523e-64/PREDICTED: cold-regulated 413 plasma membrane protein 1-like [Nicotiana sylvestris]</t>
  </si>
  <si>
    <t>gi|697152577|ref|XP_009630520.1|/0/PREDICTED: putative late blight resistance protein homolog R1A-3 [Nicotiana tomentosiformis]</t>
  </si>
  <si>
    <t>GO:0030312//external encapsulating structure;GO:0031981//nuclear lumen;GO:0005911//cell-cell junction;GO:0016020//membrane</t>
  </si>
  <si>
    <t>GO:0043169//cation binding;GO:0032550;GO:0016765//transferase activity, transferring alkyl or aryl (other than methyl) groups</t>
  </si>
  <si>
    <t>GO:0009108//coenzyme biosynthetic process;GO:0000096//sulfur amino acid metabolic process;GO:0009699//phenylpropanoid biosynthetic process;GO:0006950//response to stress</t>
  </si>
  <si>
    <t>gi|697143817|ref|XP_009626028.1|/0/PREDICTED: S-adenosylmethionine synthase 3-like [Nicotiana tomentosiformis]</t>
  </si>
  <si>
    <t>GO:0000785//chromatin</t>
  </si>
  <si>
    <t>GO:0044260;GO:0090304</t>
  </si>
  <si>
    <t>gi|698484584|ref|XP_009789096.1|/3.8968e-60/PREDICTED: HMG-Y-related protein A-like [Nicotiana sylvestris]</t>
  </si>
  <si>
    <t>gi|698529011|ref|XP_009761336.1|;gi|459654762|gb|AGG79243.1|/0;0/PREDICTED: auxin efflux carrier component 3-like isoform X2 [Nicotiana sylvestris];auxin efflux facilitator PIN3bS [Nicotiana tabacum]</t>
  </si>
  <si>
    <t>gi|697136279|ref|XP_009622215.1|/0/PREDICTED: plant intracellular Ras-group-related LRR protein 4-like [Nicotiana tomentosiformis]</t>
  </si>
  <si>
    <t>gi|697147419|ref|XP_009627868.1|/0/PREDICTED: transcription factor bHLH62-like [Nicotiana tomentosiformis]</t>
  </si>
  <si>
    <t>GO:0005515//protein binding;GO:0003677//DNA binding</t>
  </si>
  <si>
    <t>GO:0009653//anatomical structure morphogenesis;GO:0009908//flower development;GO:0044763;GO:0009888//tissue development;GO:0009639//response to red or far red light;GO:0009725//response to hormone;GO:0006351//transcription, DNA-templated;GO:0050794//regulation of cellular process</t>
  </si>
  <si>
    <t>gi|698485786|ref|XP_009789655.1|/0/PREDICTED: homeobox-leucine zipper protein HAT4-like [Nicotiana sylvestris]</t>
  </si>
  <si>
    <t>gi|698444951|ref|XP_009767061.1|/0/PREDICTED: beta-galactosidase 10 [Nicotiana sylvestris]</t>
  </si>
  <si>
    <t>gi|697127368|ref|XP_009617728.1|/0/PREDICTED: uncharacterized protein LOC104110016 [Nicotiana tomentosiformis]</t>
  </si>
  <si>
    <t>gi|698463592|ref|XP_009782253.1|/0/PREDICTED: protein EARLY FLOWERING 3-like isoform X1 [Nicotiana sylvestris]</t>
  </si>
  <si>
    <t>gi|698504250|ref|XP_009797664.1|/0/PREDICTED: uncharacterized protein LOC104244060 [Nicotiana sylvestris]</t>
  </si>
  <si>
    <t>gi|697179134|ref|XP_009598549.1|/1.32734e-72/PREDICTED: microtubule-associated protein TORTIFOLIA1-like [Nicotiana tomentosiformis]</t>
  </si>
  <si>
    <t>gi|698476368|ref|XP_009785507.1|/6.72367e-175/PREDICTED: tetraspanin-2 [Nicotiana sylvestris]</t>
  </si>
  <si>
    <t>gi|697157303|ref|XP_009587406.1|/7.4702e-116/PREDICTED: protein lozenge-like [Nicotiana tomentosiformis]</t>
  </si>
  <si>
    <t>GO:0016787//hydrolase activity</t>
  </si>
  <si>
    <t>gi|698517312|ref|XP_009803539.1|/0/PREDICTED: uncharacterized protein LOC104248887 [Nicotiana sylvestris]</t>
  </si>
  <si>
    <t>gi|697135456|ref|XP_009621783.1|/5.95299e-141/PREDICTED: uncharacterized protein LOC104113357 [Nicotiana tomentosiformis]</t>
  </si>
  <si>
    <t>gi|697170551|ref|XP_009594193.1|/1.87393e-114/PREDICTED: uncharacterized protein LOC104090726 [Nicotiana tomentosiformis]</t>
  </si>
  <si>
    <t>gi|697134316|ref|XP_009621209.1|/0/PREDICTED: sugar transport protein 8-like [Nicotiana tomentosiformis]</t>
  </si>
  <si>
    <t>gi|694353262|ref|XP_009358096.1|/0/PREDICTED: polyubiquitin isoform X1 [Pyrus x bretschneideri]</t>
  </si>
  <si>
    <t>gi|697130136|ref|XP_009619132.1|/4.00065e-128/PREDICTED: ethylene-responsive transcription factor ERF003-like [Nicotiana tomentosiformis]</t>
  </si>
  <si>
    <t>gi|698487218|ref|XP_009790287.1|/0/PREDICTED: uncharacterized protein LOC104237763 [Nicotiana sylvestris]</t>
  </si>
  <si>
    <t>GO:0044763;GO:0009725//response to hormone;GO:0050794//regulation of cellular process;GO:0007275//multicellular organismal development;GO:0006351//transcription, DNA-templated</t>
  </si>
  <si>
    <t>gi|698473702|ref|XP_009784518.1|;gi|697187181|ref|XP_009602628.1|/0;0/PREDICTED: auxin response factor 16-like [Nicotiana sylvestris];PREDICTED: auxin response factor 16-like [Nicotiana tomentosiformis]</t>
  </si>
  <si>
    <t>gi|697097559|ref|XP_009622143.1|/0/PREDICTED: beta-galactosidase-like [Nicotiana tomentosiformis]</t>
  </si>
  <si>
    <t>ko01100//Metabolic pathways;ko00500//Starch and sucrose metabolism</t>
  </si>
  <si>
    <t>GO:0009532//plastid stroma</t>
  </si>
  <si>
    <t>GO:0016160//amylase activity</t>
  </si>
  <si>
    <t>GO:0006950//response to stress;GO:0005976//polysaccharide metabolic process;GO:0000023//maltose metabolic process</t>
  </si>
  <si>
    <t>gi|697184605|ref|XP_009601320.1|/0/PREDICTED: beta-amylase 3, chloroplastic-like [Nicotiana tomentosiformis]</t>
  </si>
  <si>
    <t>gi|697108591|ref|XP_009608156.1|;gi|697108588|ref|XP_009608155.1|/0;3.84675e-122/PREDICTED: transcription factor TCP12-like isoform X2 [Nicotiana tomentosiformis];PREDICTED: transcription factor CYCLOIDEA-like isoform X1 [Nicotiana tomentosiformis]</t>
  </si>
  <si>
    <t>gi|698584440|ref|XP_009778366.1|;gi|698584433|ref|XP_009778364.1|/0;0/PREDICTED: MACPF domain-containing protein At1g14780 isoform X3 [Nicotiana sylvestris];PREDICTED: MACPF domain-containing protein At1g14780 isoform X1 [Nicotiana sylvestris]</t>
  </si>
  <si>
    <t>GO:0003676//nucleic acid binding;GO:0005515//protein binding</t>
  </si>
  <si>
    <t>GO:0009755//hormone-mediated signaling pathway;GO:0009791//post-embryonic development;GO:0001708//cell fate specification;GO:0006351//transcription, DNA-templated</t>
  </si>
  <si>
    <t>gi|698452629|ref|XP_009779766.1|/0/PREDICTED: auxin response factor 4 [Nicotiana sylvestris]</t>
  </si>
  <si>
    <t>gi|698474418|ref|XP_009784686.1|/0/PREDICTED: phosphatidylinositol 4-kinase gamma 4-like [Nicotiana sylvestris]</t>
  </si>
  <si>
    <t>GO:0043231//intracellular membrane-bounded organelle;GO:0016020//membrane</t>
  </si>
  <si>
    <t>GO:0032550</t>
  </si>
  <si>
    <t>GO:0016192//vesicle-mediated transport;GO:0035556//intracellular signal transduction;GO:0040007//growth;GO:0032989;GO:0006605//protein targeting;GO:0016482//cytoplasmic transport</t>
  </si>
  <si>
    <t>gi|698471028|ref|XP_009783946.1|/3.86268e-138/PREDICTED: ras-related protein RABB1c-like [Nicotiana sylvestris]</t>
  </si>
  <si>
    <t>gi|698584315|ref|XP_009778330.1|/2.54447e-105/PREDICTED: uncharacterized protein LOC104227724 [Nicotiana sylvestris]</t>
  </si>
  <si>
    <t>gi|697126509|ref|XP_009617293.1|/0/PREDICTED: uncharacterized protein LOC104109646 [Nicotiana tomentosiformis]</t>
  </si>
  <si>
    <t>gi|697136733|ref|XP_009622453.1|/0/PREDICTED: uncharacterized protein LOC104113849 [Nicotiana tomentosiformis]</t>
  </si>
  <si>
    <t>GO:0005267//potassium channel activity</t>
  </si>
  <si>
    <t>GO:0034220//ion transmembrane transport;GO:0030001//metal ion transport</t>
  </si>
  <si>
    <t>gi|697111405|ref|XP_009609577.1|/0/PREDICTED: potassium channel SKOR-like [Nicotiana tomentosiformis]</t>
  </si>
  <si>
    <t>ko03410//Base excision repair</t>
  </si>
  <si>
    <t>GO:0006281//DNA repair</t>
  </si>
  <si>
    <t>gi|698419773|ref|XP_009798027.1|/0/PREDICTED: uncharacterized protein LOC104244298 [Nicotiana sylvestris]</t>
  </si>
  <si>
    <t>gi|698523342|ref|XP_009758477.1|/5.49641e-157/PREDICTED: ethylene-responsive transcription factor ERF003-like [Nicotiana sylvestris]</t>
  </si>
  <si>
    <t>ko01100//Metabolic pathways;ko00620//Pyruvate metabolism;ko00710//Carbon fixation in photosynthetic organisms</t>
  </si>
  <si>
    <t>GO:0043169//cation binding;GO:0004470//malic enzyme activity;GO:0000166//nucleotide binding</t>
  </si>
  <si>
    <t>GO:0043648//dicarboxylic acid metabolic process</t>
  </si>
  <si>
    <t>gi|698453009|ref|XP_009779848.1|/0/PREDICTED: NADP-dependent malic enzyme [Nicotiana sylvestris]</t>
  </si>
  <si>
    <t>gi|697147702|ref|XP_009628019.1|/0/PREDICTED: abscisic acid receptor PYL4-like [Nicotiana tomentosiformis]</t>
  </si>
  <si>
    <t>GO:0070011//peptidase activity, acting on L-amino acid peptides</t>
  </si>
  <si>
    <t>gi|697106191|ref|XP_009606934.1|/0/PREDICTED: zingipain-2 [Nicotiana tomentosiformis]</t>
  </si>
  <si>
    <t>gi|698498854|ref|XP_009795305.1|/1.1966e-102/PREDICTED: uncharacterized protein LOC104242027 [Nicotiana sylvestris]</t>
  </si>
  <si>
    <t>gi|698503017|ref|XP_009797130.1|/3.24927e-101/PREDICTED: auxin-responsive protein IAA29-like [Nicotiana sylvestris]</t>
  </si>
  <si>
    <t>gi|697124205|ref|XP_009616095.1|/0/PREDICTED: pleiotropic drug resistance protein 1-like [Nicotiana tomentosiformis]</t>
  </si>
  <si>
    <t>gi|698539257|ref|XP_009765392.1|/0/PREDICTED: zinc finger AN1 and C2H2 domain-containing stress-associated protein 16-like [Nicotiana sylvestris]</t>
  </si>
  <si>
    <t>gi|698546617|ref|XP_009767766.1|/2.5062e-155/PREDICTED: TMV resistance protein N-like [Nicotiana sylvestris]</t>
  </si>
  <si>
    <t>GO:0006950//response to stress</t>
  </si>
  <si>
    <t>gi|697124994|ref|XP_009616509.1|;gi|697124996|ref|XP_009616510.1|/9.14789e-86;0/PREDICTED: MLO-like protein 4 isoform X1 [Nicotiana tomentosiformis];PREDICTED: MLO-like protein 4 isoform X2 [Nicotiana tomentosiformis]</t>
  </si>
  <si>
    <t>gi|698551851|ref|XP_009769445.1|/0/PREDICTED: UDP-glycosyltransferase 73C1-like [Nicotiana sylvestris]</t>
  </si>
  <si>
    <t>GO:0031225//anchored component of membrane</t>
  </si>
  <si>
    <t>GO:0009987//cellular process</t>
  </si>
  <si>
    <t>gi|7801129|emb|CAB91552.1|/2.76028e-87/DREPP2 protein [Nicotiana tabacum]</t>
  </si>
  <si>
    <t>gi|697160725|ref|XP_009589137.1|/7.07367e-125/PREDICTED: auxin-induced protein 22D-like [Nicotiana tomentosiformis]</t>
  </si>
  <si>
    <t>ko00500//Starch and sucrose metabolism</t>
  </si>
  <si>
    <t>GO:0035251//UDP-glucosyltransferase activity;GO:0019203//carbohydrate phosphatase activity</t>
  </si>
  <si>
    <t>GO:0006796//phosphate-containing compound metabolic process;GO:0005991//trehalose metabolic process</t>
  </si>
  <si>
    <t>gi|698518617|ref|XP_009804177.1|/0/PREDICTED: probable alpha,alpha-trehalose-phosphate synthase [UDP-forming] 7 isoform X1 [Nicotiana sylvestris]</t>
  </si>
  <si>
    <t>ko02010//ABC transporters</t>
  </si>
  <si>
    <t>GO:0031224//intrinsic component of membrane;GO:0005911//cell-cell junction</t>
  </si>
  <si>
    <t>GO:0017111//nucleoside-triphosphatase activity;GO:0032550;GO:0015405</t>
  </si>
  <si>
    <t>gi|698420792|ref|XP_009765310.1|/0/PREDICTED: ABC transporter B family member 15-like [Nicotiana sylvestris]</t>
  </si>
  <si>
    <t>gi|698496383|ref|XP_009794244.1|/0/PREDICTED: thaumatin-like protein 1b [Nicotiana sylvestris]</t>
  </si>
  <si>
    <t>gi|698520573|ref|XP_009757101.1|/0/PREDICTED: uncharacterized protein LOC104210010 [Nicotiana sylvestris]</t>
  </si>
  <si>
    <t>gi|697161783|ref|XP_009589683.1|/1.43842e-82/PREDICTED: HMG-Y-related protein A-like [Nicotiana tomentosiformis]</t>
  </si>
  <si>
    <t>gi|698487167|ref|XP_009790266.1|/0/PREDICTED: putative E3 ubiquitin-protein ligase XBAT31 [Nicotiana sylvestris]</t>
  </si>
  <si>
    <t>GO:0016705//oxidoreductase activity, acting on paired donors, with incorporation or reduction of molecular oxygen</t>
  </si>
  <si>
    <t>gi|697119374|ref|XP_009613638.1|/0/PREDICTED: 1-aminocyclopropane-1-carboxylate oxidase-like [Nicotiana tomentosiformis]</t>
  </si>
  <si>
    <t>ko00520//Amino sugar and nucleotide sugar metabolism;ko01100//Metabolic pathways;ko01110//Biosynthesis of secondary metabolites;ko00051//Fructose and mannose metabolism</t>
  </si>
  <si>
    <t>GO:0046914//transition metal ion binding;GO:0016861//intramolecular oxidoreductase activity, interconverting aldoses and ketoses</t>
  </si>
  <si>
    <t>GO:0009226//nucleotide-sugar biosynthetic process</t>
  </si>
  <si>
    <t>gi|697165488|ref|XP_009591548.1|/0/PREDICTED: mannose-6-phosphate isomerase 1-like [Nicotiana tomentosiformis]</t>
  </si>
  <si>
    <t>GO:0032991//macromolecular complex;GO:0015630//microtubule cytoskeleton</t>
  </si>
  <si>
    <t>GO:0017111//nucleoside-triphosphatase activity;GO:0032550;GO:0005198//structural molecule activity</t>
  </si>
  <si>
    <t>GO:0009154//purine ribonucleotide catabolic process;GO:0043623//cellular protein complex assembly</t>
  </si>
  <si>
    <t>gi|460414930|ref|XP_004252814.1|;gi|697133501|ref|XP_009620798.1|/1.85037e-148;0/PREDICTED: tubulin alpha-2 chain-like [Solanum lycopersicum];PREDICTED: tubulin alpha chain [Nicotiana tomentosiformis]</t>
  </si>
  <si>
    <t>ko01100//Metabolic pathways;ko00564//Glycerophospholipid metabolism;ko00592//alpha-Linolenic acid metabolism</t>
  </si>
  <si>
    <t>gi|698501599|ref|XP_009796494.1|/0/PREDICTED: uncharacterized protein LOC104243066 [Nicotiana sylvestris]</t>
  </si>
  <si>
    <t>gi|698488673|ref|XP_009790927.1|;gi|698488675|ref|XP_009790928.1|/1.69339e-180;0/PREDICTED: uncharacterized protein LOC104238298 isoform X2 [Nicotiana sylvestris];PREDICTED: putative two-component response regulator-like APRR6 isoform X3 [Nicotiana sylvestris]</t>
  </si>
  <si>
    <t>gi|697158373|ref|XP_009587946.1|/1.17156e-135/PREDICTED: auxin-induced protein 22E-like [Nicotiana tomentosiformis]</t>
  </si>
  <si>
    <t>gi|697146307|ref|XP_009627301.1|/0/PREDICTED: uncharacterized protein LOC104117878 [Nicotiana tomentosiformis]</t>
  </si>
  <si>
    <t>GO:0004713//protein tyrosine kinase activity</t>
  </si>
  <si>
    <t>GO:0006468//protein phosphorylation</t>
  </si>
  <si>
    <t>gi|698483330|ref|XP_009788536.1|/0/PREDICTED: bifunctional epoxide hydrolase 2-like [Nicotiana sylvestris]</t>
  </si>
  <si>
    <t>gi|698422583|ref|XP_009780994.1|/2.79077e-107/PREDICTED: uncharacterized protein LOC104229949 isoform X2 [Nicotiana sylvestris]</t>
  </si>
  <si>
    <t>GO:0015171//amino acid transmembrane transporter activity;GO:0022804//active transmembrane transporter activity</t>
  </si>
  <si>
    <t>GO:0044763;GO:0006865//amino acid transport</t>
  </si>
  <si>
    <t>gi|697175558|ref|XP_009596720.1|/0/PREDICTED: amino acid permease 3-like isoform X1 [Nicotiana tomentosiformis]</t>
  </si>
  <si>
    <t>gi|698551226|ref|XP_009769237.1|;gi|698551229|ref|XP_009769238.1|/0;0/PREDICTED: subtilisin-like protease isoform X1 [Nicotiana sylvestris];PREDICTED: subtilisin-like protease SBT5.3 isoform X2 [Nicotiana sylvestris]</t>
  </si>
  <si>
    <t>gi|698481093|ref|XP_009787560.1|/0/PREDICTED: trihelix transcription factor GTL1-like [Nicotiana sylvestris]</t>
  </si>
  <si>
    <t>gi|697133155|ref|XP_009620626.1|/0/PREDICTED: protein NRT1/ PTR FAMILY 5.6 [Nicotiana tomentosiformis]</t>
  </si>
  <si>
    <t>gi|698532765|ref|XP_009763200.1|/9.44296e-72/PREDICTED: plasma membrane-associated cation-binding protein 1-like isoform X1 [Nicotiana sylvestris]</t>
  </si>
  <si>
    <t>gi|698488629|ref|XP_009790907.1|/0/PREDICTED: protein REVEILLE 1-like isoform X1 [Nicotiana sylvestris]</t>
  </si>
  <si>
    <t>gi|698479883|ref|XP_009787010.1|/1.15012e-144/PREDICTED: 26.5 kDa heat shock protein, mitochondrial-like [Nicotiana sylvestris]</t>
  </si>
  <si>
    <t>gi|697125421|ref|XP_009616730.1|/0/PREDICTED: cysteine-rich receptor-like protein kinase 2 [Nicotiana tomentosiformis]</t>
  </si>
  <si>
    <t>gi|698501514|ref|XP_009796455.1|/2.77172e-172/PREDICTED: xyloglucan endotransglucosylase/hydrolase protein 24-like [Nicotiana sylvestris]</t>
  </si>
  <si>
    <t>GO:0006810//transport</t>
  </si>
  <si>
    <t>gi|697115195|ref|XP_009611526.1|/0/PREDICTED: cation/H(+) antiporter 20 [Nicotiana tomentosiformis]</t>
  </si>
  <si>
    <t>ko03440//Homologous recombination</t>
  </si>
  <si>
    <t>gi|698565482|ref|XP_009773272.1|/0/PREDICTED: myosin-2-like isoform X3 [Nicotiana sylvestris]</t>
  </si>
  <si>
    <t>gi|697145254|ref|XP_009626756.1|/9.68696e-99/PREDICTED: transmembrane protein 56-like [Nicotiana tomentosiformis]</t>
  </si>
  <si>
    <t>GO:0016301//kinase activity</t>
  </si>
  <si>
    <t>gi|698587612|ref|XP_009779240.1|/0/PREDICTED: receptor-like protein kinase HAIKU2 [Nicotiana sylvestris]</t>
  </si>
  <si>
    <t>ko00908//Zeatin biosynthesis;ko01100//Metabolic pathways;ko00905//Brassinosteroid biosynthesis;ko01110//Biosynthesis of secondary metabolites</t>
  </si>
  <si>
    <t>GO:0046914//transition metal ion binding;GO:0016634//oxidoreductase activity, acting on the CH-CH group of donors, oxygen as acceptor;GO:0046906//tetrapyrrole binding</t>
  </si>
  <si>
    <t>gi|697160001|ref|XP_009588775.1|/0/PREDICTED: cytochrome P450 734A1 [Nicotiana tomentosiformis]</t>
  </si>
  <si>
    <t>GO:1901363;GO:0036094//small molecule binding;GO:0042626//ATPase activity, coupled to transmembrane movement of substances;GO:0097159//organic cyclic compound binding</t>
  </si>
  <si>
    <t>GO:0048364//root development;GO:0044763;GO:0009605//response to external stimulus;GO:0009639//response to red or far red light;GO:0009791//post-embryonic development;GO:0009733//response to auxin;GO:0009926//auxin polar transport;GO:0048569//post-embryonic organ development;GO:0008152//metabolic process</t>
  </si>
  <si>
    <t>gi|698523316|ref|XP_009758464.1|/0/PREDICTED: ABC transporter B family member 19 [Nicotiana sylvestris]</t>
  </si>
  <si>
    <t>gi|698491324|ref|XP_009792090.1|/0/PREDICTED: uncharacterized protein LOC104239210 [Nicotiana sylvestris]</t>
  </si>
  <si>
    <t>gi|697132452|ref|XP_009620274.1|/3.42706e-90/PREDICTED: plasma membrane-associated cation-binding protein 1-like [Nicotiana tomentosiformis]</t>
  </si>
  <si>
    <t>ko01100//Metabolic pathways;ko00562//Inositol phosphate metabolism;ko01110//Biosynthesis of secondary metabolites</t>
  </si>
  <si>
    <t>GO:0004022//alcohol dehydrogenase (NAD) activity</t>
  </si>
  <si>
    <t>gi|697191630|ref|XP_009604885.1|/1.06993e-168/PREDICTED: trans-1,2-dihydrobenzene-1,2-diol dehydrogenase [Nicotiana tomentosiformis]</t>
  </si>
  <si>
    <t>gi|698487654|ref|XP_009790461.1|/0/PREDICTED: probable WRKY transcription factor 26 [Nicotiana sylvestris]</t>
  </si>
  <si>
    <t>gi|697168353|ref|XP_009593058.1|/0/PREDICTED: probable metal-nicotianamine transporter YSL7 [Nicotiana tomentosiformis]</t>
  </si>
  <si>
    <t>ko04626//Plant-pathogen interaction;ko04075//Plant hormone signal transduction;ko04120//Ubiquitin mediated proteolysis</t>
  </si>
  <si>
    <t>GO:0016301//kinase activity;GO:0016772//transferase activity, transferring phosphorus-containing groups</t>
  </si>
  <si>
    <t>GO:0006796//phosphate-containing compound metabolic process</t>
  </si>
  <si>
    <t>gi|697139205|ref|XP_009623689.1|;gi|697139207|ref|XP_009623690.1|/0;1.85353e-121/PREDICTED: probable leucine-rich repeat receptor-like protein kinase At1g68400 isoform X1 [Nicotiana tomentosiformis];PREDICTED: probable leucine-rich repeat receptor-like protein kinase At1g68400 isoform X2 [Nicotiana tomentosiformis]</t>
  </si>
  <si>
    <t>ko01100//Metabolic pathways;ko00906//Carotenoid biosynthesis;ko01110//Biosynthesis of secondary metabolites;ko00511//Other glycan degradation</t>
  </si>
  <si>
    <t>gi|698436329|ref|XP_009801786.1|/0/PREDICTED: GDSL esterase/lipase LTL1-like [Nicotiana sylvestris]</t>
  </si>
  <si>
    <t>gi|697164337|ref|XP_009590977.1|/0/PREDICTED: BES1/BZR1 homolog protein 4-like [Nicotiana tomentosiformis]</t>
  </si>
  <si>
    <t>gi|697161458|ref|XP_009589509.1|/4.44463e-153/PREDICTED: expansin-A10-like [Nicotiana tomentosiformis]</t>
  </si>
  <si>
    <t>ko00908//Zeatin biosynthesis</t>
  </si>
  <si>
    <t>GO:0016645//oxidoreductase activity, acting on the CH-NH group of donors;GO:0016616//oxidoreductase activity, acting on the CH-OH group of donors, NAD or NADP as acceptor;GO:0000166//nucleotide binding</t>
  </si>
  <si>
    <t>GO:0009690//cytokinin metabolic process;GO:0009888//tissue development;GO:0044710</t>
  </si>
  <si>
    <t>gi|697111135|ref|XP_009609443.1|/0/PREDICTED: cytokinin dehydrogenase 1-like [Nicotiana tomentosiformis]</t>
  </si>
  <si>
    <t>gi|697163291|ref|XP_009590467.1|/0/PREDICTED: protein NRT1/ PTR FAMILY 5.6-like [Nicotiana tomentosiformis]</t>
  </si>
  <si>
    <t>GO:0009987//cellular process;GO:0006796//phosphate-containing compound metabolic process;GO:0031669//cellular response to nutrient levels</t>
  </si>
  <si>
    <t>gi|697097072|ref|XP_009619627.1|;gi|698484499|ref|XP_009789055.1|/0;3.01445e-69/PREDICTED: SNF1-related protein kinase regulatory subunit beta-1 [Nicotiana tomentosiformis];PREDICTED: SNF1-related protein kinase regulatory subunit beta-1 [Nicotiana sylvestris]</t>
  </si>
  <si>
    <t>gi|698503881|ref|XP_009797500.1|/0/PREDICTED: WPP domain-interacting protein 2 [Nicotiana sylvestris]</t>
  </si>
  <si>
    <t>gi|697166589|ref|XP_009592127.1|/0/PREDICTED: uncharacterized protein LOC104089024 [Nicotiana tomentosiformis]</t>
  </si>
  <si>
    <t>GO:0022857//transmembrane transporter activity</t>
  </si>
  <si>
    <t>gi|698470782|ref|XP_009783890.1|/1.02791e-149/PREDICTED: hexose carrier protein HEX6-like [Nicotiana sylvestris]</t>
  </si>
  <si>
    <t>gi|697160322|ref|XP_009588939.1|/0/PREDICTED: calcium-dependent protein kinase 10-like [Nicotiana tomentosiformis]</t>
  </si>
  <si>
    <t>gi|698428580|ref|XP_009789938.1|/0/PREDICTED: 1-aminocyclopropane-1-carboxylate synthase 3 [Nicotiana sylvestris]</t>
  </si>
  <si>
    <t>GO:0009987//cellular process;GO:0050896//response to stimulus</t>
  </si>
  <si>
    <t>gi|697139282|ref|XP_009623727.1|/3.06019e-169/PREDICTED: auxin-responsive protein IAA29-like [Nicotiana tomentosiformis]</t>
  </si>
  <si>
    <t>gi|698551721|ref|XP_009769408.1|/0/PREDICTED: beta-galactosidase-like [Nicotiana sylvestris]</t>
  </si>
  <si>
    <t>gi|697113088|ref|XP_009610425.1|/0/PREDICTED: protein NRT1/ PTR FAMILY 2.11 [Nicotiana tomentosiformis]</t>
  </si>
  <si>
    <t>GO:0097159//organic cyclic compound binding</t>
  </si>
  <si>
    <t>gi|697186800|ref|XP_009602437.1|/8.14831e-177/PREDICTED: protein vip1-like isoform X2 [Nicotiana tomentosiformis]</t>
  </si>
  <si>
    <t>GO:0046914//transition metal ion binding;GO:0016491//oxidoreductase activity;GO:0046906//tetrapyrrole binding;GO:0016634//oxidoreductase activity, acting on the CH-CH group of donors, oxygen as acceptor</t>
  </si>
  <si>
    <t>gi|697160113|ref|XP_009588836.1|/2.98355e-97/PREDICTED: cytochrome P450 734A1-like, partial [Nicotiana tomentosiformis]</t>
  </si>
  <si>
    <t>gi|697114109|ref|XP_009610951.1|/8.87177e-163/PREDICTED: phosphate transporter PHO1 [Nicotiana tomentosiformis]</t>
  </si>
  <si>
    <t>gi|698565301|ref|XP_009773226.1|/1.57639e-169/PREDICTED: uncharacterized protein LOC104223473 [Nicotiana sylvestris]</t>
  </si>
  <si>
    <t>GO:0005911//cell-cell junction;GO:0016020//membrane;GO:0044444;GO:0043231//intracellular membrane-bounded organelle</t>
  </si>
  <si>
    <t>gi|698419492|ref|XP_009793527.1|/0/PREDICTED: stem-specific protein TSJT1 [Nicotiana sylvestris]</t>
  </si>
  <si>
    <t>gi|697150795|ref|XP_009629604.1|/0/PREDICTED: protein IQ-DOMAIN 1 [Nicotiana tomentosiformis]</t>
  </si>
  <si>
    <t>gi|75326590|sp|Q76CU2.1|PDR1_TOBAC/0/RecName: Full=Pleiotropic drug resistance protein 1; AltName: Full=NtPDR1 [Nicotiana tabacum]</t>
  </si>
  <si>
    <t>gi|698518531|ref|XP_009804133.1|/7.26737e-135/PREDICTED: uncharacterized protein LOC104249409 [Nicotiana sylvestris]</t>
  </si>
  <si>
    <t>gi|698560422|ref|XP_009771845.1|/0/PREDICTED: pectinesterase-like [Nicotiana sylvestris]</t>
  </si>
  <si>
    <t>gi|698444600|ref|XP_009766473.1|/1.1208e-92/PREDICTED: SNF1-related protein kinase regulatory subunit gamma-1 [Nicotiana sylvestris]</t>
  </si>
  <si>
    <t>ko01110//Biosynthesis of secondary metabolites;ko00062//Fatty acid elongation</t>
  </si>
  <si>
    <t>GO:0016746//transferase activity, transferring acyl groups</t>
  </si>
  <si>
    <t>GO:0006631//fatty acid metabolic process</t>
  </si>
  <si>
    <t>gi|697120245|ref|XP_009614092.1|/0/PREDICTED: 3-ketoacyl-CoA synthase 11-like [Nicotiana tomentosiformis]</t>
  </si>
  <si>
    <t>gi|697163917|ref|XP_009590779.1|/1.442e-140/PREDICTED: homeobox-leucine zipper protein HAT4-like [Nicotiana tomentosiformis]</t>
  </si>
  <si>
    <t>gi|697105501|ref|XP_009606564.1|/0/PREDICTED: auxin-responsive protein IAA26-like [Nicotiana tomentosiformis]</t>
  </si>
  <si>
    <t>gi|698546536|ref|XP_009767739.1|;gi|698546533|ref|XP_009767738.1|/1.82572e-170;4.47891e-171/PREDICTED: auxin-responsive protein IAA28-like isoform X2 [Nicotiana sylvestris];PREDICTED: auxin-responsive protein IAA28-like isoform X1 [Nicotiana sylvestris]</t>
  </si>
  <si>
    <t>gi|698438244|ref|XP_009804756.1|/4.0251e-132/PREDICTED: transcription factor bHLH148-like [Nicotiana sylvestris]</t>
  </si>
  <si>
    <t>GO:0005911//cell-cell junction;GO:0030312//external encapsulating structure;GO:0043231//intracellular membrane-bounded organelle</t>
  </si>
  <si>
    <t>gi|697191050|ref|XP_009604593.1|/4.19117e-110/PREDICTED: nucleobase-ascorbate transporter 6-like isoform X1 [Nicotiana tomentosiformis]</t>
  </si>
  <si>
    <t>gi|698483397|ref|XP_009788566.1|/0/PREDICTED: cyclic dof factor 1-like [Nicotiana sylvestris]</t>
  </si>
  <si>
    <t>gi|270313162|gb|ACZ73648.1|/6.52582e-39/glycine-rich protein precursor [Nicotiana tabacum]</t>
  </si>
  <si>
    <t>gi|697149621|ref|XP_009629022.1|/0/PREDICTED: dual specificity protein kinase splA-like [Nicotiana tomentosiformis]</t>
  </si>
  <si>
    <t>gi|1706555|sp|P52399.1|E13L_TOBAC/0/RecName: Full=Glucan endo-1,3-beta-glucosidase, acidic isoform GL153; AltName: Full=(1-&gt;3)-beta-glucan endohydrolase; Short=(1-&gt;3)-beta-glucanase; AltName: Full=Beta-1,3-endoglucanase; Flags: Precursor [Nicotiana tabacum]</t>
  </si>
  <si>
    <t>gi|697160989|ref|XP_009589273.1|/6.25674e-153/PREDICTED: uncharacterized protein At4g00950-like [Nicotiana tomentosiformis]</t>
  </si>
  <si>
    <t>GO:0001071//nucleic acid binding transcription factor activity;GO:0044212//transcription regulatory region DNA binding</t>
  </si>
  <si>
    <t>GO:0006351//transcription, DNA-templated</t>
  </si>
  <si>
    <t>gi|698534772|ref|XP_009763971.1|/0/PREDICTED: homeobox-leucine zipper protein ATHB-13 [Nicotiana sylvestris]</t>
  </si>
  <si>
    <t>gi|697174990|ref|XP_009596429.1|/0/PREDICTED: geraniol 8-hydroxylase-like [Nicotiana tomentosiformis]</t>
  </si>
  <si>
    <t>gi|698521519|ref|XP_009757566.1|/0/PREDICTED: abscisic acid receptor PYL4-like [Nicotiana sylvestris]</t>
  </si>
  <si>
    <t>gi|18000044|gb|AAL54879.1|AF004233_1/0/hydroxy-methyl-glutaryl-coenzyme A reductase [Nicotiana tabacum]</t>
  </si>
  <si>
    <t>gi|697160411|ref|XP_009588978.1|/0/PREDICTED: putative UPF0481 protein At3g02645 [Nicotiana tomentosiformis]</t>
  </si>
  <si>
    <t>gi|697182617|ref|XP_009600318.1|/0/PREDICTED: probable WRKY transcription factor 11 [Nicotiana tomentosiformis]</t>
  </si>
  <si>
    <t>GO:0001763//morphogenesis of a branching structure;GO:0016106//sesquiterpenoid biosynthetic process</t>
  </si>
  <si>
    <t>gi|697177739|ref|XP_009597842.1|/0/PREDICTED: probable strigolactone esterase DAD2 [Nicotiana tomentosiformis]</t>
  </si>
  <si>
    <t>gi|871487|emb|CAA58731.1|/4.866e-137/PAR-1b [Nicotiana tabacum]</t>
  </si>
  <si>
    <t>gi|698558959|ref|XP_009771440.1|/0/PREDICTED: uncharacterized protein LOC104221976 [Nicotiana sylvestris]</t>
  </si>
  <si>
    <t>gi|608604515|gb|AHW50667.1|/2.07205e-136/cadmium resistance protein 8 [Nicotiana tabacum]</t>
  </si>
  <si>
    <t>GO:0031224//intrinsic component of membrane;GO:0016020//membrane</t>
  </si>
  <si>
    <t>GO:0016301//kinase activity;GO:0032550;GO:0016491//oxidoreductase activity</t>
  </si>
  <si>
    <t>gi|697168513|ref|XP_009593141.1|/0/PREDICTED: leucine-rich repeat receptor-like serine/threonine-protein kinase At1g17230 [Nicotiana tomentosiformis]</t>
  </si>
  <si>
    <t>GO:0043169//cation binding</t>
  </si>
  <si>
    <t>GO:0006812//cation transport</t>
  </si>
  <si>
    <t>gi|697187017|ref|XP_009602549.1|/5.25759e-102/PREDICTED: neurofilament heavy polypeptide [Nicotiana tomentosiformis]</t>
  </si>
  <si>
    <t>gi|698448871|ref|XP_009773188.1|/3.60357e-18/PREDICTED: fasciclin-like arabinogalactan protein 9 [Nicotiana sylvestris]</t>
  </si>
  <si>
    <t>gi|697175587|ref|XP_009596734.1|/1.33211e-67/PREDICTED: neurofilament medium polypeptide-like [Nicotiana tomentosiformis]</t>
  </si>
  <si>
    <t>gi|697144097|ref|XP_009626169.1|/0/PREDICTED: fimbrin-like protein 2 [Nicotiana tomentosiformis]</t>
  </si>
  <si>
    <t>gi|697116932|ref|XP_009612393.1|/0/PREDICTED: transcription factor bHLH130-like [Nicotiana tomentosiformis]</t>
  </si>
  <si>
    <t>gi|698541523|ref|XP_009766110.1|/0/PREDICTED: cationic amino acid transporter 1-like [Nicotiana sylvestris]</t>
  </si>
  <si>
    <t>ko00592//alpha-Linolenic acid metabolism</t>
  </si>
  <si>
    <t>GO:0016741</t>
  </si>
  <si>
    <t>gi|697186208|ref|XP_009602143.1|/0/PREDICTED: salicylate carboxymethyltransferase-like [Nicotiana tomentosiformis]</t>
  </si>
  <si>
    <t>gi|698578427|ref|XP_009776750.1|;gi|698578423|ref|XP_009776749.1|;gi|698578430|ref|XP_009776751.1|;gi|698578420|ref|XP_009776748.1|/0;0;0;0/PREDICTED: protein IQ-DOMAIN 31-like isoform X3 [Nicotiana sylvestris];PREDICTED: protein IQ-DOMAIN 31-like isoform X2 [Nicotiana sylvestris];PREDICTED: protein IQ-DOMAIN 31-like isoform X4 [Nicotiana sylvestris];PREDICTED: protein IQ-DOMAIN 31-like isoform X1 [Nicotiana sylvestris]</t>
  </si>
  <si>
    <t>gi|698447177|ref|XP_009770389.1|/5.0285e-137/PREDICTED: uncharacterized protein LOC104221096 [Nicotiana sylvestris]</t>
  </si>
  <si>
    <t>GO:0033554//cellular response to stress;GO:0007154//cell communication</t>
  </si>
  <si>
    <t>gi|698585650|ref|XP_009778705.1|/0/PREDICTED: TMV resistance protein N-like [Nicotiana sylvestris]</t>
  </si>
  <si>
    <t>gi|697157190|ref|XP_009587349.1|/0/PREDICTED: uncharacterized protein LOC104085099 isoform X2 [Nicotiana tomentosiformis]</t>
  </si>
  <si>
    <t>gi|697117608|ref|XP_009612745.1|/0/PREDICTED: zinc finger HIT domain-containing protein 2 [Nicotiana tomentosiformis]</t>
  </si>
  <si>
    <t>ko00941//Flavonoid biosynthesis;ko01100//Metabolic pathways;ko01110//Biosynthesis of secondary metabolites</t>
  </si>
  <si>
    <t>gi|697159840|ref|XP_009588687.1|/0/PREDICTED: feruloyl CoA ortho-hydroxylase 2-like [Nicotiana tomentosiformis]</t>
  </si>
  <si>
    <t>GO:0031224//intrinsic component of membrane;GO:0044459;GO:0043231//intracellular membrane-bounded organelle;GO:0043673</t>
  </si>
  <si>
    <t>GO:0015301//anion:anion antiporter activity;GO:0015562//efflux transmembrane transporter activity;GO:0015103//inorganic anion transmembrane transporter activity</t>
  </si>
  <si>
    <t>GO:0006820//anion transport;GO:0034220//ion transmembrane transport</t>
  </si>
  <si>
    <t>gi|698532260|ref|XP_009762959.1|/0/PREDICTED: boron transporter 1-like isoform X2 [Nicotiana sylvestris]</t>
  </si>
  <si>
    <t>gi|697186097|ref|XP_009602084.1|/0/PREDICTED: protein NRT1/ PTR FAMILY 4.3-like [Nicotiana tomentosiformis]</t>
  </si>
  <si>
    <t>ko00943//Isoflavonoid biosynthesis;ko00903//Limonene and pinene degradation;ko01100//Metabolic pathways;ko00945//Stilbenoid, diarylheptanoid and gingerol biosynthesis;ko01110//Biosynthesis of secondary metabolites;ko00904//Diterpenoid biosynthesis</t>
  </si>
  <si>
    <t>gi|697116976|ref|XP_009612418.1|/0/PREDICTED: premnaspirodiene oxygenase-like [Nicotiana tomentosiformis]</t>
  </si>
  <si>
    <t>GO:0046915//transition metal ion transmembrane transporter activity</t>
  </si>
  <si>
    <t>GO:0006829//zinc II ion transport;GO:0044763</t>
  </si>
  <si>
    <t>gi|697143679|ref|XP_009625957.1|/0/PREDICTED: zinc transporter 8-like [Nicotiana tomentosiformis]</t>
  </si>
  <si>
    <t>gi|697106449|ref|XP_009607060.1|/0/PREDICTED: BURP domain-containing protein 3-like [Nicotiana tomentosiformis]</t>
  </si>
  <si>
    <t>gi|698528619|ref|XP_009761143.1|/0/PREDICTED: uncharacterized protein LOC104213345 [Nicotiana sylvestris]</t>
  </si>
  <si>
    <t>gi|698494281|ref|XP_009793343.1|/0/PREDICTED: uncharacterized protein LOC104240253 [Nicotiana sylvestris]</t>
  </si>
  <si>
    <t>gi|698549666|ref|XP_009768724.1|/2.40681e-33/PREDICTED: protein SPIRAL1-like 5 [Nicotiana sylvestris]</t>
  </si>
  <si>
    <t>gi|698539413|ref|XP_009765439.1|/0/PREDICTED: probable receptor-like protein kinase At5g39020 [Nicotiana sylvestris]</t>
  </si>
  <si>
    <t>gi|697140996|ref|XP_009624606.1|/0/PREDICTED: probable alpha,alpha-trehalose-phosphate synthase [UDP-forming] 7 isoform X1 [Nicotiana tomentosiformis]</t>
  </si>
  <si>
    <t>gi|697165289|ref|XP_009591453.1|/1.00238e-123/PREDICTED: kirola {ECO:0000303|PubMed:21309790}-like [Nicotiana tomentosiformis]</t>
  </si>
  <si>
    <t>gi|697148301|ref|XP_009628331.1|/0/PREDICTED: probable serine/threonine-protein kinase WNK3 isoform X3 [Nicotiana tomentosiformis]</t>
  </si>
  <si>
    <t>gi|698521967|ref|XP_009757795.1|/7.88836e-132/PREDICTED: early nodulin-like protein 1 [Nicotiana sylvestris]</t>
  </si>
  <si>
    <t>GO:0003676//nucleic acid binding</t>
  </si>
  <si>
    <t>gi|697100285|ref|XP_009590398.1|/2.25696e-159/PREDICTED: transcription factor DIVARICATA-like [Nicotiana tomentosiformis]</t>
  </si>
  <si>
    <t>gi|971588451|ref|XP_015161406.1|/8.85377e-58/PREDICTED: uncharacterized protein LOC107059406, partial [Solanum tuberosum]</t>
  </si>
  <si>
    <t>gi|697105493|ref|XP_009606560.1|/1.03794e-86/PREDICTED: uncharacterized protein in LEU2 3'region [Nicotiana tomentosiformis]</t>
  </si>
  <si>
    <t>gi|697123399|ref|XP_009615691.1|;gi|697123397|ref|XP_009615690.1|/0;0/PREDICTED: uncharacterized protein LOC104108377 isoform X2 [Nicotiana tomentosiformis];PREDICTED: uncharacterized protein LOC104108377 isoform X1 [Nicotiana tomentosiformis]</t>
  </si>
  <si>
    <t>ko04144//Endocytosis;ko01100//Metabolic pathways;ko03008//Ribosome biogenesis in eukaryotes;ko04070//Phosphatidylinositol signaling system;ko04712//Circadian rhythm - plant;ko00562//Inositol phosphate metabolism</t>
  </si>
  <si>
    <t>gi|698503072|ref|XP_009797154.1|/0/PREDICTED: uncharacterized protein LOC104243632 [Nicotiana sylvestris]</t>
  </si>
  <si>
    <t>gi|698488622|ref|XP_009790903.1|/0/PREDICTED: 1-aminocyclopropane-1-carboxylate oxidase-like [Nicotiana sylvestris]</t>
  </si>
  <si>
    <t>gi|697105926|ref|XP_009606793.1|;gi|697105924|ref|XP_009606792.1|/4.56402e-90;5.9232e-91/PREDICTED: uncharacterized protein LOC104101086 isoform X2 [Nicotiana tomentosiformis];PREDICTED: uncharacterized protein LOC104101086 isoform X1 [Nicotiana tomentosiformis]</t>
  </si>
  <si>
    <t>gi|697100682|ref|XP_009592322.1|/1.42462e-153/PREDICTED: uncharacterized protein LOC104089180 [Nicotiana tomentosiformis]</t>
  </si>
  <si>
    <t>gi|697146728|ref|XP_009627511.1|/2.42997e-62/PREDICTED: uncharacterized protein LOC104118044 [Nicotiana tomentosiformis]</t>
  </si>
  <si>
    <t>gi|697180040|ref|XP_009598994.1|/0/PREDICTED: BURP domain-containing protein 3-like [Nicotiana tomentosiformis]</t>
  </si>
  <si>
    <t>gi|698512605|ref|XP_009801313.1|/3.81634e-114/PREDICTED: uncharacterized protein LOC104247064 [Nicotiana sylvestris]</t>
  </si>
  <si>
    <t>gi|698469990|ref|XP_009783701.1|/0/PREDICTED: protein WVD2-like 1 [Nicotiana sylvestris]</t>
  </si>
  <si>
    <t>gi|698514397|ref|XP_009802082.1|/4.7628e-114/PREDICTED: uncharacterized protein LOC104247701 [Nicotiana sylvestris]</t>
  </si>
  <si>
    <t>ko01100//Metabolic pathways;ko00280//Valine, leucine and isoleucine degradation;ko00770//Pantothenate and CoA biosynthesis;ko01110//Biosynthesis of secondary metabolites;ko00966//Glucosinolate biosynthesis;ko00290//Valine, leucine and isoleucine biosynthesis</t>
  </si>
  <si>
    <t>gi|698442181|ref|XP_009762639.1|/0/PREDICTED: branched-chain-amino-acid aminotransferase 2, chloroplastic-like [Nicotiana sylvestris]</t>
  </si>
  <si>
    <t>GO:0005911//cell-cell junction;GO:0044437;GO:0009536//plastid</t>
  </si>
  <si>
    <t>GO:0019901//protein kinase binding</t>
  </si>
  <si>
    <t>gi|697146209|ref|XP_009627247.1|/0/PREDICTED: hypersensitive-induced response protein 2-like [Nicotiana tomentosiformis]</t>
  </si>
  <si>
    <t>GO:0003677//DNA binding;GO:0001071//nucleic acid binding transcription factor activity</t>
  </si>
  <si>
    <t>gi|6472585|dbj|BAA87058.1|/0/WIZZ [Nicotiana tabacum]</t>
  </si>
  <si>
    <t>gi|698571603|ref|XP_009774918.1|;gi|698571607|ref|XP_009774919.1|/5.04089e-32;1.24965e-90/PREDICTED: uncharacterized protein LOC104224898 isoform X1 [Nicotiana sylvestris];PREDICTED: uncharacterized protein LOC104224898 isoform X2 [Nicotiana sylvestris]</t>
  </si>
  <si>
    <t>gi|697140967|ref|XP_009624591.1|/2.68099e-156/PREDICTED: transcription factor MYB48-like [Nicotiana tomentosiformis]</t>
  </si>
  <si>
    <t>gi|697134674|ref|XP_009621385.1|/0/PREDICTED: probable LRR receptor-like serine/threonine-protein kinase At1g06840 isoform X1 [Nicotiana tomentosiformis]</t>
  </si>
  <si>
    <t>gi|698457792|ref|XP_009780913.1|/0/PREDICTED: glucan endo-1,3-beta-glucosidase, acidic isoform GI9-like [Nicotiana sylvestris]</t>
  </si>
  <si>
    <t>ko01100//Metabolic pathways;ko01110//Biosynthesis of secondary metabolites;ko00940//Phenylpropanoid biosynthesis</t>
  </si>
  <si>
    <t>gi|698463386|ref|XP_009782203.1|/0/PREDICTED: cytochrome P450 CYP736A12-like [Nicotiana sylvestris]</t>
  </si>
  <si>
    <t>GO:0044464</t>
  </si>
  <si>
    <t>gi|697176875|ref|XP_009597386.1|/9.71305e-20/PREDICTED: probable salt tolerance-like protein At1g75540 [Nicotiana tomentosiformis]</t>
  </si>
  <si>
    <t>ko00908//Zeatin biosynthesis;ko01100//Metabolic pathways;ko00942//Anthocyanin biosynthesis;ko01110//Biosynthesis of secondary metabolites;ko00402//Benzoxazinoid biosynthesis;ko00940//Phenylpropanoid biosynthesis;ko00460//Cyanoamino acid metabolism</t>
  </si>
  <si>
    <t>gi|697161328|ref|XP_009589440.1|;gi|697161330|ref|XP_009589441.1|/0;0/PREDICTED: 7-deoxyloganetic acid glucosyltransferase-like isoform X1 [Nicotiana tomentosiformis];PREDICTED: 7-deoxyloganetic acid glucosyltransferase-like isoform X2 [Nicotiana tomentosiformis]</t>
  </si>
  <si>
    <t>GO:0003677//DNA binding;GO:0001071//nucleic acid binding transcription factor activity;GO:0005515//protein binding</t>
  </si>
  <si>
    <t>gi|10798760|dbj|BAB16432.1|/0/WRKY transcription factor NtEIG-D48 [Nicotiana tabacum]</t>
  </si>
  <si>
    <t>gi|697143281|ref|XP_009625749.1|/6.90938e-102/PREDICTED: uncharacterized protein LOC104116565 [Nicotiana tomentosiformis]</t>
  </si>
  <si>
    <t>GO:0016772//transferase activity, transferring phosphorus-containing groups;GO:0004672//protein kinase activity</t>
  </si>
  <si>
    <t>gi|697155319|ref|XP_009631896.1|;gi|697155321|ref|XP_009631897.1|/0;5.95361e-129/PREDICTED: putative receptor-like protein kinase At4g00960 isoform X1 [Nicotiana tomentosiformis];PREDICTED: cysteine-rich receptor-like protein kinase 25 isoform X2 [Nicotiana tomentosiformis]</t>
  </si>
  <si>
    <t>gi|697130795|ref|XP_009619449.1|/0/PREDICTED: subtilisin-like protease isoform X1 [Nicotiana tomentosiformis]</t>
  </si>
  <si>
    <t>gi|698498472|ref|XP_009795139.1|/6.27942e-91/PREDICTED: uncharacterized protein LOC104241880 [Nicotiana sylvestris]</t>
  </si>
  <si>
    <t>gi|697133501|ref|XP_009620798.1|/0/PREDICTED: tubulin alpha chain [Nicotiana tomentosiformis]</t>
  </si>
  <si>
    <t>GO:0046872//metal ion binding</t>
  </si>
  <si>
    <t>gi|698418830|ref|XP_009783994.1|/0/PREDICTED: fimbrin-like protein 2 [Nicotiana sylvestris]</t>
  </si>
  <si>
    <t>gi|698480519|ref|XP_009787306.1|/0/PREDICTED: protein SHOOT GRAVITROPISM 5-like isoform X1 [Nicotiana sylvestris]</t>
  </si>
  <si>
    <t>ko01110//Biosynthesis of secondary metabolites;ko00904//Diterpenoid biosynthesis</t>
  </si>
  <si>
    <t>GO:0016705//oxidoreductase activity, acting on paired donors, with incorporation or reduction of molecular oxygen;GO:0005515//protein binding</t>
  </si>
  <si>
    <t>GO:0044710;GO:0009639//response to red or far red light;GO:0001101//response to acid chemical</t>
  </si>
  <si>
    <t>gi|985482239|ref|NP_001306263.1|/1.09809e-105/gibberellin 3-beta-dioxygenase 1-like [Nicotiana sylvestris]</t>
  </si>
  <si>
    <t>ko04120//Ubiquitin mediated proteolysis</t>
  </si>
  <si>
    <t>gi|697164561|ref|XP_009591088.1|;gi|698488313|ref|XP_009790764.1|/0;0/PREDICTED: uncharacterized protein LOC104088155 isoform X3 [Nicotiana tomentosiformis];PREDICTED: uncharacterized protein LOC104238167 isoform X1 [Nicotiana sylvestris]</t>
  </si>
  <si>
    <t>gi|697108501|ref|XP_009608111.1|/6.16966e-106/PREDICTED: heavy metal-associated isoprenylated plant protein 26 [Nicotiana tomentosiformis]</t>
  </si>
  <si>
    <t>GO:0004713//protein tyrosine kinase activity;GO:0032550</t>
  </si>
  <si>
    <t>gi|697146114|ref|XP_009627196.1|/0/PREDICTED: putative serine/threonine-protein kinase {ECO:0000250|UniProtKB:Q9FE20, ECO:0000303|Ref.2} [Nicotiana tomentosiformis]</t>
  </si>
  <si>
    <t>GO:0005911//cell-cell junction;GO:0043231//intracellular membrane-bounded organelle</t>
  </si>
  <si>
    <t>gi|697174196|ref|XP_009596040.1|/1.03739e-67/PREDICTED: neurogenic protein mastermind-like [Nicotiana tomentosiformis]</t>
  </si>
  <si>
    <t>GO:0016759//cellulose synthase activity</t>
  </si>
  <si>
    <t>gi|697129003|ref|XP_009618557.1|/0/PREDICTED: xyloglucan glycosyltransferase 4 [Nicotiana tomentosiformis]</t>
  </si>
  <si>
    <t>gi|965600715|dbj|BAT87893.1|/1.08736e-19/hypothetical protein VIGAN_05131200 [Vigna angularis var. angularis]</t>
  </si>
  <si>
    <t>ko00943//Isoflavonoid biosynthesis;ko00903//Limonene and pinene degradation;ko01100//Metabolic pathways;ko00945//Stilbenoid, diarylheptanoid and gingerol biosynthesis;ko01110//Biosynthesis of secondary metabolites;ko00940//Phenylpropanoid biosynthesis;ko00460//Cyanoamino acid metabolism;ko00904//Diterpenoid biosynthesis</t>
  </si>
  <si>
    <t>GO:0016491//oxidoreductase activity;GO:0005488;GO:0016705//oxidoreductase activity, acting on paired donors, with incorporation or reduction of molecular oxygen;GO:0004497//monooxygenase activity</t>
  </si>
  <si>
    <t>gi|698500225|ref|XP_009795889.1|/0/PREDICTED: premnaspirodiene oxygenase-like [Nicotiana sylvestris]</t>
  </si>
  <si>
    <t>GO:0044765</t>
  </si>
  <si>
    <t>gi|697185250|ref|XP_009601651.1|/3.07834e-106/PREDICTED: bidirectional sugar transporter SWEET3b [Nicotiana tomentosiformis]</t>
  </si>
  <si>
    <t>gi|697190883|ref|XP_009604507.1|/5.57586e-139/PREDICTED: somatic embryogenesis receptor kinase 2-like [Nicotiana tomentosiformis]</t>
  </si>
  <si>
    <t>ko00480//Glutathione metabolism</t>
  </si>
  <si>
    <t>GO:0016765//transferase activity, transferring alkyl or aryl (other than methyl) groups</t>
  </si>
  <si>
    <t>GO:0009755//hormone-mediated signaling pathway</t>
  </si>
  <si>
    <t>gi|697128716|ref|XP_009618409.1|/1.20504e-146/PREDICTED: probable glutathione S-transferase [Nicotiana tomentosiformis]</t>
  </si>
  <si>
    <t>gi|698486703|ref|XP_009790069.1|/0/PREDICTED: cytochrome P450 734A1 [Nicotiana sylvestris]</t>
  </si>
  <si>
    <t>gi|697129674|ref|XP_009618898.1|/0/PREDICTED: putative E3 ubiquitin-protein ligase XBAT31 [Nicotiana tomentosiformis]</t>
  </si>
  <si>
    <t>gi|698521662|ref|XP_009757633.1|/0/PREDICTED: protein NRT1/ PTR FAMILY 4.4-like [Nicotiana sylvestris]</t>
  </si>
  <si>
    <t>gi|698582526|ref|XP_009777851.1|/0/PREDICTED: dof zinc finger protein DOF2.1-like [Nicotiana sylvestris]</t>
  </si>
  <si>
    <t>gi|697163449|ref|XP_009590549.1|;gi|697163451|ref|XP_009590550.1|/0;0/PREDICTED: boron transporter 1-like isoform X1 [Nicotiana tomentosiformis];PREDICTED: boron transporter 1-like isoform X2 [Nicotiana tomentosiformis]</t>
  </si>
  <si>
    <t>gi|698583999|ref|XP_009778240.1|/1.38772e-59/PREDICTED: agamous-like MADS-box protein AGL27 isoform X2 [Nicotiana sylvestris]</t>
  </si>
  <si>
    <t>gi|697161610|ref|XP_009589589.1|/7.40205e-149/PREDICTED: DCN1-like protein 4 [Nicotiana tomentosiformis]</t>
  </si>
  <si>
    <t>ko01100//Metabolic pathways;ko00630//Glyoxylate and dicarboxylate metabolism;ko00910//Nitrogen metabolism;ko00250//Alanine, aspartate and glutamate metabolism;ko00330//Arginine and proline metabolism</t>
  </si>
  <si>
    <t>GO:0016211;GO:0032550</t>
  </si>
  <si>
    <t>GO:0006541//glutamine metabolic process;GO:0071941</t>
  </si>
  <si>
    <t>gi|697149599|ref|XP_009629012.1|/0/PREDICTED: glutamine synthetase-like [Nicotiana tomentosiformis]</t>
  </si>
  <si>
    <t>GO:0036094//small molecule binding;GO:0004672//protein kinase activity;GO:1901363;GO:0097159//organic cyclic compound binding</t>
  </si>
  <si>
    <t>gi|698569101|ref|XP_009774242.1|/0/PREDICTED: putative receptor protein kinase ZmPK1 [Nicotiana sylvestris]</t>
  </si>
  <si>
    <t>gi|697149659|ref|XP_009629037.1|/0/PREDICTED: uncharacterized protein At1g04910-like isoform X1 [Nicotiana tomentosiformis]</t>
  </si>
  <si>
    <t>gi|698476596|ref|XP_009785599.1|/6.17181e-164/PREDICTED: glutathione S-transferase U9 [Nicotiana sylvestris]</t>
  </si>
  <si>
    <t>gi|698516460|ref|XP_009803110.1|/1.87042e-179/PREDICTED: PCTP-like protein [Nicotiana sylvestris]</t>
  </si>
  <si>
    <t>ko00531//Glycosaminoglycan degradation;ko01100//Metabolic pathways</t>
  </si>
  <si>
    <t>gi|698588865|ref|XP_009779584.1|/1.8404e-168/PREDICTED: heparan-alpha-glucosaminide N-acetyltransferase-like [Nicotiana sylvestris]</t>
  </si>
  <si>
    <t>gi|698532608|ref|XP_009763127.1|/0/PREDICTED: patatin-like protein 2 [Nicotiana sylvestris]</t>
  </si>
  <si>
    <t>ko00230//Purine metabolism;ko01100//Metabolic pathways;ko04626//Plant-pathogen interaction;ko00240//Pyrimidine metabolism;ko03020//RNA polymerase</t>
  </si>
  <si>
    <t>gi|698543995|ref|XP_009766920.1|/0/PREDICTED: putative late blight resistance protein homolog R1B-16, partial [Nicotiana sylvestris]</t>
  </si>
  <si>
    <t>gi|697170727|ref|XP_009594286.1|/0/PREDICTED: protein NRT1/ PTR FAMILY 4.6-like [Nicotiana tomentosiformis]</t>
  </si>
  <si>
    <t>gi|698521680|ref|XP_009757642.1|/0/PREDICTED: transcription factor bHLH130-like [Nicotiana sylvestris]</t>
  </si>
  <si>
    <t>gi|698491633|ref|XP_009792227.1|/1.47575e-175/PREDICTED: ethylene-responsive transcription factor ABR1-like isoform X1 [Nicotiana sylvestris]</t>
  </si>
  <si>
    <t>gi|697165603|ref|XP_009591608.1|/2.12296e-151/PREDICTED: probable glutathione S-transferase parC [Nicotiana tomentosiformis]</t>
  </si>
  <si>
    <t>GO:0097159//organic cyclic compound binding;GO:0043169//cation binding</t>
  </si>
  <si>
    <t>gi|698471605|ref|XP_009784070.1|/0/PREDICTED: zinc finger protein MAGPIE-like [Nicotiana sylvestris]</t>
  </si>
  <si>
    <t>gi|698513431|ref|XP_009801656.1|/0/PREDICTED: aquaporin NIP2-1-like [Nicotiana sylvestris]</t>
  </si>
  <si>
    <t>gi|697115925|ref|XP_009611879.1|/1.36141e-40/PREDICTED: transcription factor bHLH148-like [Nicotiana tomentosiformis]</t>
  </si>
  <si>
    <t>GO:0090304;GO:0032446//protein modification by small protein conjugation</t>
  </si>
  <si>
    <t>gi|697156119|ref|XP_009586807.1|/0/PREDICTED: bifunctional nuclease 2-like [Nicotiana tomentosiformis]</t>
  </si>
  <si>
    <t>GO:0009267//cellular response to starvation</t>
  </si>
  <si>
    <t>gi|697120941|ref|XP_009614439.1|/0/PREDICTED: phosphate transporter PHO1 homolog 1 isoform X2 [Nicotiana tomentosiformis]</t>
  </si>
  <si>
    <t>ko04141//Protein processing in endoplasmic reticulum;ko01100//Metabolic pathways;ko03010//Ribosome;ko00563//Glycosylphosphatidylinositol(GPI)-anchor biosynthesis;ko04120//Ubiquitin mediated proteolysis</t>
  </si>
  <si>
    <t>gi|698583408|ref|XP_009778091.1|/1.17049e-151/PREDICTED: E3 ubiquitin-protein ligase At3g02290-like [Nicotiana sylvestris]</t>
  </si>
  <si>
    <t>ko00860//Porphyrin and chlorophyll metabolism;ko01110//Biosynthesis of secondary metabolites;ko00901//Indole alkaloid biosynthesis</t>
  </si>
  <si>
    <t>GO:0052689//carboxylic ester hydrolase activity</t>
  </si>
  <si>
    <t>GO:0009683//indoleacetic acid metabolic process;GO:0044767</t>
  </si>
  <si>
    <t>gi|698451424|ref|XP_009777586.1|/0/PREDICTED: methylesterase 17-like [Nicotiana sylvestris]</t>
  </si>
  <si>
    <t>ko01100//Metabolic pathways;ko00592//alpha-Linolenic acid metabolism</t>
  </si>
  <si>
    <t>gi|697146404|ref|XP_009627350.1|/0/PREDICTED: 9-divinyl ether synthase-like [Nicotiana tomentosiformis]</t>
  </si>
  <si>
    <t>ko01100//Metabolic pathways;ko00750//Vitamin B6 metabolism</t>
  </si>
  <si>
    <t>gi|662552173|gb|AIE54289.1|/0/psi14B protein [Nicotiana tabacum]</t>
  </si>
  <si>
    <t>gi|697117421|ref|XP_009612649.1|/0/PREDICTED: patatin-like protein 2 [Nicotiana tomentosiformis]</t>
  </si>
  <si>
    <t>GO:0043231//intracellular membrane-bounded organelle;GO:0009532//plastid stroma</t>
  </si>
  <si>
    <t>GO:0050896//response to stimulus;GO:0009314//response to radiation</t>
  </si>
  <si>
    <t>gi|697123415|ref|XP_009615700.1|/2.46978e-70/PREDICTED: chaperone protein dnaJ 8, chloroplastic-like [Nicotiana tomentosiformis]</t>
  </si>
  <si>
    <t>GO:0050794//regulation of cellular process;GO:0009639//response to red or far red light;GO:0006351//transcription, DNA-templated</t>
  </si>
  <si>
    <t>gi|697110011|ref|XP_009608871.1|/1.89695e-143/PREDICTED: auxin-responsive protein IAA20-like [Nicotiana tomentosiformis]</t>
  </si>
  <si>
    <t>gi|697171336|ref|XP_009594599.1|/6.96201e-108/PREDICTED: uncharacterized protein LOC104091051 isoform X1 [Nicotiana tomentosiformis]</t>
  </si>
  <si>
    <t>gi|698479408|ref|XP_009786792.1|/0/PREDICTED: xyloglucan glycosyltransferase 4 [Nicotiana sylvestris]</t>
  </si>
  <si>
    <t>gi|545911810|gb|AGW81769.1|/2.75859e-120/EF2 protein [Nicotiana tabacum]</t>
  </si>
  <si>
    <t>GO:0004175//endopeptidase activity</t>
  </si>
  <si>
    <t>gi|27544006|dbj|BAC54827.1|/0/vacuolar processing enzyme-1a [Nicotiana tabacum]</t>
  </si>
  <si>
    <t>gi|698557793|ref|XP_009771122.1|/0/PREDICTED: probable leucine-rich repeat receptor-like protein kinase At1g35710 [Nicotiana sylvestris]</t>
  </si>
  <si>
    <t>gi|698446876|ref|XP_009769917.1|/0/PREDICTED: transcription factor MYB86-like [Nicotiana sylvestris]</t>
  </si>
  <si>
    <t>gi|698530796|ref|XP_009762223.1|/1.45707e-67/PREDICTED: HMG-Y-related protein A-like [Nicotiana sylvestris]</t>
  </si>
  <si>
    <t>gi|697143335|ref|XP_009625775.1|/0/PREDICTED: proline transporter 2-like [Nicotiana tomentosiformis]</t>
  </si>
  <si>
    <t>gi|698508645|ref|XP_009799578.1|/3.05395e-130/PREDICTED: josephin-like protein [Nicotiana sylvestris]</t>
  </si>
  <si>
    <t>GO:0043231//intracellular membrane-bounded organelle;GO:0031224//intrinsic component of membrane</t>
  </si>
  <si>
    <t>GO:0042562//hormone binding;GO:0080161//auxin transmembrane transporter activity;GO:0015291//secondary active transmembrane transporter activity</t>
  </si>
  <si>
    <t>GO:0060918//auxin transport;GO:0051707//response to other organism;GO:0010053//root epidermal cell differentiation;GO:0001738//morphogenesis of a polarized epithelium;GO:0046942//carboxylic acid transport;GO:0009755//hormone-mediated signaling pathway;GO:0009791//post-embryonic development;GO:0009630//gravitropism</t>
  </si>
  <si>
    <t>gi|697116646|ref|XP_009612241.1|/0/PREDICTED: auxin transporter-like protein 4 [Nicotiana tomentosiformis]</t>
  </si>
  <si>
    <t>gi|698513891|ref|XP_009801864.1|/0/PREDICTED: LOW QUALITY PROTEIN: 5-epiaristolochene 1,3-dihydroxylase-like [Nicotiana sylvestris]</t>
  </si>
  <si>
    <t>gi|698530456|ref|XP_009762052.1|;gi|698530460|ref|XP_009762054.1|/5.81557e-120;3.09029e-82/PREDICTED: axial regulator YABBY 5-like isoform X1 [Nicotiana sylvestris];PREDICTED: axial regulator YABBY 5-like isoform X3 [Nicotiana sylvestris]</t>
  </si>
  <si>
    <t>GO:0046906//tetrapyrrole binding;GO:0016209//antioxidant activity;GO:0043169//cation binding;GO:0003824//catalytic activity</t>
  </si>
  <si>
    <t>gi|697133576|ref|XP_009620837.1|/0/PREDICTED: lignin-forming anionic peroxidase [Nicotiana tomentosiformis]</t>
  </si>
  <si>
    <t>gi|698545620|ref|XP_009767450.1|/7.2809e-138/PREDICTED: auxin-responsive protein IAA29-like [Nicotiana sylvestris]</t>
  </si>
  <si>
    <t>ko01100//Metabolic pathways;ko01110//Biosynthesis of secondary metabolites;ko00940//Phenylpropanoid biosynthesis;ko00360//Phenylalanine metabolism;ko00130//Ubiquinone and other terpenoid-quinone biosynthesis</t>
  </si>
  <si>
    <t>GO:0016405//CoA-ligase activity</t>
  </si>
  <si>
    <t>gi|698485576|ref|XP_009789560.1|/0/PREDICTED: probable acyl-activating enzyme 6 [Nicotiana sylvestris]</t>
  </si>
  <si>
    <t>GO:0019900//kinase binding</t>
  </si>
  <si>
    <t>GO:0051726//regulation of cell cycle;GO:0044772//mitotic cell cycle phase transition;GO:0009725//response to hormone;GO:0009791//post-embryonic development;GO:0034285;GO:0008283//cell proliferation</t>
  </si>
  <si>
    <t>gi|90991353|dbj|BAE93057.1|/0/cyclin [Nicotiana tabacum]</t>
  </si>
  <si>
    <t>gi|697124656|ref|XP_009616334.1|/0/PREDICTED: protein SHOOT GRAVITROPISM 5-like isoform X1 [Nicotiana tomentosiformis]</t>
  </si>
  <si>
    <t>ko01100//Metabolic pathways;ko00561//Glycerolipid metabolism</t>
  </si>
  <si>
    <t>GO:0031224//intrinsic component of membrane;GO:0042175//nuclear outer membrane-endoplasmic reticulum membrane network;GO:0043231//intracellular membrane-bounded organelle</t>
  </si>
  <si>
    <t>GO:0016411//acylglycerol O-acyltransferase activity</t>
  </si>
  <si>
    <t>GO:0006641//triglyceride metabolic process</t>
  </si>
  <si>
    <t>gi|698588538|ref|XP_009779492.1|/0/PREDICTED: diacylglycerol O-acyltransferase 1-like [Nicotiana sylvestris]</t>
  </si>
  <si>
    <t>gi|698498305|ref|XP_009795065.1|/1.34435e-110/PREDICTED: bidirectional sugar transporter SWEET3 [Nicotiana sylvestris]</t>
  </si>
  <si>
    <t>gi|697122332|ref|XP_009615152.1|/0/PREDICTED: cytochrome b561 and DOMON domain-containing protein At5g47530-like [Nicotiana tomentosiformis]</t>
  </si>
  <si>
    <t>GO:0008272//sulfate transport;GO:0044763</t>
  </si>
  <si>
    <t>gi|697119684|ref|XP_009613801.1|/0/PREDICTED: probable sulfate transporter 3.5 isoform X1 [Nicotiana tomentosiformis]</t>
  </si>
  <si>
    <t>GO:0016491//oxidoreductase activity;GO:0016301//kinase activity</t>
  </si>
  <si>
    <t>gi|698485738|ref|XP_009789637.1|/0/PREDICTED: probable leucine-rich repeat receptor-like protein kinase At5g63930 [Nicotiana sylvestris]</t>
  </si>
  <si>
    <t>gi|697160135|ref|XP_009588848.1|/7.89883e-118/PREDICTED: proton-coupled amino acid transporter 3-like [Nicotiana tomentosiformis]</t>
  </si>
  <si>
    <t>gi|697124514|ref|XP_009616256.1|/2.35955e-123/PREDICTED: uncharacterized protein LOC104108833 [Nicotiana tomentosiformis]</t>
  </si>
  <si>
    <t>GO:0004175//endopeptidase activity;GO:0008236//serine-type peptidase activity</t>
  </si>
  <si>
    <t>gi|698573918|ref|XP_009775532.1|;gi|698573914|ref|XP_009775531.1|;gi|698573911|ref|XP_009775530.1|/2.26473e-146;0;0/PREDICTED: prolyl endopeptidase isoform X3 [Nicotiana sylvestris];PREDICTED: prolyl endopeptidase isoform X2 [Nicotiana sylvestris];PREDICTED: prolyl endopeptidase isoform X1 [Nicotiana sylvestris]</t>
  </si>
  <si>
    <t>ko04130//SNARE interactions in vesicular transport</t>
  </si>
  <si>
    <t>gi|697168271|ref|XP_009593014.1|/1.83788e-176/PREDICTED: probable VAMP-like protein At1g33475 [Nicotiana tomentosiformis]</t>
  </si>
  <si>
    <t>gi|697179098|ref|XP_009598528.1|/2.31982e-67/PREDICTED: auxin-repressed 12.5 kDa protein-like isoform X1 [Nicotiana tomentosiformis]</t>
  </si>
  <si>
    <t>GO:0010410;GO:0009698//phenylpropanoid metabolic process</t>
  </si>
  <si>
    <t>gi|697160046|ref|XP_009588800.1|/0/PREDICTED: glucuronoxylan 4-O-methyltransferase 3 [Nicotiana tomentosiformis]</t>
  </si>
  <si>
    <t>ko00450//Selenocompound metabolism;ko01100//Metabolic pathways;ko00730//Thiamine metabolism</t>
  </si>
  <si>
    <t>gi|697152941|ref|XP_009630711.1|/6.33371e-180/PREDICTED: uncharacterized protein LOC104120612 [Nicotiana tomentosiformis]</t>
  </si>
  <si>
    <t>gi|464092865|emb|CCF72393.1|/0/bHLH trascription factor [Nicotiana tabacum]</t>
  </si>
  <si>
    <t>gi|697133585|ref|XP_009620841.1|/0/PREDICTED: sulfate transporter 3.1-like isoform X2 [Nicotiana tomentosiformis]</t>
  </si>
  <si>
    <t>GO:0015103//inorganic anion transmembrane transporter activity</t>
  </si>
  <si>
    <t>gi|697119686|ref|XP_009613802.1|/0/PREDICTED: probable sulfate transporter 3.5 isoform X2 [Nicotiana tomentosiformis]</t>
  </si>
  <si>
    <t>gi|698570673|ref|XP_009774665.1|/4.53667e-138/PREDICTED: DPH4 homolog [Nicotiana sylvestris]</t>
  </si>
  <si>
    <t>gi|698543210|ref|XP_009766664.1|/7.30478e-160/PREDICTED: uncharacterized protein LOC104217986 [Nicotiana sylvestris]</t>
  </si>
  <si>
    <t>gi|698497133|ref|XP_009794572.1|/0/PREDICTED: wall-associated receptor kinase-like 14 [Nicotiana sylvestris]</t>
  </si>
  <si>
    <t>ko00591//Linoleic acid metabolism</t>
  </si>
  <si>
    <t>GO:0046914//transition metal ion binding;GO:0016702//oxidoreductase activity, acting on single donors with incorporation of molecular oxygen, incorporation of two atoms of oxygen</t>
  </si>
  <si>
    <t>GO:0006633//fatty acid biosynthetic process</t>
  </si>
  <si>
    <t>gi|698568462|ref|XP_009774054.1|/0/PREDICTED: probable linoleate 9S-lipoxygenase 5 [Nicotiana sylvestris]</t>
  </si>
  <si>
    <t>ko04140//Regulation of autophagy</t>
  </si>
  <si>
    <t>gi|698496086|ref|XP_009794113.1|/0/PREDICTED: U-box domain-containing protein 4-like [Nicotiana sylvestris]</t>
  </si>
  <si>
    <t>GO:0009154//purine ribonucleotide catabolic process;GO:0051234//establishment of localization;GO:0006950//response to stress</t>
  </si>
  <si>
    <t>gi|698508466|ref|XP_009799502.1|/0/PREDICTED: pleiotropic drug resistance protein 1 [Nicotiana sylvestris]</t>
  </si>
  <si>
    <t>gi|697117356|ref|XP_009612614.1|/2.77941e-67/PREDICTED: uncharacterized protein LOC104105892 [Nicotiana tomentosiformis]</t>
  </si>
  <si>
    <t>gi|551639012|ref|XP_005822317.1|/1.08353e-08/hypothetical protein GUITHDRAFT_56435, partial [Guillardia theta CCMP2712]</t>
  </si>
  <si>
    <t>gi|697139286|ref|XP_009623729.1|/0/PREDICTED: LRR receptor-like serine/threonine-protein kinase GSO2 [Nicotiana tomentosiformis]</t>
  </si>
  <si>
    <t>ko04626//Plant-pathogen interaction;ko04712//Circadian rhythm - plant;ko04075//Plant hormone signal transduction</t>
  </si>
  <si>
    <t>gi|697142236|ref|XP_009625228.1|/0/PREDICTED: transcription factor bHLH87-like [Nicotiana tomentosiformis]</t>
  </si>
  <si>
    <t>ko04070//Phosphatidylinositol signaling system;ko04626//Plant-pathogen interaction</t>
  </si>
  <si>
    <t>gi|698486926|ref|XP_009790158.1|/0/PREDICTED: uncharacterized protein LOC104237669 isoform X2 [Nicotiana sylvestris]</t>
  </si>
  <si>
    <t>gi|698524136|ref|XP_009758869.1|/0/PREDICTED: cyclic dof factor 1-like [Nicotiana sylvestris]</t>
  </si>
  <si>
    <t>GO:0003677//DNA binding</t>
  </si>
  <si>
    <t>GO:0009888//tissue development;GO:0009725//response to hormone;GO:0006351//transcription, DNA-templated;GO:0009791//post-embryonic development;GO:0048608//reproductive structure development;GO:0044702//single organism reproductive process;GO:0048367//shoot system development;GO:0050794//regulation of cellular process</t>
  </si>
  <si>
    <t>gi|697163917|ref|XP_009590779.1|/1.55854e-90/PREDICTED: homeobox-leucine zipper protein HAT4-like [Nicotiana tomentosiformis]</t>
  </si>
  <si>
    <t>GO:0030001//metal ion transport;GO:0034220//ion transmembrane transport</t>
  </si>
  <si>
    <t>gi|698501777|ref|XP_009796575.1|/0/PREDICTED: potassium transporter 4-like [Nicotiana sylvestris]</t>
  </si>
  <si>
    <t>gi|698464581|ref|XP_009782472.1|;gi|698464586|ref|XP_009782473.1|/1.11132e-109;9.39542e-93/PREDICTED: probable receptor-like protein kinase At1g67000 isoform X1 [Nicotiana sylvestris];PREDICTED: probable receptor-like protein kinase At1g67000 isoform X2 [Nicotiana sylvestris]</t>
  </si>
  <si>
    <t>gi|698505997|ref|XP_009798419.1|/1.80694e-97/PREDICTED: HMG-Y-related protein A-like [Nicotiana sylvestris]</t>
  </si>
  <si>
    <t>GO:0044444</t>
  </si>
  <si>
    <t>GO:0016703</t>
  </si>
  <si>
    <t>GO:0044710;GO:0009608//response to symbiont;GO:0010038//response to metal ion</t>
  </si>
  <si>
    <t>gi|698487717|ref|XP_009790489.1|/1.60696e-86/PREDICTED: nitronate monooxygenase [Nicotiana sylvestris]</t>
  </si>
  <si>
    <t>gi|698543210|ref|XP_009766664.1|/1.3635e-175/PREDICTED: uncharacterized protein LOC104217986 [Nicotiana sylvestris]</t>
  </si>
  <si>
    <t>ko01100//Metabolic pathways;ko00500//Starch and sucrose metabolism;ko01110//Biosynthesis of secondary metabolites;ko00940//Phenylpropanoid biosynthesis;ko00460//Cyanoamino acid metabolism</t>
  </si>
  <si>
    <t>GO:0016787//hydrolase activity;GO:0016798//hydrolase activity, acting on glycosyl bonds;GO:0015926//glucosidase activity</t>
  </si>
  <si>
    <t>gi|698518408|ref|XP_009804070.1|/0/PREDICTED: beta-D-xylosidase 1 isoform X1 [Nicotiana sylvestris]</t>
  </si>
  <si>
    <t>GO:0009154//purine ribonucleotide catabolic process</t>
  </si>
  <si>
    <t>gi|697104220|ref|XP_009605917.1|/0/PREDICTED: ABC transporter G family member 14-like [Nicotiana tomentosiformis]</t>
  </si>
  <si>
    <t>ko00230//Purine metabolism;ko01100//Metabolic pathways;ko00240//Pyrimidine metabolism;ko00760//Nicotinate and nicotinamide metabolism</t>
  </si>
  <si>
    <t>gi|698569999|ref|XP_009774487.1|;gi|698570003|ref|XP_009774488.1|;gi|698570011|ref|XP_009774490.1|/0;0;6.40713e-180/PREDICTED: uncharacterized protein LOC104224512 isoform X1 [Nicotiana sylvestris];PREDICTED: uncharacterized protein LOC104224512 isoform X2 [Nicotiana sylvestris];PREDICTED: uncharacterized protein C1683.06c-like isoform X3 [Nicotiana sylvestris]</t>
  </si>
  <si>
    <t>gi|697178722|ref|XP_009598350.1|;gi|698525639|ref|XP_009759640.1|/3.09837e-69;1.5726e-52/PREDICTED: uncharacterized protein LOC104094178 [Nicotiana tomentosiformis];PREDICTED: uncharacterized protein LOC104212143 [Nicotiana sylvestris]</t>
  </si>
  <si>
    <t>gi|697131298|ref|XP_009619704.1|/0/PREDICTED: TMV resistance protein N-like [Nicotiana tomentosiformis]</t>
  </si>
  <si>
    <t>gi|697183463|ref|XP_009600758.1|;gi|697183469|ref|XP_009600761.1|;gi|697183473|ref|XP_009600763.1|;gi|697183471|ref|XP_009600762.1|;gi|697183467|ref|XP_009600760.1|/0;0;0;0;0/PREDICTED: probable serine/threonine-protein kinase At1g18390 isoform X1 [Nicotiana tomentosiformis];PREDICTED: probable serine/threonine-protein kinase At1g18390 isoform X2 [Nicotiana tomentosiformis];PREDICTED: probable serine/threonine-protein kinase At1g18390 isoform X4 [Nicotiana tomentosiformis];PREDICTED: probable serine/threonine-protein kinase At1g18390 isoform X3 [Nicotiana tomentosiformis];PREDICTED: probable serine/threonine-protein kinase At1g18390 isoform X1 [Nicotiana tomentosiformis]</t>
  </si>
  <si>
    <t>gi|698522062|ref|XP_009757845.1|/0/PREDICTED: uncharacterized protein LOC104210603 [Nicotiana sylvestris]</t>
  </si>
  <si>
    <t>GO:0051213//dioxygenase activity;GO:0046914//transition metal ion binding;GO:0016702//oxidoreductase activity, acting on single donors with incorporation of molecular oxygen, incorporation of two atoms of oxygen</t>
  </si>
  <si>
    <t>GO:0044710;GO:0006633//fatty acid biosynthetic process</t>
  </si>
  <si>
    <t>gi|697143409|ref|XP_009625817.1|/0/PREDICTED: probable linoleate 9S-lipoxygenase 5 [Nicotiana tomentosiformis]</t>
  </si>
  <si>
    <t>GO:0004180//carboxypeptidase activity</t>
  </si>
  <si>
    <t>gi|698496105|ref|XP_009794123.1|/0/PREDICTED: serine carboxypeptidase-like 34 [Nicotiana sylvestris]</t>
  </si>
  <si>
    <t>gi|698489784|ref|XP_009791422.1|/7.46258e-116/PREDICTED: uncharacterized protein LOC104238684 [Nicotiana sylvestris]</t>
  </si>
  <si>
    <t>gi|698576190|ref|XP_009776146.1|/8.63798e-170/PREDICTED: low affinity sulfate transporter 3-like [Nicotiana sylvestris]</t>
  </si>
  <si>
    <t>ko04144//Endocytosis</t>
  </si>
  <si>
    <t>gi|697189064|ref|XP_009603578.1|/1.48547e-81/PREDICTED: AMSH-like ubiquitin thioesterase 3 [Nicotiana tomentosiformis]</t>
  </si>
  <si>
    <t>gi|697144660|ref|XP_009626446.1|/0/PREDICTED: U-box domain-containing protein 44-like [Nicotiana tomentosiformis]</t>
  </si>
  <si>
    <t>gi|697148604|ref|XP_009628487.1|/8.39134e-76/PREDICTED: uncharacterized protein LOC104118829 [Nicotiana tomentosiformis]</t>
  </si>
  <si>
    <t>gi|731402821|ref|XP_010654807.1|/1.74229e-08/PREDICTED: protein TAP1-like [Vitis vinifera]</t>
  </si>
  <si>
    <t>gi|697143592|ref|XP_009625913.1|;gi|697143594|ref|XP_009625914.1|/0;1.82392e-145/PREDICTED: phosphatidylinositol:ceramide inositolphosphotransferase 1-like isoform X1 [Nicotiana tomentosiformis];PREDICTED: phosphatidylinositol:ceramide inositolphosphotransferase 1-like isoform X2 [Nicotiana tomentosiformis]</t>
  </si>
  <si>
    <t>gi|697129755|ref|XP_009618940.1|/0/PREDICTED: probable LRR receptor-like serine/threonine-protein kinase At3g47570 [Nicotiana tomentosiformis]</t>
  </si>
  <si>
    <t>gi|698571257|ref|XP_009774831.1|/0/PREDICTED: cytochrome b561 and DOMON domain-containing protein At5g47530-like [Nicotiana sylvestris]</t>
  </si>
  <si>
    <t>gi|697164561|ref|XP_009591088.1|;gi|697164555|ref|XP_009591085.1|/0;0/PREDICTED: uncharacterized protein LOC104088155 isoform X3 [Nicotiana tomentosiformis];PREDICTED: uncharacterized protein LOC104088155 isoform X1 [Nicotiana tomentosiformis]</t>
  </si>
  <si>
    <t>GO:0046914//transition metal ion binding;GO:0016634//oxidoreductase activity, acting on the CH-CH group of donors, oxygen as acceptor;GO:0046906//tetrapyrrole binding;GO:0004497//monooxygenase activity</t>
  </si>
  <si>
    <t>GO:0044710;GO:0055088//lipid homeostasis;GO:0009314//response to radiation;GO:0016128;GO:0009725//response to hormone</t>
  </si>
  <si>
    <t>gi|698504386|ref|XP_009797711.1|/3.77876e-103/PREDICTED: cytochrome P450 734A1-like [Nicotiana sylvestris]</t>
  </si>
  <si>
    <t>gi|698504948|ref|XP_009797951.1|/4.07792e-83/PREDICTED: transcription factor MYB108-like [Nicotiana sylvestris]</t>
  </si>
  <si>
    <t>GO:0006796//phosphate-containing compound metabolic process;GO:0006464//cellular protein modification process;GO:0007154//cell communication</t>
  </si>
  <si>
    <t>gi|697187491|ref|XP_009602782.1|/0/PREDICTED: CBL-interacting protein kinase 2-like [Nicotiana tomentosiformis]</t>
  </si>
  <si>
    <t>gi|698530421|ref|XP_009762035.1|/4.50987e-101/PREDICTED: E3 ubiquitin-protein ligase RNF185-like [Nicotiana sylvestris]</t>
  </si>
  <si>
    <t>gi|698525982|ref|XP_009759821.1|/0/PREDICTED: TMV resistance protein N-like [Nicotiana sylvestris]</t>
  </si>
  <si>
    <t>gi|697154233|ref|XP_009631357.1|/8.11409e-85/PREDICTED: universal stress protein A-like protein [Nicotiana tomentosiformis]</t>
  </si>
  <si>
    <t>gi|698499380|ref|XP_009795520.1|/0/PREDICTED: sugar transport protein 8-like [Nicotiana sylvestris]</t>
  </si>
  <si>
    <t>GO:0042175//nuclear outer membrane-endoplasmic reticulum membrane network</t>
  </si>
  <si>
    <t>GO:0004673//protein histidine kinase activity;GO:0032550;GO:0004871//signal transducer activity;GO:0072328</t>
  </si>
  <si>
    <t>GO:0000160//phosphorelay signal transduction system;GO:0006468//protein phosphorylation</t>
  </si>
  <si>
    <t>gi|5733831|gb|AAC31213.3|/0/ethylene receptor homolog [Nicotiana tabacum]</t>
  </si>
  <si>
    <t>gi|697181183|ref|XP_009599579.1|/5.18041e-11/PREDICTED: glycine-rich cell wall structural protein 1.8-like [Nicotiana tomentosiformis]</t>
  </si>
  <si>
    <t>gi|697104708|ref|XP_009606157.1|/0/PREDICTED: 2-oxoglutarate-dependent dioxygenase DAO-like isoform X2 [Nicotiana tomentosiformis]</t>
  </si>
  <si>
    <t>gi|698537415|ref|XP_009764824.1|;gi|698567290|ref|XP_009773736.1|/7.81498e-157;2.97041e-91/PREDICTED: uncharacterized protein LOC104216473 isoform X2 [Nicotiana sylvestris];PREDICTED: uncharacterized protein LOC104223903 [Nicotiana sylvestris]</t>
  </si>
  <si>
    <t>GO:0030001//metal ion transport;GO:0044763</t>
  </si>
  <si>
    <t>gi|697108647|ref|XP_009608181.1|/0/PREDICTED: zinc transporter 1-like [Nicotiana tomentosiformis]</t>
  </si>
  <si>
    <t>gi|697183653|ref|XP_009600845.1|/0/PREDICTED: transcription factor MYB34-like [Nicotiana tomentosiformis]</t>
  </si>
  <si>
    <t>GO:0022857//transmembrane transporter activity;GO:0016887//ATPase activity</t>
  </si>
  <si>
    <t>GO:0044763;GO:0009639//response to red or far red light;GO:0009791//post-embryonic development;GO:0048513//organ development;GO:0042221//response to chemical;GO:0009926//auxin polar transport</t>
  </si>
  <si>
    <t>gi|698479007|ref|XP_009786623.1|/1.32565e-165/PREDICTED: uncharacterized protein LOC104234713 [Nicotiana sylvestris]</t>
  </si>
  <si>
    <t>gi|4929153|gb|AAD33880.1|AF141653_1/0/beta-1,3-glucanase [Nicotiana tabacum]</t>
  </si>
  <si>
    <t>gi|697165738|ref|XP_009591677.1|;gi|697165736|ref|XP_009591675.1|/2.62287e-167;1.24419e-148/PREDICTED: wall-associated receptor kinase 4 [Nicotiana tomentosiformis];PREDICTED: wall-associated receptor kinase-like 22, partial [Nicotiana tomentosiformis]</t>
  </si>
  <si>
    <t>GO:0046943//carboxylic acid transmembrane transporter activity</t>
  </si>
  <si>
    <t>GO:0006865//amino acid transport</t>
  </si>
  <si>
    <t>gi|697165862|ref|XP_009591737.1|/0/PREDICTED: cationic amino acid transporter 7, chloroplastic-like [Nicotiana tomentosiformis]</t>
  </si>
  <si>
    <t>gi|698512376|ref|XP_009801207.1|/0/PREDICTED: putative disease resistance protein RGA3 [Nicotiana sylvestris]</t>
  </si>
  <si>
    <t>gi|697167856|ref|XP_009592794.1|/0/PREDICTED: serine carboxypeptidase-like 40 [Nicotiana tomentosiformis]</t>
  </si>
  <si>
    <t>gi|698487052|ref|XP_009790214.1|/0/PREDICTED: phosphate transporter PHO1 [Nicotiana sylvestris]</t>
  </si>
  <si>
    <t>gi|697124672|ref|XP_009616343.1|/0/PREDICTED: scarecrow-like protein 21 [Nicotiana tomentosiformis]</t>
  </si>
  <si>
    <t>gi|697152967|ref|XP_009630726.1|/1.89434e-87/PREDICTED: uncharacterized protein LOC104120622 [Nicotiana tomentosiformis]</t>
  </si>
  <si>
    <t>gi|697139385|ref|XP_009623780.1|/0/PREDICTED: uncharacterized protein LOC104114930 [Nicotiana tomentosiformis]</t>
  </si>
  <si>
    <t>gi|698582271|ref|XP_009777778.1|/0/PREDICTED: probable S-adenosylmethionine-dependent methyltransferase At5g38780 [Nicotiana sylvestris]</t>
  </si>
  <si>
    <t>gi|698497201|ref|XP_009794603.1|/3.8691e-25/PREDICTED: blue copper protein-like [Nicotiana sylvestris]</t>
  </si>
  <si>
    <t>gi|697172054|ref|XP_009594964.1|/1.67046e-150/PREDICTED: F-box/FBD/LRR-repeat protein At1g13570-like [Nicotiana tomentosiformis]</t>
  </si>
  <si>
    <t>GO:0043169//cation binding;GO:0097159//organic cyclic compound binding</t>
  </si>
  <si>
    <t>GO:0000904//cell morphogenesis involved in differentiation;GO:0048467//gynoecium development</t>
  </si>
  <si>
    <t>gi|698491594|ref|XP_009792207.1|/0/PREDICTED: protein TRANSPARENT TESTA 1-like [Nicotiana sylvestris]</t>
  </si>
  <si>
    <t>gi|697153464|ref|XP_009630980.1|/1.69937e-79/PREDICTED: uncharacterized protein LOC104120835 [Nicotiana tomentosiformis]</t>
  </si>
  <si>
    <t>gi|697128323|ref|XP_009618212.1|/1.45181e-120/PREDICTED: polyubiquitin-like [Nicotiana tomentosiformis]</t>
  </si>
  <si>
    <t>gi|698485767|ref|XP_009789647.1|/0/PREDICTED: probable L-type lectin-domain containing receptor kinase S.5 [Nicotiana sylvestris]</t>
  </si>
  <si>
    <t>GO:0005618//cell wall;GO:0031224//intrinsic component of membrane;GO:0005911//cell-cell junction;GO:0016323//basolateral plasma membrane;GO:0044424</t>
  </si>
  <si>
    <t>GO:0060918//auxin transport;GO:0003002//regionalization;GO:0044763;GO:0009965//leaf morphogenesis;GO:0009606//tropism;GO:0090567;GO:0009793//embryo development ending in seed dormancy</t>
  </si>
  <si>
    <t>gi|459654764|gb|AGG79244.1|/0/auxin efflux facilitator PIN1S [Nicotiana tabacum]</t>
  </si>
  <si>
    <t>gi|698527116|ref|XP_009760399.1|/0/PREDICTED: transcription factor bHLH78-like [Nicotiana sylvestris]</t>
  </si>
  <si>
    <t>gi|697139338|ref|XP_009623756.1|/0/PREDICTED: leucine-rich repeat receptor-like protein kinase PXL1 [Nicotiana tomentosiformis]</t>
  </si>
  <si>
    <t>GO:0009628//response to abiotic stimulus;GO:0006950//response to stress;GO:1901700;GO:0001101//response to acid chemical</t>
  </si>
  <si>
    <t>gi|697129151|ref|XP_009618634.1|/7.25039e-70/PREDICTED: cold-regulated 413 plasma membrane protein 1 [Nicotiana tomentosiformis]</t>
  </si>
  <si>
    <t>gi|697176150|ref|XP_009597025.1|/3.13396e-92/PREDICTED: transcription factor PAR1 isoform X1 [Nicotiana tomentosiformis]</t>
  </si>
  <si>
    <t>GO:0016846//carbon-sulfur lyase activity</t>
  </si>
  <si>
    <t>gi|697136829|ref|XP_009622502.1|/2.7877e-161/PREDICTED: glutathione transferase GST 23-like [Nicotiana tomentosiformis]</t>
  </si>
  <si>
    <t>GO:0004673//protein histidine kinase activity;GO:0005488;GO:0004871//signal transducer activity</t>
  </si>
  <si>
    <t>GO:0000160//phosphorelay signal transduction system;GO:0016310//phosphorylation</t>
  </si>
  <si>
    <t>gi|697154946|ref|XP_009631712.1|/0/PREDICTED: ethylene receptor 2-like [Nicotiana tomentosiformis]</t>
  </si>
  <si>
    <t>GO:0005488;GO:0004553//hydrolase activity, hydrolyzing O-glycosyl compounds;GO:0016798//hydrolase activity, acting on glycosyl bonds</t>
  </si>
  <si>
    <t>gi|698504998|ref|XP_009797971.1|;gi|698504996|ref|XP_009797970.1|/0;0/PREDICTED: endoglucanase 6-like isoform X2 [Nicotiana sylvestris];PREDICTED: endoglucanase 6-like isoform X1 [Nicotiana sylvestris]</t>
  </si>
  <si>
    <t>gi|698484167|ref|XP_009788902.1|/0/PREDICTED: F-box only protein 8-like [Nicotiana sylvestris]</t>
  </si>
  <si>
    <t>gi|698495739|ref|XP_009793964.1|/2.92225e-133/PREDICTED: protein PLANT CADMIUM RESISTANCE 2-like [Nicotiana sylvestris]</t>
  </si>
  <si>
    <t>gi|698479543|ref|XP_009786855.1|/0/PREDICTED: putative disease resistance RPP13-like protein 1 isoform X2 [Nicotiana sylvestris]</t>
  </si>
  <si>
    <t>GO:0009873//ethylene-activated signaling pathway</t>
  </si>
  <si>
    <t>gi|698460953|ref|XP_009781664.1|/3.68894e-165/PREDICTED: protein REVERSION-TO-ETHYLENE SENSITIVITY1-like [Nicotiana sylvestris]</t>
  </si>
  <si>
    <t>gi|698496834|ref|XP_009794435.1|/0/PREDICTED: transcription factor TCP14-like [Nicotiana sylvestris]</t>
  </si>
  <si>
    <t>GO:0004871//signal transducer activity;GO:0004673//protein histidine kinase activity;GO:0032550;GO:0005515//protein binding;GO:0072328;GO:0043169//cation binding</t>
  </si>
  <si>
    <t>GO:0009720//detection of hormone stimulus;GO:0009617//response to bacterium;GO:0042743//hydrogen peroxide metabolic process;GO:0010118//stomatal movement;GO:0048580;GO:0010039//response to iron ion;GO:0006970//response to osmotic stress;GO:0006468//protein phosphorylation;GO:0001101//response to acid chemical;GO:0000160//phosphorelay signal transduction system;GO:0006725//cellular aromatic compound metabolic process;GO:0006952//defense response</t>
  </si>
  <si>
    <t>gi|697122447|ref|XP_009615214.1|/0/PREDICTED: ethylene receptor 1 [Nicotiana tomentosiformis]</t>
  </si>
  <si>
    <t>gi|698487965|ref|XP_009790601.1|/8.36733e-53/PREDICTED: dof zinc finger protein DOF3.1-like [Nicotiana sylvestris]</t>
  </si>
  <si>
    <t>ko04146//Peroxisome;ko00270//Cysteine and methionine metabolism;ko01100//Metabolic pathways;ko00300//Lysine biosynthesis;ko00260//Glycine, serine and threonine metabolism;ko01110//Biosynthesis of secondary metabolites</t>
  </si>
  <si>
    <t>gi|698568048|ref|XP_009773949.1|/0/PREDICTED: peroxisomal adenine nucleotide carrier 1-like [Nicotiana sylvestris]</t>
  </si>
  <si>
    <t>GO:0016831//carboxy-lyase activity</t>
  </si>
  <si>
    <t>GO:0009085//lysine biosynthetic process</t>
  </si>
  <si>
    <t>gi|641828759|gb|KDO47898.1|;gi|698577107|ref|XP_009776380.1|/3.16191e-119;2.46215e-23/hypothetical protein CISIN_1g0120982mg, partial [Citrus sinensis];PREDICTED: diaminopimelate decarboxylase 2, chloroplastic-like [Nicotiana sylvestris]</t>
  </si>
  <si>
    <t>GO:0005576//extracellular region</t>
  </si>
  <si>
    <t>GO:0016790//thiolester hydrolase activity</t>
  </si>
  <si>
    <t>GO:0044282;GO:0010038//response to metal ion</t>
  </si>
  <si>
    <t>gi|698444581|ref|XP_009766444.1|;gi|697102342|ref|XP_009600563.1|/0;1.83759e-151/PREDICTED: S-formylglutathione hydrolase [Nicotiana sylvestris];PREDICTED: S-formylglutathione hydrolase-like [Nicotiana tomentosiformis]</t>
  </si>
  <si>
    <t>gi|697177355|ref|XP_009597633.1|;gi|698494023|ref|XP_009793238.1|/0;5.64758e-128/PREDICTED: transcription factor PIF1-like [Nicotiana tomentosiformis];PREDICTED: transcription factor PIF1-like [Nicotiana sylvestris]</t>
  </si>
  <si>
    <t>gi|697123848|ref|XP_009615922.1|/0/PREDICTED: 1-aminocyclopropane-1-carboxylate oxidase-like [Nicotiana tomentosiformis]</t>
  </si>
  <si>
    <t>gi|698573190|ref|XP_009775340.1|/3.24895e-157/PREDICTED: uncharacterized protein LOC104225270 [Nicotiana sylvestris]</t>
  </si>
  <si>
    <t>GO:0005618//cell wall;GO:0005911//cell-cell junction</t>
  </si>
  <si>
    <t>gi|698510968|ref|XP_009800616.1|/4.68812e-171/PREDICTED: osmotin-like protein [Nicotiana sylvestris]</t>
  </si>
  <si>
    <t>gi|698566565|ref|XP_009773538.1|/0/PREDICTED: probable strigolactone esterase DAD2 [Nicotiana sylvestris]</t>
  </si>
  <si>
    <t>gi|698542404|ref|XP_009766395.1|/0/PREDICTED: uncharacterized protein LOC104217775 [Nicotiana sylvestris]</t>
  </si>
  <si>
    <t>gi|30013669|gb|AAP03877.1|/0/Avr9/Cf-9 rapidly elicited protein 141 [Nicotiana tabacum]</t>
  </si>
  <si>
    <t>gi|698557736|ref|XP_009771104.1|/6.77731e-101/PREDICTED: PLASMODESMATA CALLOSE-BINDING PROTEIN 5-like [Nicotiana sylvestris]</t>
  </si>
  <si>
    <t>gi|698515110|ref|XP_009802425.1|/0/PREDICTED: protein gamma response 1 isoform X1 [Nicotiana sylvestris]</t>
  </si>
  <si>
    <t>GO:0005215//transporter activity</t>
  </si>
  <si>
    <t>GO:0044699;GO:0006810//transport</t>
  </si>
  <si>
    <t>gi|702310265|ref|XP_010050686.1|;gi|698567832|ref|XP_009773886.1|;gi|698567835|ref|XP_009773887.1|/0;2.34574e-173;0/PREDICTED: glutamate receptor 2.7-like [Eucalyptus grandis];PREDICTED: glutamate receptor 2.7-like isoform X1 [Nicotiana sylvestris];PREDICTED: glutamate receptor 2.7-like isoform X2 [Nicotiana sylvestris]</t>
  </si>
  <si>
    <t>gi|698487194|ref|XP_009790278.1|/0/PREDICTED: receptor-like protein 12 isoform X1 [Nicotiana sylvestris]</t>
  </si>
  <si>
    <t>GO:0016628//oxidoreductase activity, acting on the CH-CH group of donors, NAD or NADP as acceptor;GO:0022857//transmembrane transporter activity</t>
  </si>
  <si>
    <t>GO:0044710;GO:0044765;GO:0044763;GO:0051234//establishment of localization</t>
  </si>
  <si>
    <t>gi|698502111|ref|XP_009796722.1|/0/PREDICTED: sugar transport protein 14-like [Nicotiana sylvestris]</t>
  </si>
  <si>
    <t>gi|697187722|ref|XP_009602891.1|/1.66818e-134/PREDICTED: chaperone protein dnaJ 20, chloroplastic-like [Nicotiana tomentosiformis]</t>
  </si>
  <si>
    <t>GO:0004871//signal transducer activity;GO:0003676//nucleic acid binding</t>
  </si>
  <si>
    <t>GO:0010015//root morphogenesis;GO:0009725//response to hormone;GO:0007165//signal transduction</t>
  </si>
  <si>
    <t>gi|698495027|ref|XP_009793670.1|/0/PREDICTED: two-component response regulator ARR11 [Nicotiana sylvestris]</t>
  </si>
  <si>
    <t>gi|698549007|ref|XP_009768516.1|/0/PREDICTED: NAC domain-containing protein 100-like [Nicotiana sylvestris]</t>
  </si>
  <si>
    <t>gi|697170525|ref|XP_009594180.1|/0/PREDICTED: TMV resistance protein N-like [Nicotiana tomentosiformis]</t>
  </si>
  <si>
    <t>GO:0005515//protein binding;GO:0043168//anion binding;GO:0016846//carbon-sulfur lyase activity</t>
  </si>
  <si>
    <t>GO:0009605//response to external stimulus;GO:0006950//response to stress;GO:0009725//response to hormone;GO:0018871;GO:0010039//response to iron ion;GO:0001101//response to acid chemical</t>
  </si>
  <si>
    <t>gi|698429268|ref|XP_009791163.1|/1.73409e-151/PREDICTED: 1-aminocyclopropane-1-carboxylate synthase-like [Nicotiana sylvestris]</t>
  </si>
  <si>
    <t>GO:0032550;GO:0046914//transition metal ion binding;GO:0042623//ATPase activity, coupled</t>
  </si>
  <si>
    <t>gi|970020009|ref|XP_015071216.1|/2.90785e-175/PREDICTED: DEAD-box ATP-dependent RNA helicase 35 [Solanum pennellii]</t>
  </si>
  <si>
    <t>gi|37572447|dbj|BAC98493.1|/3.25253e-147/AG-motif binding protein-3 [Nicotiana tabacum]</t>
  </si>
  <si>
    <t>gi|698554467|ref|XP_009770223.1|/8.74651e-135/PREDICTED: transmembrane epididymal protein 1 [Nicotiana sylvestris]</t>
  </si>
  <si>
    <t>gi|697113365|ref|XP_009610561.1|/0/PREDICTED: protein kinase 2B, chloroplastic-like [Nicotiana tomentosiformis]</t>
  </si>
  <si>
    <t>gi|697131785|ref|XP_009619948.1|/1.52346e-152/PREDICTED: glucan endo-1,3-beta-glucosidase, acidic isoform GI9 [Nicotiana tomentosiformis]</t>
  </si>
  <si>
    <t>gi|697112457|ref|XP_009610105.1|/0/PREDICTED: G-type lectin S-receptor-like serine/threonine-protein kinase At4g27290 [Nicotiana tomentosiformis]</t>
  </si>
  <si>
    <t>ko01100//Metabolic pathways;ko00350//Tyrosine metabolism;ko01110//Biosynthesis of secondary metabolites;ko00010//Glycolysis / Gluconeogenesis;ko00071//Fatty acid metabolism</t>
  </si>
  <si>
    <t>GO:0003824//catalytic activity;GO:0046914//transition metal ion binding</t>
  </si>
  <si>
    <t>gi|697105839|ref|XP_009606746.1|/1.5302e-131/PREDICTED: alcohol dehydrogenase-like 4 [Nicotiana tomentosiformis]</t>
  </si>
  <si>
    <t>GO:0005488;GO:0003824//catalytic activity</t>
  </si>
  <si>
    <t>GO:0006950//response to stress;GO:0044710</t>
  </si>
  <si>
    <t>gi|697146481|ref|XP_009627391.1|/0/PREDICTED: suberization-associated anionic peroxidase 1-like [Nicotiana tomentosiformis]</t>
  </si>
  <si>
    <t>gi|698576190|ref|XP_009776146.1|;gi|974707246|gb|ALZ41787.1|/1.58001e-169;1.2157e-129/PREDICTED: low affinity sulfate transporter 3-like [Nicotiana sylvestris];SULTR2 [Nicotiana tabacum]</t>
  </si>
  <si>
    <t>GO:0006950//response to stress;GO:0044710;GO:0009620//response to fungus</t>
  </si>
  <si>
    <t>gi|698486579|ref|XP_009790009.1|/0/PREDICTED: peroxidase 21 [Nicotiana sylvestris]</t>
  </si>
  <si>
    <t>ko00941//Flavonoid biosynthesis;ko00903//Limonene and pinene degradation;ko01100//Metabolic pathways;ko00945//Stilbenoid, diarylheptanoid and gingerol biosynthesis;ko01110//Biosynthesis of secondary metabolites;ko00944//Flavone and flavonol biosynthesis;ko00940//Phenylpropanoid biosynthesis</t>
  </si>
  <si>
    <t>gi|698512314|ref|XP_009801176.1|/0/PREDICTED: cytochrome P450 CYP82D47-like [Nicotiana sylvestris]</t>
  </si>
  <si>
    <t>gi|698576862|ref|XP_009776319.1|/1.60533e-131/PREDICTED: uncharacterized protein LOC104226126 [Nicotiana sylvestris]</t>
  </si>
  <si>
    <t>gi|697173359|ref|XP_009595605.1|;gi|697173361|ref|XP_009595606.1|/0;0/PREDICTED: TMV resistance protein N-like isoform X1 [Nicotiana tomentosiformis];PREDICTED: TMV resistance protein N-like isoform X2 [Nicotiana tomentosiformis]</t>
  </si>
  <si>
    <t>GO:0015036//disulfide oxidoreductase activity</t>
  </si>
  <si>
    <t>GO:0019725//cellular homeostasis;GO:0018904;GO:0044710</t>
  </si>
  <si>
    <t>gi|698559439|ref|XP_009771570.1|/2.92813e-138/PREDICTED: thioredoxin-like 3-1, chloroplastic [Nicotiana sylvestris]</t>
  </si>
  <si>
    <t>gi|697102185|ref|XP_009599719.1|/0/PREDICTED: protein BREVIS RADIX-like [Nicotiana tomentosiformis]</t>
  </si>
  <si>
    <t>gi|697120059|ref|XP_009613993.1|/4.48044e-68/PREDICTED: uncharacterized protein At5g65660-like [Nicotiana tomentosiformis]</t>
  </si>
  <si>
    <t>gi|697113981|ref|XP_009610880.1|/0/PREDICTED: protein SRG1-like [Nicotiana tomentosiformis]</t>
  </si>
  <si>
    <t>GO:0043231//intracellular membrane-bounded organelle;GO:0044444</t>
  </si>
  <si>
    <t>GO:0032550;GO:0004672//protein kinase activity;GO:0019902//phosphatase binding</t>
  </si>
  <si>
    <t>GO:0048827//phyllome development;GO:0031323//regulation of cellular metabolic process;GO:0009617//response to bacterium;GO:0005984//disaccharide metabolic process;GO:0032412//regulation of ion transmembrane transporter activity;GO:0010118//stomatal movement;GO:0006796//phosphate-containing compound metabolic process;GO:0006633//fatty acid biosynthetic process;GO:0006970//response to osmotic stress;GO:0001101//response to acid chemical;GO:0006464//cellular protein modification process;GO:0006641//triglyceride metabolic process</t>
  </si>
  <si>
    <t>gi|698478861|ref|XP_009786561.1|/1.94961e-141/PREDICTED: serine/threonine-protein kinase SRK2E-like [Nicotiana sylvestris]</t>
  </si>
  <si>
    <t>gi|697125589|ref|XP_009616818.1|/0/PREDICTED: receptor-like protein kinase HAIKU2 [Nicotiana tomentosiformis]</t>
  </si>
  <si>
    <t>gi|697168597|ref|XP_009593186.1|/1.65199e-77/PREDICTED: F-box/FBD/LRR-repeat protein At1g13570-like isoform X3 [Nicotiana tomentosiformis]</t>
  </si>
  <si>
    <t>gi|698493909|ref|XP_009793189.1|/0/PREDICTED: putative late blight resistance protein homolog R1A-10 [Nicotiana sylvestris]</t>
  </si>
  <si>
    <t>gi|698422529|ref|XP_009780928.1|/0/PREDICTED: putative late blight resistance protein homolog R1A-3 [Nicotiana sylvestris]</t>
  </si>
  <si>
    <t>ko00908//Zeatin biosynthesis;ko01100//Metabolic pathways;ko01110//Biosynthesis of secondary metabolites</t>
  </si>
  <si>
    <t>GO:0046914//transition metal ion binding;GO:0016634//oxidoreductase activity, acting on the CH-CH group of donors, oxygen as acceptor;GO:0046906//tetrapyrrole binding;GO:0016491//oxidoreductase activity</t>
  </si>
  <si>
    <t>gi|698490445|ref|XP_009791714.1|/0/PREDICTED: cytochrome P450 714A1-like [Nicotiana sylvestris]</t>
  </si>
  <si>
    <t>GO:0009987//cellular process;GO:0048367//shoot system development</t>
  </si>
  <si>
    <t>gi|698459238|ref|XP_009781251.1|/0/PREDICTED: NAC transcription factor 29-like [Nicotiana sylvestris]</t>
  </si>
  <si>
    <t>GO:0009314//response to radiation</t>
  </si>
  <si>
    <t>gi|697147476|ref|XP_009627898.1|/5.01355e-102/PREDICTED: chaperone protein dnaJ 8, chloroplastic-like [Nicotiana tomentosiformis]</t>
  </si>
  <si>
    <t>gi|698547641|ref|XP_009768095.1|/2.63797e-100/PREDICTED: protein SSUH2 homolog [Nicotiana sylvestris]</t>
  </si>
  <si>
    <t>gi|697167153|ref|XP_009592421.1|/5.45034e-85/PREDICTED: hornerin-like [Nicotiana tomentosiformis]</t>
  </si>
  <si>
    <t>gi|698502162|ref|XP_009796748.1|/3.94393e-115/PREDICTED: F-box/LRR-repeat protein 14 isoform X1 [Nicotiana sylvestris]</t>
  </si>
  <si>
    <t>gi|698502164|ref|XP_009796749.1|/8.32579e-163/PREDICTED: F-box/LRR-repeat protein 14 isoform X2 [Nicotiana sylvestris]</t>
  </si>
  <si>
    <t>gi|7594903|dbj|BAA88985.2|/1.95803e-124/Ntdin [Nicotiana tabacum]</t>
  </si>
  <si>
    <t>GO:0044699;GO:0009628//response to abiotic stimulus;GO:0006950//response to stress</t>
  </si>
  <si>
    <t>gi|697165076|ref|XP_009591355.1|/0/PREDICTED: BAG family molecular chaperone regulator 6 [Nicotiana tomentosiformis]</t>
  </si>
  <si>
    <t>gi|698475738|ref|XP_009785227.1|/2.96671e-180/PREDICTED: transmembrane protein 56-like [Nicotiana sylvestris]</t>
  </si>
  <si>
    <t>GO:0016757//transferase activity, transferring glycosyl groups;GO:0016758//transferase activity, transferring hexosyl groups</t>
  </si>
  <si>
    <t>gi|697139535|ref|XP_009623857.1|;gi|62241063|dbj|BAD93688.1|/0;0/PREDICTED: UDP-glycosyltransferase 73C6-like [Nicotiana tomentosiformis];glucosyltransferase [Nicotiana tabacum]</t>
  </si>
  <si>
    <t>gi|698520492|ref|XP_009757059.1|;gi|698520494|ref|XP_009757060.1|;gi|698520490|ref|XP_009757058.1|/0;5.294e-158;0/PREDICTED: probable sulfate transporter 3.5 isoform X2 [Nicotiana sylvestris];PREDICTED: probable sulfate transporter 3.5 isoform X3 [Nicotiana sylvestris];PREDICTED: probable sulfate transporter 3.5 isoform X1 [Nicotiana sylvestris]</t>
  </si>
  <si>
    <t>gi|698463426|ref|XP_009782213.1|/3.74045e-102/PREDICTED: heavy metal-associated isoprenylated plant protein 26 [Nicotiana sylvestris]</t>
  </si>
  <si>
    <t>GO:0005911//cell-cell junction;GO:0031225//anchored component of membrane</t>
  </si>
  <si>
    <t>GO:0016798//hydrolase activity, acting on glycosyl bonds</t>
  </si>
  <si>
    <t>gi|698460815|ref|XP_009781628.1|/4.65494e-170/PREDICTED: glucan endo-1,3-beta-glucosidase 6-like [Nicotiana sylvestris]</t>
  </si>
  <si>
    <t>gi|71081904|gb|AAZ23261.1|/2.51706e-125/senescence-associated protein [Nicotiana tabacum]</t>
  </si>
  <si>
    <t>gi|697186040|ref|XP_009602053.1|/1.76136e-93/PREDICTED: universal stress protein A-like protein [Nicotiana tomentosiformis]</t>
  </si>
  <si>
    <t>GO:0016740//transferase activity</t>
  </si>
  <si>
    <t>gi|697181257|ref|XP_009599613.1|/0/PREDICTED: galactinol synthase 1-like [Nicotiana tomentosiformis]</t>
  </si>
  <si>
    <t>GO:0004175//endopeptidase activity;GO:0016462//pyrophosphatase activity;GO:0032550</t>
  </si>
  <si>
    <t>GO:0016485//protein processing;GO:0006915//apoptotic process</t>
  </si>
  <si>
    <t>gi|697122036|ref|XP_009615004.1|/0/PREDICTED: ATP-dependent zinc metalloprotease FTSH 6, chloroplastic [Nicotiana tomentosiformis]</t>
  </si>
  <si>
    <t>GO:0044464;GO:0031224//intrinsic component of membrane</t>
  </si>
  <si>
    <t>GO:0004175//endopeptidase activity;GO:0016462//pyrophosphatase activity;GO:0032550;GO:0046914//transition metal ion binding</t>
  </si>
  <si>
    <t>gi|698496042|ref|XP_009794094.1|/1.40608e-71/PREDICTED: ATP-dependent zinc metalloprotease FTSH 6, chloroplastic [Nicotiana sylvestris]</t>
  </si>
  <si>
    <t>GO:0009532//plastid stroma;GO:0009526//plastid envelope</t>
  </si>
  <si>
    <t>GO:0032550;GO:0016462//pyrophosphatase activity</t>
  </si>
  <si>
    <t>GO:0009642//response to light intensity;GO:0006412//translation;GO:0000302//response to reactive oxygen species</t>
  </si>
  <si>
    <t>gi|698483248|ref|XP_009788495.1|/0/PREDICTED: chaperone protein ClpB1 [Nicotiana sylvestris]</t>
  </si>
  <si>
    <t>gi|697119032|ref|XP_009613462.1|/0/PREDICTED: dnaJ homolog subfamily B member 1-like [Nicotiana tomentosiformis]</t>
  </si>
  <si>
    <t>GO:0009642//response to light intensity;GO:0000302//response to reactive oxygen species</t>
  </si>
  <si>
    <t>gi|697163939|ref|XP_009590791.1|/0/PREDICTED: heat shock 70 kDa protein 8 [Nicotiana tomentosiformis]</t>
  </si>
  <si>
    <t>GO:0009536//plastid</t>
  </si>
  <si>
    <t>GO:0000302//response to reactive oxygen species;GO:0009642//response to light intensity</t>
  </si>
  <si>
    <t>gi|698490603|ref|XP_009791785.1|/2.38075e-95/PREDICTED: small heat shock protein, chloroplastic [Nicotiana sylvestris]</t>
  </si>
  <si>
    <t>gi|697152849|ref|XP_009630661.1|/7.59119e-151/PREDICTED: uncharacterized protein LOC104120572 [Nicotiana tomentosiformis]</t>
  </si>
  <si>
    <t>gi|698510661|ref|XP_009800480.1|/6.94766e-151/PREDICTED: uncharacterized protein LOC104246372 [Nicotiana sylvestris]</t>
  </si>
  <si>
    <t>gi|698517948|ref|XP_009803855.1|/0/PREDICTED: heat stress transcription factor B-2b-like [Nicotiana sylvestris]</t>
  </si>
  <si>
    <t>gi|698564992|ref|XP_009773135.1|/0/PREDICTED: protein PHLOEM PROTEIN 2-LIKE A1 [Nicotiana sylvestris]</t>
  </si>
  <si>
    <t>gi|697105826|ref|XP_009606739.1|/4.67566e-124/PREDICTED: heat stress transcription factor B-2b [Nicotiana tomentosiformis]</t>
  </si>
  <si>
    <t>gi|698518531|ref|XP_009804133.1|/4.59711e-165/PREDICTED: uncharacterized protein LOC104249409 [Nicotiana sylvestris]</t>
  </si>
  <si>
    <t>ko00903//Limonene and pinene degradation;ko01100//Metabolic pathways;ko00945//Stilbenoid, diarylheptanoid and gingerol biosynthesis;ko01110//Biosynthesis of secondary metabolites</t>
  </si>
  <si>
    <t>gi|85068600|gb|ABC69380.1|;gi|698425240|ref|XP_009785012.1|/1.62619e-93;0/CYP81C6v2 [Nicotiana tabacum];PREDICTED: isoflavone 2'-hydroxylase-like isoform X1 [Nicotiana sylvestris]</t>
  </si>
  <si>
    <t>gi|698529873|ref|XP_009761756.1|/0/PREDICTED: uncharacterized protein LOC104213897 [Nicotiana sylvestris]</t>
  </si>
  <si>
    <t>gi|698528186|ref|XP_009760921.1|/5.2352e-124/PREDICTED: heat stress transcription factor B-2b [Nicotiana sylvestris]</t>
  </si>
  <si>
    <t>GO:0001101//response to acid chemical;GO:0006950//response to stress;GO:0006351//transcription, DNA-templated</t>
  </si>
  <si>
    <t>gi|697096784|ref|XP_009618124.1|/0/PREDICTED: NAC domain-containing protein 72-like [Nicotiana tomentosiformis]</t>
  </si>
  <si>
    <t>ko04141//Protein processing in endoplasmic reticulum;ko04626//Plant-pathogen interaction</t>
  </si>
  <si>
    <t>GO:0005515//protein binding;GO:0032550</t>
  </si>
  <si>
    <t>GO:0050896//response to stimulus;GO:0044267//cellular protein metabolic process</t>
  </si>
  <si>
    <t>gi|697149387|ref|XP_009628903.1|/0/PREDICTED: heat shock protein 83-like [Nicotiana tomentosiformis]</t>
  </si>
  <si>
    <t>gi|698514651|ref|XP_009802194.1|/0/PREDICTED: bidirectional sugar transporter SWEET12-like isoform X1 [Nicotiana sylvestris]</t>
  </si>
  <si>
    <t>gi|697185606|ref|XP_009601840.1|/1.17866e-176/PREDICTED: BI1-like protein isoform X1 [Nicotiana tomentosiformis]</t>
  </si>
  <si>
    <t>GO:0009411//response to UV;GO:0001101//response to acid chemical;GO:0019941//modification-dependent protein catabolic process;GO:0006605//protein targeting;GO:0036211</t>
  </si>
  <si>
    <t>gi|697103712|ref|XP_009605659.1|;gi|848882817|ref|XP_012841732.1|/0;0/PREDICTED: polyubiquitin [Nicotiana tomentosiformis];PREDICTED: polyubiquitin-A-like isoform X2 [Erythranthe guttata]</t>
  </si>
  <si>
    <t>gi|697161365|ref|XP_009589459.1|/0/PREDICTED: homeobox-leucine zipper protein HAT4-like [Nicotiana tomentosiformis]</t>
  </si>
  <si>
    <t>ko01100//Metabolic pathways;ko00909//Sesquiterpenoid and triterpenoid biosynthesis;ko01110//Biosynthesis of secondary metabolites;ko00904//Diterpenoid biosynthesis</t>
  </si>
  <si>
    <t>GO:0046872//metal ion binding;GO:0016838</t>
  </si>
  <si>
    <t>GO:0006950//response to stress;GO:0006721</t>
  </si>
  <si>
    <t>gi|505588|gb|AAA19216.1|/0/5-epi-aristolochene synthase [Nicotiana tabacum]</t>
  </si>
  <si>
    <t>gi|697106024|ref|XP_009606845.1|/1.18989e-85/PREDICTED: calcyclin-binding protein isoform X2 [Nicotiana tomentosiformis]</t>
  </si>
  <si>
    <t>gi|697154762|ref|XP_009631619.1|;gi|697154760|ref|XP_009631618.1|/3.86646e-177;1.75237e-120/PREDICTED: heat stress transcription factor A-7a-like isoform X2 [Nicotiana tomentosiformis];PREDICTED: heat stress transcription factor A-7a-like isoform X1 [Nicotiana tomentosiformis]</t>
  </si>
  <si>
    <t>down</t>
  </si>
  <si>
    <t>ko01100//Metabolic pathways;ko04070//Phosphatidylinositol signaling system;ko00562//Inositol phosphate metabolism;ko01110//Biosynthesis of secondary metabolites;ko00053//Ascorbate and aldarate metabolism</t>
  </si>
  <si>
    <t>GO:0046872//metal ion binding;GO:0052834//inositol monophosphate phosphatase activity</t>
  </si>
  <si>
    <t>GO:0046488//phosphatidylinositol metabolic process;GO:0006020//inositol metabolic process</t>
  </si>
  <si>
    <t>gi|698573826|ref|XP_009775508.1|/0/PREDICTED: inositol monophosphatase 3 [Nicotiana sylvestris]</t>
  </si>
  <si>
    <t>GO:0042887</t>
  </si>
  <si>
    <t>GO:0015840//urea transport;GO:0042044//fluid transport</t>
  </si>
  <si>
    <t>gi|698456204|ref|XP_009780564.1|/8.39374e-163/PREDICTED: aquaporin TIP1-3 [Nicotiana sylvestris]</t>
  </si>
  <si>
    <t>ko00941//Flavonoid biosynthesis;ko01100//Metabolic pathways;ko04712//Circadian rhythm - plant;ko01110//Biosynthesis of secondary metabolites</t>
  </si>
  <si>
    <t>GO:0016747//transferase activity, transferring acyl groups other than amino-acyl groups</t>
  </si>
  <si>
    <t>GO:0009812//flavonoid metabolic process</t>
  </si>
  <si>
    <t>gi|13925890|gb|AAK49457.1|/0/chalcone synthase [Nicotiana tabacum]</t>
  </si>
  <si>
    <t>gi|698537794|ref|XP_009764938.1|/0/PREDICTED: chalcone synthase A [Nicotiana sylvestris]</t>
  </si>
  <si>
    <t>GO:0043169//cation binding;GO:0019842//vitamin binding;GO:0016706//oxidoreductase activity, acting on paired donors, with incorporation or reduction of molecular oxygen, 2-oxoglutarate as one donor, and incorporation of one atom each of oxygen into both donors</t>
  </si>
  <si>
    <t>GO:0009812//flavonoid metabolic process;GO:0044710;GO:0009411//response to UV</t>
  </si>
  <si>
    <t>gi|698539747|ref|XP_009765543.1|/0/PREDICTED: naringenin,2-oxoglutarate 3-dioxygenase [Nicotiana sylvestris]</t>
  </si>
  <si>
    <t>ko01100//Metabolic pathways;ko00620//Pyruvate metabolism;ko00630//Glyoxylate and dicarboxylate metabolism;ko01110//Biosynthesis of secondary metabolites;ko00020//Citrate cycle (TCA cycle);ko00710//Carbon fixation in photosynthetic organisms</t>
  </si>
  <si>
    <t>GO:0016615//malate dehydrogenase activity</t>
  </si>
  <si>
    <t>GO:0005975//carbohydrate metabolic process;GO:0043648//dicarboxylic acid metabolic process</t>
  </si>
  <si>
    <t>gi|697121612|ref|XP_009614783.1|/0/PREDICTED: malate dehydrogenase, chloroplastic [Nicotiana tomentosiformis]</t>
  </si>
  <si>
    <t>gi|164454783|dbj|BAF96938.1|/0/flavanone 3-hydroxylase [Nicotiana tabacum]</t>
  </si>
  <si>
    <t>GO:0017111//nucleoside-triphosphatase activity;GO:0097159//organic cyclic compound binding;GO:0016491//oxidoreductase activity;GO:1901363;GO:0036094//small molecule binding</t>
  </si>
  <si>
    <t>GO:0044763;GO:0044710;GO:0051234//establishment of localization</t>
  </si>
  <si>
    <t>gi|698491694|ref|XP_009792251.1|/0/PREDICTED: ABC transporter C family member 14-like [Nicotiana sylvestris]</t>
  </si>
  <si>
    <t>GO:0016868//intramolecular transferase activity, phosphotransferases</t>
  </si>
  <si>
    <t>GO:0019852//L-ascorbic acid metabolic process;GO:0006013//mannose metabolic process;GO:0009226//nucleotide-sugar biosynthetic process;GO:0006970//response to osmotic stress</t>
  </si>
  <si>
    <t>gi|697108914|ref|XP_009608311.1|/7.40309e-175/PREDICTED: phosphomannomutase [Nicotiana tomentosiformis]</t>
  </si>
  <si>
    <t>gi|697120677|ref|XP_009614306.1|/1.17125e-153/PREDICTED: aquaporin TIP2-1-like [Nicotiana tomentosiformis]</t>
  </si>
  <si>
    <t>gi|698583885|ref|XP_009778206.1|/0/PREDICTED: sulfate transporter 3.1-like [Nicotiana sylvestris]</t>
  </si>
  <si>
    <t>gi|698451062|ref|XP_009776793.1|/0/PREDICTED: heat shock protein 90-1-like [Nicotiana sylvestris]</t>
  </si>
  <si>
    <t>GO:0015291//secondary active transmembrane transporter activity</t>
  </si>
  <si>
    <t>GO:0015893//drug transport;GO:0044763</t>
  </si>
  <si>
    <t>gi|698548410|ref|XP_009768339.1|/0/PREDICTED: protein TRANSPARENT TESTA 12-like [Nicotiana sylvestris]</t>
  </si>
  <si>
    <t>gi|698571631|ref|XP_009774927.1|/0/PREDICTED: chalcone synthase 2 [Nicotiana sylvestris]</t>
  </si>
  <si>
    <t>GO:0016872//intramolecular lyase activity</t>
  </si>
  <si>
    <t>GO:0009812//flavonoid metabolic process;GO:0009628//response to abiotic stimulus</t>
  </si>
  <si>
    <t>gi|697146197|ref|XP_009627241.1|/2.38827e-135/PREDICTED: probable chalcone--flavonone isomerase 3 [Nicotiana tomentosiformis]</t>
  </si>
  <si>
    <t>gi|697161862|ref|XP_009589727.1|/2.28776e-63/PREDICTED: uncharacterized protein LOC104087042 [Nicotiana tomentosiformis]</t>
  </si>
  <si>
    <t>ko03010//Ribosome</t>
  </si>
  <si>
    <t>GO:0005911//cell-cell junction;GO:0015935//small ribosomal subunit;GO:0030312//external encapsulating structure</t>
  </si>
  <si>
    <t>GO:0005198//structural molecule activity</t>
  </si>
  <si>
    <t>gi|697103317|ref|XP_009605477.1|/9.60272e-84/PREDICTED: 40S ribosomal protein S11-like [Nicotiana tomentosiformis]</t>
  </si>
  <si>
    <t>GO:0015171//amino acid transmembrane transporter activity</t>
  </si>
  <si>
    <t>GO:0006865//amino acid transport;GO:0051707//response to other organism;GO:0006812//cation transport;GO:0015740//C4-dicarboxylate transport</t>
  </si>
  <si>
    <t>gi|697149670|ref|XP_009629042.1|/1.02668e-147/PREDICTED: amino acid permease 6-like [Nicotiana tomentosiformis]</t>
  </si>
  <si>
    <t>GO:0005840//ribosome;GO:0043231//intracellular membrane-bounded organelle;GO:0016020//membrane;GO:0044446</t>
  </si>
  <si>
    <t>gi|697094490|ref|XP_009606590.1|/3.66184e-101/PREDICTED: 60S ribosomal protein L15 [Nicotiana tomentosiformis]</t>
  </si>
  <si>
    <t>GO:0005911//cell-cell junction;GO:0015934//large ribosomal subunit;GO:0016020//membrane;GO:0030312//external encapsulating structure;GO:0009536//plastid</t>
  </si>
  <si>
    <t>gi|697179313|ref|XP_009598635.1|/7.37342e-66/PREDICTED: 60S ribosomal protein L31 [Nicotiana tomentosiformis]</t>
  </si>
  <si>
    <t>ko03015//mRNA surveillance pathway;ko03013//RNA transport</t>
  </si>
  <si>
    <t>gi|697189510|ref|XP_009603812.1|/0/PREDICTED: LOW QUALITY PROTEIN: uncharacterized protein LOC104098710 [Nicotiana tomentosiformis]</t>
  </si>
  <si>
    <t>gi|697156565|ref|XP_009587034.1|/3.70543e-162/PREDICTED: chalcone--flavonone isomerase [Nicotiana tomentosiformis]</t>
  </si>
  <si>
    <t>gi|697106757|ref|XP_009607201.1|/0/PREDICTED: cytochrome P450 CYP736A12-like [Nicotiana tomentosiformis]</t>
  </si>
  <si>
    <t>GO:0030529//ribonucleoprotein complex</t>
  </si>
  <si>
    <t>gi|698462945|ref|XP_009782102.1|/2.04302e-146/PREDICTED: 40S ribosomal protein S6-like [Nicotiana sylvestris]</t>
  </si>
  <si>
    <t>ko01100//Metabolic pathways;ko00630//Glyoxylate and dicarboxylate metabolism</t>
  </si>
  <si>
    <t>gi|698474333|ref|XP_009784669.1|/0/PREDICTED: carboxyvinyl-carboxyphosphonate phosphorylmutase, chloroplastic-like [Nicotiana sylvestris]</t>
  </si>
  <si>
    <t>gi|697116734|ref|XP_009612288.1|/1.52277e-146/PREDICTED: 40S ribosomal protein S6-like [Nicotiana tomentosiformis]</t>
  </si>
  <si>
    <t>gi|697099011|ref|XP_009629645.1|;gi|698570984|ref|XP_009774751.1|/5.35998e-109;0/PREDICTED: zinc finger BED domain-containing protein RICESLEEPER 2-like [Nicotiana tomentosiformis];PREDICTED: zinc finger BED domain-containing protein RICESLEEPER 2-like, partial [Nicotiana sylvestris]</t>
  </si>
  <si>
    <t>GO:0006950//response to stress;GO:0042044//fluid transport</t>
  </si>
  <si>
    <t>gi|735997355|tpg|DAA64676.1|/0/TPA_exp: aquaporin PIP2 3b [Nicotiana tabacum]</t>
  </si>
  <si>
    <t>gi|698532791|ref|XP_009763212.1|/0/PREDICTED: transcription factor bHLH71-like [Nicotiana sylvestris]</t>
  </si>
  <si>
    <t>GO:0043231//intracellular membrane-bounded organelle;GO:0005911//cell-cell junction</t>
  </si>
  <si>
    <t>GO:0010038//response to metal ion;GO:0000041//transition metal ion transport;GO:0046916//cellular transition metal ion homeostasis;GO:0072593//reactive oxygen species metabolic process;GO:0009617//response to bacterium</t>
  </si>
  <si>
    <t>gi|698502238|ref|XP_009796782.1|/0/PREDICTED: metal transporter Nramp3-like [Nicotiana sylvestris]</t>
  </si>
  <si>
    <t>gi|698531802|ref|XP_009762731.1|/6.47533e-90/PREDICTED: GDT1-like protein 1, chloroplastic [Nicotiana sylvestris]</t>
  </si>
  <si>
    <t>GO:0009536//plastid;GO:0044424</t>
  </si>
  <si>
    <t>GO:0004645//phosphorylase activity;GO:0043168//anion binding</t>
  </si>
  <si>
    <t>GO:0006950//response to stress;GO:0044238//primary metabolic process;GO:0010038//response to metal ion</t>
  </si>
  <si>
    <t>gi|697100237|ref|XP_009590194.1|;gi|697100243|ref|XP_009590220.1|/0;0/PREDICTED: alpha-glucan phosphorylase, H isozyme isoform X1 [Nicotiana tomentosiformis];PREDICTED: alpha-glucan phosphorylase, H isozyme isoform X2 [Nicotiana tomentosiformis]</t>
  </si>
  <si>
    <t>gi|697102768|ref|XP_009602942.1|/0/PREDICTED: rop guanine nucleotide exchange factor 7-like [Nicotiana tomentosiformis]</t>
  </si>
  <si>
    <t>gi|698553843|ref|XP_009770048.1|/5.75221e-146/PREDICTED: glutathione S-transferase U17-like [Nicotiana sylvestris]</t>
  </si>
  <si>
    <t>gi|697151087|ref|XP_009629756.1|/0/PREDICTED: polygalacturonase At1g48100-like [Nicotiana tomentosiformis]</t>
  </si>
  <si>
    <t>gi|698454177|ref|XP_009780118.1|/1.07731e-137/PREDICTED: lactoylglutathione lyase-like [Nicotiana sylvestris]</t>
  </si>
  <si>
    <t>ko00941//Flavonoid biosynthesis;ko01100//Metabolic pathways;ko01110//Biosynthesis of secondary metabolites;ko00944//Flavone and flavonol biosynthesis</t>
  </si>
  <si>
    <t>GO:0046906//tetrapyrrole binding;GO:0046914//transition metal ion binding;GO:0016709//oxidoreductase activity, acting on paired donors, with incorporation or reduction of molecular oxygen, NAD(P)H as one donor, and incorporation of one atom of oxygen</t>
  </si>
  <si>
    <t>GO:0009812//flavonoid metabolic process;GO:0044710</t>
  </si>
  <si>
    <t>gi|697176627|ref|XP_009597267.1|/0/PREDICTED: flavonoid 3'-monooxygenase [Nicotiana tomentosiformis]</t>
  </si>
  <si>
    <t>ko00591//Linoleic acid metabolism;ko01100//Metabolic pathways;ko00592//alpha-Linolenic acid metabolism</t>
  </si>
  <si>
    <t>GO:0031976;GO:0009532//plastid stroma</t>
  </si>
  <si>
    <t>gi|32454712|gb|AAP83137.1|/0/lipoxygenase, partial [Nicotiana attenuata]</t>
  </si>
  <si>
    <t>gi|735997345|tpg|DAA64671.1|/0/TPA_exp: aquaporin PIP1 4 [Nicotiana tabacum]</t>
  </si>
  <si>
    <t>GO:0004553//hydrolase activity, hydrolyzing O-glycosyl compounds</t>
  </si>
  <si>
    <t>GO:0009827//plant-type cell wall modification;GO:0044238//primary metabolic process</t>
  </si>
  <si>
    <t>gi|698443246|ref|XP_009764272.1|/0/PREDICTED: endoglucanase 18-like [Nicotiana sylvestris]</t>
  </si>
  <si>
    <t>GO:0043033//isoamylase complex</t>
  </si>
  <si>
    <t>GO:0016798//hydrolase activity, acting on glycosyl bonds;GO:0043167//ion binding</t>
  </si>
  <si>
    <t>GO:0009059//macromolecule biosynthetic process;GO:0044238//primary metabolic process</t>
  </si>
  <si>
    <t>gi|697160267|ref|XP_009588914.1|/0/PREDICTED: isoamylase 1, chloroplastic [Nicotiana tomentosiformis]</t>
  </si>
  <si>
    <t>gi|698519061|ref|XP_009804396.1|/1.23791e-135/PREDICTED: probable chalcone--flavonone isomerase 3 [Nicotiana sylvestris]</t>
  </si>
  <si>
    <t>ko00860//Porphyrin and chlorophyll metabolism;ko01100//Metabolic pathways;ko01110//Biosynthesis of secondary metabolites</t>
  </si>
  <si>
    <t>gi|698490789|ref|XP_009791851.1|/0/PREDICTED: chlorophyllase-2, chloroplastic-like [Nicotiana sylvestris]</t>
  </si>
  <si>
    <t>gi|697150024|ref|XP_009629223.1|/1.87825e-121/PREDICTED: CASP-like protein 4D2 [Nicotiana tomentosiformis]</t>
  </si>
  <si>
    <t>GO:0044391//ribosomal subunit</t>
  </si>
  <si>
    <t>gi|698516752|ref|XP_009803259.1|/5.61548e-100/PREDICTED: 60S ribosomal protein L17-2-like [Nicotiana sylvestris]</t>
  </si>
  <si>
    <t>GO:0044765;GO:0044763</t>
  </si>
  <si>
    <t>gi|698527550|ref|XP_009760619.1|/2.63856e-158/PREDICTED: protein TRANSPARENT TESTA 12-like [Nicotiana sylvestris]</t>
  </si>
  <si>
    <t>gi|697123075|ref|XP_009615525.1|/0/PREDICTED: GDSL esterase/lipase At5g45950 [Nicotiana tomentosiformis]</t>
  </si>
  <si>
    <t>gi|698503739|ref|XP_009797436.1|;gi|698503736|ref|XP_009797435.1|/1.29008e-66;5.8607e-141/PREDICTED: acetylajmalan esterase-like isoform X2 [Nicotiana sylvestris];PREDICTED: acetylajmalan esterase-like isoform X1 [Nicotiana sylvestris]</t>
  </si>
  <si>
    <t>gi|697172743|ref|XP_009595307.1|/0/PREDICTED: endoglucanase 18-like [Nicotiana tomentosiformis]</t>
  </si>
  <si>
    <t>ko01100//Metabolic pathways;ko01110//Biosynthesis of secondary metabolites;ko00400//Phenylalanine, tyrosine and tryptophan biosynthesis</t>
  </si>
  <si>
    <t>GO:0031406//carboxylic acid binding;GO:0016836//hydro-lyase activity</t>
  </si>
  <si>
    <t>GO:0006558//L-phenylalanine metabolic process</t>
  </si>
  <si>
    <t>gi|697188230|ref|XP_009603150.1|/0/PREDICTED: arogenate dehydratase/prephenate dehydratase 1, chloroplastic [Nicotiana tomentosiformis]</t>
  </si>
  <si>
    <t>ko00564//Glycerophospholipid metabolism</t>
  </si>
  <si>
    <t>GO:0008170//N-methyltransferase activity</t>
  </si>
  <si>
    <t>GO:0048868//pollen tube development;GO:0048229//gametophyte development;GO:0019695//choline metabolic process;GO:0046165;GO:0009791//post-embryonic development;GO:0000904//cell morphogenesis involved in differentiation</t>
  </si>
  <si>
    <t>gi|697093591|ref|XP_009616694.1|/0/PREDICTED: phosphoethanolamine N-methyltransferase 1-like [Nicotiana tomentosiformis]</t>
  </si>
  <si>
    <t>gi|697140973|ref|XP_009624595.1|/1.45797e-162/PREDICTED: aquaporin TIP1-3 [Nicotiana tomentosiformis]</t>
  </si>
  <si>
    <t>ko00230//Purine metabolism;ko01100//Metabolic pathways</t>
  </si>
  <si>
    <t>GO:0044444;GO:0044424</t>
  </si>
  <si>
    <t>GO:0016763//transferase activity, transferring pentosyl groups</t>
  </si>
  <si>
    <t>GO:0043096//purine nucleobase salvage</t>
  </si>
  <si>
    <t>gi|697114247|ref|XP_009611023.1|/1.9963e-63/PREDICTED: adenine phosphoribosyltransferase 3 [Nicotiana tomentosiformis]</t>
  </si>
  <si>
    <t>GO:0005911//cell-cell junction;GO:0044391//ribosomal subunit</t>
  </si>
  <si>
    <t>GO:0003723//RNA binding;GO:0005198//structural molecule activity</t>
  </si>
  <si>
    <t>gi|697179457|ref|XP_009598709.1|/2.84666e-96/PREDICTED: 40S ribosomal protein S9-2-like [Nicotiana tomentosiformis]</t>
  </si>
  <si>
    <t>GO:0009725//response to hormone;GO:0001101//response to acid chemical</t>
  </si>
  <si>
    <t>gi|698585111|ref|XP_009778557.1|/0/PREDICTED: transcription factor MYB1R1-like [Nicotiana sylvestris]</t>
  </si>
  <si>
    <t>GO:0004645//phosphorylase activity;GO:0005515//protein binding;GO:0043168//anion binding</t>
  </si>
  <si>
    <t>gi|697151373|ref|XP_009629905.1|/0/PREDICTED: alpha-1,4 glucan phosphorylase L-1 isozyme, chloroplastic/amyloplastic [Nicotiana tomentosiformis]</t>
  </si>
  <si>
    <t>ko01100//Metabolic pathways;ko00770//Pantothenate and CoA biosynthesis;ko01110//Biosynthesis of secondary metabolites;ko00290//Valine, leucine and isoleucine biosynthesis</t>
  </si>
  <si>
    <t>GO:0046914//transition metal ion binding;GO:0016836//hydro-lyase activity</t>
  </si>
  <si>
    <t>GO:0008652//cellular amino acid biosynthetic process;GO:0048229//gametophyte development</t>
  </si>
  <si>
    <t>gi|698519187|ref|XP_009804459.1|/1.1138e-151/PREDICTED: putative dihydroxy-acid dehydratase, mitochondrial, partial [Nicotiana sylvestris]</t>
  </si>
  <si>
    <t>GO:0000229</t>
  </si>
  <si>
    <t>gi|698479703|ref|XP_009786926.1|/7.31026e-91/PREDICTED: uncharacterized protein LOC104234966 [Nicotiana sylvestris]</t>
  </si>
  <si>
    <t>gi|698517388|ref|XP_009803579.1|;gi|698517386|ref|XP_009803578.1|/0;0/PREDICTED: probable protein ABIL5 isoform X2 [Nicotiana sylvestris];PREDICTED: probable protein ABIL5 isoform X1 [Nicotiana sylvestris]</t>
  </si>
  <si>
    <t>gi|698496968|ref|XP_009794495.1|/6.92735e-135/PREDICTED: protein LURP-one-related 11-like [Nicotiana sylvestris]</t>
  </si>
  <si>
    <t>ko01100//Metabolic pathways;ko00053//Ascorbate and aldarate metabolism</t>
  </si>
  <si>
    <t>GO:0046914//transition metal ion binding;GO:0003824//catalytic activity</t>
  </si>
  <si>
    <t>gi|697153314|ref|XP_009630902.1|/0/PREDICTED: L-ascorbate oxidase homolog isoform X3 [Nicotiana tomentosiformis]</t>
  </si>
  <si>
    <t>ko03015//mRNA surveillance pathway;ko03010//Ribosome</t>
  </si>
  <si>
    <t>GO:0036094//small molecule binding;GO:0043167//ion binding;GO:0097159//organic cyclic compound binding;GO:1901363</t>
  </si>
  <si>
    <t>gi|697097714|ref|XP_009623005.1|/1.43358e-105/PREDICTED: glycine-rich RNA-binding protein 4, mitochondrial-like [Nicotiana tomentosiformis]</t>
  </si>
  <si>
    <t>ko00061//Fatty acid biosynthesis;ko01100//Metabolic pathways</t>
  </si>
  <si>
    <t>GO:0009526//plastid envelope;GO:0009532//plastid stroma</t>
  </si>
  <si>
    <t>GO:0046914//transition metal ion binding;GO:0016628//oxidoreductase activity, acting on the CH-CH group of donors, NAD or NADP as acceptor;GO:0004312//fatty acid synthase activity</t>
  </si>
  <si>
    <t>gi|697128558|ref|XP_009618336.1|/0/PREDICTED: enoyl-[acyl-carrier-protein] reductase [NADH], chloroplastic-like [Nicotiana tomentosiformis]</t>
  </si>
  <si>
    <t>ko01100//Metabolic pathways;ko00906//Carotenoid biosynthesis;ko01110//Biosynthesis of secondary metabolites</t>
  </si>
  <si>
    <t>GO:0016616//oxidoreductase activity, acting on the CH-OH group of donors, NAD or NADP as acceptor</t>
  </si>
  <si>
    <t>GO:0006560//proline metabolic process;GO:0009688//abscisic acid biosynthetic process;GO:0006950//response to stress;GO:0009746</t>
  </si>
  <si>
    <t>gi|698481462|ref|XP_009787721.1|/0/PREDICTED: xanthoxin dehydrogenase-like [Nicotiana sylvestris]</t>
  </si>
  <si>
    <t>GO:0016859//cis-trans isomerase activity</t>
  </si>
  <si>
    <t>GO:0018208//peptidyl-proline modification;GO:0010038//response to metal ion</t>
  </si>
  <si>
    <t>gi|698562834|ref|XP_009772522.1|/3.21081e-120/PREDICTED: peptidyl-prolyl cis-trans isomerase CYP19-3-like [Nicotiana sylvestris]</t>
  </si>
  <si>
    <t>gi|697165726|ref|XP_009591670.1|/6.50226e-109/PREDICTED: vacuolar cation/proton exchanger 3-like isoform X2 [Nicotiana tomentosiformis]</t>
  </si>
  <si>
    <t>GO:0015935//small ribosomal subunit;GO:0016020//membrane;GO:0030312//external encapsulating structure;GO:0044437;GO:0009536//plastid;GO:0031981//nuclear lumen</t>
  </si>
  <si>
    <t>GO:0036094//small molecule binding;GO:0005198//structural molecule activity</t>
  </si>
  <si>
    <t>gi|698462374|ref|XP_009781975.1|/2.45058e-84/PREDICTED: 40S ribosomal protein S24-1-like [Nicotiana sylvestris]</t>
  </si>
  <si>
    <t>gi|698430077|ref|XP_009792514.1|/0/PREDICTED: aspartic proteinase-like, partial [Nicotiana sylvestris]</t>
  </si>
  <si>
    <t>gi|697143042|ref|XP_009625629.1|/2.67477e-146/PREDICTED: probable rRNA-processing protein EBP2 homolog [Nicotiana tomentosiformis]</t>
  </si>
  <si>
    <t>gi|698524909|ref|XP_009759265.1|/0/PREDICTED: probable aquaporin PIP1-2 [Nicotiana sylvestris]</t>
  </si>
  <si>
    <t>GO:0016491//oxidoreductase activity;GO:0008233//peptidase activity</t>
  </si>
  <si>
    <t>gi|172052260|gb|ACB70409.1|/0/cysteine protease [Nicotiana tabacum]</t>
  </si>
  <si>
    <t>gi|698558609|ref|XP_009771336.1|/0/PREDICTED: aspartic proteinase A1-like isoform X2 [Nicotiana sylvestris]</t>
  </si>
  <si>
    <t>gi|698571774|ref|XP_009774973.1|;gi|697115571|ref|XP_009611698.1|;gi|697115559|ref|XP_009611691.1|/1.01991e-134;0;0/PREDICTED: uncharacterized protein LOC104224942 [Nicotiana sylvestris];PREDICTED: vacuolar amino acid transporter 1-like isoform X5 [Nicotiana tomentosiformis];PREDICTED: vacuolar amino acid transporter 1-like isoform X1 [Nicotiana tomentosiformis]</t>
  </si>
  <si>
    <t>ko00073//Cutin, suberine and wax biosynthesis</t>
  </si>
  <si>
    <t>gi|697183303|ref|XP_009600672.1|;gi|697183301|ref|XP_009600671.1|/0;0/PREDICTED: protein HOTHEAD-like isoform X2 [Nicotiana tomentosiformis];PREDICTED: protein HOTHEAD-like isoform X1 [Nicotiana tomentosiformis]</t>
  </si>
  <si>
    <t>gi|698485080|ref|XP_009789323.1|/1.24973e-105/PREDICTED: MLP-like protein 423 [Nicotiana sylvestris]</t>
  </si>
  <si>
    <t>GO:0004645//phosphorylase activity;GO:0043168//anion binding;GO:0005515//protein binding</t>
  </si>
  <si>
    <t>GO:0009628//response to abiotic stimulus;GO:0006950//response to stress;GO:0044238//primary metabolic process</t>
  </si>
  <si>
    <t>gi|698581426|ref|XP_009777544.1|/0/PREDICTED: alpha-1,4 glucan phosphorylase L-2 isozyme, chloroplastic/amyloplastic [Nicotiana sylvestris]</t>
  </si>
  <si>
    <t>gi|697125629|ref|XP_009616839.1|/1.54252e-84/PREDICTED: 40S ribosomal protein S24-1 [Nicotiana tomentosiformis]</t>
  </si>
  <si>
    <t>gi|7385017|gb|AAF61647.1|AF190634_1/0/UDP-glucose:salicylic acid glucosyltransferase [Nicotiana tabacum]</t>
  </si>
  <si>
    <t>gi|697129832|ref|XP_009618978.1|/7.70699e-58/PREDICTED: uncharacterized protein LOC104111080 [Nicotiana tomentosiformis]</t>
  </si>
  <si>
    <t>gi|698510674|ref|XP_009800485.1|/0/PREDICTED: pumilio homolog 24 [Nicotiana sylvestris]</t>
  </si>
  <si>
    <t>GO:0007154//cell communication</t>
  </si>
  <si>
    <t>gi|698456547|ref|XP_009780646.1|/0/PREDICTED: rho GTPase-activating protein 2 [Nicotiana sylvestris]</t>
  </si>
  <si>
    <t>gi|697172447|ref|XP_009595161.1|/0/PREDICTED: aspartic proteinase PCS1 [Nicotiana tomentosiformis]</t>
  </si>
  <si>
    <t>GO:0009526//plastid envelope</t>
  </si>
  <si>
    <t>GO:0048037//cofactor binding</t>
  </si>
  <si>
    <t>GO:0009658//chloroplast organization;GO:0008152//metabolic process</t>
  </si>
  <si>
    <t>gi|698579589|ref|XP_009777058.1|/3.95598e-84/PREDICTED: epimerase family protein SDR39U1 isoform X1 [Nicotiana sylvestris]</t>
  </si>
  <si>
    <t>gi|697156599|ref|XP_009587050.1|/0/PREDICTED: aspartic proteinase-like [Nicotiana tomentosiformis]</t>
  </si>
  <si>
    <t>GO:0005911//cell-cell junction;GO:0015934//large ribosomal subunit;GO:0016020//membrane</t>
  </si>
  <si>
    <t>GO:0010467//gene expression;GO:0051707//response to other organism</t>
  </si>
  <si>
    <t>gi|698483299|ref|XP_009788520.1|/2.51874e-68/PREDICTED: 60S ribosomal protein L30-like [Nicotiana sylvestris]</t>
  </si>
  <si>
    <t>gi|697160481|ref|XP_009589013.1|/0/PREDICTED: glucose-6-phosphate/phosphate translocator 2, chloroplastic-like [Nicotiana tomentosiformis]</t>
  </si>
  <si>
    <t>gi|697113696|ref|XP_009610732.1|/2.97968e-101/PREDICTED: LETM1 and EF-hand domain-containing protein 1, mitochondrial-like [Nicotiana tomentosiformis]</t>
  </si>
  <si>
    <t>gi|697125467|ref|XP_009616752.1|;gi|697125465|ref|XP_009616751.1|/9.24411e-82;2.03791e-87/PREDICTED: histone deacetylase HDT1-like isoform X2 [Nicotiana tomentosiformis];PREDICTED: histone deacetylase HDT1-like isoform X1 [Nicotiana tomentosiformis]</t>
  </si>
  <si>
    <t>gi|697182421|ref|XP_009600215.1|/0/PREDICTED: alpha-1,4 glucan phosphorylase L-2 isozyme, chloroplastic/amyloplastic [Nicotiana tomentosiformis]</t>
  </si>
  <si>
    <t>gi|971586540|ref|XP_006367270.2|/1.67578e-75/PREDICTED: TBC1 domain family member 8B-like [Solanum tuberosum]</t>
  </si>
  <si>
    <t>gi|698526412|ref|XP_009760035.1|/4.59855e-90/PREDICTED: histone deacetylase HDT1-like [Nicotiana sylvestris]</t>
  </si>
  <si>
    <t>gi|697129354|ref|XP_009618734.1|/0/PREDICTED: rho GTPase-activating protein 2-like [Nicotiana tomentosiformis]</t>
  </si>
  <si>
    <t>GO:0032550;GO:0003676//nucleic acid binding;GO:0003678//DNA helicase activity</t>
  </si>
  <si>
    <t>GO:0032196//transposition;GO:0009292;GO:0031062//positive regulation of histone methylation;GO:0006306//DNA methylation;GO:0035067//negative regulation of histone acetylation;GO:0009154//purine ribonucleotide catabolic process;GO:0032392//DNA geometric change</t>
  </si>
  <si>
    <t>gi|697098086|ref|XP_009624829.1|/0/PREDICTED: ATP-dependent DNA helicase DDM1-like isoform X2 [Nicotiana tomentosiformis]</t>
  </si>
  <si>
    <t>gi|697150191|ref|XP_009629303.1|/0/PREDICTED: GDSL esterase/lipase At5g55050-like [Nicotiana tomentosiformis]</t>
  </si>
  <si>
    <t>ko00520//Amino sugar and nucleotide sugar metabolism;ko01100//Metabolic pathways;ko00040//Pentose and glucuronate interconversions;ko00500//Starch and sucrose metabolism;ko01110//Biosynthesis of secondary metabolites;ko00053//Ascorbate and aldarate metabolism</t>
  </si>
  <si>
    <t>GO:0000166//nucleotide binding;GO:0016616//oxidoreductase activity, acting on the CH-OH group of donors, NAD or NADP as acceptor</t>
  </si>
  <si>
    <t>gi|698509736|ref|XP_009800068.1|/0/PREDICTED: UDP-glucose 6-dehydrogenase 4-like [Nicotiana sylvestris]</t>
  </si>
  <si>
    <t>GO:0016798//hydrolase activity, acting on glycosyl bonds;GO:0004553//hydrolase activity, hydrolyzing O-glycosyl compounds</t>
  </si>
  <si>
    <t>gi|697139307|ref|XP_009623740.1|/9.59401e-31/PREDICTED: beta-galactosidase 17-like, partial [Nicotiana tomentosiformis]</t>
  </si>
  <si>
    <t>ko00903//Limonene and pinene degradation;ko00340//Histidine metabolism;ko01100//Metabolic pathways;ko00640//Propanoate metabolism;ko00380//Tryptophan metabolism;ko00280//Valine, leucine and isoleucine degradation;ko00410//beta-Alanine metabolism;ko00040//Pentose and glucuronate interconversions;ko00620//Pyruvate metabolism;ko00310//Lysine degradation;ko01110//Biosynthesis of secondary metabolites;ko00010//Glycolysis / Gluconeogenesis;ko00071//Fatty acid metabolism;ko00053//Ascorbate and aldarate metabolism;ko00330//Arginine and proline metabolism;ko00561//Glycerolipid metabolism</t>
  </si>
  <si>
    <t>GO:0016903//oxidoreductase activity, acting on the aldehyde or oxo group of donors</t>
  </si>
  <si>
    <t>gi|698498110|ref|XP_009794979.1|;gi|697107051|ref|XP_009607357.1|/2.37796e-129;9.13649e-48/PREDICTED: aldehyde dehydrogenase family 2 member B7, mitochondrial-like [Nicotiana sylvestris];PREDICTED: uncharacterized protein At4g08330, chloroplastic-like isoform X2 [Nicotiana tomentosiformis]</t>
  </si>
  <si>
    <t>gi|698459513|ref|XP_009781311.1|/6.71355e-133/PREDICTED: lactoylglutathione lyase-like [Nicotiana sylvestris]</t>
  </si>
  <si>
    <t>gi|697139172|ref|XP_009623674.1|/5.39494e-113/PREDICTED: uncharacterized protein LOC104114842 [Nicotiana tomentosiformis]</t>
  </si>
  <si>
    <t>GO:0046914//transition metal ion binding;GO:0019842//vitamin binding;GO:0016706//oxidoreductase activity, acting on paired donors, with incorporation or reduction of molecular oxygen, 2-oxoglutarate as one donor, and incorporation of one atom each of oxygen into both donors</t>
  </si>
  <si>
    <t>GO:0009314//response to radiation;GO:0051553;GO:0009725//response to hormone</t>
  </si>
  <si>
    <t>gi|164454785|dbj|BAF96939.1|/0/flavonol synthase [Nicotiana tabacum]</t>
  </si>
  <si>
    <t>gi|697143176|ref|XP_009625700.1|/0/PREDICTED: peroxisomal adenine nucleotide carrier 1 [Nicotiana tomentosiformis]</t>
  </si>
  <si>
    <t>GO:0009536//plastid;GO:0043232</t>
  </si>
  <si>
    <t>GO:0032550;GO:0003676//nucleic acid binding;GO:0016853//isomerase activity;GO:0008094//DNA-dependent ATPase activity</t>
  </si>
  <si>
    <t>GO:0071103//DNA conformation change;GO:0009154//purine ribonucleotide catabolic process</t>
  </si>
  <si>
    <t>gi|697125954|ref|XP_009617006.1|/0/PREDICTED: DNA gyrase subunit A, chloroplastic/mitochondrial isoform X1 [Nicotiana tomentosiformis]</t>
  </si>
  <si>
    <t>gi|697143676|ref|XP_009625955.1|/0/PREDICTED: cinnamoyl-CoA reductase 1-like [Nicotiana tomentosiformis]</t>
  </si>
  <si>
    <t>gi|697184790|ref|XP_009601414.1|/5.66055e-164/PREDICTED: uncharacterized protein LOC104096705 [Nicotiana tomentosiformis]</t>
  </si>
  <si>
    <t>gi|698546072|ref|XP_009767600.1|/1.41208e-171/PREDICTED: expansin-A15-like [Nicotiana sylvestris]</t>
  </si>
  <si>
    <t>GO:0016841//ammonia-lyase activity</t>
  </si>
  <si>
    <t>GO:0009699//phenylpropanoid biosynthetic process;GO:0006558//L-phenylalanine metabolic process</t>
  </si>
  <si>
    <t>gi|697175401|ref|XP_009596642.1|/0/PREDICTED: phenylalanine ammonia-lyase G4-like [Nicotiana tomentosiformis]</t>
  </si>
  <si>
    <t>gi|697188495|ref|XP_009603290.1|/0/PREDICTED: uncharacterized protein LOC104098301 [Nicotiana tomentosiformis]</t>
  </si>
  <si>
    <t>gi|697173981|ref|XP_009595926.1|/1.52532e-31/PREDICTED: uncharacterized protein LOC104092119, partial [Nicotiana tomentosiformis]</t>
  </si>
  <si>
    <t>gi|697174211|ref|XP_009596048.1|/0/PREDICTED: triacylglycerol lipase 2-like [Nicotiana tomentosiformis]</t>
  </si>
  <si>
    <t>gi|697126617|ref|XP_009617342.1|/8.85111e-70/PREDICTED: uncharacterized protein LOC104109700 [Nicotiana tomentosiformis]</t>
  </si>
  <si>
    <t>GO:0008610//lipid biosynthetic process</t>
  </si>
  <si>
    <t>gi|698473136|ref|XP_009784406.1|/0/PREDICTED: O-acyltransferase WSD1-like [Nicotiana sylvestris]</t>
  </si>
  <si>
    <t>gi|697163860|ref|XP_009590751.1|/3.68218e-60/PREDICTED: protein NLRC3 [Nicotiana tomentosiformis]</t>
  </si>
  <si>
    <t>gi|697124709|ref|XP_009616361.1|/0/PREDICTED: metal transporter Nramp3-like [Nicotiana tomentosiformis]</t>
  </si>
  <si>
    <t>gi|698551780|ref|XP_009769424.1|/0/PREDICTED: uncharacterized protein LOC104220284 [Nicotiana sylvestris]</t>
  </si>
  <si>
    <t>GO:0044437</t>
  </si>
  <si>
    <t>GO:0000989//transcription factor binding transcription factor activity;GO:0046914//transition metal ion binding;GO:0008080//N-acetyltransferase activity;GO:0005515//protein binding</t>
  </si>
  <si>
    <t>GO:0001101//response to acid chemical;GO:0000302//response to reactive oxygen species;GO:0009725//response to hormone;GO:0010243//response to organonitrogen compound;GO:0006970//response to osmotic stress;GO:0016570//histone modification;GO:0006351//transcription, DNA-templated</t>
  </si>
  <si>
    <t>gi|697157593|ref|XP_009587551.1|;gi|697157589|ref|XP_009587549.1|/0;0/PREDICTED: BTB/POZ and TAZ domain-containing protein 4-like isoform X2 [Nicotiana tomentosiformis];PREDICTED: BTB/POZ and TAZ domain-containing protein 4-like isoform X1 [Nicotiana tomentosiformis]</t>
  </si>
  <si>
    <t>gi|697102798|ref|XP_009603090.1|;gi|697102800|ref|XP_009603098.1|/0;0/PREDICTED: probable inactive leucine-rich repeat receptor-like protein kinase At3g03770 isoform X1 [Nicotiana tomentosiformis];PREDICTED: probable inactive leucine-rich repeat receptor-like protein kinase At3g03770 isoform X2 [Nicotiana tomentosiformis]</t>
  </si>
  <si>
    <t>ko00270//Cysteine and methionine metabolism;ko01100//Metabolic pathways;ko00920//Sulfur metabolism</t>
  </si>
  <si>
    <t>GO:0016412//serine O-acyltransferase activity</t>
  </si>
  <si>
    <t>GO:0006563//L-serine metabolic process</t>
  </si>
  <si>
    <t>gi|697189424|ref|XP_009603768.1|/0/PREDICTED: serine acetyltransferase 2-like [Nicotiana tomentosiformis]</t>
  </si>
  <si>
    <t>ko00380//Tryptophan metabolism</t>
  </si>
  <si>
    <t>GO:0016709//oxidoreductase activity, acting on paired donors, with incorporation or reduction of molecular oxygen, NAD(P)H as one donor, and incorporation of one atom of oxygen;GO:0000166//nucleotide binding</t>
  </si>
  <si>
    <t>gi|697155239|ref|XP_009631855.1|/0/PREDICTED: probable indole-3-pyruvate monooxygenase YUCCA10 [Nicotiana tomentosiformis]</t>
  </si>
  <si>
    <t>GO:0009532//plastid stroma;GO:0000229</t>
  </si>
  <si>
    <t>GO:0001071//nucleic acid binding transcription factor activity;GO:0043565//sequence-specific DNA binding;GO:0043566//structure-specific DNA binding</t>
  </si>
  <si>
    <t>GO:0009620//response to fungus;GO:0006351//transcription, DNA-templated;GO:0007004//telomere maintenance via telomerase;GO:0006950//response to stress</t>
  </si>
  <si>
    <t>gi|698523098|ref|XP_009758353.1|/0/PREDICTED: single-stranded DNA-binding protein WHY1, chloroplastic-like [Nicotiana sylvestris]</t>
  </si>
  <si>
    <t>GO:0016836//hydro-lyase activity</t>
  </si>
  <si>
    <t>GO:0008652//cellular amino acid biosynthetic process</t>
  </si>
  <si>
    <t>gi|698519187|ref|XP_009804459.1|/2.59373e-96/PREDICTED: putative dihydroxy-acid dehydratase, mitochondrial, partial [Nicotiana sylvestris]</t>
  </si>
  <si>
    <t>GO:0016881//acid-amino acid ligase activity;GO:0032550;GO:0016874//ligase activity</t>
  </si>
  <si>
    <t>GO:0022604//regulation of cell morphogenesis;GO:0008152//metabolic process;GO:0044763</t>
  </si>
  <si>
    <t>gi|698497087|ref|XP_009794552.1|;gi|698497094|ref|XP_009794556.1|;gi|698497089|ref|XP_009794553.1|;gi|698497091|ref|XP_009794555.1|/0;0;6.6869e-99;0/PREDICTED: uncharacterized protein LOC104241312 isoform X1 [Nicotiana sylvestris];PREDICTED: uncharacterized protein LOC104241312 isoform X4 [Nicotiana sylvestris];PREDICTED: uncharacterized protein LOC104241312 isoform X2 [Nicotiana sylvestris];PREDICTED: uncharacterized protein LOC104241312 isoform X3 [Nicotiana sylvestris]</t>
  </si>
  <si>
    <t>gi|698561584|ref|XP_009772169.1|/0/PREDICTED: thaumatin-like protein 1 [Nicotiana sylvestris]</t>
  </si>
  <si>
    <t>gi|697120440|ref|XP_009614188.1|/5.21501e-179/PREDICTED: mitochondrial outer membrane protein porin of 36 kDa-like [Nicotiana tomentosiformis]</t>
  </si>
  <si>
    <t>GO:0031224//intrinsic component of membrane;GO:0009526//plastid envelope</t>
  </si>
  <si>
    <t>GO:0008028//monocarboxylic acid transmembrane transporter activity;GO:0015605</t>
  </si>
  <si>
    <t>GO:0015748;GO:0015718//monocarboxylic acid transport</t>
  </si>
  <si>
    <t>gi|698568183|ref|XP_009773987.1|/0/PREDICTED: triose phosphate/phosphate translocator, non-green plastid, chloroplastic-like [Nicotiana sylvestris]</t>
  </si>
  <si>
    <t>GO:0016407//acetyltransferase activity</t>
  </si>
  <si>
    <t>gi|698517119|ref|XP_009803442.1|/0/PREDICTED: UPF0202 protein At1g10490-like [Nicotiana sylvestris]</t>
  </si>
  <si>
    <t>ko01100//Metabolic pathways;ko00909//Sesquiterpenoid and triterpenoid biosynthesis;ko01110//Biosynthesis of secondary metabolites</t>
  </si>
  <si>
    <t>GO:0004311//farnesyltranstransferase activity</t>
  </si>
  <si>
    <t>GO:0006720//isoprenoid metabolic process;GO:0006629//lipid metabolic process</t>
  </si>
  <si>
    <t>gi|697130483|ref|XP_009619298.1|/0/PREDICTED: squalene synthase-like [Nicotiana tomentosiformis]</t>
  </si>
  <si>
    <t>gi|698552258|ref|XP_009769579.1|/0/PREDICTED: dihydroflavonol-4-reductase-like [Nicotiana sylvestris]</t>
  </si>
  <si>
    <t>gi|698573512|ref|XP_009775427.1|/2.53986e-128/PREDICTED: uncharacterized protein LOC104225353 [Nicotiana sylvestris]</t>
  </si>
  <si>
    <t>ko01100//Metabolic pathways;ko00564//Glycerophospholipid metabolism;ko00562//Inositol phosphate metabolism;ko00565//Ether lipid metabolism</t>
  </si>
  <si>
    <t>gi|698438482|ref|XP_009757037.1|/0/PREDICTED: non-specific phospholipase C4-like [Nicotiana sylvestris]</t>
  </si>
  <si>
    <t>GO:0004558//alpha-1,4-glucosidase activity;GO:0005488</t>
  </si>
  <si>
    <t>gi|697186647|ref|XP_009602359.1|/0/PREDICTED: alpha-xylosidase 1-like [Nicotiana tomentosiformis]</t>
  </si>
  <si>
    <t>gi|698563753|ref|XP_009772791.1|/0/PREDICTED: uncharacterized protein LOC104223123 [Nicotiana sylvestris]</t>
  </si>
  <si>
    <t>ko04144//Endocytosis;ko03050//Proteasome</t>
  </si>
  <si>
    <t>GO:0005618//cell wall;GO:0043231//intracellular membrane-bounded organelle</t>
  </si>
  <si>
    <t>GO:0046914//transition metal ion binding;GO:0016462//pyrophosphatase activity;GO:0032550</t>
  </si>
  <si>
    <t>gi|697119825|ref|XP_009613874.1|/0/PREDICTED: ATPase family AAA domain-containing protein 3-A-like [Nicotiana tomentosiformis]</t>
  </si>
  <si>
    <t>gi|698496350|ref|XP_009794232.1|/0/PREDICTED: uncharacterized protein LOC104241028 [Nicotiana sylvestris]</t>
  </si>
  <si>
    <t>gi|698451687|ref|XP_009778176.1|;gi|698451690|ref|XP_009778185.1|/1.17012e-10;6.23895e-31/PREDICTED: tryptophan aminotransferase-related protein 4-like [Nicotiana sylvestris];PREDICTED: alliin lyase 1-like [Nicotiana sylvestris]</t>
  </si>
  <si>
    <t>gi|698551872|ref|XP_009769453.1|/0/PREDICTED: respiratory burst oxidase homolog protein E-like [Nicotiana sylvestris]</t>
  </si>
  <si>
    <t>ko03008//Ribosome biogenesis in eukaryotes;ko03018//RNA degradation</t>
  </si>
  <si>
    <t>gi|697186564|ref|XP_009602317.1|;gi|697186566|ref|XP_009602318.1|/0;0/PREDICTED: 5'-3' exoribonuclease 3-like isoform X1 [Nicotiana tomentosiformis];PREDICTED: 5'-3' exoribonuclease 3-like isoform X2 [Nicotiana tomentosiformis]</t>
  </si>
  <si>
    <t>gi|697149670|ref|XP_009629042.1|/1.70771e-149/PREDICTED: amino acid permease 6-like [Nicotiana tomentosiformis]</t>
  </si>
  <si>
    <t>gi|697147548|ref|XP_009627936.1|/0/PREDICTED: heptahelical transmembrane protein 2-like [Nicotiana tomentosiformis]</t>
  </si>
  <si>
    <t>gi|697170086|ref|XP_009593960.1|/6.76278e-100/PREDICTED: ATP-dependent zinc metalloprotease FTSH 12, chloroplastic [Nicotiana tomentosiformis]</t>
  </si>
  <si>
    <t>gi|698583759|ref|XP_009778175.1|/0/PREDICTED: protein ASPARTIC PROTEASE IN GUARD CELL 2 [Nicotiana sylvestris]</t>
  </si>
  <si>
    <t>gi|698531762|ref|XP_009762710.1|/3.11142e-171/PREDICTED: probable polygalacturonase isoform X1 [Nicotiana sylvestris]</t>
  </si>
  <si>
    <t>GO:0005618//cell wall;GO:0044444</t>
  </si>
  <si>
    <t>GO:0043169//cation binding;GO:0016791//phosphatase activity</t>
  </si>
  <si>
    <t>GO:0006796//phosphate-containing compound metabolic process;GO:0072506</t>
  </si>
  <si>
    <t>gi|697190445|ref|XP_009604288.1|/0/PREDICTED: bifunctional purple acid phosphatase 26-like [Nicotiana tomentosiformis]</t>
  </si>
  <si>
    <t>gi|698482659|ref|XP_009788233.1|/2.62331e-105/PREDICTED: DNA gyrase subunit A, chloroplastic/mitochondrial isoform X1 [Nicotiana sylvestris]</t>
  </si>
  <si>
    <t>GO:0016301//kinase activity;GO:0032550</t>
  </si>
  <si>
    <t>GO:0006464//cellular protein modification process</t>
  </si>
  <si>
    <t>gi|698556110|ref|XP_009770677.1|/0/PREDICTED: proline-rich receptor-like protein kinase PERK3 isoform X1 [Nicotiana sylvestris]</t>
  </si>
  <si>
    <t>gi|697114226|ref|XP_009611012.1|/6.31871e-21/PREDICTED: abscisic acid and environmental stress-inducible protein TAS14-like [Nicotiana tomentosiformis]</t>
  </si>
  <si>
    <t>ko04146//Peroxisome;ko01100//Metabolic pathways;ko00630//Glyoxylate and dicarboxylate metabolism;ko01110//Biosynthesis of secondary metabolites</t>
  </si>
  <si>
    <t>GO:0003824//catalytic activity;GO:0032553//ribonucleotide binding</t>
  </si>
  <si>
    <t>gi|698519157|ref|XP_009804445.1|;gi|697182070|ref|XP_009600036.1|/0;5.98935e-87/PREDICTED: peroxisomal (S)-2-hydroxy-acid oxidase GLO4-like [Nicotiana sylvestris];PREDICTED: peroxisomal (S)-2-hydroxy-acid oxidase GLO4-like, partial [Nicotiana tomentosiformis]</t>
  </si>
  <si>
    <t>gi|698528391|ref|XP_009761028.1|/8.09491e-129/PREDICTED: uncharacterized protein LOC104213262 isoform X1 [Nicotiana sylvestris]</t>
  </si>
  <si>
    <t>gi|698567251|ref|XP_009773723.1|/0/PREDICTED: polygalacturonase At1g48100 [Nicotiana sylvestris]</t>
  </si>
  <si>
    <t>gi|697175601|ref|XP_009596742.1|/2.68949e-84/PREDICTED: CASP-like protein 1 [Nicotiana tomentosiformis]</t>
  </si>
  <si>
    <t>gi|698523270|ref|XP_009758443.1|/0/PREDICTED: uncharacterized protein LOC104211135 [Nicotiana sylvestris]</t>
  </si>
  <si>
    <t>gi|698562192|ref|XP_009772340.1|;gi|698562195|ref|XP_009772341.1|/0;0/PREDICTED: uncharacterized protein LOC104222750 isoform X1 [Nicotiana sylvestris];PREDICTED: uncharacterized protein LOC104222750 isoform X2 [Nicotiana sylvestris]</t>
  </si>
  <si>
    <t>ko00061//Fatty acid biosynthesis;ko01100//Metabolic pathways;ko01040//Biosynthesis of unsaturated fatty acids;ko00600//Sphingolipid metabolism</t>
  </si>
  <si>
    <t>gi|698507990|ref|XP_009799294.1|;gi|698507993|ref|XP_009799295.1|/1.18175e-177;3.3668e-177/PREDICTED: carbonyl reductase family member 4-like isoform X1 [Nicotiana sylvestris];PREDICTED: 3-ketodihydrosphingosine reductase-like isoform X2 [Nicotiana sylvestris]</t>
  </si>
  <si>
    <t>gi|343424521|gb|AEM24937.1|/5.61315e-83/thionin-like protein [Nicotiana tabacum]</t>
  </si>
  <si>
    <t>gi|698472757|ref|XP_009784328.1|/0/PREDICTED: alpha-xylosidase 1-like [Nicotiana sylvestris]</t>
  </si>
  <si>
    <t>gi|698477893|ref|XP_009786136.1|/0/PREDICTED: uncharacterized protein LOC104234300 [Nicotiana sylvestris]</t>
  </si>
  <si>
    <t>gi|698500446|ref|XP_009795981.1|/0/PREDICTED: putative pentatricopeptide repeat-containing protein At3g28640 [Nicotiana sylvestris]</t>
  </si>
  <si>
    <t>GO:0003676//nucleic acid binding;GO:0005198//structural molecule activity</t>
  </si>
  <si>
    <t>gi|502183795|ref|XP_004517216.1|/1.05643e-59/PREDICTED: 40S ribosomal protein S5-like [Cicer arietinum]</t>
  </si>
  <si>
    <t>GO:0006865//amino acid transport;GO:0051707//response to other organism</t>
  </si>
  <si>
    <t>gi|697149670|ref|XP_009629042.1|/1.35451e-80/PREDICTED: amino acid permease 6-like [Nicotiana tomentosiformis]</t>
  </si>
  <si>
    <t>gi|698579053|ref|XP_009776914.1|/0/PREDICTED: uncharacterized protein LOC104226586 [Nicotiana sylvestris]</t>
  </si>
  <si>
    <t>gi|697140014|ref|XP_009624104.1|/0/PREDICTED: solute carrier family 46 member 3-like [Nicotiana tomentosiformis]</t>
  </si>
  <si>
    <t>GO:0031224//intrinsic component of membrane;GO:0000325//plant-type vacuole;GO:0044437;GO:0009536//plastid</t>
  </si>
  <si>
    <t>GO:0005275//amine transmembrane transporter activity</t>
  </si>
  <si>
    <t>GO:0015843//methylammonium transport</t>
  </si>
  <si>
    <t>gi|698523154|ref|XP_009758381.1|/3.8606e-158/PREDICTED: probable aquaporin TIP-type RB7-18C [Nicotiana sylvestris]</t>
  </si>
  <si>
    <t>gi|697164506|ref|XP_009591064.1|;gi|697164516|ref|XP_009591069.1|/0;1.62804e-87/PREDICTED: sugar transporter ERD6-like 5 isoform X2 [Nicotiana tomentosiformis];PREDICTED: sugar transporter ERD6-like 10 isoform X7 [Nicotiana tomentosiformis]</t>
  </si>
  <si>
    <t>gi|697115338|ref|XP_009611592.1|/3.11113e-135/PREDICTED: adenine phosphoribosyltransferase 5 isoform X1 [Nicotiana tomentosiformis]</t>
  </si>
  <si>
    <t>gi|698578980|ref|XP_009776896.1|/3.09522e-93/PREDICTED: LETM1 and EF-hand domain-containing protein 1, mitochondrial [Nicotiana sylvestris]</t>
  </si>
  <si>
    <t>GO:0016553//base conversion or substitution editing</t>
  </si>
  <si>
    <t>gi|698550988|ref|XP_009769160.1|/0/PREDICTED: putative pentatricopeptide repeat-containing protein At5g52630 [Nicotiana sylvestris]</t>
  </si>
  <si>
    <t>GO:0044710;GO:0009628//response to abiotic stimulus</t>
  </si>
  <si>
    <t>gi|698470211|ref|XP_009783758.1|/0/PREDICTED: flavonol synthase/flavanone 3-hydroxylase-like [Nicotiana sylvestris]</t>
  </si>
  <si>
    <t>gi|698475362|ref|XP_009785066.1|/0/PREDICTED: nucleolin 2-like isoform X1 [Nicotiana sylvestris]</t>
  </si>
  <si>
    <t>gi|698455881|ref|XP_009780491.1|;gi|698455877|ref|XP_009780490.1|/0;0/PREDICTED: mitogen-activated protein kinase kinase kinase YODA isoform X2 [Nicotiana sylvestris];PREDICTED: mitogen-activated protein kinase kinase kinase YODA isoform X1 [Nicotiana sylvestris]</t>
  </si>
  <si>
    <t>ko00860//Porphyrin and chlorophyll metabolism;ko01100//Metabolic pathways;ko04075//Plant hormone signal transduction;ko01110//Biosynthesis of secondary metabolites</t>
  </si>
  <si>
    <t>gi|698496359|ref|XP_009794236.1|;gi|698496357|ref|XP_009794235.1|;gi|698496352|ref|XP_009794233.1|/0;0;1.44042e-106/PREDICTED: myb family transcription factor APL-like isoform X4 [Nicotiana sylvestris];PREDICTED: myb family transcription factor APL-like isoform X3 [Nicotiana sylvestris];PREDICTED: myb family transcription factor APL-like isoform X1 [Nicotiana sylvestris]</t>
  </si>
  <si>
    <t>GO:0044437;GO:0032991//macromolecular complex;GO:0019028//viral capsid</t>
  </si>
  <si>
    <t>gi|697156617|ref|XP_009587060.1|/1.04182e-63/PREDICTED: small nuclear ribonucleoprotein Sm D1-like [Nicotiana tomentosiformis]</t>
  </si>
  <si>
    <t>gi|697124660|ref|XP_009616336.1|/0/PREDICTED: putative phagocytic receptor 1b [Nicotiana tomentosiformis]</t>
  </si>
  <si>
    <t>ko03018//RNA degradation</t>
  </si>
  <si>
    <t>GO:0043234//protein complex</t>
  </si>
  <si>
    <t>GO:0003676//nucleic acid binding;GO:0004518//nuclease activity</t>
  </si>
  <si>
    <t>gi|698503015|ref|XP_009797129.1|/0/PREDICTED: exosome complex component RRP4 [Nicotiana sylvestris]</t>
  </si>
  <si>
    <t>gi|697182363|ref|XP_009600185.1|/1.53278e-22/PREDICTED: phosphopantothenoylcysteine decarboxylase subunit VHS3-like [Nicotiana tomentosiformis]</t>
  </si>
  <si>
    <t>gi|697171876|ref|XP_009594873.1|;gi|697171888|ref|XP_009594880.1|;gi|971569243|ref|XP_015169103.1|;gi|697171878|ref|XP_009594874.1|;gi|697171886|ref|XP_009594879.1|/0;0;9.66982e-30;0;0/PREDICTED: nuclear transcription factor Y subunit gamma-like isoform X5 [Nicotiana tomentosiformis];PREDICTED: nuclear transcription factor Y subunit gamma-like isoform X11 [Nicotiana tomentosiformis];PREDICTED: uncharacterized protein LOC102579790 [Solanum tuberosum];PREDICTED: nuclear transcription factor Y subunit gamma-like isoform X6 [Nicotiana tomentosiformis];PREDICTED: nuclear transcription factor Y subunit gamma-like isoform X10 [Nicotiana tomentosiformis]</t>
  </si>
  <si>
    <t>GO:0031224//intrinsic component of membrane;GO:0044437</t>
  </si>
  <si>
    <t>GO:0015291//secondary active transmembrane transporter activity;GO:0015119</t>
  </si>
  <si>
    <t>GO:0009642//response to light intensity;GO:0051707//response to other organism;GO:0015712//hexose phosphate transport;GO:0015717//triose phosphate transport;GO:0015979//photosynthesis;GO:0034285;GO:0015718//monocarboxylic acid transport;GO:0009746</t>
  </si>
  <si>
    <t>gi|697130345|ref|XP_009619233.1|/1.3548e-54/PREDICTED: glucose-6-phosphate/phosphate translocator 2, chloroplastic-like [Nicotiana tomentosiformis]</t>
  </si>
  <si>
    <t>gi|697151116|ref|XP_009629772.1|/0/PREDICTED: uncharacterized protein LOC104119874 [Nicotiana tomentosiformis]</t>
  </si>
  <si>
    <t>GO:0004871//signal transducer activity;GO:0046983//protein dimerization activity;GO:0016740//transferase activity;GO:0032550</t>
  </si>
  <si>
    <t>GO:0006468//protein phosphorylation;GO:0007154//cell communication</t>
  </si>
  <si>
    <t>gi|698424089|ref|XP_009783249.1|/0/PREDICTED: [Pyruvate dehydrogenase (acetyl-transferring)] kinase, mitochondrial-like [Nicotiana sylvestris]</t>
  </si>
  <si>
    <t>GO:0006787</t>
  </si>
  <si>
    <t>gi|698516221|ref|XP_009802993.1|/2.50699e-108/PREDICTED: protein STAY-GREEN, chloroplastic-like [Nicotiana sylvestris]</t>
  </si>
  <si>
    <t>GO:0005737//cytoplasm;GO:0044424</t>
  </si>
  <si>
    <t>gi|698564196|ref|XP_009772915.1|;gi|698564210|ref|XP_009772919.1|;gi|698564200|ref|XP_009772916.1|/2.34747e-91;3.77699e-132;1.94744e-68/PREDICTED: maf-like protein DDB_G0281937 isoform X2 [Nicotiana sylvestris];PREDICTED: maf-like protein DDB_G0281937 isoform X6 [Nicotiana sylvestris];PREDICTED: maf-like protein DDB_G0281937 isoform X3 [Nicotiana sylvestris]</t>
  </si>
  <si>
    <t>gi|697121211|ref|XP_009614576.1|/0/PREDICTED: chloroplastic group IIA intron splicing facilitator CRS1, chloroplastic [Nicotiana tomentosiformis]</t>
  </si>
  <si>
    <t>gi|698578980|ref|XP_009776896.1|/5.59373e-174/PREDICTED: LETM1 and EF-hand domain-containing protein 1, mitochondrial [Nicotiana sylvestris]</t>
  </si>
  <si>
    <t>GO:0005488;GO:0015925//galactosidase activity</t>
  </si>
  <si>
    <t>gi|697114255|ref|XP_009611028.1|/0/PREDICTED: beta-galactosidase-like isoform X2 [Nicotiana tomentosiformis]</t>
  </si>
  <si>
    <t>gi|697123259|ref|XP_009615623.1|/2.46596e-61/PREDICTED: uncharacterized protein LOC104108321, partial [Nicotiana tomentosiformis]</t>
  </si>
  <si>
    <t>ko01100//Metabolic pathways;ko00052//Galactose metabolism;ko00500//Starch and sucrose metabolism</t>
  </si>
  <si>
    <t>GO:0044238//primary metabolic process;GO:0008152//metabolic process</t>
  </si>
  <si>
    <t>gi|698522407|ref|XP_009758023.1|/1.20233e-82/PREDICTED: beta-fructofuranosidase, insoluble isoenzyme CWINV1-like [Nicotiana sylvestris]</t>
  </si>
  <si>
    <t>GO:0030312//external encapsulating structure;GO:0009536//plastid</t>
  </si>
  <si>
    <t>gi|697177653|ref|XP_009597793.1|/0/PREDICTED: expansin-A6-like [Nicotiana tomentosiformis]</t>
  </si>
  <si>
    <t>gi|316980592|dbj|BAJ51944.1|;gi|697125023|ref|XP_009616524.1|;gi|697125021|ref|XP_009616523.1|/1.07974e-171;0;0/NADP-dependent malic enzyme [Nicotiana benthamiana];PREDICTED: NADP-dependent malic enzyme-like isoform X2 [Nicotiana tomentosiformis];PREDICTED: NADP-dependent malic enzyme-like isoform X1 [Nicotiana tomentosiformis]</t>
  </si>
  <si>
    <t>gi|697125155|ref|XP_009616591.1|/0/PREDICTED: 1-aminocyclopropane-1-carboxylate oxidase 5-like [Nicotiana tomentosiformis]</t>
  </si>
  <si>
    <t>ko03030//DNA replication</t>
  </si>
  <si>
    <t>gi|697156992|ref|XP_009587250.1|/0/PREDICTED: DNA replication licensing factor MCM5 [Nicotiana tomentosiformis]</t>
  </si>
  <si>
    <t>gi|697125982|ref|XP_009617021.1|/0/PREDICTED: RRP12-like protein [Nicotiana tomentosiformis]</t>
  </si>
  <si>
    <t>GO:0016835//carbon-oxygen lyase activity</t>
  </si>
  <si>
    <t>gi|698523847|ref|XP_009758740.1|/8.795e-101/PREDICTED: uncharacterized protein LOC104211388 [Nicotiana sylvestris]</t>
  </si>
  <si>
    <t>gi|697160741|ref|XP_009589146.1|;gi|697160744|ref|XP_009589147.1|/0;0/PREDICTED: nucleolar complex protein 2 homolog isoform X1 [Nicotiana tomentosiformis];PREDICTED: nucleolar complex protein 2 homolog isoform X2 [Nicotiana tomentosiformis]</t>
  </si>
  <si>
    <t>GO:0032550;GO:0019829//cation-transporting ATPase activity;GO:0017111//nucleoside-triphosphatase activity</t>
  </si>
  <si>
    <t>GO:0009154//purine ribonucleotide catabolic process;GO:0006811//ion transport</t>
  </si>
  <si>
    <t>gi|697159093|ref|XP_009588304.1|/9.08344e-83/PREDICTED: ATPase ASNA1 homolog 2 {ECO:0000255|HAMAP-Rule:MF_03112}-like [Nicotiana tomentosiformis]</t>
  </si>
  <si>
    <t>gi|698521101|ref|XP_009757363.1|/1.21374e-87/PREDICTED: phosphoethanolamine N-methyltransferase 1-like [Nicotiana sylvestris]</t>
  </si>
  <si>
    <t>gi|698519726|ref|XP_009804730.1|/4.99562e-52/PREDICTED: importin subunit alpha-1-like isoform X4 [Nicotiana sylvestris]</t>
  </si>
  <si>
    <t>ko03050//Proteasome</t>
  </si>
  <si>
    <t>GO:0043231//intracellular membrane-bounded organelle;GO:0000502//proteasome complex</t>
  </si>
  <si>
    <t>GO:0006508//proteolysis</t>
  </si>
  <si>
    <t>gi|698418818|ref|XP_009783836.1|/0/PREDICTED: proteasome subunit beta type-5-like [Nicotiana sylvestris]</t>
  </si>
  <si>
    <t>gi|698516478|ref|XP_009803120.1|/1.59645e-99/PREDICTED: uncharacterized protein LOC104248545 isoform X2 [Nicotiana sylvestris]</t>
  </si>
  <si>
    <t>gi|698487187|ref|XP_009790275.1|;gi|698487190|ref|XP_009790276.1|/0;0/PREDICTED: bifunctional purple acid phosphatase 26-like isoform X1 [Nicotiana sylvestris];PREDICTED: bifunctional purple acid phosphatase 26-like isoform X2 [Nicotiana sylvestris]</t>
  </si>
  <si>
    <t>gi|697186742|ref|XP_009602408.1|;gi|697186740|ref|XP_009602407.1|/1.28293e-160;0/PREDICTED: uncharacterized protein LOC104097538 isoform X3 [Nicotiana tomentosiformis];PREDICTED: uncharacterized protein LOC104097538 isoform X2 [Nicotiana tomentosiformis]</t>
  </si>
  <si>
    <t>gi|697181108|ref|XP_009599537.1|/0/PREDICTED: putative phospholipid-transporting ATPase 4 [Nicotiana tomentosiformis]</t>
  </si>
  <si>
    <t>gi|698584547|ref|XP_009778400.1|/0/PREDICTED: cyprosin-like isoform X1 [Nicotiana sylvestris]</t>
  </si>
  <si>
    <t>gi|698483008|ref|XP_009788392.1|/0/PREDICTED: pentatricopeptide repeat-containing protein At5g46460, mitochondrial [Nicotiana sylvestris]</t>
  </si>
  <si>
    <t>gi|698503788|ref|XP_009797459.1|/0/PREDICTED: WAT1-related protein At4g15540-like isoform X1 [Nicotiana sylvestris]</t>
  </si>
  <si>
    <t>gi|697121831|ref|XP_009614897.1|/1.14044e-123/PREDICTED: abscisic acid receptor PYL2-like [Nicotiana tomentosiformis]</t>
  </si>
  <si>
    <t>gi|697158305|ref|XP_009587911.1|/0/PREDICTED: uncharacterized protein LOC104085555 isoform X1 [Nicotiana tomentosiformis]</t>
  </si>
  <si>
    <t>gi|697134288|ref|XP_009621194.1|/2.48116e-65/PREDICTED: glycine-rich RNA-binding protein 4, mitochondrial [Nicotiana tomentosiformis]</t>
  </si>
  <si>
    <t>gi|698504259|ref|XP_009797669.1|/0/PREDICTED: UDP-glycosyltransferase 92A1-like [Nicotiana sylvestris]</t>
  </si>
  <si>
    <t>gi|698532703|ref|XP_009763170.1|/0/PREDICTED: uncharacterized protein LOC104215122 isoform X1 [Nicotiana sylvestris]</t>
  </si>
  <si>
    <t>ko01100//Metabolic pathways;ko00100//Steroid biosynthesis</t>
  </si>
  <si>
    <t>GO:0046872//metal ion binding;GO:0016746//transferase activity, transferring acyl groups</t>
  </si>
  <si>
    <t>gi|697116987|ref|XP_009612423.1|/0/PREDICTED: probable protein S-acyltransferase 7 [Nicotiana tomentosiformis]</t>
  </si>
  <si>
    <t>GO:0019203//carbohydrate phosphatase activity</t>
  </si>
  <si>
    <t>gi|698483616|ref|XP_009788659.1|/0/PREDICTED: probable trehalose-phosphate phosphatase F [Nicotiana sylvestris]</t>
  </si>
  <si>
    <t>GO:0015078//hydrogen ion transmembrane transporter activity;GO:0015291//secondary active transmembrane transporter activity</t>
  </si>
  <si>
    <t>GO:0044763;GO:0015992//proton transport</t>
  </si>
  <si>
    <t>gi|697136625|ref|XP_009622393.1|/2.84756e-127/PREDICTED: sodium/hydrogen exchanger 8-like [Nicotiana tomentosiformis]</t>
  </si>
  <si>
    <t>ko01100//Metabolic pathways;ko01110//Biosynthesis of secondary metabolites;ko00010//Glycolysis / Gluconeogenesis;ko03018//RNA degradation</t>
  </si>
  <si>
    <t>GO:0044445</t>
  </si>
  <si>
    <t>GO:0046872//metal ion binding;GO:0016836//hydro-lyase activity</t>
  </si>
  <si>
    <t>GO:0006091//generation of precursor metabolites and energy</t>
  </si>
  <si>
    <t>gi|697137891|ref|XP_009623017.1|/1.78146e-162/PREDICTED: enolase [Nicotiana tomentosiformis]</t>
  </si>
  <si>
    <t>gi|697101364|ref|XP_009595703.1|/3.36083e-101/PREDICTED: uncharacterized protein LOC104091946 isoform X3 [Nicotiana tomentosiformis]</t>
  </si>
  <si>
    <t>ko03420//Nucleotide excision repair</t>
  </si>
  <si>
    <t>gi|697170167|ref|XP_009594000.1|;gi|698520481|ref|XP_009757053.1|;gi|697170169|ref|XP_009594001.1|;gi|698520483|ref|XP_009757054.1|/0;0;5.12474e-46;2.23938e-96/PREDICTED: rhodanese-like domain-containing protein 8, chloroplastic isoform X2 [Nicotiana tomentosiformis];PREDICTED: rhodanese-like domain-containing protein 8, chloroplastic isoform X2 [Nicotiana sylvestris];PREDICTED: rhodanese-like domain-containing protein 8, chloroplastic isoform X3 [Nicotiana tomentosiformis];PREDICTED: rhodanese-like domain-containing protein 8, chloroplastic isoform X3 [Nicotiana sylvestris]</t>
  </si>
  <si>
    <t>ko00230//Purine metabolism;ko00240//Pyrimidine metabolism</t>
  </si>
  <si>
    <t>GO:0031224//intrinsic component of membrane;GO:0043231//intracellular membrane-bounded organelle</t>
  </si>
  <si>
    <t>GO:0017110//nucleoside-diphosphatase activity;GO:0032550</t>
  </si>
  <si>
    <t>GO:0009856//pollination</t>
  </si>
  <si>
    <t>gi|697142646|ref|XP_009625429.1|/0/PREDICTED: apyrase-like [Nicotiana tomentosiformis]</t>
  </si>
  <si>
    <t>gi|697096366|ref|XP_009616098.1|/3.53403e-101/PREDICTED: cyprosin-like [Nicotiana tomentosiformis]</t>
  </si>
  <si>
    <t>GO:0005911//cell-cell junction;GO:0005618//cell wall;GO:0044444</t>
  </si>
  <si>
    <t>GO:0006796//phosphate-containing compound metabolic process;GO:0009267//cellular response to starvation</t>
  </si>
  <si>
    <t>gi|27597227|dbj|BAC55154.1|/0/purple acid phosphatase [Nicotiana tabacum]</t>
  </si>
  <si>
    <t>gi|48526017|gb|AAT45202.1|/9.89384e-65/lipid transfer protein 1 precursor [Nicotiana tabacum]</t>
  </si>
  <si>
    <t>gi|697188359|ref|XP_009603219.1|/0/PREDICTED: UDP-glycosyltransferase 74E2-like [Nicotiana tomentosiformis]</t>
  </si>
  <si>
    <t>ko04140//Regulation of autophagy;ko04075//Plant hormone signal transduction</t>
  </si>
  <si>
    <t>GO:0016772//transferase activity, transferring phosphorus-containing groups;GO:0036094//small molecule binding;GO:1901363;GO:0097159//organic cyclic compound binding;GO:0004674//protein serine/threonine kinase activity</t>
  </si>
  <si>
    <t>gi|697150611|ref|XP_009629515.1|/0/PREDICTED: CBL-interacting serine/threonine-protein kinase 11-like [Nicotiana tomentosiformis]</t>
  </si>
  <si>
    <t>gi|698497615|ref|XP_009794775.1|/1.05672e-134/PREDICTED: glucose-6-phosphate/phosphate translocator 2, chloroplastic-like [Nicotiana sylvestris]</t>
  </si>
  <si>
    <t>gi|697130639|ref|XP_009619375.1|/5.49962e-138/PREDICTED: cyprosin-like isoform X2 [Nicotiana tomentosiformis]</t>
  </si>
  <si>
    <t>gi|697154569|ref|XP_009631525.1|/0/PREDICTED: uncharacterized protein LOC104121277 [Nicotiana tomentosiformis]</t>
  </si>
  <si>
    <t>GO:0044710;GO:0009699//phenylpropanoid biosynthetic process;GO:0070301//cellular response to hydrogen peroxide</t>
  </si>
  <si>
    <t>gi|698535219|ref|XP_009764115.1|/6.63475e-132/PREDICTED: feruloyl CoA ortho-hydroxylase 1-like [Nicotiana sylvestris]</t>
  </si>
  <si>
    <t>gi|698464323|ref|XP_009782413.1|/0/PREDICTED: UDP-glycosyltransferase 74E2-like [Nicotiana sylvestris]</t>
  </si>
  <si>
    <t>gi|697160642|ref|XP_009589092.1|/0/PREDICTED: GDSL esterase/lipase At4g28780-like [Nicotiana tomentosiformis]</t>
  </si>
  <si>
    <t>gi|698557212|ref|XP_009770961.1|/0/PREDICTED: transmembrane protein 45A-like [Nicotiana sylvestris]</t>
  </si>
  <si>
    <t>gi|698502763|ref|XP_009797006.1|/1.16083e-134/PREDICTED: CASP-like protein 4D2 [Nicotiana sylvestris]</t>
  </si>
  <si>
    <t>GO:0015368//calcium:cation antiporter activity</t>
  </si>
  <si>
    <t>GO:0044763;GO:0006816//calcium ion transport</t>
  </si>
  <si>
    <t>gi|697165726|ref|XP_009591670.1|/4.41275e-141/PREDICTED: vacuolar cation/proton exchanger 3-like isoform X2 [Nicotiana tomentosiformis]</t>
  </si>
  <si>
    <t>gi|698454177|ref|XP_009780118.1|/7.15118e-129/PREDICTED: lactoylglutathione lyase-like [Nicotiana sylvestris]</t>
  </si>
  <si>
    <t>GO:0009642//response to light intensity;GO:0051707//response to other organism;GO:0044763;GO:0015712//hexose phosphate transport;GO:0015717//triose phosphate transport;GO:0019953//sexual reproduction;GO:0034285;GO:0015979//photosynthesis;GO:0015718//monocarboxylic acid transport;GO:0009746</t>
  </si>
  <si>
    <t>gi|698497711|ref|XP_009794811.1|/2.63761e-80/PREDICTED: glucose-6-phosphate/phosphate translocator 2, chloroplastic-like, partial [Nicotiana sylvestris]</t>
  </si>
  <si>
    <t>gi|698490429|ref|XP_009791707.1|/6.56426e-124/PREDICTED: cytochrome b561 and DOMON domain-containing protein At3g25290-like [Nicotiana sylvestris]</t>
  </si>
  <si>
    <t>GO:0008233//peptidase activity</t>
  </si>
  <si>
    <t>GO:0044238//primary metabolic process;GO:0071704//organic substance metabolic process</t>
  </si>
  <si>
    <t>gi|698553070|ref|XP_009769839.1|/0/PREDICTED: aspartic proteinase A1-like [Nicotiana sylvestris]</t>
  </si>
  <si>
    <t>gi|697125017|ref|XP_009616521.1|/7.15382e-67/PREDICTED: uncharacterized protein LOC104109046 [Nicotiana tomentosiformis]</t>
  </si>
  <si>
    <t>gi|697128045|ref|XP_009618070.1|;gi|697128047|ref|XP_009618071.1|/0;0/PREDICTED: probable inactive leucine-rich repeat receptor-like protein kinase At3g03770 isoform X1 [Nicotiana tomentosiformis];PREDICTED: probable inactive leucine-rich repeat receptor-like protein kinase At3g03770 isoform X2 [Nicotiana tomentosiformis]</t>
  </si>
  <si>
    <t>gi|697150936|ref|XP_009629677.1|/0/PREDICTED: probable polygalacturonase At1g80170 [Nicotiana tomentosiformis]</t>
  </si>
  <si>
    <t>GO:0008324//cation transmembrane transporter activity</t>
  </si>
  <si>
    <t>gi|698579123|ref|XP_009776934.1|/0/PREDICTED: vacuolar cation/proton exchanger 3-like isoform X2 [Nicotiana sylvestris]</t>
  </si>
  <si>
    <t>gi|697095303|ref|XP_009610699.1|;gi|460379132|ref|XP_004235318.1|/2.91175e-113;5.14129e-56/PREDICTED: UPF0329 protein ECU05_1680/ECU11_0050-like [Nicotiana tomentosiformis];PREDICTED: neurofilament medium polypeptide [Solanum lycopersicum]</t>
  </si>
  <si>
    <t>GO:0001101//response to acid chemical;GO:0019725//cellular homeostasis</t>
  </si>
  <si>
    <t>gi|698423100|ref|XP_009781826.1|/6.14768e-71/PREDICTED: gibberellin-regulated protein 6-like [Nicotiana sylvestris]</t>
  </si>
  <si>
    <t>GO:0008233//peptidase activity;GO:0016787//hydrolase activity</t>
  </si>
  <si>
    <t>gi|697155151|ref|XP_009631812.1|/0/PREDICTED: cyprosin-like [Nicotiana tomentosiformis]</t>
  </si>
  <si>
    <t>gi|697100583|ref|XP_009591862.1|/0/PREDICTED: transmembrane protein 45B-like [Nicotiana tomentosiformis]</t>
  </si>
  <si>
    <t>gi|698483407|ref|XP_009788571.1|/0/PREDICTED: uncharacterized protein LOC104236361 [Nicotiana sylvestris]</t>
  </si>
  <si>
    <t>gi|697099390|ref|XP_009631535.1|/0/PREDICTED: transcription factor bHLH71 [Nicotiana tomentosiformis]</t>
  </si>
  <si>
    <t>gi|698581035|ref|XP_009777456.1|/0/PREDICTED: polygalacturonase At1g48100-like [Nicotiana sylvestris]</t>
  </si>
  <si>
    <t>gi|698509396|ref|XP_009799918.1|/0/PREDICTED: probable polygalacturonase At1g80170 [Nicotiana sylvestris]</t>
  </si>
  <si>
    <t>ko01040//Biosynthesis of unsaturated fatty acids</t>
  </si>
  <si>
    <t>GO:0044238//primary metabolic process;GO:0044710</t>
  </si>
  <si>
    <t>gi|698517402|ref|XP_009803586.1|/0/PREDICTED: omega-3 fatty acid desaturase, endoplasmic reticulum [Nicotiana sylvestris]</t>
  </si>
  <si>
    <t>gi|698515675|ref|XP_009802714.1|;gi|697146860|ref|XP_009627581.1|/0;0/PREDICTED: methyltransferase-like protein 25 isoform X2 [Nicotiana sylvestris];PREDICTED: methyltransferase-like protein 25 isoform X1 [Nicotiana tomentosiformis]</t>
  </si>
  <si>
    <t>gi|697174455|ref|XP_009596154.1|/0/PREDICTED: GDSL esterase/lipase At1g33811 isoform X1 [Nicotiana tomentosiformis]</t>
  </si>
  <si>
    <t>gi|697169445|ref|XP_009593615.1|/0/PREDICTED: protein ASPARTIC PROTEASE IN GUARD CELL 2 [Nicotiana tomentosiformis]</t>
  </si>
  <si>
    <t>gi|698535256|ref|XP_009764127.1|/0/PREDICTED: GDSL esterase/lipase At5g33370-like isoform X1 [Nicotiana sylvestris]</t>
  </si>
  <si>
    <t>GO:0000003//reproduction</t>
  </si>
  <si>
    <t>gi|698574443|ref|XP_009775666.1|/0/PREDICTED: expansin-B3 [Nicotiana sylvestris]</t>
  </si>
  <si>
    <t>GO:0032550;GO:0016884//carbon-nitrogen ligase activity, with glutamine as amido-N-donor</t>
  </si>
  <si>
    <t>GO:0009267//cellular response to starvation;GO:0006529//asparagine biosynthetic process;GO:0034285;GO:0009746</t>
  </si>
  <si>
    <t>gi|697137252|ref|XP_009622719.1|/0/PREDICTED: asparagine synthetase [glutamine-hydrolyzing] [Nicotiana tomentosiformis]</t>
  </si>
  <si>
    <t>GO:0016788//hydrolase activity, acting on ester bonds;GO:0016787//hydrolase activity</t>
  </si>
  <si>
    <t>gi|697148893|ref|XP_009628637.1|/0/PREDICTED: pectinesterase-like [Nicotiana tomentosiformis]</t>
  </si>
</sst>
</file>

<file path=xl/styles.xml><?xml version="1.0" encoding="utf-8"?>
<styleSheet xmlns="http://schemas.openxmlformats.org/spreadsheetml/2006/main">
  <fonts count="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tar/Desktop/&#26032;&#24314;&#25991;&#20214;&#22841;/shui_24h-VS-hzt_10_24h.GeneDiffExpressionSignifican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ui_24h-VS-hzt_10_24h.GeneDiff"/>
    </sheetNames>
    <sheetDataSet>
      <sheetData sheetId="0">
        <row r="1">
          <cell r="A1" t="str">
            <v>GeneID</v>
          </cell>
          <cell r="B1" t="str">
            <v>length</v>
          </cell>
          <cell r="C1" t="str">
            <v>shui_24h_1_readsCount(shui_24h)</v>
          </cell>
          <cell r="D1" t="str">
            <v>shui_24h_2_readsCount(shui_24h)</v>
          </cell>
          <cell r="E1" t="str">
            <v>hzt_10_24h_1_readsCount(hzt_10_24h)</v>
          </cell>
          <cell r="F1" t="str">
            <v>hzt_10_24h_2_readsCount(hzt_10_24h)</v>
          </cell>
          <cell r="G1" t="str">
            <v>logCPM</v>
          </cell>
          <cell r="H1" t="str">
            <v>log2Ratio(hzt_10_24h/shui_24h)</v>
          </cell>
          <cell r="I1" t="str">
            <v>Up-Down-Regulation(hzt_10_24h/shui_24h)</v>
          </cell>
          <cell r="J1" t="str">
            <v>P-value</v>
          </cell>
          <cell r="K1" t="str">
            <v>FDR</v>
          </cell>
          <cell r="L1" t="str">
            <v>Pathway</v>
          </cell>
          <cell r="M1" t="str">
            <v>GO Component</v>
          </cell>
          <cell r="N1" t="str">
            <v>GO Function</v>
          </cell>
          <cell r="O1" t="str">
            <v>GO Process</v>
          </cell>
          <cell r="P1" t="str">
            <v>Blast nr</v>
          </cell>
        </row>
        <row r="2">
          <cell r="A2" t="str">
            <v>gene_50177</v>
          </cell>
          <cell r="B2">
            <v>1602</v>
          </cell>
          <cell r="C2">
            <v>76</v>
          </cell>
          <cell r="D2">
            <v>25</v>
          </cell>
          <cell r="E2">
            <v>663</v>
          </cell>
          <cell r="F2">
            <v>608</v>
          </cell>
          <cell r="G2">
            <v>3.8899512068050401</v>
          </cell>
          <cell r="H2">
            <v>3.6034028994358902</v>
          </cell>
          <cell r="I2" t="str">
            <v>up</v>
          </cell>
          <cell r="J2">
            <v>6.5054977865586099E-22</v>
          </cell>
          <cell r="K2">
            <v>1.34161837140079E-17</v>
          </cell>
          <cell r="L2" t="str">
            <v>ko00941//Flavonoid biosynthesis;ko00903//Limonene and pinene degradation;ko01100//Metabolic pathways;ko00945//Stilbenoid, diarylheptanoid and gingerol biosynthesis;ko01110//Biosynthesis of secondary metabolites;ko00944//Flavone and flavonol biosynthesis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gi|697108928|ref|XP_009608319.1|/0/PREDICTED: cytochrome P450 78A3-like [Nicotiana tomentosiformis]</v>
          </cell>
        </row>
        <row r="3">
          <cell r="A3" t="str">
            <v>gene_79315</v>
          </cell>
          <cell r="B3">
            <v>1158</v>
          </cell>
          <cell r="C3">
            <v>1155</v>
          </cell>
          <cell r="D3">
            <v>1249</v>
          </cell>
          <cell r="E3">
            <v>3868</v>
          </cell>
          <cell r="F3">
            <v>4243</v>
          </cell>
          <cell r="G3">
            <v>6.8185178045667101</v>
          </cell>
          <cell r="H3">
            <v>1.7205713569927199</v>
          </cell>
          <cell r="I3" t="str">
            <v>up</v>
          </cell>
          <cell r="J3">
            <v>8.5103769317187004E-22</v>
          </cell>
          <cell r="K3">
            <v>1.34161837140079E-17</v>
          </cell>
          <cell r="L3" t="str">
            <v>-</v>
          </cell>
          <cell r="M3" t="str">
            <v>-</v>
          </cell>
          <cell r="N3" t="str">
            <v>-</v>
          </cell>
          <cell r="O3" t="str">
            <v>-</v>
          </cell>
          <cell r="P3" t="str">
            <v>gi|697114758|ref|XP_009611297.1|/0/PREDICTED: protein WALLS ARE THIN 1-like [Nicotiana tomentosiformis]</v>
          </cell>
        </row>
        <row r="4">
          <cell r="A4" t="str">
            <v>gene_65428</v>
          </cell>
          <cell r="B4">
            <v>1488</v>
          </cell>
          <cell r="C4">
            <v>511</v>
          </cell>
          <cell r="D4">
            <v>305</v>
          </cell>
          <cell r="E4">
            <v>2073</v>
          </cell>
          <cell r="F4">
            <v>3308</v>
          </cell>
          <cell r="G4">
            <v>6.0456593297062797</v>
          </cell>
          <cell r="H4">
            <v>2.6631081371822498</v>
          </cell>
          <cell r="I4" t="str">
            <v>up</v>
          </cell>
          <cell r="J4">
            <v>5.8992956443991501E-21</v>
          </cell>
          <cell r="K4">
            <v>6.1999630790753606E-17</v>
          </cell>
          <cell r="L4" t="str">
            <v>ko00941//Flavonoid biosynthesis;ko00943//Isoflavonoid biosynthesis;ko00903//Limonene and pinene degradation;ko01100//Metabolic pathways;ko00945//Stilbenoid, diarylheptanoid and gingerol biosynthesis;ko01110//Biosynthesis of secondary metabolites;ko00944//Flavone and flavonol biosynthesis;ko00904//Diterpenoid biosynthesis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gi|697119744|ref|XP_009613834.1|/0/PREDICTED: geraniol 8-hydroxylase-like [Nicotiana tomentosiformis]</v>
          </cell>
        </row>
        <row r="5">
          <cell r="A5" t="str">
            <v>gene_78061</v>
          </cell>
          <cell r="B5">
            <v>1161</v>
          </cell>
          <cell r="C5">
            <v>744</v>
          </cell>
          <cell r="D5">
            <v>785</v>
          </cell>
          <cell r="E5">
            <v>2245</v>
          </cell>
          <cell r="F5">
            <v>2957</v>
          </cell>
          <cell r="G5">
            <v>6.1715518241291996</v>
          </cell>
          <cell r="H5">
            <v>1.7265966858246</v>
          </cell>
          <cell r="I5" t="str">
            <v>up</v>
          </cell>
          <cell r="J5">
            <v>8.1553698495545604E-20</v>
          </cell>
          <cell r="K5">
            <v>6.4282663996651399E-16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gi|698481556|ref|XP_009787760.1|/0/PREDICTED: protein WALLS ARE THIN 1-like [Nicotiana sylvestris]</v>
          </cell>
        </row>
        <row r="6">
          <cell r="A6" t="str">
            <v>gene_83665</v>
          </cell>
          <cell r="B6">
            <v>660</v>
          </cell>
          <cell r="C6">
            <v>20</v>
          </cell>
          <cell r="D6">
            <v>42</v>
          </cell>
          <cell r="E6">
            <v>296</v>
          </cell>
          <cell r="F6">
            <v>255</v>
          </cell>
          <cell r="G6">
            <v>2.73779922967781</v>
          </cell>
          <cell r="H6">
            <v>3.1276890521552199</v>
          </cell>
          <cell r="I6" t="str">
            <v>up</v>
          </cell>
          <cell r="J6">
            <v>3.37524729776457E-19</v>
          </cell>
          <cell r="K6">
            <v>2.12836344102438E-15</v>
          </cell>
          <cell r="L6" t="str">
            <v>ko04075//Plant hormone signal transduction</v>
          </cell>
          <cell r="M6" t="str">
            <v>-</v>
          </cell>
          <cell r="N6" t="str">
            <v>-</v>
          </cell>
          <cell r="O6" t="str">
            <v>GO:0050896//response to stimulus;GO:0044699;GO:0050794//regulation of cellular process;GO:0006351//transcription, DNA-templated;GO:0009987//cellular process</v>
          </cell>
          <cell r="P6" t="str">
            <v>gi|697184688|ref|XP_009601361.1|;gi|697184686|ref|XP_009601360.1|/8.04074e-101;1.5896e-154/PREDICTED: ethylene-responsive transcription factor ERF003-like isoform X2 [Nicotiana tomentosiformis];PREDICTED: ethylene-responsive transcription factor ERF003-like isoform X1 [Nicotiana tomentosiformis]</v>
          </cell>
        </row>
        <row r="7">
          <cell r="A7" t="str">
            <v>gene_56409</v>
          </cell>
          <cell r="B7">
            <v>1185</v>
          </cell>
          <cell r="C7">
            <v>831</v>
          </cell>
          <cell r="D7">
            <v>745</v>
          </cell>
          <cell r="E7">
            <v>3027</v>
          </cell>
          <cell r="F7">
            <v>2570</v>
          </cell>
          <cell r="G7">
            <v>6.2738924331388599</v>
          </cell>
          <cell r="H7">
            <v>1.7979162757229099</v>
          </cell>
          <cell r="I7" t="str">
            <v>up</v>
          </cell>
          <cell r="J7">
            <v>7.5799640260518702E-19</v>
          </cell>
          <cell r="K7">
            <v>3.9831447629564899E-15</v>
          </cell>
          <cell r="L7" t="str">
            <v>ko04144//Endocytosis;ko04141//Protein processing in endoplasmic reticulum;ko03040//Spliceosome</v>
          </cell>
          <cell r="M7" t="str">
            <v>-</v>
          </cell>
          <cell r="N7" t="str">
            <v>GO:0016628//oxidoreductase activity, acting on the CH-CH group of donors, NAD or NADP as acceptor;GO:0032550</v>
          </cell>
          <cell r="O7" t="str">
            <v>GO:0044710;GO:0050896//response to stimulus</v>
          </cell>
          <cell r="P7" t="str">
            <v>gi|392465167|dbj|BAM24707.1|/0/Heat shock protein 70 [Nicotiana tabacum]</v>
          </cell>
        </row>
        <row r="8">
          <cell r="A8" t="str">
            <v>gene_82826</v>
          </cell>
          <cell r="B8">
            <v>726</v>
          </cell>
          <cell r="C8">
            <v>245</v>
          </cell>
          <cell r="D8">
            <v>225</v>
          </cell>
          <cell r="E8">
            <v>804</v>
          </cell>
          <cell r="F8">
            <v>815</v>
          </cell>
          <cell r="G8">
            <v>4.49426392886157</v>
          </cell>
          <cell r="H8">
            <v>1.74919993116127</v>
          </cell>
          <cell r="I8" t="str">
            <v>up</v>
          </cell>
          <cell r="J8">
            <v>2.90878410396201E-18</v>
          </cell>
          <cell r="K8">
            <v>1.3101579144831201E-14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gi|697152849|ref|XP_009630661.1|/7.59119e-151/PREDICTED: uncharacterized protein LOC104120572 [Nicotiana tomentosiformis]</v>
          </cell>
        </row>
        <row r="9">
          <cell r="A9" t="str">
            <v>gene_57111</v>
          </cell>
          <cell r="B9">
            <v>2556</v>
          </cell>
          <cell r="C9">
            <v>58</v>
          </cell>
          <cell r="D9">
            <v>41</v>
          </cell>
          <cell r="E9">
            <v>315</v>
          </cell>
          <cell r="F9">
            <v>299</v>
          </cell>
          <cell r="G9">
            <v>2.9542340668589602</v>
          </cell>
          <cell r="H9">
            <v>2.5938591528926001</v>
          </cell>
          <cell r="I9" t="str">
            <v>up</v>
          </cell>
          <cell r="J9">
            <v>5.8248311312788302E-18</v>
          </cell>
          <cell r="K9">
            <v>2.2956387592261301E-14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gi|697139626|ref|XP_009623904.1|/0/PREDICTED: protein LONGIFOLIA 2-like [Nicotiana tomentosiformis]</v>
          </cell>
        </row>
        <row r="10">
          <cell r="A10" t="str">
            <v>gene_69251</v>
          </cell>
          <cell r="B10">
            <v>444</v>
          </cell>
          <cell r="C10">
            <v>971</v>
          </cell>
          <cell r="D10">
            <v>1003</v>
          </cell>
          <cell r="E10">
            <v>315</v>
          </cell>
          <cell r="F10">
            <v>370</v>
          </cell>
          <cell r="G10">
            <v>4.8553980883526497</v>
          </cell>
          <cell r="H10">
            <v>-1.5630664551861599</v>
          </cell>
          <cell r="I10" t="str">
            <v>down</v>
          </cell>
          <cell r="J10">
            <v>4.3803115139703801E-17</v>
          </cell>
          <cell r="K10">
            <v>1.5345204635996901E-13</v>
          </cell>
          <cell r="L10" t="str">
            <v>-</v>
          </cell>
          <cell r="M10" t="str">
            <v>GO:0031224//intrinsic component of membrane;GO:0044437</v>
          </cell>
          <cell r="N10" t="str">
            <v>GO:0015291//secondary active transmembrane transporter activity;GO:0015119</v>
          </cell>
          <cell r="O10" t="str">
            <v>GO:0009642//response to light intensity;GO:0051707//response to other organism;GO:0044763;GO:0015712//hexose phosphate transport;GO:0015717//triose phosphate transport;GO:0019953//sexual reproduction;GO:0034285;GO:0015979//photosynthesis;GO:0015718//monocarboxylic acid transport;GO:0009746</v>
          </cell>
          <cell r="P10" t="str">
            <v>gi|698497711|ref|XP_009794811.1|/2.63761e-80/PREDICTED: glucose-6-phosphate/phosphate translocator 2, chloroplastic-like, partial [Nicotiana sylvestris]</v>
          </cell>
        </row>
        <row r="11">
          <cell r="A11" t="str">
            <v>gene_55653</v>
          </cell>
          <cell r="B11">
            <v>396</v>
          </cell>
          <cell r="C11">
            <v>513</v>
          </cell>
          <cell r="D11">
            <v>635</v>
          </cell>
          <cell r="E11">
            <v>2220</v>
          </cell>
          <cell r="F11">
            <v>1701</v>
          </cell>
          <cell r="G11">
            <v>5.7744979257875597</v>
          </cell>
          <cell r="H11">
            <v>1.7516443735995499</v>
          </cell>
          <cell r="I11" t="str">
            <v>up</v>
          </cell>
          <cell r="J11">
            <v>4.0485334669433301E-16</v>
          </cell>
          <cell r="K11">
            <v>1.2624473115949E-12</v>
          </cell>
          <cell r="L11" t="str">
            <v>-</v>
          </cell>
          <cell r="M11" t="str">
            <v>-</v>
          </cell>
          <cell r="N11" t="str">
            <v>GO:0005515//protein binding</v>
          </cell>
          <cell r="O11" t="str">
            <v>-</v>
          </cell>
          <cell r="P11" t="str">
            <v>gi|697114650|ref|XP_009611238.1|/4.65974e-77/PREDICTED: uncharacterized protein LOC104104784 [Nicotiana tomentosiformis]</v>
          </cell>
        </row>
        <row r="12">
          <cell r="A12" t="str">
            <v>gene_15749</v>
          </cell>
          <cell r="B12">
            <v>726</v>
          </cell>
          <cell r="C12">
            <v>276</v>
          </cell>
          <cell r="D12">
            <v>194</v>
          </cell>
          <cell r="E12">
            <v>876</v>
          </cell>
          <cell r="F12">
            <v>866</v>
          </cell>
          <cell r="G12">
            <v>4.5778999018433897</v>
          </cell>
          <cell r="H12">
            <v>1.85022641637743</v>
          </cell>
          <cell r="I12" t="str">
            <v>up</v>
          </cell>
          <cell r="J12">
            <v>4.40890587747162E-16</v>
          </cell>
          <cell r="K12">
            <v>1.2624473115949E-12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gi|698510661|ref|XP_009800480.1|/6.94766e-151/PREDICTED: uncharacterized protein LOC104246372 [Nicotiana sylvestris]</v>
          </cell>
        </row>
        <row r="13">
          <cell r="A13" t="str">
            <v>gene_92</v>
          </cell>
          <cell r="B13">
            <v>864</v>
          </cell>
          <cell r="C13">
            <v>1242</v>
          </cell>
          <cell r="D13">
            <v>1223</v>
          </cell>
          <cell r="E13">
            <v>3237</v>
          </cell>
          <cell r="F13">
            <v>3757</v>
          </cell>
          <cell r="G13">
            <v>6.6663746716111598</v>
          </cell>
          <cell r="H13">
            <v>1.4668750655782199</v>
          </cell>
          <cell r="I13" t="str">
            <v>up</v>
          </cell>
          <cell r="J13">
            <v>4.8048995334894396E-16</v>
          </cell>
          <cell r="K13">
            <v>1.2624473115949E-12</v>
          </cell>
          <cell r="L13" t="str">
            <v>-</v>
          </cell>
          <cell r="M13" t="str">
            <v>GO:0005911//cell-cell junction;GO:0031224//intrinsic component of membrane;GO:0009536//plastid</v>
          </cell>
          <cell r="N13" t="str">
            <v>GO:0005372//water transmembrane transporter activity</v>
          </cell>
          <cell r="O13" t="str">
            <v>GO:0006950//response to stress;GO:0042044//fluid transport;GO:0001101//response to acid chemical</v>
          </cell>
          <cell r="P13" t="str">
            <v>gi|735997375|tpg|DAA64686.1|/0/TPA_exp: aquaporin PIP2 9b [Nicotiana tabacum]</v>
          </cell>
        </row>
        <row r="14">
          <cell r="A14" t="str">
            <v>gene_77910</v>
          </cell>
          <cell r="B14">
            <v>798</v>
          </cell>
          <cell r="C14">
            <v>51</v>
          </cell>
          <cell r="D14">
            <v>68</v>
          </cell>
          <cell r="E14">
            <v>345</v>
          </cell>
          <cell r="F14">
            <v>280</v>
          </cell>
          <cell r="G14">
            <v>3.0169500604672699</v>
          </cell>
          <cell r="H14">
            <v>2.3680718843831099</v>
          </cell>
          <cell r="I14" t="str">
            <v>up</v>
          </cell>
          <cell r="J14">
            <v>7.4891521061322203E-16</v>
          </cell>
          <cell r="K14">
            <v>1.81634982118648E-12</v>
          </cell>
          <cell r="L14" t="str">
            <v>ko01100//Metabolic pathways;ko01040//Biosynthesis of unsaturated fatty acids;ko00905//Brassinosteroid biosynthesis;ko01110//Biosynthesis of secondary metabolites;ko00062//Fatty acid elongation</v>
          </cell>
          <cell r="M14" t="str">
            <v>GO:0016020//membrane;GO:0009536//plastid;GO:0044424;GO:0031224//intrinsic component of membrane</v>
          </cell>
          <cell r="N14" t="str">
            <v>GO:0016491//oxidoreductase activity</v>
          </cell>
          <cell r="O14" t="str">
            <v>GO:0044710;GO:0044238//primary metabolic process</v>
          </cell>
          <cell r="P14" t="str">
            <v>gi|697137585|ref|XP_009622897.1|;gi|697110618|ref|XP_009609174.1|/0;1.0407e-98/PREDICTED: very-long-chain enoyl-CoA reductase-like [Nicotiana tomentosiformis];PREDICTED: steroid 5-alpha-reductase DET2-like, partial [Nicotiana tomentosiformis]</v>
          </cell>
        </row>
        <row r="15">
          <cell r="A15" t="str">
            <v>gene_48022</v>
          </cell>
          <cell r="B15">
            <v>813</v>
          </cell>
          <cell r="C15">
            <v>664</v>
          </cell>
          <cell r="D15">
            <v>824</v>
          </cell>
          <cell r="E15">
            <v>217</v>
          </cell>
          <cell r="F15">
            <v>271</v>
          </cell>
          <cell r="G15">
            <v>4.4253198469013402</v>
          </cell>
          <cell r="H15">
            <v>-1.6417766248355901</v>
          </cell>
          <cell r="I15" t="str">
            <v>down</v>
          </cell>
          <cell r="J15">
            <v>1.02558301995006E-15</v>
          </cell>
          <cell r="K15">
            <v>2.30968621685753E-12</v>
          </cell>
          <cell r="L15" t="str">
            <v>ko01100//Metabolic pathways;ko04070//Phosphatidylinositol signaling system;ko00562//Inositol phosphate metabolism;ko01110//Biosynthesis of secondary metabolites;ko00053//Ascorbate and aldarate metabolism</v>
          </cell>
          <cell r="M15" t="str">
            <v>-</v>
          </cell>
          <cell r="N15" t="str">
            <v>GO:0046872//metal ion binding;GO:0052834//inositol monophosphate phosphatase activity</v>
          </cell>
          <cell r="O15" t="str">
            <v>GO:0046488//phosphatidylinositol metabolic process;GO:0006020//inositol metabolic process</v>
          </cell>
          <cell r="P15" t="str">
            <v>gi|698573826|ref|XP_009775508.1|/0/PREDICTED: inositol monophosphatase 3 [Nicotiana sylvestris]</v>
          </cell>
        </row>
        <row r="16">
          <cell r="A16" t="str">
            <v>gene_84820</v>
          </cell>
          <cell r="B16">
            <v>1026</v>
          </cell>
          <cell r="C16">
            <v>568</v>
          </cell>
          <cell r="D16">
            <v>466</v>
          </cell>
          <cell r="E16">
            <v>1564</v>
          </cell>
          <cell r="F16">
            <v>1608</v>
          </cell>
          <cell r="G16">
            <v>5.50198929629091</v>
          </cell>
          <cell r="H16">
            <v>1.5791717094422499</v>
          </cell>
          <cell r="I16" t="str">
            <v>up</v>
          </cell>
          <cell r="J16">
            <v>1.1609136478726899E-15</v>
          </cell>
          <cell r="K16">
            <v>2.4401630935851899E-12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gi|697119032|ref|XP_009613462.1|/0/PREDICTED: dnaJ homolog subfamily B member 1-like [Nicotiana tomentosiformis]</v>
          </cell>
        </row>
        <row r="17">
          <cell r="A17" t="str">
            <v>gene_6553</v>
          </cell>
          <cell r="B17">
            <v>729</v>
          </cell>
          <cell r="C17">
            <v>939</v>
          </cell>
          <cell r="D17">
            <v>946</v>
          </cell>
          <cell r="E17">
            <v>255</v>
          </cell>
          <cell r="F17">
            <v>375</v>
          </cell>
          <cell r="G17">
            <v>4.7744004896511498</v>
          </cell>
          <cell r="H17">
            <v>-1.6235198910294</v>
          </cell>
          <cell r="I17" t="str">
            <v>down</v>
          </cell>
          <cell r="J17">
            <v>2.40688833317603E-15</v>
          </cell>
          <cell r="K17">
            <v>4.7429238910442003E-12</v>
          </cell>
          <cell r="L17" t="str">
            <v>-</v>
          </cell>
          <cell r="M17" t="str">
            <v>GO:0016020//membrane</v>
          </cell>
          <cell r="N17" t="str">
            <v>-</v>
          </cell>
          <cell r="O17" t="str">
            <v>-</v>
          </cell>
          <cell r="P17" t="str">
            <v>gi|698490429|ref|XP_009791707.1|/6.56426e-124/PREDICTED: cytochrome b561 and DOMON domain-containing protein At3g25290-like [Nicotiana sylvestris]</v>
          </cell>
        </row>
        <row r="18">
          <cell r="A18" t="str">
            <v>gene_17417</v>
          </cell>
          <cell r="B18">
            <v>558</v>
          </cell>
          <cell r="C18">
            <v>1126</v>
          </cell>
          <cell r="D18">
            <v>900</v>
          </cell>
          <cell r="E18">
            <v>3721</v>
          </cell>
          <cell r="F18">
            <v>3037</v>
          </cell>
          <cell r="G18">
            <v>6.5677407902638896</v>
          </cell>
          <cell r="H18">
            <v>1.7060690206053299</v>
          </cell>
          <cell r="I18" t="str">
            <v>up</v>
          </cell>
          <cell r="J18">
            <v>5.1188147028781803E-15</v>
          </cell>
          <cell r="K18">
            <v>9.4935946333556607E-12</v>
          </cell>
          <cell r="L18" t="str">
            <v>-</v>
          </cell>
          <cell r="M18" t="str">
            <v>-</v>
          </cell>
          <cell r="N18" t="str">
            <v>GO:0005488</v>
          </cell>
          <cell r="O18" t="str">
            <v>-</v>
          </cell>
          <cell r="P18" t="str">
            <v>gi|71081904|gb|AAZ23261.1|/2.51706e-125/senescence-associated protein [Nicotiana tabacum]</v>
          </cell>
        </row>
        <row r="19">
          <cell r="A19" t="str">
            <v>gene_3546</v>
          </cell>
          <cell r="B19">
            <v>882</v>
          </cell>
          <cell r="C19">
            <v>268</v>
          </cell>
          <cell r="D19">
            <v>290</v>
          </cell>
          <cell r="E19">
            <v>788</v>
          </cell>
          <cell r="F19">
            <v>814</v>
          </cell>
          <cell r="G19">
            <v>4.5420405557222603</v>
          </cell>
          <cell r="H19">
            <v>1.4890310030651199</v>
          </cell>
          <cell r="I19" t="str">
            <v>up</v>
          </cell>
          <cell r="J19">
            <v>8.4166601836672603E-15</v>
          </cell>
          <cell r="K19">
            <v>1.4742715496158001E-11</v>
          </cell>
          <cell r="L19" t="str">
            <v>-</v>
          </cell>
          <cell r="M19" t="str">
            <v>-</v>
          </cell>
          <cell r="N19" t="str">
            <v>GO:0005488</v>
          </cell>
          <cell r="O19" t="str">
            <v>-</v>
          </cell>
          <cell r="P19" t="str">
            <v>gi|698579181|ref|XP_009776947.1|/7.97622e-146/PREDICTED: GATA transcription factor 4 [Nicotiana sylvestris]</v>
          </cell>
        </row>
        <row r="20">
          <cell r="A20" t="str">
            <v>gene_16395</v>
          </cell>
          <cell r="B20">
            <v>759</v>
          </cell>
          <cell r="C20">
            <v>706</v>
          </cell>
          <cell r="D20">
            <v>850</v>
          </cell>
          <cell r="E20">
            <v>270</v>
          </cell>
          <cell r="F20">
            <v>287</v>
          </cell>
          <cell r="G20">
            <v>4.5228277609551002</v>
          </cell>
          <cell r="H20">
            <v>-1.5122701257442801</v>
          </cell>
          <cell r="I20" t="str">
            <v>down</v>
          </cell>
          <cell r="J20">
            <v>9.8619716518993799E-15</v>
          </cell>
          <cell r="K20">
            <v>1.6365163379617701E-11</v>
          </cell>
          <cell r="L20" t="str">
            <v>-</v>
          </cell>
          <cell r="M20" t="str">
            <v>GO:0031224//intrinsic component of membrane</v>
          </cell>
          <cell r="N20" t="str">
            <v>GO:0042887</v>
          </cell>
          <cell r="O20" t="str">
            <v>GO:0015840//urea transport;GO:0042044//fluid transport</v>
          </cell>
          <cell r="P20" t="str">
            <v>gi|698456204|ref|XP_009780564.1|/8.39374e-163/PREDICTED: aquaporin TIP1-3 [Nicotiana sylvestris]</v>
          </cell>
        </row>
        <row r="21">
          <cell r="A21" t="str">
            <v>gene_7898</v>
          </cell>
          <cell r="B21">
            <v>1032</v>
          </cell>
          <cell r="C21">
            <v>335</v>
          </cell>
          <cell r="D21">
            <v>456</v>
          </cell>
          <cell r="E21">
            <v>1045</v>
          </cell>
          <cell r="F21">
            <v>1298</v>
          </cell>
          <cell r="G21">
            <v>5.0717319507616203</v>
          </cell>
          <cell r="H21">
            <v>1.53367068876947</v>
          </cell>
          <cell r="I21" t="str">
            <v>up</v>
          </cell>
          <cell r="J21">
            <v>2.1329757766621101E-14</v>
          </cell>
          <cell r="K21">
            <v>3.3625296631189902E-11</v>
          </cell>
          <cell r="L21" t="str">
            <v>-</v>
          </cell>
          <cell r="M21" t="str">
            <v>-</v>
          </cell>
          <cell r="N21" t="str">
            <v>GO:0016740//transferase activity</v>
          </cell>
          <cell r="O21" t="str">
            <v>-</v>
          </cell>
          <cell r="P21" t="str">
            <v>gi|697181257|ref|XP_009599613.1|/0/PREDICTED: galactinol synthase 1-like [Nicotiana tomentosiformis]</v>
          </cell>
        </row>
        <row r="22">
          <cell r="A22" t="str">
            <v>gene_14276</v>
          </cell>
          <cell r="B22">
            <v>762</v>
          </cell>
          <cell r="C22">
            <v>90</v>
          </cell>
          <cell r="D22">
            <v>114</v>
          </cell>
          <cell r="E22">
            <v>530</v>
          </cell>
          <cell r="F22">
            <v>367</v>
          </cell>
          <cell r="G22">
            <v>3.5812660514318702</v>
          </cell>
          <cell r="H22">
            <v>2.1170690070482898</v>
          </cell>
          <cell r="I22" t="str">
            <v>up</v>
          </cell>
          <cell r="J22">
            <v>3.0587878054627901E-14</v>
          </cell>
          <cell r="K22">
            <v>4.5924057484969599E-11</v>
          </cell>
          <cell r="L22" t="str">
            <v>ko01100//Metabolic pathways;ko01110//Biosynthesis of secondary metabolites;ko00910//Nitrogen metabolism;ko00250//Alanine, aspartate and glutamate metabolism</v>
          </cell>
          <cell r="M22" t="str">
            <v>-</v>
          </cell>
          <cell r="N22" t="str">
            <v>-</v>
          </cell>
          <cell r="O22" t="str">
            <v>-</v>
          </cell>
          <cell r="P22" t="str">
            <v>gi|698538934|ref|XP_009765293.1|/0/PREDICTED: stem-specific protein TSJT1-like [Nicotiana sylvestris]</v>
          </cell>
        </row>
        <row r="23">
          <cell r="A23" t="str">
            <v>gene_81295</v>
          </cell>
          <cell r="B23">
            <v>1137</v>
          </cell>
          <cell r="C23">
            <v>0</v>
          </cell>
          <cell r="D23">
            <v>8</v>
          </cell>
          <cell r="E23">
            <v>138</v>
          </cell>
          <cell r="F23">
            <v>93</v>
          </cell>
          <cell r="G23">
            <v>1.4126095163039001</v>
          </cell>
          <cell r="H23">
            <v>4.8012846383154502</v>
          </cell>
          <cell r="I23" t="str">
            <v>up</v>
          </cell>
          <cell r="J23">
            <v>4.6765394728194998E-14</v>
          </cell>
          <cell r="K23">
            <v>6.7021187744784504E-11</v>
          </cell>
          <cell r="L23" t="str">
            <v>ko01100//Metabolic pathways;ko01110//Biosynthesis of secondary metabolites;ko00904//Diterpenoid biosynthesis</v>
          </cell>
          <cell r="M23" t="str">
            <v>-</v>
          </cell>
          <cell r="N23" t="str">
            <v>GO:0046914//transition metal ion binding;GO:0016705//oxidoreductase activity, acting on paired donors, with incorporation or reduction of molecular oxygen</v>
          </cell>
          <cell r="O23" t="str">
            <v>GO:0044710</v>
          </cell>
          <cell r="P23" t="str">
            <v>gi|700584228|ref|NP_001289511.1|/0/gibberellin 20 oxidase 1-like [Nicotiana sylvestris]</v>
          </cell>
        </row>
        <row r="24">
          <cell r="A24" t="str">
            <v>gene_78071</v>
          </cell>
          <cell r="B24">
            <v>1170</v>
          </cell>
          <cell r="C24">
            <v>1051</v>
          </cell>
          <cell r="D24">
            <v>1428</v>
          </cell>
          <cell r="E24">
            <v>174</v>
          </cell>
          <cell r="F24">
            <v>390</v>
          </cell>
          <cell r="G24">
            <v>5.0437326996388201</v>
          </cell>
          <cell r="H24">
            <v>-2.1826983294359201</v>
          </cell>
          <cell r="I24" t="str">
            <v>down</v>
          </cell>
          <cell r="J24">
            <v>5.0361203782626699E-14</v>
          </cell>
          <cell r="K24">
            <v>6.9036451915758099E-11</v>
          </cell>
          <cell r="L24" t="str">
            <v>ko00941//Flavonoid biosynthesis;ko01100//Metabolic pathways;ko04712//Circadian rhythm - plant;ko01110//Biosynthesis of secondary metabolites</v>
          </cell>
          <cell r="M24" t="str">
            <v>-</v>
          </cell>
          <cell r="N24" t="str">
            <v>GO:0016747//transferase activity, transferring acyl groups other than amino-acyl groups</v>
          </cell>
          <cell r="O24" t="str">
            <v>GO:0009812//flavonoid metabolic process</v>
          </cell>
          <cell r="P24" t="str">
            <v>gi|13925890|gb|AAK49457.1|/0/chalcone synthase [Nicotiana tabacum]</v>
          </cell>
        </row>
        <row r="25">
          <cell r="A25" t="str">
            <v>gene_64263</v>
          </cell>
          <cell r="B25">
            <v>363</v>
          </cell>
          <cell r="C25">
            <v>18</v>
          </cell>
          <cell r="D25">
            <v>9</v>
          </cell>
          <cell r="E25">
            <v>244</v>
          </cell>
          <cell r="F25">
            <v>126</v>
          </cell>
          <cell r="G25">
            <v>2.1334838540387202</v>
          </cell>
          <cell r="H25">
            <v>3.7422384210418</v>
          </cell>
          <cell r="I25" t="str">
            <v>up</v>
          </cell>
          <cell r="J25">
            <v>6.0276021775400906E-14</v>
          </cell>
          <cell r="K25">
            <v>7.8013783676128298E-11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gi|698464505|ref|XP_009782454.1|/7.93963e-74/PREDICTED: uncharacterized protein LOC104231201 isoform X1 [Nicotiana sylvestris]</v>
          </cell>
        </row>
        <row r="26">
          <cell r="A26" t="str">
            <v>gene_43865</v>
          </cell>
          <cell r="B26">
            <v>4308</v>
          </cell>
          <cell r="C26">
            <v>323</v>
          </cell>
          <cell r="D26">
            <v>294</v>
          </cell>
          <cell r="E26">
            <v>1154</v>
          </cell>
          <cell r="F26">
            <v>862</v>
          </cell>
          <cell r="G26">
            <v>4.8339883826014702</v>
          </cell>
          <cell r="H26">
            <v>1.68150775269167</v>
          </cell>
          <cell r="I26" t="str">
            <v>up</v>
          </cell>
          <cell r="J26">
            <v>6.1858752003019594E-14</v>
          </cell>
          <cell r="K26">
            <v>7.8013783676128298E-11</v>
          </cell>
          <cell r="L26" t="str">
            <v>ko03040//Spliceosome;ko02010//ABC transporters</v>
          </cell>
          <cell r="M26" t="str">
            <v>GO:0031224//intrinsic component of membrane</v>
          </cell>
          <cell r="N26" t="str">
            <v>GO:0017111//nucleoside-triphosphatase activity;GO:0032550</v>
          </cell>
          <cell r="O26" t="str">
            <v>GO:0009154//purine ribonucleotide catabolic process;GO:0051234//establishment of localization</v>
          </cell>
          <cell r="P26" t="str">
            <v>gi|697175187|ref|XP_009596530.1|/0/PREDICTED: pleiotropic drug resistance protein 1 [Nicotiana tomentosiformis]</v>
          </cell>
        </row>
        <row r="27">
          <cell r="A27" t="str">
            <v>gene_39087</v>
          </cell>
          <cell r="B27">
            <v>975</v>
          </cell>
          <cell r="C27">
            <v>229</v>
          </cell>
          <cell r="D27">
            <v>195</v>
          </cell>
          <cell r="E27">
            <v>851</v>
          </cell>
          <cell r="F27">
            <v>632</v>
          </cell>
          <cell r="G27">
            <v>4.3703945030952003</v>
          </cell>
          <cell r="H27">
            <v>1.7784108544611299</v>
          </cell>
          <cell r="I27" t="str">
            <v>up</v>
          </cell>
          <cell r="J27">
            <v>1.29999089295051E-13</v>
          </cell>
          <cell r="K27">
            <v>1.5764389563014E-10</v>
          </cell>
          <cell r="L27" t="str">
            <v>-</v>
          </cell>
          <cell r="M27" t="str">
            <v>GO:0043231//intracellular membrane-bounded organelle</v>
          </cell>
          <cell r="N27" t="str">
            <v>GO:0016788//hydrolase activity, acting on ester bonds</v>
          </cell>
          <cell r="O27" t="str">
            <v>GO:0032446//protein modification by small protein conjugation;GO:0090304</v>
          </cell>
          <cell r="P27" t="str">
            <v>gi|698488391|ref|XP_009790801.1|/0/PREDICTED: bifunctional nuclease 2-like [Nicotiana sylvestris]</v>
          </cell>
        </row>
        <row r="28">
          <cell r="A28" t="str">
            <v>gene_39131</v>
          </cell>
          <cell r="B28">
            <v>1815</v>
          </cell>
          <cell r="C28">
            <v>120</v>
          </cell>
          <cell r="D28">
            <v>142</v>
          </cell>
          <cell r="E28">
            <v>413</v>
          </cell>
          <cell r="F28">
            <v>443</v>
          </cell>
          <cell r="G28">
            <v>3.5952893442694398</v>
          </cell>
          <cell r="H28">
            <v>1.67543515719912</v>
          </cell>
          <cell r="I28" t="str">
            <v>up</v>
          </cell>
          <cell r="J28">
            <v>1.7133709521302201E-13</v>
          </cell>
          <cell r="K28">
            <v>2.00077306480421E-10</v>
          </cell>
          <cell r="L28" t="str">
            <v>ko01100//Metabolic pathways;ko00900//Terpenoid backbone biosynthesis;ko01110//Biosynthesis of secondary metabolites</v>
          </cell>
          <cell r="M28" t="str">
            <v>GO:0043231//intracellular membrane-bounded organelle;GO:0031224//intrinsic component of membrane;GO:0042175//nuclear outer membrane-endoplasmic reticulum membrane network</v>
          </cell>
          <cell r="N28" t="str">
            <v>GO:0016616//oxidoreductase activity, acting on the CH-OH group of donors, NAD or NADP as acceptor;GO:0000166//nucleotide binding;GO:0048037//cofactor binding</v>
          </cell>
          <cell r="O28" t="str">
            <v>GO:0006732;GO:0006722;GO:0006694//steroid biosynthetic process</v>
          </cell>
          <cell r="P28" t="str">
            <v>gi|18000042|gb|AAL54878.1|AF004232_1/0/hydroxy-methyl-glutaryl-coenzyme A reductase [Nicotiana tabacum]</v>
          </cell>
        </row>
        <row r="29">
          <cell r="A29" t="str">
            <v>gene_61629</v>
          </cell>
          <cell r="B29">
            <v>771</v>
          </cell>
          <cell r="C29">
            <v>508</v>
          </cell>
          <cell r="D29">
            <v>476</v>
          </cell>
          <cell r="E29">
            <v>1421</v>
          </cell>
          <cell r="F29">
            <v>1280</v>
          </cell>
          <cell r="G29">
            <v>5.3144066930921197</v>
          </cell>
          <cell r="H29">
            <v>1.42545690836409</v>
          </cell>
          <cell r="I29" t="str">
            <v>up</v>
          </cell>
          <cell r="J29">
            <v>2.15155121628689E-13</v>
          </cell>
          <cell r="K29">
            <v>2.2859153337999799E-10</v>
          </cell>
          <cell r="L29" t="str">
            <v>-</v>
          </cell>
          <cell r="M29" t="str">
            <v>GO:0019866//organelle inner membrane;GO:0031224//intrinsic component of membrane</v>
          </cell>
          <cell r="N29" t="str">
            <v>-</v>
          </cell>
          <cell r="O29" t="str">
            <v>GO:0051234//establishment of localization;GO:0044763</v>
          </cell>
          <cell r="P29" t="str">
            <v>gi|698528023|ref|XP_009760860.1|/1.25304e-155/PREDICTED: ADP,ATP carrier protein, mitochondrial [Nicotiana sylvestris]</v>
          </cell>
        </row>
        <row r="30">
          <cell r="A30" t="str">
            <v>gene_64773</v>
          </cell>
          <cell r="B30">
            <v>1074</v>
          </cell>
          <cell r="C30">
            <v>139</v>
          </cell>
          <cell r="D30">
            <v>274</v>
          </cell>
          <cell r="E30">
            <v>14</v>
          </cell>
          <cell r="F30">
            <v>31</v>
          </cell>
          <cell r="G30">
            <v>2.32993046351165</v>
          </cell>
          <cell r="H30">
            <v>-3.2235976346579598</v>
          </cell>
          <cell r="I30" t="str">
            <v>down</v>
          </cell>
          <cell r="J30">
            <v>2.15273878075998E-13</v>
          </cell>
          <cell r="K30">
            <v>2.2859153337999799E-10</v>
          </cell>
          <cell r="L30" t="str">
            <v>ko00941//Flavonoid biosynthesis;ko01100//Metabolic pathways;ko01110//Biosynthesis of secondary metabolites</v>
          </cell>
          <cell r="M30" t="str">
            <v>-</v>
          </cell>
          <cell r="N30" t="str">
            <v>GO:0016705//oxidoreductase activity, acting on paired donors, with incorporation or reduction of molecular oxygen</v>
          </cell>
          <cell r="O30" t="str">
            <v>GO:0044710;GO:0009699//phenylpropanoid biosynthetic process;GO:0070301//cellular response to hydrogen peroxide</v>
          </cell>
          <cell r="P30" t="str">
            <v>gi|698535219|ref|XP_009764115.1|/6.63475e-132/PREDICTED: feruloyl CoA ortho-hydroxylase 1-like [Nicotiana sylvestris]</v>
          </cell>
        </row>
        <row r="31">
          <cell r="A31" t="str">
            <v>gene_37497</v>
          </cell>
          <cell r="B31">
            <v>372</v>
          </cell>
          <cell r="C31">
            <v>63</v>
          </cell>
          <cell r="D31">
            <v>15</v>
          </cell>
          <cell r="E31">
            <v>381</v>
          </cell>
          <cell r="F31">
            <v>422</v>
          </cell>
          <cell r="G31">
            <v>3.2524388623672902</v>
          </cell>
          <cell r="H31">
            <v>3.3027845607286301</v>
          </cell>
          <cell r="I31" t="str">
            <v>up</v>
          </cell>
          <cell r="J31">
            <v>2.1750597866725599E-13</v>
          </cell>
          <cell r="K31">
            <v>2.2859153337999799E-10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  <cell r="P31" t="str">
            <v>-</v>
          </cell>
        </row>
        <row r="32">
          <cell r="A32" t="str">
            <v>gene_30</v>
          </cell>
          <cell r="B32">
            <v>462</v>
          </cell>
          <cell r="C32">
            <v>16</v>
          </cell>
          <cell r="D32">
            <v>8</v>
          </cell>
          <cell r="E32">
            <v>104</v>
          </cell>
          <cell r="F32">
            <v>217</v>
          </cell>
          <cell r="G32">
            <v>1.9076773769163</v>
          </cell>
          <cell r="H32">
            <v>3.6684349745324001</v>
          </cell>
          <cell r="I32" t="str">
            <v>up</v>
          </cell>
          <cell r="J32">
            <v>2.9735342251452602E-13</v>
          </cell>
          <cell r="K32">
            <v>2.9354683171865599E-10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gi|697094526|ref|XP_009606740.1|/4.1798e-110/PREDICTED: uncharacterized protein LOC104101041 [Nicotiana tomentosiformis]</v>
          </cell>
        </row>
        <row r="33">
          <cell r="A33" t="str">
            <v>gene_64509</v>
          </cell>
          <cell r="B33">
            <v>1929</v>
          </cell>
          <cell r="C33">
            <v>0</v>
          </cell>
          <cell r="D33">
            <v>4</v>
          </cell>
          <cell r="E33">
            <v>56</v>
          </cell>
          <cell r="F33">
            <v>312</v>
          </cell>
          <cell r="G33">
            <v>1.99460800669033</v>
          </cell>
          <cell r="H33">
            <v>6.3765864483213699</v>
          </cell>
          <cell r="I33" t="str">
            <v>up</v>
          </cell>
          <cell r="J33">
            <v>2.9951383569886899E-13</v>
          </cell>
          <cell r="K33">
            <v>2.9354683171865599E-10</v>
          </cell>
          <cell r="L33" t="str">
            <v>-</v>
          </cell>
          <cell r="M33" t="str">
            <v>GO:0031224//intrinsic component of membrane;GO:0016020//membrane</v>
          </cell>
          <cell r="N33" t="str">
            <v>GO:0015291//secondary active transmembrane transporter activity;GO:0015103//inorganic anion transmembrane transporter activity</v>
          </cell>
          <cell r="O33" t="str">
            <v>GO:0008272//sulfate transport;GO:0044763</v>
          </cell>
          <cell r="P33" t="str">
            <v>gi|698520492|ref|XP_009757059.1|;gi|698520494|ref|XP_009757060.1|;gi|698520490|ref|XP_009757058.1|/0;5.294e-158;0/PREDICTED: probable sulfate transporter 3.5 isoform X2 [Nicotiana sylvestris];PREDICTED: probable sulfate transporter 3.5 isoform X3 [Nicotiana sylvestris];PREDICTED: probable sulfate transporter 3.5 isoform X1 [Nicotiana sylvestris]</v>
          </cell>
        </row>
        <row r="34">
          <cell r="A34" t="str">
            <v>gene_79952</v>
          </cell>
          <cell r="B34">
            <v>1029</v>
          </cell>
          <cell r="C34">
            <v>712</v>
          </cell>
          <cell r="D34">
            <v>767</v>
          </cell>
          <cell r="E34">
            <v>1754</v>
          </cell>
          <cell r="F34">
            <v>1981</v>
          </cell>
          <cell r="G34">
            <v>5.8089911459923398</v>
          </cell>
          <cell r="H34">
            <v>1.30163231467464</v>
          </cell>
          <cell r="I34" t="str">
            <v>up</v>
          </cell>
          <cell r="J34">
            <v>3.0724239419948798E-13</v>
          </cell>
          <cell r="K34">
            <v>2.9354683171865599E-10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  <cell r="P34" t="str">
            <v>gi|698461482|ref|XP_009781784.1|/0/PREDICTED: dnaJ homolog subfamily B member 13-like [Nicotiana sylvestris]</v>
          </cell>
        </row>
        <row r="35">
          <cell r="A35" t="str">
            <v>gene_30604</v>
          </cell>
          <cell r="B35">
            <v>1002</v>
          </cell>
          <cell r="C35">
            <v>275</v>
          </cell>
          <cell r="D35">
            <v>218</v>
          </cell>
          <cell r="E35">
            <v>893</v>
          </cell>
          <cell r="F35">
            <v>715</v>
          </cell>
          <cell r="G35">
            <v>4.5087080813166303</v>
          </cell>
          <cell r="H35">
            <v>1.6741368795935001</v>
          </cell>
          <cell r="I35" t="str">
            <v>up</v>
          </cell>
          <cell r="J35">
            <v>5.0350955383396597E-13</v>
          </cell>
          <cell r="K35">
            <v>4.6691625655385603E-10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gi|698517948|ref|XP_009803855.1|/0/PREDICTED: heat stress transcription factor B-2b-like [Nicotiana sylvestris]</v>
          </cell>
        </row>
        <row r="36">
          <cell r="A36" t="str">
            <v>gene_13744</v>
          </cell>
          <cell r="B36">
            <v>1809</v>
          </cell>
          <cell r="C36">
            <v>485</v>
          </cell>
          <cell r="D36">
            <v>383</v>
          </cell>
          <cell r="E36">
            <v>1100</v>
          </cell>
          <cell r="F36">
            <v>1521</v>
          </cell>
          <cell r="G36">
            <v>5.2268371602508701</v>
          </cell>
          <cell r="H36">
            <v>1.5468888711247699</v>
          </cell>
          <cell r="I36" t="str">
            <v>up</v>
          </cell>
          <cell r="J36">
            <v>7.3633455471359204E-13</v>
          </cell>
          <cell r="K36">
            <v>6.6331120501613803E-10</v>
          </cell>
          <cell r="L36" t="str">
            <v>ko01100//Metabolic pathways;ko00040//Pentose and glucuronate interconversions;ko00500//Starch and sucrose metabolism</v>
          </cell>
          <cell r="M36" t="str">
            <v>-</v>
          </cell>
          <cell r="N36" t="str">
            <v>-</v>
          </cell>
          <cell r="O36" t="str">
            <v>-</v>
          </cell>
          <cell r="P36" t="str">
            <v>gi|698533813|ref|XP_009763675.1|/0/PREDICTED: probable pectinesterase/pectinesterase inhibitor 34 [Nicotiana sylvestris]</v>
          </cell>
        </row>
        <row r="37">
          <cell r="A37" t="str">
            <v>gene_63985</v>
          </cell>
          <cell r="B37">
            <v>1722</v>
          </cell>
          <cell r="C37">
            <v>615</v>
          </cell>
          <cell r="D37">
            <v>615</v>
          </cell>
          <cell r="E37">
            <v>1405</v>
          </cell>
          <cell r="F37">
            <v>1775</v>
          </cell>
          <cell r="G37">
            <v>5.5657840008450803</v>
          </cell>
          <cell r="H37">
            <v>1.33062712988597</v>
          </cell>
          <cell r="I37" t="str">
            <v>up</v>
          </cell>
          <cell r="J37">
            <v>7.8554501296653195E-13</v>
          </cell>
          <cell r="K37">
            <v>6.8798468649504998E-10</v>
          </cell>
          <cell r="L37" t="str">
            <v>ko04144//Endocytosis;ko04141//Protein processing in endoplasmic reticulum;ko03040//Spliceosome</v>
          </cell>
          <cell r="M37" t="str">
            <v>-</v>
          </cell>
          <cell r="N37" t="str">
            <v>GO:0032550</v>
          </cell>
          <cell r="O37" t="str">
            <v>GO:0009642//response to light intensity;GO:0000302//response to reactive oxygen species</v>
          </cell>
          <cell r="P37" t="str">
            <v>gi|697163939|ref|XP_009590791.1|/0/PREDICTED: heat shock 70 kDa protein 8 [Nicotiana tomentosiformis]</v>
          </cell>
        </row>
        <row r="38">
          <cell r="A38" t="str">
            <v>gene_50814</v>
          </cell>
          <cell r="B38">
            <v>2025</v>
          </cell>
          <cell r="C38">
            <v>770</v>
          </cell>
          <cell r="D38">
            <v>829</v>
          </cell>
          <cell r="E38">
            <v>2054</v>
          </cell>
          <cell r="F38">
            <v>1969</v>
          </cell>
          <cell r="G38">
            <v>5.9210062349533503</v>
          </cell>
          <cell r="H38">
            <v>1.30107026133973</v>
          </cell>
          <cell r="I38" t="str">
            <v>up</v>
          </cell>
          <cell r="J38">
            <v>9.6195698319665198E-13</v>
          </cell>
          <cell r="K38">
            <v>8.1971734387046595E-10</v>
          </cell>
          <cell r="L38" t="str">
            <v>-</v>
          </cell>
          <cell r="M38" t="str">
            <v>GO:0044464</v>
          </cell>
          <cell r="N38" t="str">
            <v>GO:0004175//endopeptidase activity;GO:0016462//pyrophosphatase activity;GO:0032550</v>
          </cell>
          <cell r="O38" t="str">
            <v>GO:0016485//protein processing;GO:0006915//apoptotic process</v>
          </cell>
          <cell r="P38" t="str">
            <v>gi|697122036|ref|XP_009615004.1|/0/PREDICTED: ATP-dependent zinc metalloprotease FTSH 6, chloroplastic [Nicotiana tomentosiformis]</v>
          </cell>
        </row>
        <row r="39">
          <cell r="A39" t="str">
            <v>gene_63469</v>
          </cell>
          <cell r="B39">
            <v>732</v>
          </cell>
          <cell r="C39">
            <v>142</v>
          </cell>
          <cell r="D39">
            <v>69</v>
          </cell>
          <cell r="E39">
            <v>436</v>
          </cell>
          <cell r="F39">
            <v>688</v>
          </cell>
          <cell r="G39">
            <v>3.8414235313715901</v>
          </cell>
          <cell r="H39">
            <v>2.3527464066483499</v>
          </cell>
          <cell r="I39" t="str">
            <v>up</v>
          </cell>
          <cell r="J39">
            <v>9.8864560327778892E-13</v>
          </cell>
          <cell r="K39">
            <v>8.20289663835405E-10</v>
          </cell>
          <cell r="L39" t="str">
            <v>ko04075//Plant hormone signal transduction</v>
          </cell>
          <cell r="M39" t="str">
            <v>GO:0043231//intracellular membrane-bounded organelle</v>
          </cell>
          <cell r="N39" t="str">
            <v>GO:0005515//protein binding</v>
          </cell>
          <cell r="O39" t="str">
            <v>GO:0010101;GO:0001101//response to acid chemical;GO:0009606//tropism;GO:0009755//hormone-mediated signaling pathway;GO:0006950//response to stress;GO:0006351//transcription, DNA-templated</v>
          </cell>
          <cell r="P39" t="str">
            <v>gi|697115765|ref|XP_009611797.1|/2.03681e-169/PREDICTED: auxin-responsive protein IAA14 [Nicotiana tomentosiformis]</v>
          </cell>
        </row>
        <row r="40">
          <cell r="A40" t="str">
            <v>gene_65893</v>
          </cell>
          <cell r="B40">
            <v>900</v>
          </cell>
          <cell r="C40">
            <v>117</v>
          </cell>
          <cell r="D40">
            <v>125</v>
          </cell>
          <cell r="E40">
            <v>345</v>
          </cell>
          <cell r="F40">
            <v>475</v>
          </cell>
          <cell r="G40">
            <v>3.5169083082022898</v>
          </cell>
          <cell r="H40">
            <v>1.7193885755306599</v>
          </cell>
          <cell r="I40" t="str">
            <v>up</v>
          </cell>
          <cell r="J40">
            <v>1.6447652390133299E-12</v>
          </cell>
          <cell r="K40">
            <v>1.32968726207311E-9</v>
          </cell>
          <cell r="L40" t="str">
            <v>-</v>
          </cell>
          <cell r="M40" t="str">
            <v>GO:0044424</v>
          </cell>
          <cell r="N40" t="str">
            <v>-</v>
          </cell>
          <cell r="O40" t="str">
            <v>-</v>
          </cell>
          <cell r="P40" t="str">
            <v>gi|698517686|ref|XP_009803723.1|/0/PREDICTED: kirola-like [Nicotiana sylvestris]</v>
          </cell>
        </row>
        <row r="41">
          <cell r="A41" t="str">
            <v>gene_55745</v>
          </cell>
          <cell r="B41">
            <v>597</v>
          </cell>
          <cell r="C41">
            <v>799</v>
          </cell>
          <cell r="D41">
            <v>685</v>
          </cell>
          <cell r="E41">
            <v>266</v>
          </cell>
          <cell r="F41">
            <v>295</v>
          </cell>
          <cell r="G41">
            <v>4.4807062895330301</v>
          </cell>
          <cell r="H41">
            <v>-1.4421325324704699</v>
          </cell>
          <cell r="I41" t="str">
            <v>down</v>
          </cell>
          <cell r="J41">
            <v>1.8157619346745801E-12</v>
          </cell>
          <cell r="K41">
            <v>1.4312289509588699E-9</v>
          </cell>
          <cell r="L41" t="str">
            <v>-</v>
          </cell>
          <cell r="M41" t="str">
            <v>GO:0016020//membrane</v>
          </cell>
          <cell r="N41" t="str">
            <v>-</v>
          </cell>
          <cell r="O41" t="str">
            <v>-</v>
          </cell>
          <cell r="P41" t="str">
            <v>gi|698497615|ref|XP_009794775.1|/1.05672e-134/PREDICTED: glucose-6-phosphate/phosphate translocator 2, chloroplastic-like [Nicotiana sylvestris]</v>
          </cell>
        </row>
        <row r="42">
          <cell r="A42" t="str">
            <v>gene_84784</v>
          </cell>
          <cell r="B42">
            <v>768</v>
          </cell>
          <cell r="C42">
            <v>94</v>
          </cell>
          <cell r="D42">
            <v>51</v>
          </cell>
          <cell r="E42">
            <v>330</v>
          </cell>
          <cell r="F42">
            <v>352</v>
          </cell>
          <cell r="G42">
            <v>3.1655290326494501</v>
          </cell>
          <cell r="H42">
            <v>2.1872381774741099</v>
          </cell>
          <cell r="I42" t="str">
            <v>up</v>
          </cell>
          <cell r="J42">
            <v>2.0753324289801302E-12</v>
          </cell>
          <cell r="K42">
            <v>1.58306634445016E-9</v>
          </cell>
          <cell r="L42" t="str">
            <v>ko01100//Metabolic pathways;ko01110//Biosynthesis of secondary metabolites;ko00910//Nitrogen metabolism;ko00250//Alanine, aspartate and glutamate metabolism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gi|698498205|ref|XP_009795020.1|/0/PREDICTED: stem-specific protein TSJT1 [Nicotiana sylvestris]</v>
          </cell>
        </row>
        <row r="43">
          <cell r="A43" t="str">
            <v>gene_70168</v>
          </cell>
          <cell r="B43">
            <v>1962</v>
          </cell>
          <cell r="C43">
            <v>137</v>
          </cell>
          <cell r="D43">
            <v>102</v>
          </cell>
          <cell r="E43">
            <v>376</v>
          </cell>
          <cell r="F43">
            <v>778</v>
          </cell>
          <cell r="G43">
            <v>3.8958926783684</v>
          </cell>
          <cell r="H43">
            <v>2.21156579138216</v>
          </cell>
          <cell r="I43" t="str">
            <v>up</v>
          </cell>
          <cell r="J43">
            <v>2.1088136784200799E-12</v>
          </cell>
          <cell r="K43">
            <v>1.58306634445016E-9</v>
          </cell>
          <cell r="L43" t="str">
            <v>-</v>
          </cell>
          <cell r="M43" t="str">
            <v>GO:0031224//intrinsic component of membrane;GO:0009536//plastid</v>
          </cell>
          <cell r="N43" t="str">
            <v>GO:0015291//secondary active transmembrane transporter activity;GO:0015103//inorganic anion transmembrane transporter activity</v>
          </cell>
          <cell r="O43" t="str">
            <v>GO:0044763;GO:0008272//sulfate transport</v>
          </cell>
          <cell r="P43" t="str">
            <v>gi|698567650|ref|XP_009773833.1|/0/PREDICTED: sulfate transporter 3.1-like isoform X1 [Nicotiana sylvestris]</v>
          </cell>
        </row>
        <row r="44">
          <cell r="A44" t="str">
            <v>gene_33981</v>
          </cell>
          <cell r="B44">
            <v>1809</v>
          </cell>
          <cell r="C44">
            <v>180</v>
          </cell>
          <cell r="D44">
            <v>113</v>
          </cell>
          <cell r="E44">
            <v>477</v>
          </cell>
          <cell r="F44">
            <v>622</v>
          </cell>
          <cell r="G44">
            <v>3.9073286163633698</v>
          </cell>
          <cell r="H44">
            <v>1.8574081413343899</v>
          </cell>
          <cell r="I44" t="str">
            <v>up</v>
          </cell>
          <cell r="J44">
            <v>2.1896232286809601E-12</v>
          </cell>
          <cell r="K44">
            <v>1.60550304132749E-9</v>
          </cell>
          <cell r="L44" t="str">
            <v>ko01100//Metabolic pathways;ko00040//Pentose and glucuronate interconversions;ko00500//Starch and sucrose metabolism</v>
          </cell>
          <cell r="M44" t="str">
            <v>GO:0030312//external encapsulating structure</v>
          </cell>
          <cell r="N44" t="str">
            <v>GO:0030234//enzyme regulator activity;GO:0052689//carboxylic ester hydrolase activity</v>
          </cell>
          <cell r="O44" t="str">
            <v>GO:0071555//cell wall organization;GO:0000272//polysaccharide catabolic process;GO:0044092//negative regulation of molecular function</v>
          </cell>
          <cell r="P44" t="str">
            <v>gi|697175021|ref|XP_009596446.1|/0/PREDICTED: probable pectinesterase/pectinesterase inhibitor 34 [Nicotiana tomentosiformis]</v>
          </cell>
        </row>
        <row r="45">
          <cell r="A45" t="str">
            <v>gene_29930</v>
          </cell>
          <cell r="B45">
            <v>2886</v>
          </cell>
          <cell r="C45">
            <v>98</v>
          </cell>
          <cell r="D45">
            <v>106</v>
          </cell>
          <cell r="E45">
            <v>392</v>
          </cell>
          <cell r="F45">
            <v>330</v>
          </cell>
          <cell r="G45">
            <v>3.3307793967360801</v>
          </cell>
          <cell r="H45">
            <v>1.7956010885785201</v>
          </cell>
          <cell r="I45" t="str">
            <v>up</v>
          </cell>
          <cell r="J45">
            <v>2.7527641258409499E-12</v>
          </cell>
          <cell r="K45">
            <v>1.9725431846281698E-9</v>
          </cell>
          <cell r="L45" t="str">
            <v>-</v>
          </cell>
          <cell r="M45" t="str">
            <v>-</v>
          </cell>
          <cell r="N45" t="str">
            <v>-</v>
          </cell>
          <cell r="O45" t="str">
            <v>-</v>
          </cell>
          <cell r="P45" t="str">
            <v>gi|698492296|ref|XP_009792505.1|/0/PREDICTED: protein LONGIFOLIA 1-like [Nicotiana sylvestris]</v>
          </cell>
        </row>
        <row r="46">
          <cell r="A46" t="str">
            <v>gene_16025</v>
          </cell>
          <cell r="B46">
            <v>849</v>
          </cell>
          <cell r="C46">
            <v>18</v>
          </cell>
          <cell r="D46">
            <v>89</v>
          </cell>
          <cell r="E46">
            <v>425</v>
          </cell>
          <cell r="F46">
            <v>607</v>
          </cell>
          <cell r="G46">
            <v>3.6086519005164099</v>
          </cell>
          <cell r="H46">
            <v>3.24945314000222</v>
          </cell>
          <cell r="I46" t="str">
            <v>up</v>
          </cell>
          <cell r="J46">
            <v>2.9386451160866602E-12</v>
          </cell>
          <cell r="K46">
            <v>2.0589453747799199E-9</v>
          </cell>
          <cell r="L46" t="str">
            <v>ko01100//Metabolic pathways;ko00300//Lysine biosynthesis;ko01110//Biosynthesis of secondary metabolites</v>
          </cell>
          <cell r="M46" t="str">
            <v>-</v>
          </cell>
          <cell r="N46" t="str">
            <v>-</v>
          </cell>
          <cell r="O46" t="str">
            <v>-</v>
          </cell>
          <cell r="P46" t="str">
            <v>gi|697130304|ref|XP_009619211.1|/0/PREDICTED: LL-diaminopimelate aminotransferase, chloroplastic [Nicotiana tomentosiformis]</v>
          </cell>
        </row>
        <row r="47">
          <cell r="A47" t="str">
            <v>gene_20473</v>
          </cell>
          <cell r="B47">
            <v>879</v>
          </cell>
          <cell r="C47">
            <v>1673</v>
          </cell>
          <cell r="D47">
            <v>1910</v>
          </cell>
          <cell r="E47">
            <v>4135</v>
          </cell>
          <cell r="F47">
            <v>7451</v>
          </cell>
          <cell r="G47">
            <v>7.3357067781715104</v>
          </cell>
          <cell r="H47">
            <v>1.6459661705367199</v>
          </cell>
          <cell r="I47" t="str">
            <v>up</v>
          </cell>
          <cell r="J47">
            <v>3.78654358425868E-12</v>
          </cell>
          <cell r="K47">
            <v>2.59534636234982E-9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gi|698564888|ref|XP_009773101.1|/0/PREDICTED: probable xyloglucan endotransglucosylase/hydrolase protein 6 [Nicotiana sylvestris]</v>
          </cell>
        </row>
        <row r="48">
          <cell r="A48" t="str">
            <v>gene_57393</v>
          </cell>
          <cell r="B48">
            <v>2736</v>
          </cell>
          <cell r="C48">
            <v>2628</v>
          </cell>
          <cell r="D48">
            <v>3106</v>
          </cell>
          <cell r="E48">
            <v>6192</v>
          </cell>
          <cell r="F48">
            <v>7925</v>
          </cell>
          <cell r="G48">
            <v>7.7328468220771303</v>
          </cell>
          <cell r="H48">
            <v>1.2634559318127301</v>
          </cell>
          <cell r="I48" t="str">
            <v>up</v>
          </cell>
          <cell r="J48">
            <v>5.1815489414028203E-12</v>
          </cell>
          <cell r="K48">
            <v>3.4759373739040298E-9</v>
          </cell>
          <cell r="L48" t="str">
            <v>-</v>
          </cell>
          <cell r="M48" t="str">
            <v>GO:0009532//plastid stroma;GO:0009526//plastid envelope</v>
          </cell>
          <cell r="N48" t="str">
            <v>GO:0032550;GO:0016462//pyrophosphatase activity</v>
          </cell>
          <cell r="O48" t="str">
            <v>GO:0009642//response to light intensity;GO:0006412//translation;GO:0000302//response to reactive oxygen species</v>
          </cell>
          <cell r="P48" t="str">
            <v>gi|698483248|ref|XP_009788495.1|/0/PREDICTED: chaperone protein ClpB1 [Nicotiana sylvestris]</v>
          </cell>
        </row>
        <row r="49">
          <cell r="A49" t="str">
            <v>gene_80529</v>
          </cell>
          <cell r="B49">
            <v>2106</v>
          </cell>
          <cell r="C49">
            <v>6431</v>
          </cell>
          <cell r="D49">
            <v>6016</v>
          </cell>
          <cell r="E49">
            <v>15561</v>
          </cell>
          <cell r="F49">
            <v>14781</v>
          </cell>
          <cell r="G49">
            <v>8.8485964800964894</v>
          </cell>
          <cell r="H49">
            <v>1.2526908412698901</v>
          </cell>
          <cell r="I49" t="str">
            <v>up</v>
          </cell>
          <cell r="J49">
            <v>6.2488366137620098E-12</v>
          </cell>
          <cell r="K49">
            <v>4.1045743665688001E-9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  <cell r="P49" t="str">
            <v>gi|698509341|ref|XP_009799894.1|;gi|698509343|ref|XP_009799895.1|/0;0/PREDICTED: uncharacterized protein LOC104245894 isoform X1 [Nicotiana sylvestris];PREDICTED: uncharacterized protein LOC104245894 isoform X2 [Nicotiana sylvestris]</v>
          </cell>
        </row>
        <row r="50">
          <cell r="A50" t="str">
            <v>gene_82230</v>
          </cell>
          <cell r="B50">
            <v>537</v>
          </cell>
          <cell r="C50">
            <v>14</v>
          </cell>
          <cell r="D50">
            <v>26</v>
          </cell>
          <cell r="E50">
            <v>115</v>
          </cell>
          <cell r="F50">
            <v>266</v>
          </cell>
          <cell r="G50">
            <v>2.1851108371755701</v>
          </cell>
          <cell r="H50">
            <v>3.19721430399259</v>
          </cell>
          <cell r="I50" t="str">
            <v>up</v>
          </cell>
          <cell r="J50">
            <v>6.6028970170244501E-12</v>
          </cell>
          <cell r="K50">
            <v>4.24862734795437E-9</v>
          </cell>
          <cell r="L50" t="str">
            <v>ko04075//Plant hormone signal transduction</v>
          </cell>
          <cell r="M50" t="str">
            <v>-</v>
          </cell>
          <cell r="N50" t="str">
            <v>-</v>
          </cell>
          <cell r="O50" t="str">
            <v>GO:0044699;GO:0009725//response to hormone;GO:0050794//regulation of cellular process;GO:0032502//developmental process;GO:0006351//transcription, DNA-templated</v>
          </cell>
          <cell r="P50" t="str">
            <v>gi|697109089|ref|XP_009608400.1|/2.25683e-120/PREDICTED: auxin-induced protein AUX22-like [Nicotiana tomentosiformis]</v>
          </cell>
        </row>
        <row r="51">
          <cell r="A51" t="str">
            <v>gene_15608</v>
          </cell>
          <cell r="B51">
            <v>558</v>
          </cell>
          <cell r="C51">
            <v>1097</v>
          </cell>
          <cell r="D51">
            <v>876</v>
          </cell>
          <cell r="E51">
            <v>3396</v>
          </cell>
          <cell r="F51">
            <v>2555</v>
          </cell>
          <cell r="G51">
            <v>6.4216056192445103</v>
          </cell>
          <cell r="H51">
            <v>1.56320051929061</v>
          </cell>
          <cell r="I51" t="str">
            <v>up</v>
          </cell>
          <cell r="J51">
            <v>7.7395687220737706E-12</v>
          </cell>
          <cell r="K51">
            <v>4.8804172447652797E-9</v>
          </cell>
          <cell r="L51" t="str">
            <v>-</v>
          </cell>
          <cell r="M51" t="str">
            <v>-</v>
          </cell>
          <cell r="N51" t="str">
            <v>GO:0005488</v>
          </cell>
          <cell r="O51" t="str">
            <v>-</v>
          </cell>
          <cell r="P51" t="str">
            <v>gi|7594903|dbj|BAA88985.2|/1.95803e-124/Ntdin [Nicotiana tabacum]</v>
          </cell>
        </row>
        <row r="52">
          <cell r="A52" t="str">
            <v>gene_8030</v>
          </cell>
          <cell r="B52">
            <v>1455</v>
          </cell>
          <cell r="C52">
            <v>72</v>
          </cell>
          <cell r="D52">
            <v>72</v>
          </cell>
          <cell r="E52">
            <v>263</v>
          </cell>
          <cell r="F52">
            <v>276</v>
          </cell>
          <cell r="G52">
            <v>2.8918861259973498</v>
          </cell>
          <cell r="H52">
            <v>1.86855700306004</v>
          </cell>
          <cell r="I52" t="str">
            <v>up</v>
          </cell>
          <cell r="J52">
            <v>8.3028344915356703E-12</v>
          </cell>
          <cell r="K52">
            <v>5.1329425232084002E-9</v>
          </cell>
          <cell r="L52" t="str">
            <v>-</v>
          </cell>
          <cell r="M52" t="str">
            <v>GO:0005911//cell-cell junction;GO:0031225//anchored component of membrane</v>
          </cell>
          <cell r="N52" t="str">
            <v>GO:0016798//hydrolase activity, acting on glycosyl bonds</v>
          </cell>
          <cell r="O52" t="str">
            <v>GO:0044238//primary metabolic process</v>
          </cell>
          <cell r="P52" t="str">
            <v>gi|698460815|ref|XP_009781628.1|/4.65494e-170/PREDICTED: glucan endo-1,3-beta-glucosidase 6-like [Nicotiana sylvestris]</v>
          </cell>
        </row>
        <row r="53">
          <cell r="A53" t="str">
            <v>gene_32117</v>
          </cell>
          <cell r="B53">
            <v>408</v>
          </cell>
          <cell r="C53">
            <v>0</v>
          </cell>
          <cell r="D53">
            <v>0</v>
          </cell>
          <cell r="E53">
            <v>32</v>
          </cell>
          <cell r="F53">
            <v>52</v>
          </cell>
          <cell r="G53">
            <v>-2.1233899428631301E-2</v>
          </cell>
          <cell r="H53">
            <v>8.3700899507742097</v>
          </cell>
          <cell r="I53" t="str">
            <v>up</v>
          </cell>
          <cell r="J53">
            <v>8.6202760307105805E-12</v>
          </cell>
          <cell r="K53">
            <v>5.2267054417745001E-9</v>
          </cell>
          <cell r="L53" t="str">
            <v>-</v>
          </cell>
          <cell r="M53" t="str">
            <v>-</v>
          </cell>
          <cell r="N53" t="str">
            <v>-</v>
          </cell>
          <cell r="O53" t="str">
            <v>-</v>
          </cell>
          <cell r="P53" t="str">
            <v>gi|698470558|ref|XP_009783840.1|/3.08037e-98/PREDICTED: uncharacterized protein LOC104232355 [Nicotiana sylvestris]</v>
          </cell>
        </row>
        <row r="54">
          <cell r="A54" t="str">
            <v>gene_4616</v>
          </cell>
          <cell r="B54">
            <v>1170</v>
          </cell>
          <cell r="C54">
            <v>495</v>
          </cell>
          <cell r="D54">
            <v>654</v>
          </cell>
          <cell r="E54">
            <v>215</v>
          </cell>
          <cell r="F54">
            <v>204</v>
          </cell>
          <cell r="G54">
            <v>4.0934918526153998</v>
          </cell>
          <cell r="H54">
            <v>-1.48066745030821</v>
          </cell>
          <cell r="I54" t="str">
            <v>down</v>
          </cell>
          <cell r="J54">
            <v>1.0402450068755299E-11</v>
          </cell>
          <cell r="K54">
            <v>6.1882801550525603E-9</v>
          </cell>
          <cell r="L54" t="str">
            <v>ko00941//Flavonoid biosynthesis;ko01100//Metabolic pathways;ko04712//Circadian rhythm - plant;ko01110//Biosynthesis of secondary metabolites</v>
          </cell>
          <cell r="M54" t="str">
            <v>-</v>
          </cell>
          <cell r="N54" t="str">
            <v>GO:0016747//transferase activity, transferring acyl groups other than amino-acyl groups</v>
          </cell>
          <cell r="O54" t="str">
            <v>GO:0009812//flavonoid metabolic process</v>
          </cell>
          <cell r="P54" t="str">
            <v>gi|698537794|ref|XP_009764938.1|/0/PREDICTED: chalcone synthase A [Nicotiana sylvestris]</v>
          </cell>
        </row>
        <row r="55">
          <cell r="A55" t="str">
            <v>gene_80396</v>
          </cell>
          <cell r="B55">
            <v>2172</v>
          </cell>
          <cell r="C55">
            <v>630</v>
          </cell>
          <cell r="D55">
            <v>803</v>
          </cell>
          <cell r="E55">
            <v>1665</v>
          </cell>
          <cell r="F55">
            <v>1827</v>
          </cell>
          <cell r="G55">
            <v>5.7265685328263602</v>
          </cell>
          <cell r="H55">
            <v>1.25465695962038</v>
          </cell>
          <cell r="I55" t="str">
            <v>up</v>
          </cell>
          <cell r="J55">
            <v>1.35621515842563E-11</v>
          </cell>
          <cell r="K55">
            <v>7.9185384685188093E-9</v>
          </cell>
          <cell r="L55" t="str">
            <v>ko00230//Purine metabolism;ko01100//Metabolic pathways;ko00240//Pyrimidine metabolism;ko03020//RNA polymerase</v>
          </cell>
          <cell r="M55" t="str">
            <v>-</v>
          </cell>
          <cell r="N55" t="str">
            <v>-</v>
          </cell>
          <cell r="O55" t="str">
            <v>-</v>
          </cell>
          <cell r="P55" t="str">
            <v>gi|698460751|ref|XP_009781612.1|/0/PREDICTED: CSC1-like protein ERD4 [Nicotiana sylvestris]</v>
          </cell>
        </row>
        <row r="56">
          <cell r="A56" t="str">
            <v>gene_78573</v>
          </cell>
          <cell r="B56">
            <v>1110</v>
          </cell>
          <cell r="C56">
            <v>873</v>
          </cell>
          <cell r="D56">
            <v>1188</v>
          </cell>
          <cell r="E56">
            <v>254</v>
          </cell>
          <cell r="F56">
            <v>440</v>
          </cell>
          <cell r="G56">
            <v>4.8992293503449602</v>
          </cell>
          <cell r="H56">
            <v>-1.6106326391243</v>
          </cell>
          <cell r="I56" t="str">
            <v>down</v>
          </cell>
          <cell r="J56">
            <v>1.63370411805183E-11</v>
          </cell>
          <cell r="K56">
            <v>9.3652831160102105E-9</v>
          </cell>
          <cell r="L56" t="str">
            <v>ko00941//Flavonoid biosynthesis;ko01100//Metabolic pathways;ko01110//Biosynthesis of secondary metabolites</v>
          </cell>
          <cell r="M56" t="str">
            <v>-</v>
          </cell>
          <cell r="N56" t="str">
            <v>GO:0043169//cation binding;GO:0019842//vitamin binding;GO:0016706//oxidoreductase activity, acting on paired donors, with incorporation or reduction of molecular oxygen, 2-oxoglutarate as one donor, and incorporation of one atom each of oxygen into both donors</v>
          </cell>
          <cell r="O56" t="str">
            <v>GO:0009812//flavonoid metabolic process;GO:0044710;GO:0009411//response to UV</v>
          </cell>
          <cell r="P56" t="str">
            <v>gi|698539747|ref|XP_009765543.1|/0/PREDICTED: naringenin,2-oxoglutarate 3-dioxygenase [Nicotiana sylvestris]</v>
          </cell>
        </row>
        <row r="57">
          <cell r="A57" t="str">
            <v>gene_22471</v>
          </cell>
          <cell r="B57">
            <v>1239</v>
          </cell>
          <cell r="C57">
            <v>2280</v>
          </cell>
          <cell r="D57">
            <v>1736</v>
          </cell>
          <cell r="E57">
            <v>693</v>
          </cell>
          <cell r="F57">
            <v>861</v>
          </cell>
          <cell r="G57">
            <v>5.92402137668007</v>
          </cell>
          <cell r="H57">
            <v>-1.4150166299225599</v>
          </cell>
          <cell r="I57" t="str">
            <v>down</v>
          </cell>
          <cell r="J57">
            <v>1.70115990056871E-11</v>
          </cell>
          <cell r="K57">
            <v>9.5778340187554897E-9</v>
          </cell>
          <cell r="L57" t="str">
            <v>ko01100//Metabolic pathways;ko00620//Pyruvate metabolism;ko00630//Glyoxylate and dicarboxylate metabolism;ko01110//Biosynthesis of secondary metabolites;ko00020//Citrate cycle (TCA cycle);ko00710//Carbon fixation in photosynthetic organisms</v>
          </cell>
          <cell r="M57" t="str">
            <v>-</v>
          </cell>
          <cell r="N57" t="str">
            <v>GO:0016615//malate dehydrogenase activity</v>
          </cell>
          <cell r="O57" t="str">
            <v>GO:0005975//carbohydrate metabolic process;GO:0043648//dicarboxylic acid metabolic process</v>
          </cell>
          <cell r="P57" t="str">
            <v>gi|697121612|ref|XP_009614783.1|/0/PREDICTED: malate dehydrogenase, chloroplastic [Nicotiana tomentosiformis]</v>
          </cell>
        </row>
        <row r="58">
          <cell r="A58" t="str">
            <v>gene_65118</v>
          </cell>
          <cell r="B58">
            <v>1455</v>
          </cell>
          <cell r="C58">
            <v>2388</v>
          </cell>
          <cell r="D58">
            <v>2279</v>
          </cell>
          <cell r="E58">
            <v>5762</v>
          </cell>
          <cell r="F58">
            <v>5449</v>
          </cell>
          <cell r="G58">
            <v>7.4189100439650604</v>
          </cell>
          <cell r="H58">
            <v>1.23211161049625</v>
          </cell>
          <cell r="I58" t="str">
            <v>up</v>
          </cell>
          <cell r="J58">
            <v>1.7456699741255699E-11</v>
          </cell>
          <cell r="K58">
            <v>9.6560050200359693E-9</v>
          </cell>
          <cell r="L58" t="str">
            <v>-</v>
          </cell>
          <cell r="M58" t="str">
            <v>-</v>
          </cell>
          <cell r="N58" t="str">
            <v>-</v>
          </cell>
          <cell r="O58" t="str">
            <v>-</v>
          </cell>
          <cell r="P58" t="str">
            <v>gi|698509341|ref|XP_009799894.1|;gi|697157303|ref|XP_009587406.1|/0;2.05639e-96/PREDICTED: uncharacterized protein LOC104245894 isoform X1 [Nicotiana sylvestris];PREDICTED: protein lozenge-like [Nicotiana tomentosiformis]</v>
          </cell>
        </row>
        <row r="59">
          <cell r="A59" t="str">
            <v>gene_79476</v>
          </cell>
          <cell r="B59">
            <v>363</v>
          </cell>
          <cell r="C59">
            <v>31</v>
          </cell>
          <cell r="D59">
            <v>12</v>
          </cell>
          <cell r="E59">
            <v>233</v>
          </cell>
          <cell r="F59">
            <v>147</v>
          </cell>
          <cell r="G59">
            <v>2.2206668640270499</v>
          </cell>
          <cell r="H59">
            <v>3.1040627786652202</v>
          </cell>
          <cell r="I59" t="str">
            <v>up</v>
          </cell>
          <cell r="J59">
            <v>1.88019730874539E-11</v>
          </cell>
          <cell r="K59">
            <v>1.02208174047299E-8</v>
          </cell>
          <cell r="L59" t="str">
            <v>-</v>
          </cell>
          <cell r="M59" t="str">
            <v>-</v>
          </cell>
          <cell r="N59" t="str">
            <v>-</v>
          </cell>
          <cell r="O59" t="str">
            <v>-</v>
          </cell>
          <cell r="P59" t="str">
            <v>-</v>
          </cell>
        </row>
        <row r="60">
          <cell r="A60" t="str">
            <v>gene_270</v>
          </cell>
          <cell r="B60">
            <v>1110</v>
          </cell>
          <cell r="C60">
            <v>1141</v>
          </cell>
          <cell r="D60">
            <v>1241</v>
          </cell>
          <cell r="E60">
            <v>396</v>
          </cell>
          <cell r="F60">
            <v>578</v>
          </cell>
          <cell r="G60">
            <v>5.1866488634523797</v>
          </cell>
          <cell r="H60">
            <v>-1.33124800203052</v>
          </cell>
          <cell r="I60" t="str">
            <v>down</v>
          </cell>
          <cell r="J60">
            <v>2.7354748748423702E-11</v>
          </cell>
          <cell r="K60">
            <v>1.4618099547272E-8</v>
          </cell>
          <cell r="L60" t="str">
            <v>ko00941//Flavonoid biosynthesis;ko01100//Metabolic pathways;ko01110//Biosynthesis of secondary metabolites</v>
          </cell>
          <cell r="M60" t="str">
            <v>-</v>
          </cell>
          <cell r="N60" t="str">
            <v>GO:0043169//cation binding;GO:0019842//vitamin binding;GO:0016706//oxidoreductase activity, acting on paired donors, with incorporation or reduction of molecular oxygen, 2-oxoglutarate as one donor, and incorporation of one atom each of oxygen into both donors</v>
          </cell>
          <cell r="O60" t="str">
            <v>GO:0009812//flavonoid metabolic process;GO:0044710;GO:0009411//response to UV</v>
          </cell>
          <cell r="P60" t="str">
            <v>gi|164454783|dbj|BAF96938.1|/0/flavanone 3-hydroxylase [Nicotiana tabacum]</v>
          </cell>
        </row>
        <row r="61">
          <cell r="A61" t="str">
            <v>gene_34575</v>
          </cell>
          <cell r="B61">
            <v>642</v>
          </cell>
          <cell r="C61">
            <v>1</v>
          </cell>
          <cell r="D61">
            <v>0</v>
          </cell>
          <cell r="E61">
            <v>77</v>
          </cell>
          <cell r="F61">
            <v>34</v>
          </cell>
          <cell r="G61">
            <v>0.37774821338884301</v>
          </cell>
          <cell r="H61">
            <v>6.4652129488103798</v>
          </cell>
          <cell r="I61" t="str">
            <v>up</v>
          </cell>
          <cell r="J61">
            <v>3.0952803746765199E-11</v>
          </cell>
          <cell r="K61">
            <v>1.6232639044573601E-8</v>
          </cell>
          <cell r="L61" t="str">
            <v>-</v>
          </cell>
          <cell r="M61" t="str">
            <v>-</v>
          </cell>
          <cell r="N61" t="str">
            <v>-</v>
          </cell>
          <cell r="O61" t="str">
            <v>-</v>
          </cell>
          <cell r="P61" t="str">
            <v>gi|697096120|ref|XP_009614829.1|/1.7399e-111/PREDICTED: uncharacterized protein LOC104107670 [Nicotiana tomentosiformis]</v>
          </cell>
        </row>
        <row r="62">
          <cell r="A62" t="str">
            <v>gene_58915</v>
          </cell>
          <cell r="B62">
            <v>1422</v>
          </cell>
          <cell r="C62">
            <v>1927</v>
          </cell>
          <cell r="D62">
            <v>2460</v>
          </cell>
          <cell r="E62">
            <v>626</v>
          </cell>
          <cell r="F62">
            <v>1012</v>
          </cell>
          <cell r="G62">
            <v>6.0266652433280798</v>
          </cell>
          <cell r="H62">
            <v>-1.46202470379563</v>
          </cell>
          <cell r="I62" t="str">
            <v>down</v>
          </cell>
          <cell r="J62">
            <v>3.1405721136699102E-11</v>
          </cell>
          <cell r="K62">
            <v>1.6232639044573601E-8</v>
          </cell>
          <cell r="L62" t="str">
            <v>-</v>
          </cell>
          <cell r="M62" t="str">
            <v>-</v>
          </cell>
          <cell r="N62" t="str">
            <v>GO:0008233//peptidase activity</v>
          </cell>
          <cell r="O62" t="str">
            <v>GO:0044238//primary metabolic process;GO:0071704//organic substance metabolic process</v>
          </cell>
          <cell r="P62" t="str">
            <v>gi|698553070|ref|XP_009769839.1|/0/PREDICTED: aspartic proteinase A1-like [Nicotiana sylvestris]</v>
          </cell>
        </row>
        <row r="63">
          <cell r="A63" t="str">
            <v>gene_3882</v>
          </cell>
          <cell r="B63">
            <v>789</v>
          </cell>
          <cell r="C63">
            <v>117</v>
          </cell>
          <cell r="D63">
            <v>76</v>
          </cell>
          <cell r="E63">
            <v>362</v>
          </cell>
          <cell r="F63">
            <v>359</v>
          </cell>
          <cell r="G63">
            <v>3.3107500370733698</v>
          </cell>
          <cell r="H63">
            <v>1.86018705466263</v>
          </cell>
          <cell r="I63" t="str">
            <v>up</v>
          </cell>
          <cell r="J63">
            <v>3.2294693541416298E-11</v>
          </cell>
          <cell r="K63">
            <v>1.6422893430118E-8</v>
          </cell>
          <cell r="L63" t="str">
            <v>-</v>
          </cell>
          <cell r="M63" t="str">
            <v>-</v>
          </cell>
          <cell r="N63" t="str">
            <v>-</v>
          </cell>
          <cell r="O63" t="str">
            <v>-</v>
          </cell>
          <cell r="P63" t="str">
            <v>gi|698564992|ref|XP_009773135.1|/0/PREDICTED: protein PHLOEM PROTEIN 2-LIKE A1 [Nicotiana sylvestris]</v>
          </cell>
        </row>
        <row r="64">
          <cell r="A64" t="str">
            <v>gene_19607</v>
          </cell>
          <cell r="B64">
            <v>333</v>
          </cell>
          <cell r="C64">
            <v>195</v>
          </cell>
          <cell r="D64">
            <v>316</v>
          </cell>
          <cell r="E64">
            <v>10</v>
          </cell>
          <cell r="F64">
            <v>48</v>
          </cell>
          <cell r="G64">
            <v>2.6397667783684802</v>
          </cell>
          <cell r="H64">
            <v>-3.18436728383123</v>
          </cell>
          <cell r="I64" t="str">
            <v>down</v>
          </cell>
          <cell r="J64">
            <v>3.7252760657259598E-11</v>
          </cell>
          <cell r="K64">
            <v>1.86435284248053E-8</v>
          </cell>
          <cell r="L64" t="str">
            <v>-</v>
          </cell>
          <cell r="M64" t="str">
            <v>-</v>
          </cell>
          <cell r="N64" t="str">
            <v>-</v>
          </cell>
          <cell r="O64" t="str">
            <v>-</v>
          </cell>
          <cell r="P64" t="str">
            <v>gi|697125017|ref|XP_009616521.1|/7.15382e-67/PREDICTED: uncharacterized protein LOC104109046 [Nicotiana tomentosiformis]</v>
          </cell>
        </row>
        <row r="65">
          <cell r="A65" t="str">
            <v>gene_75034</v>
          </cell>
          <cell r="B65">
            <v>1728</v>
          </cell>
          <cell r="C65">
            <v>1374</v>
          </cell>
          <cell r="D65">
            <v>1491</v>
          </cell>
          <cell r="E65">
            <v>3771</v>
          </cell>
          <cell r="F65">
            <v>3246</v>
          </cell>
          <cell r="G65">
            <v>6.7361801902709901</v>
          </cell>
          <cell r="H65">
            <v>1.26580315558505</v>
          </cell>
          <cell r="I65" t="str">
            <v>up</v>
          </cell>
          <cell r="J65">
            <v>3.8461137994180002E-11</v>
          </cell>
          <cell r="K65">
            <v>1.8947519059664098E-8</v>
          </cell>
          <cell r="L65" t="str">
            <v>-</v>
          </cell>
          <cell r="M65" t="str">
            <v>-</v>
          </cell>
          <cell r="N65" t="str">
            <v>-</v>
          </cell>
          <cell r="O65" t="str">
            <v>-</v>
          </cell>
          <cell r="P65" t="str">
            <v>gi|697114611|ref|XP_009611218.1|/0/PREDICTED: root phototropism protein 2 [Nicotiana tomentosiformis]</v>
          </cell>
        </row>
        <row r="66">
          <cell r="A66" t="str">
            <v>gene_51923</v>
          </cell>
          <cell r="B66">
            <v>1821</v>
          </cell>
          <cell r="C66">
            <v>110</v>
          </cell>
          <cell r="D66">
            <v>84</v>
          </cell>
          <cell r="E66">
            <v>291</v>
          </cell>
          <cell r="F66">
            <v>433</v>
          </cell>
          <cell r="G66">
            <v>3.3079224698190401</v>
          </cell>
          <cell r="H66">
            <v>1.85028431658643</v>
          </cell>
          <cell r="I66" t="str">
            <v>up</v>
          </cell>
          <cell r="J66">
            <v>4.06941650615851E-11</v>
          </cell>
          <cell r="K66">
            <v>1.9739174311180299E-8</v>
          </cell>
          <cell r="L66" t="str">
            <v>-</v>
          </cell>
          <cell r="M66" t="str">
            <v>GO:0016020//membrane</v>
          </cell>
          <cell r="N66" t="str">
            <v>-</v>
          </cell>
          <cell r="O66" t="str">
            <v>-</v>
          </cell>
          <cell r="P66" t="str">
            <v>gi|698491411|ref|XP_009792130.1|/0/PREDICTED: BTB/POZ domain-containing protein At5g48800-like [Nicotiana sylvestris]</v>
          </cell>
        </row>
        <row r="67">
          <cell r="A67" t="str">
            <v>gene_11432</v>
          </cell>
          <cell r="B67">
            <v>750</v>
          </cell>
          <cell r="C67">
            <v>6</v>
          </cell>
          <cell r="D67">
            <v>30</v>
          </cell>
          <cell r="E67">
            <v>139</v>
          </cell>
          <cell r="F67">
            <v>231</v>
          </cell>
          <cell r="G67">
            <v>2.1387986780014501</v>
          </cell>
          <cell r="H67">
            <v>3.3249733561800499</v>
          </cell>
          <cell r="I67" t="str">
            <v>up</v>
          </cell>
          <cell r="J67">
            <v>4.5542352095343002E-11</v>
          </cell>
          <cell r="K67">
            <v>2.1756133624455601E-8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gi|698502655|ref|XP_009796965.1|/1.15382e-175/PREDICTED: uncharacterized protein LOC104243476 [Nicotiana sylvestris]</v>
          </cell>
        </row>
        <row r="68">
          <cell r="A68" t="str">
            <v>gene_40203</v>
          </cell>
          <cell r="B68">
            <v>912</v>
          </cell>
          <cell r="C68">
            <v>81</v>
          </cell>
          <cell r="D68">
            <v>126</v>
          </cell>
          <cell r="E68">
            <v>303</v>
          </cell>
          <cell r="F68">
            <v>469</v>
          </cell>
          <cell r="G68">
            <v>3.3958880321692799</v>
          </cell>
          <cell r="H68">
            <v>1.86087510905974</v>
          </cell>
          <cell r="I68" t="str">
            <v>up</v>
          </cell>
          <cell r="J68">
            <v>5.4659770314418503E-11</v>
          </cell>
          <cell r="K68">
            <v>2.5721908929004499E-8</v>
          </cell>
          <cell r="L68" t="str">
            <v>-</v>
          </cell>
          <cell r="M68" t="str">
            <v>GO:0031224//intrinsic component of membrane</v>
          </cell>
          <cell r="N68" t="str">
            <v>GO:0042887;GO:0015103//inorganic anion transmembrane transporter activity;GO:0015144//carbohydrate transmembrane transporter activity</v>
          </cell>
          <cell r="O68" t="str">
            <v>GO:0006820//anion transport;GO:0015840//urea transport;GO:0034220//ion transmembrane transport;GO:0010036//response to boron-containing substance;GO:0008643//carbohydrate transport</v>
          </cell>
          <cell r="P68" t="str">
            <v>gi|698519106|ref|XP_009804420.1|/0/PREDICTED: aquaporin NIP6-1 isoform X1 [Nicotiana sylvestris]</v>
          </cell>
        </row>
        <row r="69">
          <cell r="A69" t="str">
            <v>gene_77097</v>
          </cell>
          <cell r="B69">
            <v>999</v>
          </cell>
          <cell r="C69">
            <v>63</v>
          </cell>
          <cell r="D69">
            <v>49</v>
          </cell>
          <cell r="E69">
            <v>240</v>
          </cell>
          <cell r="F69">
            <v>223</v>
          </cell>
          <cell r="G69">
            <v>2.6498170342571901</v>
          </cell>
          <cell r="H69">
            <v>2.0106859627963298</v>
          </cell>
          <cell r="I69" t="str">
            <v>up</v>
          </cell>
          <cell r="J69">
            <v>6.7644941395260502E-11</v>
          </cell>
          <cell r="K69">
            <v>3.13643729007525E-8</v>
          </cell>
          <cell r="L69" t="str">
            <v>ko01100//Metabolic pathways;ko01110//Biosynthesis of secondary metabolites;ko00940//Phenylpropanoid biosynthesis;ko00360//Phenylalanine metabolism</v>
          </cell>
          <cell r="M69" t="str">
            <v>-</v>
          </cell>
          <cell r="N69" t="str">
            <v>GO:0003824//catalytic activity;GO:0016209//antioxidant activity;GO:0043169//cation binding;GO:0046906//tetrapyrrole binding</v>
          </cell>
          <cell r="O69" t="str">
            <v>GO:0044710;GO:0006950//response to stress</v>
          </cell>
          <cell r="P69" t="str">
            <v>gi|698534863|ref|XP_009763998.1|/0/PREDICTED: peroxidase 51-like [Nicotiana sylvestris]</v>
          </cell>
        </row>
        <row r="70">
          <cell r="A70" t="str">
            <v>gene_38812</v>
          </cell>
          <cell r="B70">
            <v>1419</v>
          </cell>
          <cell r="C70">
            <v>0</v>
          </cell>
          <cell r="D70">
            <v>0</v>
          </cell>
          <cell r="E70">
            <v>125</v>
          </cell>
          <cell r="F70">
            <v>25</v>
          </cell>
          <cell r="G70">
            <v>0.78407556454485705</v>
          </cell>
          <cell r="H70">
            <v>9.2545021701130601</v>
          </cell>
          <cell r="I70" t="str">
            <v>up</v>
          </cell>
          <cell r="J70">
            <v>7.0583746468243804E-11</v>
          </cell>
          <cell r="K70">
            <v>3.2252680324598002E-8</v>
          </cell>
          <cell r="L70" t="str">
            <v>ko00270//Cysteine and methionine metabolism;ko01100//Metabolic pathways;ko01110//Biosynthesis of secondary metabolites</v>
          </cell>
          <cell r="M70" t="str">
            <v>-</v>
          </cell>
          <cell r="N70" t="str">
            <v>GO:0043168//anion binding;GO:0005515//protein binding;GO:0016846//carbon-sulfur lyase activity</v>
          </cell>
          <cell r="O70" t="str">
            <v>GO:0006412//translation;GO:0010039//response to iron ion;GO:0009692;GO:0009725//response to hormone;GO:0018871;GO:0003006//developmental process involved in reproduction</v>
          </cell>
          <cell r="P70" t="str">
            <v>gi|697099092|ref|XP_009630061.1|/0/PREDICTED: 1-aminocyclopropane-1-carboxylate synthase 3 [Nicotiana tomentosiformis]</v>
          </cell>
        </row>
        <row r="71">
          <cell r="A71" t="str">
            <v>gene_38513</v>
          </cell>
          <cell r="B71">
            <v>1857</v>
          </cell>
          <cell r="C71">
            <v>819</v>
          </cell>
          <cell r="D71">
            <v>776</v>
          </cell>
          <cell r="E71">
            <v>1833</v>
          </cell>
          <cell r="F71">
            <v>1881</v>
          </cell>
          <cell r="G71">
            <v>5.8384562144589998</v>
          </cell>
          <cell r="H71">
            <v>1.18458091451264</v>
          </cell>
          <cell r="I71" t="str">
            <v>up</v>
          </cell>
          <cell r="J71">
            <v>7.3442354470106306E-11</v>
          </cell>
          <cell r="K71">
            <v>3.3079485629828302E-8</v>
          </cell>
          <cell r="L71" t="str">
            <v>ko04075//Plant hormone signal transduction</v>
          </cell>
          <cell r="M71" t="str">
            <v>GO:0043231//intracellular membrane-bounded organelle</v>
          </cell>
          <cell r="N71" t="str">
            <v>GO:0001071//nucleic acid binding transcription factor activity</v>
          </cell>
          <cell r="O71" t="str">
            <v>GO:0010039//response to iron ion;GO:0009725//response to hormone;GO:0009617//response to bacterium;GO:0006351//transcription, DNA-templated</v>
          </cell>
          <cell r="P71" t="str">
            <v>gi|30016894|gb|AAP03997.1|/0/EIL1 [Nicotiana tabacum]</v>
          </cell>
        </row>
        <row r="72">
          <cell r="A72" t="str">
            <v>gene_44482</v>
          </cell>
          <cell r="B72">
            <v>1851</v>
          </cell>
          <cell r="C72">
            <v>589</v>
          </cell>
          <cell r="D72">
            <v>561</v>
          </cell>
          <cell r="E72">
            <v>1272</v>
          </cell>
          <cell r="F72">
            <v>1423</v>
          </cell>
          <cell r="G72">
            <v>5.3720151269611396</v>
          </cell>
          <cell r="H72">
            <v>1.19143282229412</v>
          </cell>
          <cell r="I72" t="str">
            <v>up</v>
          </cell>
          <cell r="J72">
            <v>7.6798874210942202E-11</v>
          </cell>
          <cell r="K72">
            <v>3.41041085210816E-8</v>
          </cell>
          <cell r="L72" t="str">
            <v>ko04075//Plant hormone signal transduction</v>
          </cell>
          <cell r="M72" t="str">
            <v>GO:0043231//intracellular membrane-bounded organelle</v>
          </cell>
          <cell r="N72" t="str">
            <v>GO:0001071//nucleic acid binding transcription factor activity</v>
          </cell>
          <cell r="O72" t="str">
            <v>GO:0010039//response to iron ion;GO:0009725//response to hormone;GO:0009617//response to bacterium;GO:0006351//transcription, DNA-templated</v>
          </cell>
          <cell r="P72" t="str">
            <v>gi|30016896|gb|AAP03998.1|/0/EIL2 [Nicotiana tabacum]</v>
          </cell>
        </row>
        <row r="73">
          <cell r="A73" t="str">
            <v>gene_61738</v>
          </cell>
          <cell r="B73">
            <v>888</v>
          </cell>
          <cell r="C73">
            <v>559</v>
          </cell>
          <cell r="D73">
            <v>326</v>
          </cell>
          <cell r="E73">
            <v>1432</v>
          </cell>
          <cell r="F73">
            <v>4094</v>
          </cell>
          <cell r="G73">
            <v>6.08193845180989</v>
          </cell>
          <cell r="H73">
            <v>2.5678559999726902</v>
          </cell>
          <cell r="I73" t="str">
            <v>up</v>
          </cell>
          <cell r="J73">
            <v>7.9146870370233604E-11</v>
          </cell>
          <cell r="K73">
            <v>3.4658634387543E-8</v>
          </cell>
          <cell r="L73" t="str">
            <v>-</v>
          </cell>
          <cell r="M73" t="str">
            <v>GO:0005576//extracellular region;GO:0030312//external encapsulating structure</v>
          </cell>
          <cell r="N73" t="str">
            <v>GO:0016798//hydrolase activity, acting on glycosyl bonds;GO:0016758//transferase activity, transferring hexosyl groups</v>
          </cell>
          <cell r="O73" t="str">
            <v>GO:0044042//glucan metabolic process</v>
          </cell>
          <cell r="P73" t="str">
            <v>gi|3452719|dbj|BAA32518.1|/0/endo-xyloglucan transferase (EXGT) [Nicotiana tabacum]</v>
          </cell>
        </row>
        <row r="74">
          <cell r="A74" t="str">
            <v>gene_61617</v>
          </cell>
          <cell r="B74">
            <v>4521</v>
          </cell>
          <cell r="C74">
            <v>1911</v>
          </cell>
          <cell r="D74">
            <v>2294</v>
          </cell>
          <cell r="E74">
            <v>574</v>
          </cell>
          <cell r="F74">
            <v>988</v>
          </cell>
          <cell r="G74">
            <v>5.9642253826052096</v>
          </cell>
          <cell r="H74">
            <v>-1.4725689410462399</v>
          </cell>
          <cell r="I74" t="str">
            <v>down</v>
          </cell>
          <cell r="J74">
            <v>8.5320190799348495E-11</v>
          </cell>
          <cell r="K74">
            <v>3.6850141037159697E-8</v>
          </cell>
          <cell r="L74" t="str">
            <v>ko02010//ABC transporters</v>
          </cell>
          <cell r="M74" t="str">
            <v>-</v>
          </cell>
          <cell r="N74" t="str">
            <v>GO:0017111//nucleoside-triphosphatase activity;GO:0097159//organic cyclic compound binding;GO:0016491//oxidoreductase activity;GO:1901363;GO:0036094//small molecule binding</v>
          </cell>
          <cell r="O74" t="str">
            <v>GO:0044763;GO:0044710;GO:0051234//establishment of localization</v>
          </cell>
          <cell r="P74" t="str">
            <v>gi|698491694|ref|XP_009792251.1|/0/PREDICTED: ABC transporter C family member 14-like [Nicotiana sylvestris]</v>
          </cell>
        </row>
        <row r="75">
          <cell r="A75" t="str">
            <v>gene_78424</v>
          </cell>
          <cell r="B75">
            <v>570</v>
          </cell>
          <cell r="C75">
            <v>3227</v>
          </cell>
          <cell r="D75">
            <v>4197</v>
          </cell>
          <cell r="E75">
            <v>1095</v>
          </cell>
          <cell r="F75">
            <v>1745</v>
          </cell>
          <cell r="G75">
            <v>6.7940474392682102</v>
          </cell>
          <cell r="H75">
            <v>-1.42648764151707</v>
          </cell>
          <cell r="I75" t="str">
            <v>down</v>
          </cell>
          <cell r="J75">
            <v>8.9875163176481604E-11</v>
          </cell>
          <cell r="K75">
            <v>3.8292892159341697E-8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gi|698502763|ref|XP_009797006.1|/1.16083e-134/PREDICTED: CASP-like protein 4D2 [Nicotiana sylvestris]</v>
          </cell>
        </row>
        <row r="76">
          <cell r="A76" t="str">
            <v>gene_59960</v>
          </cell>
          <cell r="B76">
            <v>501</v>
          </cell>
          <cell r="C76">
            <v>176</v>
          </cell>
          <cell r="D76">
            <v>277</v>
          </cell>
          <cell r="E76">
            <v>722</v>
          </cell>
          <cell r="F76">
            <v>617</v>
          </cell>
          <cell r="G76">
            <v>4.2754821156360299</v>
          </cell>
          <cell r="H76">
            <v>1.54378655641301</v>
          </cell>
          <cell r="I76" t="str">
            <v>up</v>
          </cell>
          <cell r="J76">
            <v>9.2202568226209597E-11</v>
          </cell>
          <cell r="K76">
            <v>3.8760730314722197E-8</v>
          </cell>
          <cell r="L76" t="str">
            <v>-</v>
          </cell>
          <cell r="M76" t="str">
            <v>-</v>
          </cell>
          <cell r="N76" t="str">
            <v>-</v>
          </cell>
          <cell r="O76" t="str">
            <v>-</v>
          </cell>
          <cell r="P76" t="str">
            <v>-</v>
          </cell>
        </row>
        <row r="77">
          <cell r="A77" t="str">
            <v>gene_78874</v>
          </cell>
          <cell r="B77">
            <v>597</v>
          </cell>
          <cell r="C77">
            <v>727</v>
          </cell>
          <cell r="D77">
            <v>1240</v>
          </cell>
          <cell r="E77">
            <v>269</v>
          </cell>
          <cell r="F77">
            <v>390</v>
          </cell>
          <cell r="G77">
            <v>4.8277919148126198</v>
          </cell>
          <cell r="H77">
            <v>-1.6083295818776</v>
          </cell>
          <cell r="I77" t="str">
            <v>down</v>
          </cell>
          <cell r="J77">
            <v>9.6029214430238494E-11</v>
          </cell>
          <cell r="K77">
            <v>3.9838225023302503E-8</v>
          </cell>
          <cell r="L77" t="str">
            <v>-</v>
          </cell>
          <cell r="M77" t="str">
            <v>-</v>
          </cell>
          <cell r="N77" t="str">
            <v>-</v>
          </cell>
          <cell r="O77" t="str">
            <v>-</v>
          </cell>
          <cell r="P77" t="str">
            <v>gi|698454177|ref|XP_009780118.1|/7.15118e-129/PREDICTED: lactoylglutathione lyase-like [Nicotiana sylvestris]</v>
          </cell>
        </row>
        <row r="78">
          <cell r="A78" t="str">
            <v>gene_71892</v>
          </cell>
          <cell r="B78">
            <v>930</v>
          </cell>
          <cell r="C78">
            <v>3839</v>
          </cell>
          <cell r="D78">
            <v>3458</v>
          </cell>
          <cell r="E78">
            <v>8453</v>
          </cell>
          <cell r="F78">
            <v>8472</v>
          </cell>
          <cell r="G78">
            <v>8.0273749363627296</v>
          </cell>
          <cell r="H78">
            <v>1.1784494006834501</v>
          </cell>
          <cell r="I78" t="str">
            <v>up</v>
          </cell>
          <cell r="J78">
            <v>1.07016344700898E-10</v>
          </cell>
          <cell r="K78">
            <v>4.3819718598371703E-8</v>
          </cell>
          <cell r="L78" t="str">
            <v>ko00906//Carotenoid biosynthesis</v>
          </cell>
          <cell r="M78" t="str">
            <v>GO:0031224//intrinsic component of membrane;GO:0009941//chloroplast envelope</v>
          </cell>
          <cell r="N78" t="str">
            <v>GO:0046914//transition metal ion binding;GO:0004497//monooxygenase activity</v>
          </cell>
          <cell r="O78" t="str">
            <v>GO:0006631//fatty acid metabolic process;GO:0042214//terpene metabolic process;GO:0016117//carotenoid biosynthetic process</v>
          </cell>
          <cell r="P78" t="str">
            <v>gi|359302818|gb|AEV23057.1|/0/beta-carotene hydroxylase [Nicotiana tabacum]</v>
          </cell>
        </row>
        <row r="79">
          <cell r="A79" t="str">
            <v>gene_14953</v>
          </cell>
          <cell r="B79">
            <v>1119</v>
          </cell>
          <cell r="C79">
            <v>28</v>
          </cell>
          <cell r="D79">
            <v>8</v>
          </cell>
          <cell r="E79">
            <v>124</v>
          </cell>
          <cell r="F79">
            <v>256</v>
          </cell>
          <cell r="G79">
            <v>2.1727836718646198</v>
          </cell>
          <cell r="H79">
            <v>3.3225343888058201</v>
          </cell>
          <cell r="I79" t="str">
            <v>up</v>
          </cell>
          <cell r="J79">
            <v>1.12188252864725E-10</v>
          </cell>
          <cell r="K79">
            <v>4.4366822239282697E-8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gi|697163343|ref|XP_009590498.1|/0/PREDICTED: uncharacterized protein LOC104087663 [Nicotiana tomentosiformis]</v>
          </cell>
        </row>
        <row r="80">
          <cell r="A80" t="str">
            <v>gene_4703</v>
          </cell>
          <cell r="B80">
            <v>1002</v>
          </cell>
          <cell r="C80">
            <v>664</v>
          </cell>
          <cell r="D80">
            <v>608</v>
          </cell>
          <cell r="E80">
            <v>1498</v>
          </cell>
          <cell r="F80">
            <v>1498</v>
          </cell>
          <cell r="G80">
            <v>5.5248193375363304</v>
          </cell>
          <cell r="H80">
            <v>1.20111796796937</v>
          </cell>
          <cell r="I80" t="str">
            <v>up</v>
          </cell>
          <cell r="J80">
            <v>1.12269611423433E-10</v>
          </cell>
          <cell r="K80">
            <v>4.4366822239282697E-8</v>
          </cell>
          <cell r="L80" t="str">
            <v>-</v>
          </cell>
          <cell r="M80" t="str">
            <v>-</v>
          </cell>
          <cell r="N80" t="str">
            <v>-</v>
          </cell>
          <cell r="O80" t="str">
            <v>-</v>
          </cell>
          <cell r="P80" t="str">
            <v>gi|697187957|ref|XP_009603015.1|/0/PREDICTED: heat stress transcription factor B-2b [Nicotiana tomentosiformis]</v>
          </cell>
        </row>
        <row r="81">
          <cell r="A81" t="str">
            <v>gene_79349</v>
          </cell>
          <cell r="B81">
            <v>1065</v>
          </cell>
          <cell r="C81">
            <v>25</v>
          </cell>
          <cell r="D81">
            <v>28</v>
          </cell>
          <cell r="E81">
            <v>118</v>
          </cell>
          <cell r="F81">
            <v>214</v>
          </cell>
          <cell r="G81">
            <v>2.0660005458100001</v>
          </cell>
          <cell r="H81">
            <v>2.5948035418358701</v>
          </cell>
          <cell r="I81" t="str">
            <v>up</v>
          </cell>
          <cell r="J81">
            <v>1.12574004222862E-10</v>
          </cell>
          <cell r="K81">
            <v>4.4366822239282697E-8</v>
          </cell>
          <cell r="L81" t="str">
            <v>ko01100//Metabolic pathways;ko01110//Biosynthesis of secondary metabolites;ko00940//Phenylpropanoid biosynthesis;ko00360//Phenylalanine metabolism</v>
          </cell>
          <cell r="M81" t="str">
            <v>GO:0005911//cell-cell junction;GO:0005618//cell wall</v>
          </cell>
          <cell r="N81" t="str">
            <v>GO:0003824//catalytic activity;GO:0016209//antioxidant activity;GO:0043169//cation binding;GO:0046906//tetrapyrrole binding</v>
          </cell>
          <cell r="O81" t="str">
            <v>GO:0044710;GO:0006950//response to stress</v>
          </cell>
          <cell r="P81" t="str">
            <v>gi|698552477|ref|XP_009769650.1|;gi|698583186|ref|XP_009778029.1|;gi|697099541|ref|XP_009586770.1|/0;0;6.03365e-85/PREDICTED: peroxidase 12-like [Nicotiana sylvestris];PREDICTED: peroxidase 12-like [Nicotiana sylvestris];PREDICTED: peroxidase 12-like [Nicotiana tomentosiformis]</v>
          </cell>
        </row>
        <row r="82">
          <cell r="A82" t="str">
            <v>gene_81878</v>
          </cell>
          <cell r="B82">
            <v>1782</v>
          </cell>
          <cell r="C82">
            <v>746</v>
          </cell>
          <cell r="D82">
            <v>729</v>
          </cell>
          <cell r="E82">
            <v>1530</v>
          </cell>
          <cell r="F82">
            <v>2435</v>
          </cell>
          <cell r="G82">
            <v>5.86306639605721</v>
          </cell>
          <cell r="H82">
            <v>1.3795522166979599</v>
          </cell>
          <cell r="I82" t="str">
            <v>up</v>
          </cell>
          <cell r="J82">
            <v>1.3149851301894001E-10</v>
          </cell>
          <cell r="K82">
            <v>5.10654640643038E-8</v>
          </cell>
          <cell r="L82" t="str">
            <v>-</v>
          </cell>
          <cell r="M82" t="str">
            <v>-</v>
          </cell>
          <cell r="N82" t="str">
            <v>-</v>
          </cell>
          <cell r="O82" t="str">
            <v>-</v>
          </cell>
          <cell r="P82" t="str">
            <v>gi|697112507|ref|XP_009610133.1|/0/PREDICTED: protein NRT1/ PTR FAMILY 4.5-like isoform X2 [Nicotiana tomentosiformis]</v>
          </cell>
        </row>
        <row r="83">
          <cell r="A83" t="str">
            <v>gene_56091</v>
          </cell>
          <cell r="B83">
            <v>1443</v>
          </cell>
          <cell r="C83">
            <v>1158</v>
          </cell>
          <cell r="D83">
            <v>1080</v>
          </cell>
          <cell r="E83">
            <v>2618</v>
          </cell>
          <cell r="F83">
            <v>2576</v>
          </cell>
          <cell r="G83">
            <v>6.3241258258736899</v>
          </cell>
          <cell r="H83">
            <v>1.18068111125807</v>
          </cell>
          <cell r="I83" t="str">
            <v>up</v>
          </cell>
          <cell r="J83">
            <v>1.3281004958206399E-10</v>
          </cell>
          <cell r="K83">
            <v>5.10654640643038E-8</v>
          </cell>
          <cell r="L83" t="str">
            <v>ko04712//Circadian rhythm - plant</v>
          </cell>
          <cell r="M83" t="str">
            <v>-</v>
          </cell>
          <cell r="N83" t="str">
            <v>-</v>
          </cell>
          <cell r="O83" t="str">
            <v>-</v>
          </cell>
          <cell r="P83" t="str">
            <v>gi|697129021|ref|XP_009618565.1|/0/PREDICTED: protein REVEILLE 1-like isoform X1 [Nicotiana tomentosiformis]</v>
          </cell>
        </row>
        <row r="84">
          <cell r="A84" t="str">
            <v>gene_50176</v>
          </cell>
          <cell r="B84">
            <v>759</v>
          </cell>
          <cell r="C84">
            <v>337</v>
          </cell>
          <cell r="D84">
            <v>450</v>
          </cell>
          <cell r="E84">
            <v>116</v>
          </cell>
          <cell r="F84">
            <v>155</v>
          </cell>
          <cell r="G84">
            <v>3.5270023737154998</v>
          </cell>
          <cell r="H84">
            <v>-1.5709239598956499</v>
          </cell>
          <cell r="I84" t="str">
            <v>down</v>
          </cell>
          <cell r="J84">
            <v>1.3770398660638699E-10</v>
          </cell>
          <cell r="K84">
            <v>5.1981770559157903E-8</v>
          </cell>
          <cell r="L84" t="str">
            <v>ko00520//Amino sugar and nucleotide sugar metabolism;ko01100//Metabolic pathways;ko01110//Biosynthesis of secondary metabolites;ko00051//Fructose and mannose metabolism</v>
          </cell>
          <cell r="M84" t="str">
            <v>GO:0044444</v>
          </cell>
          <cell r="N84" t="str">
            <v>GO:0016868//intramolecular transferase activity, phosphotransferases</v>
          </cell>
          <cell r="O84" t="str">
            <v>GO:0019852//L-ascorbic acid metabolic process;GO:0006013//mannose metabolic process;GO:0009226//nucleotide-sugar biosynthetic process;GO:0006970//response to osmotic stress</v>
          </cell>
          <cell r="P84" t="str">
            <v>gi|697108914|ref|XP_009608311.1|/7.40309e-175/PREDICTED: phosphomannomutase [Nicotiana tomentosiformis]</v>
          </cell>
        </row>
        <row r="85">
          <cell r="A85" t="str">
            <v>gene_6773</v>
          </cell>
          <cell r="B85">
            <v>1161</v>
          </cell>
          <cell r="C85">
            <v>335</v>
          </cell>
          <cell r="D85">
            <v>337</v>
          </cell>
          <cell r="E85">
            <v>832</v>
          </cell>
          <cell r="F85">
            <v>784</v>
          </cell>
          <cell r="G85">
            <v>4.6281946008521802</v>
          </cell>
          <cell r="H85">
            <v>1.23464156680662</v>
          </cell>
          <cell r="I85" t="str">
            <v>up</v>
          </cell>
          <cell r="J85">
            <v>1.3849055558277301E-10</v>
          </cell>
          <cell r="K85">
            <v>5.1981770559157903E-8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gi|697158221|ref|XP_009587865.1|/0/PREDICTED: uncharacterized protein LOC104085515 [Nicotiana tomentosiformis]</v>
          </cell>
        </row>
        <row r="86">
          <cell r="A86" t="str">
            <v>gene_31975</v>
          </cell>
          <cell r="B86">
            <v>1224</v>
          </cell>
          <cell r="C86">
            <v>297</v>
          </cell>
          <cell r="D86">
            <v>404</v>
          </cell>
          <cell r="E86">
            <v>766</v>
          </cell>
          <cell r="F86">
            <v>1089</v>
          </cell>
          <cell r="G86">
            <v>4.7764545565313998</v>
          </cell>
          <cell r="H86">
            <v>1.3671573905299399</v>
          </cell>
          <cell r="I86" t="str">
            <v>up</v>
          </cell>
          <cell r="J86">
            <v>1.4312123196467601E-10</v>
          </cell>
          <cell r="K86">
            <v>5.3087874383697202E-8</v>
          </cell>
          <cell r="L86" t="str">
            <v>ko00040//Pentose and glucuronate interconversions</v>
          </cell>
          <cell r="M86" t="str">
            <v>-</v>
          </cell>
          <cell r="N86" t="str">
            <v>GO:0003824//catalytic activity</v>
          </cell>
          <cell r="O86" t="str">
            <v>-</v>
          </cell>
          <cell r="P86" t="str">
            <v>gi|697149530|ref|XP_009628975.1|/0/PREDICTED: probable pectate lyase 18 [Nicotiana tomentosiformis]</v>
          </cell>
        </row>
        <row r="87">
          <cell r="A87" t="str">
            <v>gene_17900</v>
          </cell>
          <cell r="B87">
            <v>2088</v>
          </cell>
          <cell r="C87">
            <v>270</v>
          </cell>
          <cell r="D87">
            <v>308</v>
          </cell>
          <cell r="E87">
            <v>623</v>
          </cell>
          <cell r="F87">
            <v>880</v>
          </cell>
          <cell r="G87">
            <v>4.4823784538170699</v>
          </cell>
          <cell r="H87">
            <v>1.3385094607513801</v>
          </cell>
          <cell r="I87" t="str">
            <v>up</v>
          </cell>
          <cell r="J87">
            <v>1.5475445525982599E-10</v>
          </cell>
          <cell r="K87">
            <v>5.6735502556826297E-8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gi|698558405|ref|XP_009771277.1|;gi|698558395|ref|XP_009771275.1|;gi|698558408|ref|XP_009771278.1|/0;0;0/PREDICTED: uncharacterized protein LOC104221840 isoform X3 [Nicotiana sylvestris];PREDICTED: uncharacterized protein LOC104221840 isoform X1 [Nicotiana sylvestris];PREDICTED: uncharacterized protein LOC104221840 isoform X4 [Nicotiana sylvestris]</v>
          </cell>
        </row>
        <row r="88">
          <cell r="A88" t="str">
            <v>gene_15059</v>
          </cell>
          <cell r="B88">
            <v>1479</v>
          </cell>
          <cell r="C88">
            <v>22300</v>
          </cell>
          <cell r="D88">
            <v>19064</v>
          </cell>
          <cell r="E88">
            <v>43440</v>
          </cell>
          <cell r="F88">
            <v>58778</v>
          </cell>
          <cell r="G88">
            <v>10.587927787017</v>
          </cell>
          <cell r="H88">
            <v>1.25953070598955</v>
          </cell>
          <cell r="I88" t="str">
            <v>up</v>
          </cell>
          <cell r="J88">
            <v>1.74857350072714E-10</v>
          </cell>
          <cell r="K88">
            <v>6.3368705637271305E-8</v>
          </cell>
          <cell r="L88" t="str">
            <v>ko04146//Peroxisome;ko01100//Metabolic pathways;ko00380//Tryptophan metabolism;ko00630//Glyoxylate and dicarboxylate metabolism;ko01110//Biosynthesis of secondary metabolites</v>
          </cell>
          <cell r="M88" t="str">
            <v>GO:0005777//peroxisome</v>
          </cell>
          <cell r="N88" t="str">
            <v>GO:0046906//tetrapyrrole binding;GO:0043169//cation binding;GO:0004601//peroxidase activity</v>
          </cell>
          <cell r="O88" t="str">
            <v>GO:0042743//hydrogen peroxide metabolic process;GO:0006950//response to stress;GO:0044710</v>
          </cell>
          <cell r="P88" t="str">
            <v>gi|697100359|ref|XP_009590727.1|/0/PREDICTED: catalase isozyme 1 [Nicotiana tomentosiformis]</v>
          </cell>
        </row>
        <row r="89">
          <cell r="A89" t="str">
            <v>gene_18705</v>
          </cell>
          <cell r="B89">
            <v>879</v>
          </cell>
          <cell r="C89">
            <v>74</v>
          </cell>
          <cell r="D89">
            <v>76</v>
          </cell>
          <cell r="E89">
            <v>302</v>
          </cell>
          <cell r="F89">
            <v>242</v>
          </cell>
          <cell r="G89">
            <v>2.92004921816193</v>
          </cell>
          <cell r="H89">
            <v>1.83075371485856</v>
          </cell>
          <cell r="I89" t="str">
            <v>up</v>
          </cell>
          <cell r="J89">
            <v>1.94731350874806E-10</v>
          </cell>
          <cell r="K89">
            <v>6.9769145019678896E-8</v>
          </cell>
          <cell r="L89" t="str">
            <v>-</v>
          </cell>
          <cell r="M89" t="str">
            <v>-</v>
          </cell>
          <cell r="N89" t="str">
            <v>GO:0016772//transferase activity, transferring phosphorus-containing groups</v>
          </cell>
          <cell r="O89" t="str">
            <v>GO:0006796//phosphate-containing compound metabolic process;GO:0031669//cellular response to nutrient levels</v>
          </cell>
          <cell r="P89" t="str">
            <v>gi|698484499|ref|XP_009789055.1|/0/PREDICTED: SNF1-related protein kinase regulatory subunit beta-1 [Nicotiana sylvestris]</v>
          </cell>
        </row>
        <row r="90">
          <cell r="A90" t="str">
            <v>gene_44038</v>
          </cell>
          <cell r="B90">
            <v>885</v>
          </cell>
          <cell r="C90">
            <v>97</v>
          </cell>
          <cell r="D90">
            <v>118</v>
          </cell>
          <cell r="E90">
            <v>361</v>
          </cell>
          <cell r="F90">
            <v>315</v>
          </cell>
          <cell r="G90">
            <v>3.27486165929044</v>
          </cell>
          <cell r="H90">
            <v>1.6260053982149401</v>
          </cell>
          <cell r="I90" t="str">
            <v>up</v>
          </cell>
          <cell r="J90">
            <v>2.5583161338921599E-10</v>
          </cell>
          <cell r="K90">
            <v>9.0630504927512406E-8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GO:0044699;GO:0009725//response to hormone</v>
          </cell>
          <cell r="P90" t="str">
            <v>gi|697117823|ref|XP_009612852.1|/2.42439e-120/PREDICTED: transcription factor TCP14-like [Nicotiana tomentosiformis]</v>
          </cell>
        </row>
        <row r="91">
          <cell r="A91" t="str">
            <v>gene_57089</v>
          </cell>
          <cell r="B91">
            <v>996</v>
          </cell>
          <cell r="C91">
            <v>311</v>
          </cell>
          <cell r="D91">
            <v>294</v>
          </cell>
          <cell r="E91">
            <v>671</v>
          </cell>
          <cell r="F91">
            <v>789</v>
          </cell>
          <cell r="G91">
            <v>4.4767572442063903</v>
          </cell>
          <cell r="H91">
            <v>1.23225271767887</v>
          </cell>
          <cell r="I91" t="str">
            <v>up</v>
          </cell>
          <cell r="J91">
            <v>2.9509129549726401E-10</v>
          </cell>
          <cell r="K91">
            <v>1.02941500667326E-7</v>
          </cell>
          <cell r="L91" t="str">
            <v>ko04712//Circadian rhythm - plant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gi|697167145|ref|XP_009592416.1|/0/PREDICTED: transcription factor HBI1-like [Nicotiana tomentosiformis]</v>
          </cell>
        </row>
        <row r="92">
          <cell r="A92" t="str">
            <v>gene_66226</v>
          </cell>
          <cell r="B92">
            <v>1239</v>
          </cell>
          <cell r="C92">
            <v>358</v>
          </cell>
          <cell r="D92">
            <v>332</v>
          </cell>
          <cell r="E92">
            <v>1032</v>
          </cell>
          <cell r="F92">
            <v>790</v>
          </cell>
          <cell r="G92">
            <v>4.7667213725911504</v>
          </cell>
          <cell r="H92">
            <v>1.3738826544736</v>
          </cell>
          <cell r="I92" t="str">
            <v>up</v>
          </cell>
          <cell r="J92">
            <v>2.9711302485732799E-10</v>
          </cell>
          <cell r="K92">
            <v>1.02941500667326E-7</v>
          </cell>
          <cell r="L92" t="str">
            <v>-</v>
          </cell>
          <cell r="M92" t="str">
            <v>-</v>
          </cell>
          <cell r="N92" t="str">
            <v>-</v>
          </cell>
          <cell r="O92" t="str">
            <v>-</v>
          </cell>
          <cell r="P92" t="str">
            <v>gi|697166818|ref|XP_009592242.1|/0/PREDICTED: F-box/LRR-repeat protein 2 [Nicotiana tomentosiformis]</v>
          </cell>
        </row>
        <row r="93">
          <cell r="A93" t="str">
            <v>gene_20407</v>
          </cell>
          <cell r="B93">
            <v>969</v>
          </cell>
          <cell r="C93">
            <v>59</v>
          </cell>
          <cell r="D93">
            <v>70</v>
          </cell>
          <cell r="E93">
            <v>207</v>
          </cell>
          <cell r="F93">
            <v>261</v>
          </cell>
          <cell r="G93">
            <v>2.69616122422218</v>
          </cell>
          <cell r="H93">
            <v>1.8210878263957</v>
          </cell>
          <cell r="I93" t="str">
            <v>up</v>
          </cell>
          <cell r="J93">
            <v>3.60207751006563E-10</v>
          </cell>
          <cell r="K93">
            <v>1.23445545450934E-7</v>
          </cell>
          <cell r="L93" t="str">
            <v>-</v>
          </cell>
          <cell r="M93" t="str">
            <v>-</v>
          </cell>
          <cell r="N93" t="str">
            <v>GO:0003677//DNA binding</v>
          </cell>
          <cell r="O93" t="str">
            <v>GO:0006351//transcription, DNA-templated</v>
          </cell>
          <cell r="P93" t="str">
            <v>gi|697105826|ref|XP_009606739.1|/4.67566e-124/PREDICTED: heat stress transcription factor B-2b [Nicotiana tomentosiformis]</v>
          </cell>
        </row>
        <row r="94">
          <cell r="A94" t="str">
            <v>gene_37666</v>
          </cell>
          <cell r="B94">
            <v>747</v>
          </cell>
          <cell r="C94">
            <v>1889</v>
          </cell>
          <cell r="D94">
            <v>2476</v>
          </cell>
          <cell r="E94">
            <v>907</v>
          </cell>
          <cell r="F94">
            <v>1059</v>
          </cell>
          <cell r="G94">
            <v>6.0989652099677096</v>
          </cell>
          <cell r="H94">
            <v>-1.18171919647334</v>
          </cell>
          <cell r="I94" t="str">
            <v>down</v>
          </cell>
          <cell r="J94">
            <v>4.2253263287418702E-10</v>
          </cell>
          <cell r="K94">
            <v>1.4324764926763701E-7</v>
          </cell>
          <cell r="L94" t="str">
            <v>-</v>
          </cell>
          <cell r="M94" t="str">
            <v>GO:0031224//intrinsic component of membrane</v>
          </cell>
          <cell r="N94" t="str">
            <v>-</v>
          </cell>
          <cell r="O94" t="str">
            <v>GO:0051234//establishment of localization</v>
          </cell>
          <cell r="P94" t="str">
            <v>gi|697120677|ref|XP_009614306.1|/1.17125e-153/PREDICTED: aquaporin TIP2-1-like [Nicotiana tomentosiformis]</v>
          </cell>
        </row>
        <row r="95">
          <cell r="A95" t="str">
            <v>gene_21735</v>
          </cell>
          <cell r="B95">
            <v>555</v>
          </cell>
          <cell r="C95">
            <v>49</v>
          </cell>
          <cell r="D95">
            <v>36</v>
          </cell>
          <cell r="E95">
            <v>169</v>
          </cell>
          <cell r="F95">
            <v>208</v>
          </cell>
          <cell r="G95">
            <v>2.33363926823746</v>
          </cell>
          <cell r="H95">
            <v>2.1032103824410902</v>
          </cell>
          <cell r="I95" t="str">
            <v>up</v>
          </cell>
          <cell r="J95">
            <v>5.4643095775900795E-10</v>
          </cell>
          <cell r="K95">
            <v>1.8163859810001799E-7</v>
          </cell>
          <cell r="L95" t="str">
            <v>-</v>
          </cell>
          <cell r="M95" t="str">
            <v>-</v>
          </cell>
          <cell r="N95" t="str">
            <v>-</v>
          </cell>
          <cell r="O95" t="str">
            <v>-</v>
          </cell>
          <cell r="P95" t="str">
            <v>gi|698510073|ref|XP_009800223.1|/8.76542e-120/PREDICTED: lipoxygenase homology domain-containing protein 1-like [Nicotiana sylvestris]</v>
          </cell>
        </row>
        <row r="96">
          <cell r="A96" t="str">
            <v>gene_82301</v>
          </cell>
          <cell r="B96">
            <v>915</v>
          </cell>
          <cell r="C96">
            <v>142</v>
          </cell>
          <cell r="D96">
            <v>164</v>
          </cell>
          <cell r="E96">
            <v>459</v>
          </cell>
          <cell r="F96">
            <v>394</v>
          </cell>
          <cell r="G96">
            <v>3.6522731845475298</v>
          </cell>
          <cell r="H96">
            <v>1.45238423364298</v>
          </cell>
          <cell r="I96" t="str">
            <v>up</v>
          </cell>
          <cell r="J96">
            <v>5.4729508768123698E-10</v>
          </cell>
          <cell r="K96">
            <v>1.8163859810001799E-7</v>
          </cell>
          <cell r="L96" t="str">
            <v>-</v>
          </cell>
          <cell r="M96" t="str">
            <v>GO:0030529//ribonucleoprotein complex;GO:0031976;GO:0009532//plastid stroma</v>
          </cell>
          <cell r="N96" t="str">
            <v>-</v>
          </cell>
          <cell r="O96" t="str">
            <v>GO:0008152//metabolic process</v>
          </cell>
          <cell r="P96" t="str">
            <v>gi|698509521|ref|XP_009799975.1|/3.94067e-134/PREDICTED: ribosome-binding factor PSRP1, chloroplastic [Nicotiana sylvestris]</v>
          </cell>
        </row>
        <row r="97">
          <cell r="A97" t="str">
            <v>gene_75645</v>
          </cell>
          <cell r="B97">
            <v>1146</v>
          </cell>
          <cell r="C97">
            <v>558</v>
          </cell>
          <cell r="D97">
            <v>573</v>
          </cell>
          <cell r="E97">
            <v>1274</v>
          </cell>
          <cell r="F97">
            <v>1260</v>
          </cell>
          <cell r="G97">
            <v>5.30528980784735</v>
          </cell>
          <cell r="H97">
            <v>1.1317641104926599</v>
          </cell>
          <cell r="I97" t="str">
            <v>up</v>
          </cell>
          <cell r="J97">
            <v>5.7454742288215102E-10</v>
          </cell>
          <cell r="K97">
            <v>1.88696934333868E-7</v>
          </cell>
          <cell r="L97" t="str">
            <v>-</v>
          </cell>
          <cell r="M97" t="str">
            <v>GO:0043231//intracellular membrane-bounded organelle</v>
          </cell>
          <cell r="N97" t="str">
            <v>-</v>
          </cell>
          <cell r="O97" t="str">
            <v>GO:0036211;GO:0001101//response to acid chemical;GO:0044767;GO:0009411//response to UV</v>
          </cell>
          <cell r="P97" t="str">
            <v>gi|698532622|ref|XP_009763135.1|/0/PREDICTED: polyubiquitin-like [Nicotiana sylvestris]</v>
          </cell>
        </row>
        <row r="98">
          <cell r="A98" t="str">
            <v>gene_43884</v>
          </cell>
          <cell r="B98">
            <v>1143</v>
          </cell>
          <cell r="C98">
            <v>348</v>
          </cell>
          <cell r="D98">
            <v>322</v>
          </cell>
          <cell r="E98">
            <v>842</v>
          </cell>
          <cell r="F98">
            <v>766</v>
          </cell>
          <cell r="G98">
            <v>4.6231783317241399</v>
          </cell>
          <cell r="H98">
            <v>1.2310971496113601</v>
          </cell>
          <cell r="I98" t="str">
            <v>up</v>
          </cell>
          <cell r="J98">
            <v>5.8198518081640597E-10</v>
          </cell>
          <cell r="K98">
            <v>1.8916918315423101E-7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  <cell r="P98" t="str">
            <v>gi|698502164|ref|XP_009796749.1|/8.32579e-163/PREDICTED: F-box/LRR-repeat protein 14 isoform X2 [Nicotiana sylvestris]</v>
          </cell>
        </row>
        <row r="99">
          <cell r="A99" t="str">
            <v>gene_83512</v>
          </cell>
          <cell r="B99">
            <v>1299</v>
          </cell>
          <cell r="C99">
            <v>14</v>
          </cell>
          <cell r="D99">
            <v>19</v>
          </cell>
          <cell r="E99">
            <v>93</v>
          </cell>
          <cell r="F99">
            <v>138</v>
          </cell>
          <cell r="G99">
            <v>1.53960575250858</v>
          </cell>
          <cell r="H99">
            <v>2.7590340500034398</v>
          </cell>
          <cell r="I99" t="str">
            <v>up</v>
          </cell>
          <cell r="J99">
            <v>6.1134561669771001E-10</v>
          </cell>
          <cell r="K99">
            <v>1.9668485662104199E-7</v>
          </cell>
          <cell r="L99" t="str">
            <v>-</v>
          </cell>
          <cell r="M99" t="str">
            <v>-</v>
          </cell>
          <cell r="N99" t="str">
            <v>-</v>
          </cell>
          <cell r="O99" t="str">
            <v>-</v>
          </cell>
          <cell r="P99" t="str">
            <v>gi|698488315|ref|XP_009790765.1|;gi|698488319|ref|XP_009790767.1|/0;0/PREDICTED: uncharacterized protein LOC104238167 isoform X2 [Nicotiana sylvestris];PREDICTED: uncharacterized protein LOC104238167 isoform X3 [Nicotiana sylvestris]</v>
          </cell>
        </row>
        <row r="100">
          <cell r="A100" t="str">
            <v>gene_77354</v>
          </cell>
          <cell r="B100">
            <v>1140</v>
          </cell>
          <cell r="C100">
            <v>641</v>
          </cell>
          <cell r="D100">
            <v>501</v>
          </cell>
          <cell r="E100">
            <v>1478</v>
          </cell>
          <cell r="F100">
            <v>1367</v>
          </cell>
          <cell r="G100">
            <v>5.4290460728952601</v>
          </cell>
          <cell r="H100">
            <v>1.2808732874964199</v>
          </cell>
          <cell r="I100" t="str">
            <v>up</v>
          </cell>
          <cell r="J100">
            <v>6.5731937241901003E-10</v>
          </cell>
          <cell r="K100">
            <v>2.0864203255226099E-7</v>
          </cell>
          <cell r="L100" t="str">
            <v>ko04141//Protein processing in endoplasmic reticulum</v>
          </cell>
          <cell r="M100" t="str">
            <v>-</v>
          </cell>
          <cell r="N100" t="str">
            <v>-</v>
          </cell>
          <cell r="O100" t="str">
            <v>-</v>
          </cell>
          <cell r="P100" t="str">
            <v>gi|698464818|ref|XP_009782526.1|/0/PREDICTED: uncharacterized protein LOC104231263 isoform X2 [Nicotiana sylvestris]</v>
          </cell>
        </row>
        <row r="101">
          <cell r="A101" t="str">
            <v>gene_6332</v>
          </cell>
          <cell r="B101">
            <v>642</v>
          </cell>
          <cell r="C101">
            <v>2110</v>
          </cell>
          <cell r="D101">
            <v>2056</v>
          </cell>
          <cell r="E101">
            <v>4170</v>
          </cell>
          <cell r="F101">
            <v>5209</v>
          </cell>
          <cell r="G101">
            <v>7.1842990681421597</v>
          </cell>
          <cell r="H101">
            <v>1.13066940732622</v>
          </cell>
          <cell r="I101" t="str">
            <v>up</v>
          </cell>
          <cell r="J101">
            <v>6.6174643202214096E-10</v>
          </cell>
          <cell r="K101">
            <v>2.0864203255226099E-7</v>
          </cell>
          <cell r="L101" t="str">
            <v>-</v>
          </cell>
          <cell r="M101" t="str">
            <v>-</v>
          </cell>
          <cell r="N101" t="str">
            <v>-</v>
          </cell>
          <cell r="O101" t="str">
            <v>-</v>
          </cell>
          <cell r="P101" t="str">
            <v>gi|697167153|ref|XP_009592421.1|/5.45034e-85/PREDICTED: hornerin-like [Nicotiana tomentosiformis]</v>
          </cell>
        </row>
        <row r="102">
          <cell r="A102" t="str">
            <v>gene_82091</v>
          </cell>
          <cell r="B102">
            <v>1119</v>
          </cell>
          <cell r="C102">
            <v>286</v>
          </cell>
          <cell r="D102">
            <v>83</v>
          </cell>
          <cell r="E102">
            <v>933</v>
          </cell>
          <cell r="F102">
            <v>1744</v>
          </cell>
          <cell r="G102">
            <v>5.0206533758942404</v>
          </cell>
          <cell r="H102">
            <v>2.7825455391906102</v>
          </cell>
          <cell r="I102" t="str">
            <v>up</v>
          </cell>
          <cell r="J102">
            <v>1.0610901002617999E-9</v>
          </cell>
          <cell r="K102">
            <v>3.3123871060548702E-7</v>
          </cell>
          <cell r="L102" t="str">
            <v>-</v>
          </cell>
          <cell r="M102" t="str">
            <v>GO:0005618//cell wall</v>
          </cell>
          <cell r="N102" t="str">
            <v>-</v>
          </cell>
          <cell r="O102" t="str">
            <v>-</v>
          </cell>
          <cell r="P102" t="str">
            <v>gi|698522668|ref|XP_009758146.1|/0/PREDICTED: uncharacterized protein LOC104210873 [Nicotiana sylvestris]</v>
          </cell>
        </row>
        <row r="103">
          <cell r="A103" t="str">
            <v>gene_73380</v>
          </cell>
          <cell r="B103">
            <v>1098</v>
          </cell>
          <cell r="C103">
            <v>483</v>
          </cell>
          <cell r="D103">
            <v>667</v>
          </cell>
          <cell r="E103">
            <v>1215</v>
          </cell>
          <cell r="F103">
            <v>1508</v>
          </cell>
          <cell r="G103">
            <v>5.3776895657836201</v>
          </cell>
          <cell r="H103">
            <v>1.21126645960079</v>
          </cell>
          <cell r="I103" t="str">
            <v>up</v>
          </cell>
          <cell r="J103">
            <v>1.1245028918849201E-9</v>
          </cell>
          <cell r="K103">
            <v>3.47592663512153E-7</v>
          </cell>
          <cell r="L103" t="str">
            <v>-</v>
          </cell>
          <cell r="M103" t="str">
            <v>-</v>
          </cell>
          <cell r="N103" t="str">
            <v>-</v>
          </cell>
          <cell r="O103" t="str">
            <v>-</v>
          </cell>
          <cell r="P103" t="str">
            <v>gi|697170717|ref|XP_009594282.1|/0/PREDICTED: ATP-dependent RNA helicase A-like protein isoform X1 [Nicotiana tomentosiformis]</v>
          </cell>
        </row>
        <row r="104">
          <cell r="A104" t="str">
            <v>gene_47033</v>
          </cell>
          <cell r="B104">
            <v>432</v>
          </cell>
          <cell r="C104">
            <v>411</v>
          </cell>
          <cell r="D104">
            <v>378</v>
          </cell>
          <cell r="E104">
            <v>834</v>
          </cell>
          <cell r="F104">
            <v>960</v>
          </cell>
          <cell r="G104">
            <v>4.7995433931220299</v>
          </cell>
          <cell r="H104">
            <v>1.14639614231026</v>
          </cell>
          <cell r="I104" t="str">
            <v>up</v>
          </cell>
          <cell r="J104">
            <v>1.2526399440240499E-9</v>
          </cell>
          <cell r="K104">
            <v>3.8344159995275899E-7</v>
          </cell>
          <cell r="L104" t="str">
            <v>-</v>
          </cell>
          <cell r="M104" t="str">
            <v>-</v>
          </cell>
          <cell r="N104" t="str">
            <v>-</v>
          </cell>
          <cell r="O104" t="str">
            <v>-</v>
          </cell>
          <cell r="P104" t="str">
            <v>gi|697102834|ref|XP_009603301.1|/3.16627e-103/PREDICTED: pleckstrin homology domain-containing protein 1-like [Nicotiana tomentosiformis]</v>
          </cell>
        </row>
        <row r="105">
          <cell r="A105" t="str">
            <v>gene_24925</v>
          </cell>
          <cell r="B105">
            <v>735</v>
          </cell>
          <cell r="C105">
            <v>155</v>
          </cell>
          <cell r="D105">
            <v>134</v>
          </cell>
          <cell r="E105">
            <v>396</v>
          </cell>
          <cell r="F105">
            <v>395</v>
          </cell>
          <cell r="G105">
            <v>3.5499492635157801</v>
          </cell>
          <cell r="H105">
            <v>1.4166175915636501</v>
          </cell>
          <cell r="I105" t="str">
            <v>up</v>
          </cell>
          <cell r="J105">
            <v>1.3088357499871E-9</v>
          </cell>
          <cell r="K105">
            <v>3.9679117655137798E-7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gi|698518531|ref|XP_009804133.1|/4.59711e-165/PREDICTED: uncharacterized protein LOC104249409 [Nicotiana sylvestris]</v>
          </cell>
        </row>
        <row r="106">
          <cell r="A106" t="str">
            <v>gene_64343</v>
          </cell>
          <cell r="B106">
            <v>1491</v>
          </cell>
          <cell r="C106">
            <v>160</v>
          </cell>
          <cell r="D106">
            <v>145</v>
          </cell>
          <cell r="E106">
            <v>383</v>
          </cell>
          <cell r="F106">
            <v>430</v>
          </cell>
          <cell r="G106">
            <v>3.5970312039606598</v>
          </cell>
          <cell r="H106">
            <v>1.37614147825206</v>
          </cell>
          <cell r="I106" t="str">
            <v>up</v>
          </cell>
          <cell r="J106">
            <v>1.3292851868032201E-9</v>
          </cell>
          <cell r="K106">
            <v>3.9915269194970101E-7</v>
          </cell>
          <cell r="L106" t="str">
            <v>ko00908//Zeatin biosynthesis;ko00944//Flavone and flavonol biosynthesis</v>
          </cell>
          <cell r="M106" t="str">
            <v>-</v>
          </cell>
          <cell r="N106" t="str">
            <v>GO:0016757//transferase activity, transferring glycosyl groups</v>
          </cell>
          <cell r="O106" t="str">
            <v>-</v>
          </cell>
          <cell r="P106" t="str">
            <v>gi|698502443|ref|XP_009796872.1|/0/PREDICTED: UDP-glycosyltransferase 73C2-like [Nicotiana sylvestris]</v>
          </cell>
        </row>
        <row r="107">
          <cell r="A107" t="str">
            <v>gene_63973</v>
          </cell>
          <cell r="B107">
            <v>558</v>
          </cell>
          <cell r="C107">
            <v>1015</v>
          </cell>
          <cell r="D107">
            <v>989</v>
          </cell>
          <cell r="E107">
            <v>2084</v>
          </cell>
          <cell r="F107">
            <v>2271</v>
          </cell>
          <cell r="G107">
            <v>6.0975187680029403</v>
          </cell>
          <cell r="H107">
            <v>1.08380345399346</v>
          </cell>
          <cell r="I107" t="str">
            <v>up</v>
          </cell>
          <cell r="J107">
            <v>1.3600734707227501E-9</v>
          </cell>
          <cell r="K107">
            <v>4.0454487224922302E-7</v>
          </cell>
          <cell r="L107" t="str">
            <v>-</v>
          </cell>
          <cell r="M107" t="str">
            <v>GO:0005911//cell-cell junction;GO:0016020//membrane;GO:0044437</v>
          </cell>
          <cell r="N107" t="str">
            <v>-</v>
          </cell>
          <cell r="O107" t="str">
            <v>GO:0051234//establishment of localization;GO:0009314//response to radiation;GO:0006972//hyperosmotic response</v>
          </cell>
          <cell r="P107" t="str">
            <v>gi|698533563|ref|XP_009763590.1|/3.41352e-127/PREDICTED: apolipoprotein D-like [Nicotiana sylvestris]</v>
          </cell>
        </row>
        <row r="108">
          <cell r="A108" t="str">
            <v>gene_56632</v>
          </cell>
          <cell r="B108">
            <v>1014</v>
          </cell>
          <cell r="C108">
            <v>5</v>
          </cell>
          <cell r="D108">
            <v>0</v>
          </cell>
          <cell r="E108">
            <v>131</v>
          </cell>
          <cell r="F108">
            <v>43</v>
          </cell>
          <cell r="G108">
            <v>1.0235167592305501</v>
          </cell>
          <cell r="H108">
            <v>5.0364385781601104</v>
          </cell>
          <cell r="I108" t="str">
            <v>up</v>
          </cell>
          <cell r="J108">
            <v>1.3971281476117899E-9</v>
          </cell>
          <cell r="K108">
            <v>4.1168274173880298E-7</v>
          </cell>
          <cell r="L108" t="str">
            <v>-</v>
          </cell>
          <cell r="M108" t="str">
            <v>-</v>
          </cell>
          <cell r="N108" t="str">
            <v>-</v>
          </cell>
          <cell r="O108" t="str">
            <v>-</v>
          </cell>
          <cell r="P108" t="str">
            <v>gi|698532655|ref|XP_009763147.1|;gi|698532657|ref|XP_009763148.1|/0;0/PREDICTED: transcription factor CYCLOIDEA-like isoform X1 [Nicotiana sylvestris];PREDICTED: transcription factor DICHOTOMA-like isoform X2 [Nicotiana sylvestris]</v>
          </cell>
        </row>
        <row r="109">
          <cell r="A109" t="str">
            <v>gene_84284</v>
          </cell>
          <cell r="B109">
            <v>1119</v>
          </cell>
          <cell r="C109">
            <v>24</v>
          </cell>
          <cell r="D109">
            <v>29</v>
          </cell>
          <cell r="E109">
            <v>115</v>
          </cell>
          <cell r="F109">
            <v>167</v>
          </cell>
          <cell r="G109">
            <v>1.8747190989881699</v>
          </cell>
          <cell r="H109">
            <v>2.3664791869325601</v>
          </cell>
          <cell r="I109" t="str">
            <v>up</v>
          </cell>
          <cell r="J109">
            <v>1.42642649178223E-9</v>
          </cell>
          <cell r="K109">
            <v>4.1642408203149999E-7</v>
          </cell>
          <cell r="L109" t="str">
            <v>-</v>
          </cell>
          <cell r="M109" t="str">
            <v>GO:0031224//intrinsic component of membrane</v>
          </cell>
          <cell r="N109" t="str">
            <v>-</v>
          </cell>
          <cell r="O109" t="str">
            <v>-</v>
          </cell>
          <cell r="P109" t="str">
            <v>gi|697114109|ref|XP_009610951.1|/0/PREDICTED: phosphate transporter PHO1 [Nicotiana tomentosiformis]</v>
          </cell>
        </row>
        <row r="110">
          <cell r="A110" t="str">
            <v>gene_49238</v>
          </cell>
          <cell r="B110">
            <v>2337</v>
          </cell>
          <cell r="C110">
            <v>461</v>
          </cell>
          <cell r="D110">
            <v>551</v>
          </cell>
          <cell r="E110">
            <v>163</v>
          </cell>
          <cell r="F110">
            <v>241</v>
          </cell>
          <cell r="G110">
            <v>3.9448326925045301</v>
          </cell>
          <cell r="H110">
            <v>-1.36300861637101</v>
          </cell>
          <cell r="I110" t="str">
            <v>down</v>
          </cell>
          <cell r="J110">
            <v>1.47469455186873E-9</v>
          </cell>
          <cell r="K110">
            <v>4.2656554610889199E-7</v>
          </cell>
          <cell r="L110" t="str">
            <v>ko04626//Plant-pathogen interaction;ko04075//Plant hormone signal transduction</v>
          </cell>
          <cell r="M110" t="str">
            <v>-</v>
          </cell>
          <cell r="N110" t="str">
            <v>GO:0016772//transferase activity, transferring phosphorus-containing groups</v>
          </cell>
          <cell r="O110" t="str">
            <v>-</v>
          </cell>
          <cell r="P110" t="str">
            <v>gi|697128045|ref|XP_009618070.1|;gi|697128047|ref|XP_009618071.1|/0;0/PREDICTED: probable inactive leucine-rich repeat receptor-like protein kinase At3g03770 isoform X1 [Nicotiana tomentosiformis];PREDICTED: probable inactive leucine-rich repeat receptor-like protein kinase At3g03770 isoform X2 [Nicotiana tomentosiformis]</v>
          </cell>
        </row>
        <row r="111">
          <cell r="A111" t="str">
            <v>gene_66229</v>
          </cell>
          <cell r="B111">
            <v>1257</v>
          </cell>
          <cell r="C111">
            <v>5967</v>
          </cell>
          <cell r="D111">
            <v>6712</v>
          </cell>
          <cell r="E111">
            <v>12913</v>
          </cell>
          <cell r="F111">
            <v>13795</v>
          </cell>
          <cell r="G111">
            <v>8.7262909652359806</v>
          </cell>
          <cell r="H111">
            <v>1.0427865007950601</v>
          </cell>
          <cell r="I111" t="str">
            <v>up</v>
          </cell>
          <cell r="J111">
            <v>1.5137928328128599E-9</v>
          </cell>
          <cell r="K111">
            <v>4.33894311143242E-7</v>
          </cell>
          <cell r="L111" t="str">
            <v>ko04141//Protein processing in endoplasmic reticulum</v>
          </cell>
          <cell r="M111" t="str">
            <v>GO:0071944//cell periphery;GO:0044424</v>
          </cell>
          <cell r="N111" t="str">
            <v>GO:0005515//protein binding;GO:0043167//ion binding</v>
          </cell>
          <cell r="O111" t="str">
            <v>GO:0048731//system development;GO:0071704//organic substance metabolic process;GO:0044237//cellular metabolic process;GO:0009791//post-embryonic development;GO:0048608//reproductive structure development;GO:0009628//response to abiotic stimulus;GO:0044238//primary metabolic process;GO:0050789//regulation of biological process;GO:0006950//response to stress</v>
          </cell>
          <cell r="P111" t="str">
            <v>gi|698484394|ref|XP_009789005.1|/0/PREDICTED: dnaJ protein homolog [Nicotiana sylvestris]</v>
          </cell>
        </row>
        <row r="112">
          <cell r="A112" t="str">
            <v>gene_8265</v>
          </cell>
          <cell r="B112">
            <v>1902</v>
          </cell>
          <cell r="C112">
            <v>687</v>
          </cell>
          <cell r="D112">
            <v>616</v>
          </cell>
          <cell r="E112">
            <v>1382</v>
          </cell>
          <cell r="F112">
            <v>1525</v>
          </cell>
          <cell r="G112">
            <v>5.5036684538513398</v>
          </cell>
          <cell r="H112">
            <v>1.11955330319335</v>
          </cell>
          <cell r="I112" t="str">
            <v>up</v>
          </cell>
          <cell r="J112">
            <v>1.72898645009141E-9</v>
          </cell>
          <cell r="K112">
            <v>4.9111003409848804E-7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  <cell r="P112" t="str">
            <v>gi|697160876|ref|XP_009589215.1|/0/PREDICTED: FK506-binding protein 5 [Nicotiana tomentosiformis]</v>
          </cell>
        </row>
        <row r="113">
          <cell r="A113" t="str">
            <v>gene_35519</v>
          </cell>
          <cell r="B113">
            <v>864</v>
          </cell>
          <cell r="C113">
            <v>2918</v>
          </cell>
          <cell r="D113">
            <v>2524</v>
          </cell>
          <cell r="E113">
            <v>5754</v>
          </cell>
          <cell r="F113">
            <v>6313</v>
          </cell>
          <cell r="G113">
            <v>7.5581124582155397</v>
          </cell>
          <cell r="H113">
            <v>1.1098695996543899</v>
          </cell>
          <cell r="I113" t="str">
            <v>up</v>
          </cell>
          <cell r="J113">
            <v>2.1023808303189899E-9</v>
          </cell>
          <cell r="K113">
            <v>5.9183897499220997E-7</v>
          </cell>
          <cell r="L113" t="str">
            <v>-</v>
          </cell>
          <cell r="M113" t="str">
            <v>GO:0005911//cell-cell junction;GO:0031224//intrinsic component of membrane;GO:0009536//plastid</v>
          </cell>
          <cell r="N113" t="str">
            <v>GO:0005372//water transmembrane transporter activity</v>
          </cell>
          <cell r="O113" t="str">
            <v>GO:0006950//response to stress;GO:0042044//fluid transport;GO:0001101//response to acid chemical</v>
          </cell>
          <cell r="P113" t="str">
            <v>gi|735997357|tpg|DAA64677.1|/1.08466e-179/TPA_exp: aquaporin PIP2 4a [Nicotiana tabacum]</v>
          </cell>
        </row>
        <row r="114">
          <cell r="A114" t="str">
            <v>gene_66415</v>
          </cell>
          <cell r="B114">
            <v>1725</v>
          </cell>
          <cell r="C114">
            <v>572</v>
          </cell>
          <cell r="D114">
            <v>619</v>
          </cell>
          <cell r="E114">
            <v>1194</v>
          </cell>
          <cell r="F114">
            <v>1389</v>
          </cell>
          <cell r="G114">
            <v>5.3440635796043301</v>
          </cell>
          <cell r="H114">
            <v>1.0812643193928999</v>
          </cell>
          <cell r="I114" t="str">
            <v>up</v>
          </cell>
          <cell r="J114">
            <v>2.1539799158386199E-9</v>
          </cell>
          <cell r="K114">
            <v>6.0099852005730895E-7</v>
          </cell>
          <cell r="L114" t="str">
            <v>-</v>
          </cell>
          <cell r="M114" t="str">
            <v>-</v>
          </cell>
          <cell r="N114" t="str">
            <v>-</v>
          </cell>
          <cell r="O114" t="str">
            <v>-</v>
          </cell>
          <cell r="P114" t="str">
            <v>gi|698547396|ref|XP_009768022.1|/0/PREDICTED: dnaJ protein ERDJ3A [Nicotiana sylvestris]</v>
          </cell>
        </row>
        <row r="115">
          <cell r="A115" t="str">
            <v>gene_4745</v>
          </cell>
          <cell r="B115">
            <v>561</v>
          </cell>
          <cell r="C115">
            <v>652</v>
          </cell>
          <cell r="D115">
            <v>609</v>
          </cell>
          <cell r="E115">
            <v>1694</v>
          </cell>
          <cell r="F115">
            <v>1341</v>
          </cell>
          <cell r="G115">
            <v>5.5387569668094399</v>
          </cell>
          <cell r="H115">
            <v>1.2395283183367001</v>
          </cell>
          <cell r="I115" t="str">
            <v>up</v>
          </cell>
          <cell r="J115">
            <v>2.2976405276866199E-9</v>
          </cell>
          <cell r="K115">
            <v>6.3545884383711905E-7</v>
          </cell>
          <cell r="L115" t="str">
            <v>-</v>
          </cell>
          <cell r="M115" t="str">
            <v>-</v>
          </cell>
          <cell r="N115" t="str">
            <v>-</v>
          </cell>
          <cell r="O115" t="str">
            <v>-</v>
          </cell>
          <cell r="P115" t="str">
            <v>gi|697190563|ref|XP_009604345.1|/4.51528e-108/PREDICTED: uncharacterized protein LOC104099141 [Nicotiana tomentosiformis]</v>
          </cell>
        </row>
        <row r="116">
          <cell r="A116" t="str">
            <v>gene_11419</v>
          </cell>
          <cell r="B116">
            <v>1725</v>
          </cell>
          <cell r="C116">
            <v>2374</v>
          </cell>
          <cell r="D116">
            <v>1993</v>
          </cell>
          <cell r="E116">
            <v>5458</v>
          </cell>
          <cell r="F116">
            <v>4829</v>
          </cell>
          <cell r="G116">
            <v>7.3056751237578297</v>
          </cell>
          <cell r="H116">
            <v>1.20289934462504</v>
          </cell>
          <cell r="I116" t="str">
            <v>up</v>
          </cell>
          <cell r="J116">
            <v>2.3332102602378098E-9</v>
          </cell>
          <cell r="K116">
            <v>6.3815745248603705E-7</v>
          </cell>
          <cell r="L116" t="str">
            <v>-</v>
          </cell>
          <cell r="M116" t="str">
            <v>-</v>
          </cell>
          <cell r="N116" t="str">
            <v>-</v>
          </cell>
          <cell r="O116" t="str">
            <v>-</v>
          </cell>
          <cell r="P116" t="str">
            <v>gi|698579737|ref|XP_009777101.1|/0/PREDICTED: root phototropism protein 2 [Nicotiana sylvestris]</v>
          </cell>
        </row>
        <row r="117">
          <cell r="A117" t="str">
            <v>gene_37099</v>
          </cell>
          <cell r="B117">
            <v>456</v>
          </cell>
          <cell r="C117">
            <v>10</v>
          </cell>
          <cell r="D117">
            <v>5</v>
          </cell>
          <cell r="E117">
            <v>65</v>
          </cell>
          <cell r="F117">
            <v>90</v>
          </cell>
          <cell r="G117">
            <v>0.93149971207739202</v>
          </cell>
          <cell r="H117">
            <v>3.3013423551719998</v>
          </cell>
          <cell r="I117" t="str">
            <v>up</v>
          </cell>
          <cell r="J117">
            <v>2.3478786034565102E-9</v>
          </cell>
          <cell r="K117">
            <v>6.3815745248603705E-7</v>
          </cell>
          <cell r="L117" t="str">
            <v>ko04141//Protein processing in endoplasmic reticulum</v>
          </cell>
          <cell r="M117" t="str">
            <v>GO:0009536//plastid</v>
          </cell>
          <cell r="N117" t="str">
            <v>-</v>
          </cell>
          <cell r="O117" t="str">
            <v>GO:0000302//response to reactive oxygen species;GO:0009642//response to light intensity</v>
          </cell>
          <cell r="P117" t="str">
            <v>gi|698490603|ref|XP_009791785.1|/2.38075e-95/PREDICTED: small heat shock protein, chloroplastic [Nicotiana sylvestris]</v>
          </cell>
        </row>
        <row r="118">
          <cell r="A118" t="str">
            <v>gene_59922</v>
          </cell>
          <cell r="B118">
            <v>1887</v>
          </cell>
          <cell r="C118">
            <v>219</v>
          </cell>
          <cell r="D118">
            <v>221</v>
          </cell>
          <cell r="E118">
            <v>586</v>
          </cell>
          <cell r="F118">
            <v>508</v>
          </cell>
          <cell r="G118">
            <v>4.0553880608187596</v>
          </cell>
          <cell r="H118">
            <v>1.28496124740958</v>
          </cell>
          <cell r="I118" t="str">
            <v>up</v>
          </cell>
          <cell r="J118">
            <v>2.5565243793879499E-9</v>
          </cell>
          <cell r="K118">
            <v>6.8892869365574897E-7</v>
          </cell>
          <cell r="L118" t="str">
            <v>-</v>
          </cell>
          <cell r="M118" t="str">
            <v>-</v>
          </cell>
          <cell r="N118" t="str">
            <v>-</v>
          </cell>
          <cell r="O118" t="str">
            <v>-</v>
          </cell>
          <cell r="P118" t="str">
            <v>gi|698515613|ref|XP_009802685.1|;gi|698515615|ref|XP_009802686.1|/0;0/PREDICTED: putative BTB/POZ domain-containing protein DOT3 isoform X1 [Nicotiana sylvestris];PREDICTED: putative BTB/POZ domain-containing protein DOT3 isoform X2 [Nicotiana sylvestris]</v>
          </cell>
        </row>
        <row r="119">
          <cell r="A119" t="str">
            <v>gene_43678</v>
          </cell>
          <cell r="B119">
            <v>369</v>
          </cell>
          <cell r="C119">
            <v>36</v>
          </cell>
          <cell r="D119">
            <v>27</v>
          </cell>
          <cell r="E119">
            <v>140</v>
          </cell>
          <cell r="F119">
            <v>157</v>
          </cell>
          <cell r="G119">
            <v>1.98255013433365</v>
          </cell>
          <cell r="H119">
            <v>2.1931322498164501</v>
          </cell>
          <cell r="I119" t="str">
            <v>up</v>
          </cell>
          <cell r="J119">
            <v>2.87265888561857E-9</v>
          </cell>
          <cell r="K119">
            <v>7.6157102352960096E-7</v>
          </cell>
          <cell r="L119" t="str">
            <v>-</v>
          </cell>
          <cell r="M119" t="str">
            <v>GO:0031224//intrinsic component of membrane</v>
          </cell>
          <cell r="N119" t="str">
            <v>-</v>
          </cell>
          <cell r="O119" t="str">
            <v>GO:0051234//establishment of localization</v>
          </cell>
          <cell r="P119" t="str">
            <v>gi|698422718|ref|XP_009781180.1|/6.62277e-79/PREDICTED: aquaporin TIP2-1-like [Nicotiana sylvestris]</v>
          </cell>
        </row>
        <row r="120">
          <cell r="A120" t="str">
            <v>gene_68246</v>
          </cell>
          <cell r="B120">
            <v>1353</v>
          </cell>
          <cell r="C120">
            <v>526</v>
          </cell>
          <cell r="D120">
            <v>613</v>
          </cell>
          <cell r="E120">
            <v>1202</v>
          </cell>
          <cell r="F120">
            <v>1258</v>
          </cell>
          <cell r="G120">
            <v>5.2773162334411197</v>
          </cell>
          <cell r="H120">
            <v>1.0798893448171001</v>
          </cell>
          <cell r="I120" t="str">
            <v>up</v>
          </cell>
          <cell r="J120">
            <v>2.8743998160430901E-9</v>
          </cell>
          <cell r="K120">
            <v>7.6157102352960096E-7</v>
          </cell>
          <cell r="L120" t="str">
            <v>-</v>
          </cell>
          <cell r="M120" t="str">
            <v>GO:0043231//intracellular membrane-bounded organelle</v>
          </cell>
          <cell r="N120" t="str">
            <v>-</v>
          </cell>
          <cell r="O120" t="str">
            <v>GO:0036211;GO:0001101//response to acid chemical;GO:0044767;GO:0009411//response to UV</v>
          </cell>
          <cell r="P120" t="str">
            <v>gi|474093556|gb|EMS54972.1|/0/Polyubiquitin-A [Triticum urartu]</v>
          </cell>
        </row>
        <row r="121">
          <cell r="A121" t="str">
            <v>gene_2444</v>
          </cell>
          <cell r="B121">
            <v>1365</v>
          </cell>
          <cell r="C121">
            <v>372</v>
          </cell>
          <cell r="D121">
            <v>506</v>
          </cell>
          <cell r="E121">
            <v>99</v>
          </cell>
          <cell r="F121">
            <v>187</v>
          </cell>
          <cell r="G121">
            <v>3.66164311019477</v>
          </cell>
          <cell r="H121">
            <v>-1.65909102832974</v>
          </cell>
          <cell r="I121" t="str">
            <v>down</v>
          </cell>
          <cell r="J121">
            <v>2.9857975122661999E-9</v>
          </cell>
          <cell r="K121">
            <v>7.8449341470200799E-7</v>
          </cell>
          <cell r="L121" t="str">
            <v>ko01100//Metabolic pathways;ko00040//Pentose and glucuronate interconversions;ko00500//Starch and sucrose metabolism</v>
          </cell>
          <cell r="M121" t="str">
            <v>GO:0005618//cell wall</v>
          </cell>
          <cell r="N121" t="str">
            <v>GO:0004553//hydrolase activity, hydrolyzing O-glycosyl compounds</v>
          </cell>
          <cell r="O121" t="str">
            <v>GO:0044238//primary metabolic process</v>
          </cell>
          <cell r="P121" t="str">
            <v>gi|697150936|ref|XP_009629677.1|/0/PREDICTED: probable polygalacturonase At1g80170 [Nicotiana tomentosiformis]</v>
          </cell>
        </row>
        <row r="122">
          <cell r="A122" t="str">
            <v>gene_12708</v>
          </cell>
          <cell r="B122">
            <v>1563</v>
          </cell>
          <cell r="C122">
            <v>197</v>
          </cell>
          <cell r="D122">
            <v>119</v>
          </cell>
          <cell r="E122">
            <v>649</v>
          </cell>
          <cell r="F122">
            <v>454</v>
          </cell>
          <cell r="G122">
            <v>3.9489033650368599</v>
          </cell>
          <cell r="H122">
            <v>1.77017418788878</v>
          </cell>
          <cell r="I122" t="str">
            <v>up</v>
          </cell>
          <cell r="J122">
            <v>3.0727694425749701E-9</v>
          </cell>
          <cell r="K122">
            <v>8.00672295495423E-7</v>
          </cell>
          <cell r="L122" t="str">
            <v>ko00903//Limonene and pinene degradation;ko01100//Metabolic pathways;ko00945//Stilbenoid, diarylheptanoid and gingerol biosynthesis;ko01110//Biosynthesis of secondary metabolites</v>
          </cell>
          <cell r="M122" t="str">
            <v>-</v>
          </cell>
          <cell r="N122" t="str">
            <v>-</v>
          </cell>
          <cell r="O122" t="str">
            <v>-</v>
          </cell>
          <cell r="P122" t="str">
            <v>gi|85068600|gb|ABC69380.1|;gi|698425240|ref|XP_009785012.1|/1.62619e-93;0/CYP81C6v2 [Nicotiana tabacum];PREDICTED: isoflavone 2'-hydroxylase-like isoform X1 [Nicotiana sylvestris]</v>
          </cell>
        </row>
        <row r="123">
          <cell r="A123" t="str">
            <v>gene_5545</v>
          </cell>
          <cell r="B123">
            <v>1011</v>
          </cell>
          <cell r="C123">
            <v>141</v>
          </cell>
          <cell r="D123">
            <v>157</v>
          </cell>
          <cell r="E123">
            <v>334</v>
          </cell>
          <cell r="F123">
            <v>542</v>
          </cell>
          <cell r="G123">
            <v>3.6579042455011699</v>
          </cell>
          <cell r="H123">
            <v>1.51084916348295</v>
          </cell>
          <cell r="I123" t="str">
            <v>up</v>
          </cell>
          <cell r="J123">
            <v>3.1955813015688198E-9</v>
          </cell>
          <cell r="K123">
            <v>8.2584822014068201E-7</v>
          </cell>
          <cell r="L123" t="str">
            <v>-</v>
          </cell>
          <cell r="M123" t="str">
            <v>-</v>
          </cell>
          <cell r="N123" t="str">
            <v>GO:0046914//transition metal ion binding</v>
          </cell>
          <cell r="O123" t="str">
            <v>-</v>
          </cell>
          <cell r="P123" t="str">
            <v>gi|698542698|ref|XP_009766494.1|/6.92446e-46/PREDICTED: early nodulin-like protein 1 [Nicotiana sylvestris]</v>
          </cell>
        </row>
        <row r="124">
          <cell r="A124" t="str">
            <v>gene_49899</v>
          </cell>
          <cell r="B124">
            <v>1971</v>
          </cell>
          <cell r="C124">
            <v>365</v>
          </cell>
          <cell r="D124">
            <v>491</v>
          </cell>
          <cell r="E124">
            <v>167</v>
          </cell>
          <cell r="F124">
            <v>172</v>
          </cell>
          <cell r="G124">
            <v>3.7024795950715501</v>
          </cell>
          <cell r="H124">
            <v>-1.3632675573026301</v>
          </cell>
          <cell r="I124" t="str">
            <v>down</v>
          </cell>
          <cell r="J124">
            <v>3.2348362819635199E-9</v>
          </cell>
          <cell r="K124">
            <v>8.2919636694331496E-7</v>
          </cell>
          <cell r="L124" t="str">
            <v>-</v>
          </cell>
          <cell r="M124" t="str">
            <v>-</v>
          </cell>
          <cell r="N124" t="str">
            <v>-</v>
          </cell>
          <cell r="O124" t="str">
            <v>-</v>
          </cell>
          <cell r="P124" t="str">
            <v>gi|698583885|ref|XP_009778206.1|/0/PREDICTED: sulfate transporter 3.1-like [Nicotiana sylvestris]</v>
          </cell>
        </row>
        <row r="125">
          <cell r="A125" t="str">
            <v>gene_61236</v>
          </cell>
          <cell r="B125">
            <v>2361</v>
          </cell>
          <cell r="C125">
            <v>1400</v>
          </cell>
          <cell r="D125">
            <v>1384</v>
          </cell>
          <cell r="E125">
            <v>683</v>
          </cell>
          <cell r="F125">
            <v>517</v>
          </cell>
          <cell r="G125">
            <v>5.4403991618259901</v>
          </cell>
          <cell r="H125">
            <v>-1.23942536005143</v>
          </cell>
          <cell r="I125" t="str">
            <v>down</v>
          </cell>
          <cell r="J125">
            <v>3.3294801596780698E-9</v>
          </cell>
          <cell r="K125">
            <v>8.4657403189104796E-7</v>
          </cell>
          <cell r="L125" t="str">
            <v>ko04141//Protein processing in endoplasmic reticulum;ko04626//Plant-pathogen interaction</v>
          </cell>
          <cell r="M125" t="str">
            <v>-</v>
          </cell>
          <cell r="N125" t="str">
            <v>GO:0005515//protein binding;GO:0032550</v>
          </cell>
          <cell r="O125" t="str">
            <v>GO:0050896//response to stimulus;GO:0044267//cellular protein metabolic process</v>
          </cell>
          <cell r="P125" t="str">
            <v>gi|698451062|ref|XP_009776793.1|/0/PREDICTED: heat shock protein 90-1-like [Nicotiana sylvestris]</v>
          </cell>
        </row>
        <row r="126">
          <cell r="A126" t="str">
            <v>gene_55052</v>
          </cell>
          <cell r="B126">
            <v>1515</v>
          </cell>
          <cell r="C126">
            <v>587</v>
          </cell>
          <cell r="D126">
            <v>649</v>
          </cell>
          <cell r="E126">
            <v>111</v>
          </cell>
          <cell r="F126">
            <v>265</v>
          </cell>
          <cell r="G126">
            <v>4.1313470368534304</v>
          </cell>
          <cell r="H126">
            <v>-1.7689310045752999</v>
          </cell>
          <cell r="I126" t="str">
            <v>down</v>
          </cell>
          <cell r="J126">
            <v>3.9691452100083699E-9</v>
          </cell>
          <cell r="K126">
            <v>9.9570713431810205E-7</v>
          </cell>
          <cell r="L126" t="str">
            <v>-</v>
          </cell>
          <cell r="M126" t="str">
            <v>GO:0031224//intrinsic component of membrane</v>
          </cell>
          <cell r="N126" t="str">
            <v>GO:0015291//secondary active transmembrane transporter activity</v>
          </cell>
          <cell r="O126" t="str">
            <v>GO:0015893//drug transport;GO:0044763</v>
          </cell>
          <cell r="P126" t="str">
            <v>gi|698548410|ref|XP_009768339.1|/0/PREDICTED: protein TRANSPARENT TESTA 12-like [Nicotiana sylvestris]</v>
          </cell>
        </row>
        <row r="127">
          <cell r="A127" t="str">
            <v>gene_71163</v>
          </cell>
          <cell r="B127">
            <v>1170</v>
          </cell>
          <cell r="C127">
            <v>183</v>
          </cell>
          <cell r="D127">
            <v>382</v>
          </cell>
          <cell r="E127">
            <v>74</v>
          </cell>
          <cell r="F127">
            <v>58</v>
          </cell>
          <cell r="G127">
            <v>2.9280342713678298</v>
          </cell>
          <cell r="H127">
            <v>-2.1075550778632701</v>
          </cell>
          <cell r="I127" t="str">
            <v>down</v>
          </cell>
          <cell r="J127">
            <v>3.9791651788537796E-9</v>
          </cell>
          <cell r="K127">
            <v>9.9570713431810205E-7</v>
          </cell>
          <cell r="L127" t="str">
            <v>ko00941//Flavonoid biosynthesis;ko01100//Metabolic pathways;ko04712//Circadian rhythm - plant;ko01110//Biosynthesis of secondary metabolites</v>
          </cell>
          <cell r="M127" t="str">
            <v>-</v>
          </cell>
          <cell r="N127" t="str">
            <v>GO:0016747//transferase activity, transferring acyl groups other than amino-acyl groups</v>
          </cell>
          <cell r="O127" t="str">
            <v>GO:0009812//flavonoid metabolic process</v>
          </cell>
          <cell r="P127" t="str">
            <v>gi|698571631|ref|XP_009774927.1|/0/PREDICTED: chalcone synthase 2 [Nicotiana sylvestris]</v>
          </cell>
        </row>
        <row r="128">
          <cell r="A128" t="str">
            <v>gene_67234</v>
          </cell>
          <cell r="B128">
            <v>1062</v>
          </cell>
          <cell r="C128">
            <v>10</v>
          </cell>
          <cell r="D128">
            <v>10</v>
          </cell>
          <cell r="E128">
            <v>95</v>
          </cell>
          <cell r="F128">
            <v>74</v>
          </cell>
          <cell r="G128">
            <v>1.08607247794777</v>
          </cell>
          <cell r="H128">
            <v>3.0376607559384601</v>
          </cell>
          <cell r="I128" t="str">
            <v>up</v>
          </cell>
          <cell r="J128">
            <v>4.0241521021637397E-9</v>
          </cell>
          <cell r="K128">
            <v>9.9644102131599405E-7</v>
          </cell>
          <cell r="L128" t="str">
            <v>ko03008//Ribosome biogenesis in eukaryotes</v>
          </cell>
          <cell r="M128" t="str">
            <v>-</v>
          </cell>
          <cell r="N128" t="str">
            <v>GO:0097159//organic cyclic compound binding;GO:0004518//nuclease activity;GO:0043169//cation binding</v>
          </cell>
          <cell r="O128" t="str">
            <v>GO:0090304</v>
          </cell>
          <cell r="P128" t="str">
            <v>gi|697112733|ref|XP_009610246.1|/0/PREDICTED: RNA exonuclease 4 [Nicotiana tomentosiformis]</v>
          </cell>
        </row>
        <row r="129">
          <cell r="A129" t="str">
            <v>gene_46614</v>
          </cell>
          <cell r="B129">
            <v>933</v>
          </cell>
          <cell r="C129">
            <v>371</v>
          </cell>
          <cell r="D129">
            <v>374</v>
          </cell>
          <cell r="E129">
            <v>1019</v>
          </cell>
          <cell r="F129">
            <v>785</v>
          </cell>
          <cell r="G129">
            <v>4.7875125700058998</v>
          </cell>
          <cell r="H129">
            <v>1.25047860785291</v>
          </cell>
          <cell r="I129" t="str">
            <v>up</v>
          </cell>
          <cell r="J129">
            <v>4.0453059319498602E-9</v>
          </cell>
          <cell r="K129">
            <v>9.9644102131599405E-7</v>
          </cell>
          <cell r="L129" t="str">
            <v>-</v>
          </cell>
          <cell r="M129" t="str">
            <v>-</v>
          </cell>
          <cell r="N129" t="str">
            <v>-</v>
          </cell>
          <cell r="O129" t="str">
            <v>-</v>
          </cell>
          <cell r="P129" t="str">
            <v>gi|697157767|ref|XP_009587640.1|/0/PREDICTED: uncharacterized protein LOC104085338 [Nicotiana tomentosiformis]</v>
          </cell>
        </row>
        <row r="130">
          <cell r="A130" t="str">
            <v>gene_11590</v>
          </cell>
          <cell r="B130">
            <v>1569</v>
          </cell>
          <cell r="C130">
            <v>1403</v>
          </cell>
          <cell r="D130">
            <v>1477</v>
          </cell>
          <cell r="E130">
            <v>3154</v>
          </cell>
          <cell r="F130">
            <v>2994</v>
          </cell>
          <cell r="G130">
            <v>6.6049061677682799</v>
          </cell>
          <cell r="H130">
            <v>1.0639158634977799</v>
          </cell>
          <cell r="I130" t="str">
            <v>up</v>
          </cell>
          <cell r="J130">
            <v>4.1940090147786898E-9</v>
          </cell>
          <cell r="K130">
            <v>1.0250613195888199E-6</v>
          </cell>
          <cell r="L130" t="str">
            <v>ko01100//Metabolic pathways</v>
          </cell>
          <cell r="M130" t="str">
            <v>GO:0016020//membrane;GO:0031224//intrinsic component of membrane;GO:0043231//intracellular membrane-bounded organelle;GO:0032991//macromolecular complex</v>
          </cell>
          <cell r="N130" t="str">
            <v>GO:0016780//phosphotransferase activity, for other substituted phosphate groups;GO:0003676//nucleic acid binding;GO:0036094//small molecule binding</v>
          </cell>
          <cell r="O130" t="str">
            <v>GO:0010467//gene expression</v>
          </cell>
          <cell r="P130" t="str">
            <v>gi|698483169|ref|XP_009788465.1|;gi|698483171|ref|XP_009788466.1|;gi|698483166|ref|XP_009788464.1|/0;2.93486e-80;0/PREDICTED: la-related protein 6A isoform X1 [Nicotiana sylvestris];PREDICTED: la-related protein 6A isoform X2 [Nicotiana sylvestris];PREDICTED: phospho-N-acetylmuramoyl-pentapeptide-transferase homolog [Nicotiana sylvestris]</v>
          </cell>
        </row>
        <row r="131">
          <cell r="A131" t="str">
            <v>gene_58444</v>
          </cell>
          <cell r="B131">
            <v>630</v>
          </cell>
          <cell r="C131">
            <v>126</v>
          </cell>
          <cell r="D131">
            <v>133</v>
          </cell>
          <cell r="E131">
            <v>334</v>
          </cell>
          <cell r="F131">
            <v>358</v>
          </cell>
          <cell r="G131">
            <v>3.3655412605041399</v>
          </cell>
          <cell r="H131">
            <v>1.38336524237951</v>
          </cell>
          <cell r="I131" t="str">
            <v>up</v>
          </cell>
          <cell r="J131">
            <v>4.2371188678199999E-9</v>
          </cell>
          <cell r="K131">
            <v>1.02763169833459E-6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gi|698513168|ref|XP_009801547.1|/2.0469e-152/PREDICTED: uncharacterized protein At4g00950-like [Nicotiana sylvestris]</v>
          </cell>
        </row>
        <row r="132">
          <cell r="A132" t="str">
            <v>gene_84852</v>
          </cell>
          <cell r="B132">
            <v>849</v>
          </cell>
          <cell r="C132">
            <v>474</v>
          </cell>
          <cell r="D132">
            <v>514</v>
          </cell>
          <cell r="E132">
            <v>1046</v>
          </cell>
          <cell r="F132">
            <v>1071</v>
          </cell>
          <cell r="G132">
            <v>5.0658676372901299</v>
          </cell>
          <cell r="H132">
            <v>1.0674973681983499</v>
          </cell>
          <cell r="I132" t="str">
            <v>up</v>
          </cell>
          <cell r="J132">
            <v>4.3880371861415E-9</v>
          </cell>
          <cell r="K132">
            <v>1.0485626143498499E-6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gi|698526130|ref|XP_009759895.1|/0/PREDICTED: BAG family molecular chaperone regulator 3-like [Nicotiana sylvestris]</v>
          </cell>
        </row>
        <row r="133">
          <cell r="A133" t="str">
            <v>gene_82805</v>
          </cell>
          <cell r="B133">
            <v>789</v>
          </cell>
          <cell r="C133">
            <v>61</v>
          </cell>
          <cell r="D133">
            <v>47</v>
          </cell>
          <cell r="E133">
            <v>215</v>
          </cell>
          <cell r="F133">
            <v>194</v>
          </cell>
          <cell r="G133">
            <v>2.49972573763822</v>
          </cell>
          <cell r="H133">
            <v>1.8847555603277999</v>
          </cell>
          <cell r="I133" t="str">
            <v>up</v>
          </cell>
          <cell r="J133">
            <v>4.3899351420653899E-9</v>
          </cell>
          <cell r="K133">
            <v>1.0485626143498499E-6</v>
          </cell>
          <cell r="L133" t="str">
            <v>-</v>
          </cell>
          <cell r="M133" t="str">
            <v>-</v>
          </cell>
          <cell r="N133" t="str">
            <v>GO:0046914//transition metal ion binding</v>
          </cell>
          <cell r="O133" t="str">
            <v>-</v>
          </cell>
          <cell r="P133" t="str">
            <v>gi|697117878|ref|XP_009612878.1|/7.87185e-63/PREDICTED: blue copper protein-like [Nicotiana tomentosiformis]</v>
          </cell>
        </row>
        <row r="134">
          <cell r="A134" t="str">
            <v>gene_25652</v>
          </cell>
          <cell r="B134">
            <v>588</v>
          </cell>
          <cell r="C134">
            <v>4</v>
          </cell>
          <cell r="D134">
            <v>18</v>
          </cell>
          <cell r="E134">
            <v>158</v>
          </cell>
          <cell r="F134">
            <v>84</v>
          </cell>
          <cell r="G134">
            <v>1.55582111736754</v>
          </cell>
          <cell r="H134">
            <v>3.44602930060833</v>
          </cell>
          <cell r="I134" t="str">
            <v>up</v>
          </cell>
          <cell r="J134">
            <v>4.4777551913960198E-9</v>
          </cell>
          <cell r="K134">
            <v>1.0614973190189901E-6</v>
          </cell>
          <cell r="L134" t="str">
            <v>ko04075//Plant hormone signal transduction</v>
          </cell>
          <cell r="M134" t="str">
            <v>-</v>
          </cell>
          <cell r="N134" t="str">
            <v>-</v>
          </cell>
          <cell r="O134" t="str">
            <v>GO:0050794//regulation of cellular process;GO:0006351//transcription, DNA-templated</v>
          </cell>
          <cell r="P134" t="str">
            <v>gi|698569136|ref|XP_009774251.1|/1.42971e-145/PREDICTED: auxin-responsive protein IAA16-like [Nicotiana sylvestris]</v>
          </cell>
        </row>
        <row r="135">
          <cell r="A135" t="str">
            <v>gene_75920</v>
          </cell>
          <cell r="B135">
            <v>723</v>
          </cell>
          <cell r="C135">
            <v>376</v>
          </cell>
          <cell r="D135">
            <v>336</v>
          </cell>
          <cell r="E135">
            <v>794</v>
          </cell>
          <cell r="F135">
            <v>2208</v>
          </cell>
          <cell r="G135">
            <v>5.2987184279324699</v>
          </cell>
          <cell r="H135">
            <v>2.01173410580191</v>
          </cell>
          <cell r="I135" t="str">
            <v>up</v>
          </cell>
          <cell r="J135">
            <v>4.7790432373095703E-9</v>
          </cell>
          <cell r="K135">
            <v>1.1244660763368201E-6</v>
          </cell>
          <cell r="L135" t="str">
            <v>-</v>
          </cell>
          <cell r="M135" t="str">
            <v>GO:0030312//external encapsulating structure</v>
          </cell>
          <cell r="N135" t="str">
            <v>-</v>
          </cell>
          <cell r="O135" t="str">
            <v>GO:0071555//cell wall organization</v>
          </cell>
          <cell r="P135" t="str">
            <v>gi|698528311|ref|XP_009760985.1|/9.44487e-153/PREDICTED: expansin-A10-like [Nicotiana sylvestris]</v>
          </cell>
        </row>
        <row r="136">
          <cell r="A136" t="str">
            <v>gene_25945</v>
          </cell>
          <cell r="B136">
            <v>633</v>
          </cell>
          <cell r="C136">
            <v>512</v>
          </cell>
          <cell r="D136">
            <v>410</v>
          </cell>
          <cell r="E136">
            <v>136</v>
          </cell>
          <cell r="F136">
            <v>209</v>
          </cell>
          <cell r="G136">
            <v>3.7918597241723799</v>
          </cell>
          <cell r="H136">
            <v>-1.46602285805852</v>
          </cell>
          <cell r="I136" t="str">
            <v>down</v>
          </cell>
          <cell r="J136">
            <v>5.4052364080384596E-9</v>
          </cell>
          <cell r="K136">
            <v>1.2623829534003301E-6</v>
          </cell>
          <cell r="L136" t="str">
            <v>ko00941//Flavonoid biosynthesis;ko01100//Metabolic pathways;ko01110//Biosynthesis of secondary metabolites</v>
          </cell>
          <cell r="M136" t="str">
            <v>-</v>
          </cell>
          <cell r="N136" t="str">
            <v>GO:0016872//intramolecular lyase activity</v>
          </cell>
          <cell r="O136" t="str">
            <v>GO:0009812//flavonoid metabolic process;GO:0009628//response to abiotic stimulus</v>
          </cell>
          <cell r="P136" t="str">
            <v>gi|697146197|ref|XP_009627241.1|/2.38827e-135/PREDICTED: probable chalcone--flavonone isomerase 3 [Nicotiana tomentosiformis]</v>
          </cell>
        </row>
        <row r="137">
          <cell r="A137" t="str">
            <v>gene_79197</v>
          </cell>
          <cell r="B137">
            <v>924</v>
          </cell>
          <cell r="C137">
            <v>260</v>
          </cell>
          <cell r="D137">
            <v>349</v>
          </cell>
          <cell r="E137">
            <v>93</v>
          </cell>
          <cell r="F137">
            <v>121</v>
          </cell>
          <cell r="G137">
            <v>3.16762416331028</v>
          </cell>
          <cell r="H137">
            <v>-1.5407019334684899</v>
          </cell>
          <cell r="I137" t="str">
            <v>down</v>
          </cell>
          <cell r="J137">
            <v>5.4759731041168996E-9</v>
          </cell>
          <cell r="K137">
            <v>1.2694419763759701E-6</v>
          </cell>
          <cell r="L137" t="str">
            <v>-</v>
          </cell>
          <cell r="M137" t="str">
            <v>-</v>
          </cell>
          <cell r="N137" t="str">
            <v>-</v>
          </cell>
          <cell r="O137" t="str">
            <v>-</v>
          </cell>
          <cell r="P137" t="str">
            <v>gi|697161862|ref|XP_009589727.1|/2.28776e-63/PREDICTED: uncharacterized protein LOC104087042 [Nicotiana tomentosiformis]</v>
          </cell>
        </row>
        <row r="138">
          <cell r="A138" t="str">
            <v>gene_51362</v>
          </cell>
          <cell r="B138">
            <v>612</v>
          </cell>
          <cell r="C138">
            <v>415</v>
          </cell>
          <cell r="D138">
            <v>395</v>
          </cell>
          <cell r="E138">
            <v>1003</v>
          </cell>
          <cell r="F138">
            <v>853</v>
          </cell>
          <cell r="G138">
            <v>4.8507801781329798</v>
          </cell>
          <cell r="H138">
            <v>1.1667969926333099</v>
          </cell>
          <cell r="I138" t="str">
            <v>up</v>
          </cell>
          <cell r="J138">
            <v>5.5159868934475603E-9</v>
          </cell>
          <cell r="K138">
            <v>1.2694419763759701E-6</v>
          </cell>
          <cell r="L138" t="str">
            <v>-</v>
          </cell>
          <cell r="M138" t="str">
            <v>-</v>
          </cell>
          <cell r="N138" t="str">
            <v>-</v>
          </cell>
          <cell r="O138" t="str">
            <v>-</v>
          </cell>
          <cell r="P138" t="str">
            <v>gi|697137561|ref|XP_009622885.1|;gi|697137559|ref|XP_009622884.1|/3.26954e-54;1.88501e-117/PREDICTED: uncharacterized protein LOC104114205 isoform X2 [Nicotiana tomentosiformis];PREDICTED: uncharacterized protein LOC104114205 isoform X1 [Nicotiana tomentosiformis]</v>
          </cell>
        </row>
        <row r="139">
          <cell r="A139" t="str">
            <v>gene_25144</v>
          </cell>
          <cell r="B139">
            <v>1482</v>
          </cell>
          <cell r="C139">
            <v>7</v>
          </cell>
          <cell r="D139">
            <v>2</v>
          </cell>
          <cell r="E139">
            <v>208</v>
          </cell>
          <cell r="F139">
            <v>43</v>
          </cell>
          <cell r="G139">
            <v>1.54984784549307</v>
          </cell>
          <cell r="H139">
            <v>4.7579349363445997</v>
          </cell>
          <cell r="I139" t="str">
            <v>up</v>
          </cell>
          <cell r="J139">
            <v>5.5976812701351296E-9</v>
          </cell>
          <cell r="K139">
            <v>1.2789079185948601E-6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gi|697172526|ref|XP_009595199.1|/0/PREDICTED: uncharacterized protein LOC104091541 [Nicotiana tomentosiformis]</v>
          </cell>
        </row>
        <row r="140">
          <cell r="A140" t="str">
            <v>gene_7846</v>
          </cell>
          <cell r="B140">
            <v>2565</v>
          </cell>
          <cell r="C140">
            <v>75</v>
          </cell>
          <cell r="D140">
            <v>63</v>
          </cell>
          <cell r="E140">
            <v>335</v>
          </cell>
          <cell r="F140">
            <v>207</v>
          </cell>
          <cell r="G140">
            <v>2.8965988698307701</v>
          </cell>
          <cell r="H140">
            <v>1.94920036450029</v>
          </cell>
          <cell r="I140" t="str">
            <v>up</v>
          </cell>
          <cell r="J140">
            <v>5.8407818993776499E-9</v>
          </cell>
          <cell r="K140">
            <v>1.32484901083078E-6</v>
          </cell>
          <cell r="L140" t="str">
            <v>ko04626//Plant-pathogen interaction;ko04075//Plant hormone signal transduction</v>
          </cell>
          <cell r="M140" t="str">
            <v>-</v>
          </cell>
          <cell r="N140" t="str">
            <v>-</v>
          </cell>
          <cell r="O140" t="str">
            <v>-</v>
          </cell>
          <cell r="P140" t="str">
            <v>gi|698511152|ref|XP_009800701.1|/0/PREDICTED: LRR receptor-like serine/threonine-protein kinase GSO1 [Nicotiana sylvestris]</v>
          </cell>
        </row>
        <row r="141">
          <cell r="A141" t="str">
            <v>gene_3948</v>
          </cell>
          <cell r="B141">
            <v>558</v>
          </cell>
          <cell r="C141">
            <v>1499</v>
          </cell>
          <cell r="D141">
            <v>1552</v>
          </cell>
          <cell r="E141">
            <v>3281</v>
          </cell>
          <cell r="F141">
            <v>3165</v>
          </cell>
          <cell r="G141">
            <v>6.6777760750820097</v>
          </cell>
          <cell r="H141">
            <v>1.0481382275915101</v>
          </cell>
          <cell r="I141" t="str">
            <v>up</v>
          </cell>
          <cell r="J141">
            <v>6.0876911376008104E-9</v>
          </cell>
          <cell r="K141">
            <v>1.3709915276958301E-6</v>
          </cell>
          <cell r="L141" t="str">
            <v>-</v>
          </cell>
          <cell r="M141" t="str">
            <v>GO:0005911//cell-cell junction;GO:0016020//membrane;GO:0044437</v>
          </cell>
          <cell r="N141" t="str">
            <v>-</v>
          </cell>
          <cell r="O141" t="str">
            <v>GO:0051234//establishment of localization;GO:0009314//response to radiation;GO:0006972//hyperosmotic response</v>
          </cell>
          <cell r="P141" t="str">
            <v>gi|697131773|ref|XP_009619942.1|/2.80527e-137/PREDICTED: apolipoprotein D-like [Nicotiana tomentosiformis]</v>
          </cell>
        </row>
        <row r="142">
          <cell r="A142" t="str">
            <v>gene_22929</v>
          </cell>
          <cell r="B142">
            <v>585</v>
          </cell>
          <cell r="C142">
            <v>3543</v>
          </cell>
          <cell r="D142">
            <v>3533</v>
          </cell>
          <cell r="E142">
            <v>6611</v>
          </cell>
          <cell r="F142">
            <v>8489</v>
          </cell>
          <cell r="G142">
            <v>7.8949018466245597</v>
          </cell>
          <cell r="H142">
            <v>1.05312903075377</v>
          </cell>
          <cell r="I142" t="str">
            <v>up</v>
          </cell>
          <cell r="J142">
            <v>6.2967643267055602E-9</v>
          </cell>
          <cell r="K142">
            <v>1.39882904467667E-6</v>
          </cell>
          <cell r="L142" t="str">
            <v>-</v>
          </cell>
          <cell r="M142" t="str">
            <v>-</v>
          </cell>
          <cell r="N142" t="str">
            <v>-</v>
          </cell>
          <cell r="O142" t="str">
            <v>-</v>
          </cell>
          <cell r="P142" t="str">
            <v>gi|698547641|ref|XP_009768095.1|/2.63797e-100/PREDICTED: protein SSUH2 homolog [Nicotiana sylvestris]</v>
          </cell>
        </row>
        <row r="143">
          <cell r="A143" t="str">
            <v>gene_41091</v>
          </cell>
          <cell r="B143">
            <v>399</v>
          </cell>
          <cell r="C143">
            <v>612</v>
          </cell>
          <cell r="D143">
            <v>608</v>
          </cell>
          <cell r="E143">
            <v>284</v>
          </cell>
          <cell r="F143">
            <v>274</v>
          </cell>
          <cell r="G143">
            <v>4.2771278856197803</v>
          </cell>
          <cell r="H143">
            <v>-1.16055500462738</v>
          </cell>
          <cell r="I143" t="str">
            <v>down</v>
          </cell>
          <cell r="J143">
            <v>6.3000324889494301E-9</v>
          </cell>
          <cell r="K143">
            <v>1.39882904467667E-6</v>
          </cell>
          <cell r="L143" t="str">
            <v>ko03010//Ribosome</v>
          </cell>
          <cell r="M143" t="str">
            <v>GO:0005911//cell-cell junction;GO:0015935//small ribosomal subunit;GO:0030312//external encapsulating structure</v>
          </cell>
          <cell r="N143" t="str">
            <v>GO:0005198//structural molecule activity</v>
          </cell>
          <cell r="O143" t="str">
            <v>GO:0010467//gene expression</v>
          </cell>
          <cell r="P143" t="str">
            <v>gi|697103317|ref|XP_009605477.1|/9.60272e-84/PREDICTED: 40S ribosomal protein S11-like [Nicotiana tomentosiformis]</v>
          </cell>
        </row>
        <row r="144">
          <cell r="A144" t="str">
            <v>gene_6231</v>
          </cell>
          <cell r="B144">
            <v>612</v>
          </cell>
          <cell r="C144">
            <v>394</v>
          </cell>
          <cell r="D144">
            <v>382</v>
          </cell>
          <cell r="E144">
            <v>929</v>
          </cell>
          <cell r="F144">
            <v>818</v>
          </cell>
          <cell r="G144">
            <v>4.7707768617353699</v>
          </cell>
          <cell r="H144">
            <v>1.1407187627719499</v>
          </cell>
          <cell r="I144" t="str">
            <v>up</v>
          </cell>
          <cell r="J144">
            <v>6.55619988971435E-9</v>
          </cell>
          <cell r="K144">
            <v>1.44216993669715E-6</v>
          </cell>
          <cell r="L144" t="str">
            <v>-</v>
          </cell>
          <cell r="M144" t="str">
            <v>-</v>
          </cell>
          <cell r="N144" t="str">
            <v>-</v>
          </cell>
          <cell r="O144" t="str">
            <v>-</v>
          </cell>
          <cell r="P144" t="str">
            <v>gi|698551381|ref|XP_009769290.1|/1.48011e-117/PREDICTED: uncharacterized protein LOC104220170 [Nicotiana sylvestris]</v>
          </cell>
        </row>
        <row r="145">
          <cell r="A145" t="str">
            <v>gene_39684</v>
          </cell>
          <cell r="B145">
            <v>453</v>
          </cell>
          <cell r="C145">
            <v>65</v>
          </cell>
          <cell r="D145">
            <v>45</v>
          </cell>
          <cell r="E145">
            <v>181</v>
          </cell>
          <cell r="F145">
            <v>245</v>
          </cell>
          <cell r="G145">
            <v>2.5435102966715499</v>
          </cell>
          <cell r="H145">
            <v>1.9043454332312499</v>
          </cell>
          <cell r="I145" t="str">
            <v>up</v>
          </cell>
          <cell r="J145">
            <v>6.58671289556881E-9</v>
          </cell>
          <cell r="K145">
            <v>1.44216993669715E-6</v>
          </cell>
          <cell r="L145" t="str">
            <v>-</v>
          </cell>
          <cell r="M145" t="str">
            <v>-</v>
          </cell>
          <cell r="N145" t="str">
            <v>-</v>
          </cell>
          <cell r="O145" t="str">
            <v>-</v>
          </cell>
          <cell r="P145" t="str">
            <v>gi|698463426|ref|XP_009782213.1|/3.74045e-102/PREDICTED: heavy metal-associated isoprenylated plant protein 26 [Nicotiana sylvestris]</v>
          </cell>
        </row>
        <row r="146">
          <cell r="A146" t="str">
            <v>gene_33869</v>
          </cell>
          <cell r="B146">
            <v>1701</v>
          </cell>
          <cell r="C146">
            <v>4</v>
          </cell>
          <cell r="D146">
            <v>6</v>
          </cell>
          <cell r="E146">
            <v>37</v>
          </cell>
          <cell r="F146">
            <v>215</v>
          </cell>
          <cell r="G146">
            <v>1.5068124676810399</v>
          </cell>
          <cell r="H146">
            <v>4.5522703238789797</v>
          </cell>
          <cell r="I146" t="str">
            <v>up</v>
          </cell>
          <cell r="J146">
            <v>6.7862709039269E-9</v>
          </cell>
          <cell r="K146">
            <v>1.4756161057235201E-6</v>
          </cell>
          <cell r="L146" t="str">
            <v>ko01100//Metabolic pathways;ko00040//Pentose and glucuronate interconversions;ko00500//Starch and sucrose metabolism</v>
          </cell>
          <cell r="M146" t="str">
            <v>GO:0030312//external encapsulating structure</v>
          </cell>
          <cell r="N146" t="str">
            <v>GO:0030234//enzyme regulator activity;GO:0052689//carboxylic ester hydrolase activity</v>
          </cell>
          <cell r="O146" t="str">
            <v>GO:0071555//cell wall organization;GO:0000272//polysaccharide catabolic process;GO:0044092//negative regulation of molecular function</v>
          </cell>
          <cell r="P146" t="str">
            <v>gi|697183275|ref|XP_009600658.1|/0/PREDICTED: probable pectinesterase/pectinesterase inhibitor 25 [Nicotiana tomentosiformis]</v>
          </cell>
        </row>
        <row r="147">
          <cell r="A147" t="str">
            <v>gene_2655</v>
          </cell>
          <cell r="B147">
            <v>993</v>
          </cell>
          <cell r="C147">
            <v>1082</v>
          </cell>
          <cell r="D147">
            <v>1056</v>
          </cell>
          <cell r="E147">
            <v>2621</v>
          </cell>
          <cell r="F147">
            <v>2185</v>
          </cell>
          <cell r="G147">
            <v>6.2295382734608502</v>
          </cell>
          <cell r="H147">
            <v>1.1405367122005901</v>
          </cell>
          <cell r="I147" t="str">
            <v>up</v>
          </cell>
          <cell r="J147">
            <v>6.9498484389065202E-9</v>
          </cell>
          <cell r="K147">
            <v>1.50083405089235E-6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gi|698500702|ref|XP_009796093.1|/8.36974e-31/PREDICTED: sarcoplasmic reticulum histidine-rich calcium-binding protein [Nicotiana sylvestris]</v>
          </cell>
        </row>
        <row r="148">
          <cell r="A148" t="str">
            <v>gene_75649</v>
          </cell>
          <cell r="B148">
            <v>789</v>
          </cell>
          <cell r="C148">
            <v>142</v>
          </cell>
          <cell r="D148">
            <v>141</v>
          </cell>
          <cell r="E148">
            <v>368</v>
          </cell>
          <cell r="F148">
            <v>366</v>
          </cell>
          <cell r="G148">
            <v>3.46350024028016</v>
          </cell>
          <cell r="H148">
            <v>1.3415369892885001</v>
          </cell>
          <cell r="I148" t="str">
            <v>up</v>
          </cell>
          <cell r="J148">
            <v>7.1958321216485597E-9</v>
          </cell>
          <cell r="K148">
            <v>1.5433836119963101E-6</v>
          </cell>
          <cell r="L148" t="str">
            <v>-</v>
          </cell>
          <cell r="M148" t="str">
            <v>GO:0043231//intracellular membrane-bounded organelle</v>
          </cell>
          <cell r="N148" t="str">
            <v>-</v>
          </cell>
          <cell r="O148" t="str">
            <v>GO:0009411//response to UV;GO:0001101//response to acid chemical;GO:0019941//modification-dependent protein catabolic process;GO:0006605//protein targeting;GO:0036211</v>
          </cell>
          <cell r="P148" t="str">
            <v>gi|658046238|ref|XP_008358804.1|/8.98622e-163/PREDICTED: LOW QUALITY PROTEIN: polyubiquitin 11-like, partial [Malus domestica]</v>
          </cell>
        </row>
        <row r="149">
          <cell r="A149" t="str">
            <v>gene_81588</v>
          </cell>
          <cell r="B149">
            <v>1320</v>
          </cell>
          <cell r="C149">
            <v>797</v>
          </cell>
          <cell r="D149">
            <v>1052</v>
          </cell>
          <cell r="E149">
            <v>268</v>
          </cell>
          <cell r="F149">
            <v>468</v>
          </cell>
          <cell r="G149">
            <v>4.8067415710918002</v>
          </cell>
          <cell r="H149">
            <v>-1.3702955366592899</v>
          </cell>
          <cell r="I149" t="str">
            <v>down</v>
          </cell>
          <cell r="J149">
            <v>7.4639381369786593E-9</v>
          </cell>
          <cell r="K149">
            <v>1.59007098324865E-6</v>
          </cell>
          <cell r="L149" t="str">
            <v>-</v>
          </cell>
          <cell r="M149" t="str">
            <v>GO:0016020//membrane</v>
          </cell>
          <cell r="N149" t="str">
            <v>GO:0008324//cation transmembrane transporter activity</v>
          </cell>
          <cell r="O149" t="str">
            <v>GO:0044763;GO:0006816//calcium ion transport</v>
          </cell>
          <cell r="P149" t="str">
            <v>gi|698579123|ref|XP_009776934.1|/0/PREDICTED: vacuolar cation/proton exchanger 3-like isoform X2 [Nicotiana sylvestris]</v>
          </cell>
        </row>
        <row r="150">
          <cell r="A150" t="str">
            <v>gene_66473</v>
          </cell>
          <cell r="B150">
            <v>2025</v>
          </cell>
          <cell r="C150">
            <v>1057</v>
          </cell>
          <cell r="D150">
            <v>1789</v>
          </cell>
          <cell r="E150">
            <v>4296</v>
          </cell>
          <cell r="F150">
            <v>3381</v>
          </cell>
          <cell r="G150">
            <v>6.8254091820973803</v>
          </cell>
          <cell r="H150">
            <v>1.41790132398284</v>
          </cell>
          <cell r="I150" t="str">
            <v>up</v>
          </cell>
          <cell r="J150">
            <v>7.60777839198481E-9</v>
          </cell>
          <cell r="K150">
            <v>1.6098365430932199E-6</v>
          </cell>
          <cell r="L150" t="str">
            <v>-</v>
          </cell>
          <cell r="M150" t="str">
            <v>GO:0044464;GO:0031224//intrinsic component of membrane</v>
          </cell>
          <cell r="N150" t="str">
            <v>GO:0004175//endopeptidase activity;GO:0016462//pyrophosphatase activity;GO:0032550;GO:0046914//transition metal ion binding</v>
          </cell>
          <cell r="O150" t="str">
            <v>GO:0016485//protein processing;GO:0006915//apoptotic process</v>
          </cell>
          <cell r="P150" t="str">
            <v>gi|698496042|ref|XP_009794094.1|/1.40608e-71/PREDICTED: ATP-dependent zinc metalloprotease FTSH 6, chloroplastic [Nicotiana sylvestris]</v>
          </cell>
        </row>
        <row r="151">
          <cell r="A151" t="str">
            <v>gene_10564</v>
          </cell>
          <cell r="B151">
            <v>729</v>
          </cell>
          <cell r="C151">
            <v>340</v>
          </cell>
          <cell r="D151">
            <v>542</v>
          </cell>
          <cell r="E151">
            <v>133</v>
          </cell>
          <cell r="F151">
            <v>184</v>
          </cell>
          <cell r="G151">
            <v>3.70302908765649</v>
          </cell>
          <cell r="H151">
            <v>-1.50658547639296</v>
          </cell>
          <cell r="I151" t="str">
            <v>down</v>
          </cell>
          <cell r="J151">
            <v>7.8498299472869605E-9</v>
          </cell>
          <cell r="K151">
            <v>1.6499819227200701E-6</v>
          </cell>
          <cell r="L151" t="str">
            <v>-</v>
          </cell>
          <cell r="M151" t="str">
            <v>GO:0031224//intrinsic component of membrane</v>
          </cell>
          <cell r="N151" t="str">
            <v>GO:0015171//amino acid transmembrane transporter activity</v>
          </cell>
          <cell r="O151" t="str">
            <v>GO:0006865//amino acid transport;GO:0051707//response to other organism;GO:0006812//cation transport;GO:0015740//C4-dicarboxylate transport</v>
          </cell>
          <cell r="P151" t="str">
            <v>gi|697149670|ref|XP_009629042.1|/1.02668e-147/PREDICTED: amino acid permease 6-like [Nicotiana tomentosiformis]</v>
          </cell>
        </row>
        <row r="152">
          <cell r="A152" t="str">
            <v>gene_49520</v>
          </cell>
          <cell r="B152">
            <v>1074</v>
          </cell>
          <cell r="C152">
            <v>388</v>
          </cell>
          <cell r="D152">
            <v>296</v>
          </cell>
          <cell r="E152">
            <v>752</v>
          </cell>
          <cell r="F152">
            <v>875</v>
          </cell>
          <cell r="G152">
            <v>4.6402572117375396</v>
          </cell>
          <cell r="H152">
            <v>1.20724863356929</v>
          </cell>
          <cell r="I152" t="str">
            <v>up</v>
          </cell>
          <cell r="J152">
            <v>9.1129592547005296E-9</v>
          </cell>
          <cell r="K152">
            <v>1.9027979625261801E-6</v>
          </cell>
          <cell r="L152" t="str">
            <v>-</v>
          </cell>
          <cell r="M152" t="str">
            <v>-</v>
          </cell>
          <cell r="N152" t="str">
            <v>GO:0046914//transition metal ion binding</v>
          </cell>
          <cell r="O152" t="str">
            <v>-</v>
          </cell>
          <cell r="P152" t="str">
            <v>gi|698577351|ref|XP_009776453.1|/0/PREDICTED: putative E3 ubiquitin-protein ligase XBAT31 [Nicotiana sylvestris]</v>
          </cell>
        </row>
        <row r="153">
          <cell r="A153" t="str">
            <v>gene_2715</v>
          </cell>
          <cell r="B153">
            <v>1188</v>
          </cell>
          <cell r="C153">
            <v>154</v>
          </cell>
          <cell r="D153">
            <v>139</v>
          </cell>
          <cell r="E153">
            <v>351</v>
          </cell>
          <cell r="F153">
            <v>408</v>
          </cell>
          <cell r="G153">
            <v>3.50947976841924</v>
          </cell>
          <cell r="H153">
            <v>1.3338676555962501</v>
          </cell>
          <cell r="I153" t="str">
            <v>up</v>
          </cell>
          <cell r="J153">
            <v>9.6772654539590707E-9</v>
          </cell>
          <cell r="K153">
            <v>2.0073322532754998E-6</v>
          </cell>
          <cell r="L153" t="str">
            <v>-</v>
          </cell>
          <cell r="M153" t="str">
            <v>GO:0005911//cell-cell junction;GO:0031224//intrinsic component of membrane;GO:0031090//organelle membrane;GO:0044459</v>
          </cell>
          <cell r="N153" t="str">
            <v>GO:0015562//efflux transmembrane transporter activity</v>
          </cell>
          <cell r="O153" t="str">
            <v>GO:0009630//gravitropism;GO:0010015//root morphogenesis;GO:0009734//auxin-activated signaling pathway;GO:0000904//cell morphogenesis involved in differentiation;GO:0000578//embryonic axis specification;GO:0048588//developmental cell growth;GO:0009314//response to radiation;GO:0060918//auxin transport</v>
          </cell>
          <cell r="P153" t="str">
            <v>gi|459654756|gb|AGG79240.1|/0/auxin efflux facilitator PIN3bT [Nicotiana tabacum]</v>
          </cell>
        </row>
        <row r="154">
          <cell r="A154" t="str">
            <v>gene_10082</v>
          </cell>
          <cell r="B154">
            <v>648</v>
          </cell>
          <cell r="C154">
            <v>470</v>
          </cell>
          <cell r="D154">
            <v>412</v>
          </cell>
          <cell r="E154">
            <v>178</v>
          </cell>
          <cell r="F154">
            <v>197</v>
          </cell>
          <cell r="G154">
            <v>3.7805426833771398</v>
          </cell>
          <cell r="H154">
            <v>-1.2717326024314899</v>
          </cell>
          <cell r="I154" t="str">
            <v>down</v>
          </cell>
          <cell r="J154">
            <v>9.7466851835292294E-9</v>
          </cell>
          <cell r="K154">
            <v>2.0085178898790401E-6</v>
          </cell>
          <cell r="L154" t="str">
            <v>ko03010//Ribosome</v>
          </cell>
          <cell r="M154" t="str">
            <v>GO:0005840//ribosome;GO:0043231//intracellular membrane-bounded organelle;GO:0016020//membrane;GO:0044446</v>
          </cell>
          <cell r="N154" t="str">
            <v>-</v>
          </cell>
          <cell r="O154" t="str">
            <v>-</v>
          </cell>
          <cell r="P154" t="str">
            <v>gi|697094490|ref|XP_009606590.1|/3.66184e-101/PREDICTED: 60S ribosomal protein L15 [Nicotiana tomentosiformis]</v>
          </cell>
        </row>
        <row r="155">
          <cell r="A155" t="str">
            <v>gene_82884</v>
          </cell>
          <cell r="B155">
            <v>1281</v>
          </cell>
          <cell r="C155">
            <v>357</v>
          </cell>
          <cell r="D155">
            <v>380</v>
          </cell>
          <cell r="E155">
            <v>727</v>
          </cell>
          <cell r="F155">
            <v>855</v>
          </cell>
          <cell r="G155">
            <v>4.64351849537971</v>
          </cell>
          <cell r="H155">
            <v>1.0657150326651399</v>
          </cell>
          <cell r="I155" t="str">
            <v>up</v>
          </cell>
          <cell r="J155">
            <v>1.16446872257468E-8</v>
          </cell>
          <cell r="K155">
            <v>2.3840606723413799E-6</v>
          </cell>
          <cell r="L155" t="str">
            <v>-</v>
          </cell>
          <cell r="M155" t="str">
            <v>GO:0005618//cell wall</v>
          </cell>
          <cell r="N155" t="str">
            <v>GO:0017076//purine nucleotide binding;GO:0016772//transferase activity, transferring phosphorus-containing groups;GO:0003824//catalytic activity</v>
          </cell>
          <cell r="O155" t="str">
            <v>GO:0006796//phosphate-containing compound metabolic process;GO:0008152//metabolic process</v>
          </cell>
          <cell r="P155" t="str">
            <v>gi|697109758|ref|XP_009608743.1|/1.71051e-64/PREDICTED: SNF1-related protein kinase regulatory subunit gamma-1 [Nicotiana tomentosiformis]</v>
          </cell>
        </row>
        <row r="156">
          <cell r="A156" t="str">
            <v>gene_13916</v>
          </cell>
          <cell r="B156">
            <v>546</v>
          </cell>
          <cell r="C156">
            <v>51</v>
          </cell>
          <cell r="D156">
            <v>94</v>
          </cell>
          <cell r="E156">
            <v>247</v>
          </cell>
          <cell r="F156">
            <v>256</v>
          </cell>
          <cell r="G156">
            <v>2.8149150342846401</v>
          </cell>
          <cell r="H156">
            <v>1.7693675979772701</v>
          </cell>
          <cell r="I156" t="str">
            <v>up</v>
          </cell>
          <cell r="J156">
            <v>1.19065213676269E-8</v>
          </cell>
          <cell r="K156">
            <v>2.4219400787090902E-6</v>
          </cell>
          <cell r="L156" t="str">
            <v>ko04075//Plant hormone signal transduction</v>
          </cell>
          <cell r="M156" t="str">
            <v>GO:0043231//intracellular membrane-bounded organelle</v>
          </cell>
          <cell r="N156" t="str">
            <v>GO:0005515//protein binding</v>
          </cell>
          <cell r="O156" t="str">
            <v>GO:0009416//response to light stimulus;GO:0009755//hormone-mediated signaling pathway;GO:0003006//developmental process involved in reproduction;GO:0006351//transcription, DNA-templated</v>
          </cell>
          <cell r="P156" t="str">
            <v>gi|697131545|ref|XP_009619832.1|/1.1697e-118/PREDICTED: auxin-induced protein AUX22-like [Nicotiana tomentosiformis]</v>
          </cell>
        </row>
        <row r="157">
          <cell r="A157" t="str">
            <v>gene_81625</v>
          </cell>
          <cell r="B157">
            <v>2514</v>
          </cell>
          <cell r="C157">
            <v>0</v>
          </cell>
          <cell r="D157">
            <v>1</v>
          </cell>
          <cell r="E157">
            <v>25</v>
          </cell>
          <cell r="F157">
            <v>32</v>
          </cell>
          <cell r="G157">
            <v>-0.495899986697448</v>
          </cell>
          <cell r="H157">
            <v>5.4855013496884002</v>
          </cell>
          <cell r="I157" t="str">
            <v>up</v>
          </cell>
          <cell r="J157">
            <v>1.2511628399528301E-8</v>
          </cell>
          <cell r="K157">
            <v>2.5287123833892902E-6</v>
          </cell>
          <cell r="L157" t="str">
            <v>ko00591//Linoleic acid metabolism;ko01100//Metabolic pathways;ko00100//Steroid biosynthesis;ko00564//Glycerophospholipid metabolism;ko00592//alpha-Linolenic acid metabolism;ko00565//Ether lipid metabolism;ko00590//Arachidonic acid metabolism;ko00561//Glycerolipid metabolism</v>
          </cell>
          <cell r="M157" t="str">
            <v>GO:0005811//lipid particle</v>
          </cell>
          <cell r="N157" t="str">
            <v>-</v>
          </cell>
          <cell r="O157" t="str">
            <v>GO:0006641//triglyceride metabolic process;GO:0044238//primary metabolic process</v>
          </cell>
          <cell r="P157" t="str">
            <v>gi|697158369|ref|XP_009587944.1|/0/PREDICTED: triacylglycerol lipase SDP1-like [Nicotiana tomentosiformis]</v>
          </cell>
        </row>
        <row r="158">
          <cell r="A158" t="str">
            <v>gene_72971</v>
          </cell>
          <cell r="B158">
            <v>2172</v>
          </cell>
          <cell r="C158">
            <v>1731</v>
          </cell>
          <cell r="D158">
            <v>2318</v>
          </cell>
          <cell r="E158">
            <v>3999</v>
          </cell>
          <cell r="F158">
            <v>4782</v>
          </cell>
          <cell r="G158">
            <v>7.1049265067102496</v>
          </cell>
          <cell r="H158">
            <v>1.08533749356636</v>
          </cell>
          <cell r="I158" t="str">
            <v>up</v>
          </cell>
          <cell r="J158">
            <v>1.2787617584308001E-8</v>
          </cell>
          <cell r="K158">
            <v>2.56803054022704E-6</v>
          </cell>
          <cell r="L158" t="str">
            <v>-</v>
          </cell>
          <cell r="M158" t="str">
            <v>-</v>
          </cell>
          <cell r="N158" t="str">
            <v>GO:0005515//protein binding</v>
          </cell>
          <cell r="O158" t="str">
            <v>GO:0044699;GO:0009628//response to abiotic stimulus;GO:0006950//response to stress</v>
          </cell>
          <cell r="P158" t="str">
            <v>gi|697165076|ref|XP_009591355.1|/0/PREDICTED: BAG family molecular chaperone regulator 6 [Nicotiana tomentosiformis]</v>
          </cell>
        </row>
        <row r="159">
          <cell r="A159" t="str">
            <v>gene_68512</v>
          </cell>
          <cell r="B159">
            <v>1479</v>
          </cell>
          <cell r="C159">
            <v>14754</v>
          </cell>
          <cell r="D159">
            <v>10552</v>
          </cell>
          <cell r="E159">
            <v>28251</v>
          </cell>
          <cell r="F159">
            <v>31709</v>
          </cell>
          <cell r="G159">
            <v>9.8417465967219808</v>
          </cell>
          <cell r="H159">
            <v>1.2003455768481901</v>
          </cell>
          <cell r="I159" t="str">
            <v>up</v>
          </cell>
          <cell r="J159">
            <v>1.35992426548962E-8</v>
          </cell>
          <cell r="K159">
            <v>2.71373747890014E-6</v>
          </cell>
          <cell r="L159" t="str">
            <v>ko04146//Peroxisome;ko01100//Metabolic pathways;ko00380//Tryptophan metabolism;ko00630//Glyoxylate and dicarboxylate metabolism;ko01110//Biosynthesis of secondary metabolites</v>
          </cell>
          <cell r="M159" t="str">
            <v>GO:0005777//peroxisome</v>
          </cell>
          <cell r="N159" t="str">
            <v>GO:0046906//tetrapyrrole binding;GO:0043169//cation binding;GO:0004601//peroxidase activity</v>
          </cell>
          <cell r="O159" t="str">
            <v>GO:0042743//hydrogen peroxide metabolic process;GO:0006950//response to stress;GO:0044710</v>
          </cell>
          <cell r="P159" t="str">
            <v>gi|698491984|ref|XP_009792372.1|;gi|464007|gb|AAA57551.1|/0;1.22386e-148/PREDICTED: catalase isozyme 1 [Nicotiana sylvestris];catalase, partial [Nicotiana sylvestris]</v>
          </cell>
        </row>
        <row r="160">
          <cell r="A160" t="str">
            <v>gene_8228</v>
          </cell>
          <cell r="B160">
            <v>1470</v>
          </cell>
          <cell r="C160">
            <v>149</v>
          </cell>
          <cell r="D160">
            <v>178</v>
          </cell>
          <cell r="E160">
            <v>389</v>
          </cell>
          <cell r="F160">
            <v>412</v>
          </cell>
          <cell r="G160">
            <v>3.6097700697159598</v>
          </cell>
          <cell r="H160">
            <v>1.26081402802242</v>
          </cell>
          <cell r="I160" t="str">
            <v>up</v>
          </cell>
          <cell r="J160">
            <v>1.50112122252346E-8</v>
          </cell>
          <cell r="K160">
            <v>2.97665729716618E-6</v>
          </cell>
          <cell r="L160" t="str">
            <v>ko04712//Circadian rhythm - plant</v>
          </cell>
          <cell r="M160" t="str">
            <v>-</v>
          </cell>
          <cell r="N160" t="str">
            <v>-</v>
          </cell>
          <cell r="O160" t="str">
            <v>-</v>
          </cell>
          <cell r="P160" t="str">
            <v>gi|698483651|ref|XP_009788675.1|/0/PREDICTED: transcription factor bHLH62-like [Nicotiana sylvestris]</v>
          </cell>
        </row>
        <row r="161">
          <cell r="A161" t="str">
            <v>gene_2714</v>
          </cell>
          <cell r="B161">
            <v>489</v>
          </cell>
          <cell r="C161">
            <v>66</v>
          </cell>
          <cell r="D161">
            <v>70</v>
          </cell>
          <cell r="E161">
            <v>236</v>
          </cell>
          <cell r="F161">
            <v>207</v>
          </cell>
          <cell r="G161">
            <v>2.6605432740315198</v>
          </cell>
          <cell r="H161">
            <v>1.67371084576365</v>
          </cell>
          <cell r="I161" t="str">
            <v>up</v>
          </cell>
          <cell r="J161">
            <v>1.5490782691416299E-8</v>
          </cell>
          <cell r="K161">
            <v>3.0525555467354E-6</v>
          </cell>
          <cell r="L161" t="str">
            <v>-</v>
          </cell>
          <cell r="M161" t="str">
            <v>GO:0005911//cell-cell junction;GO:0031224//intrinsic component of membrane;GO:0031090//organelle membrane;GO:0044459</v>
          </cell>
          <cell r="N161" t="str">
            <v>GO:0015562//efflux transmembrane transporter activity</v>
          </cell>
          <cell r="O161" t="str">
            <v>GO:0009630//gravitropism;GO:0010015//root morphogenesis;GO:0009734//auxin-activated signaling pathway;GO:0000904//cell morphogenesis involved in differentiation;GO:0000578//embryonic axis specification;GO:0048588//developmental cell growth;GO:0009314//response to radiation;GO:0060918//auxin transport</v>
          </cell>
          <cell r="P161" t="str">
            <v>gi|459654756|gb|AGG79240.1|/3.21357e-96/auxin efflux facilitator PIN3bT [Nicotiana tabacum]</v>
          </cell>
        </row>
        <row r="162">
          <cell r="A162" t="str">
            <v>gene_53608</v>
          </cell>
          <cell r="B162">
            <v>1830</v>
          </cell>
          <cell r="C162">
            <v>323</v>
          </cell>
          <cell r="D162">
            <v>374</v>
          </cell>
          <cell r="E162">
            <v>906</v>
          </cell>
          <cell r="F162">
            <v>716</v>
          </cell>
          <cell r="G162">
            <v>4.6502734336112397</v>
          </cell>
          <cell r="H162">
            <v>1.19521373658055</v>
          </cell>
          <cell r="I162" t="str">
            <v>up</v>
          </cell>
          <cell r="J162">
            <v>1.5844969927630899E-8</v>
          </cell>
          <cell r="K162">
            <v>3.1029568748339999E-6</v>
          </cell>
          <cell r="L162" t="str">
            <v>-</v>
          </cell>
          <cell r="M162" t="str">
            <v>GO:0043231//intracellular membrane-bounded organelle</v>
          </cell>
          <cell r="N162" t="str">
            <v>-</v>
          </cell>
          <cell r="O162" t="str">
            <v>GO:0009411//response to UV;GO:0001101//response to acid chemical;GO:0019941//modification-dependent protein catabolic process;GO:0006605//protein targeting;GO:0036211</v>
          </cell>
          <cell r="P162" t="str">
            <v>gi|697103712|ref|XP_009605659.1|;gi|848882817|ref|XP_012841732.1|/0;0/PREDICTED: polyubiquitin [Nicotiana tomentosiformis];PREDICTED: polyubiquitin-A-like isoform X2 [Erythranthe guttata]</v>
          </cell>
        </row>
        <row r="163">
          <cell r="A163" t="str">
            <v>gene_63811</v>
          </cell>
          <cell r="B163">
            <v>636</v>
          </cell>
          <cell r="C163">
            <v>152</v>
          </cell>
          <cell r="D163">
            <v>91</v>
          </cell>
          <cell r="E163">
            <v>483</v>
          </cell>
          <cell r="F163">
            <v>348</v>
          </cell>
          <cell r="G163">
            <v>3.5490701490532799</v>
          </cell>
          <cell r="H163">
            <v>1.7396541143091</v>
          </cell>
          <cell r="I163" t="str">
            <v>up</v>
          </cell>
          <cell r="J163">
            <v>1.6098955237973499E-8</v>
          </cell>
          <cell r="K163">
            <v>3.1332343191238701E-6</v>
          </cell>
          <cell r="L163" t="str">
            <v>-</v>
          </cell>
          <cell r="M163" t="str">
            <v>-</v>
          </cell>
          <cell r="N163" t="str">
            <v>-</v>
          </cell>
          <cell r="O163" t="str">
            <v>-</v>
          </cell>
          <cell r="P163" t="str">
            <v>gi|698581812|ref|XP_009777650.1|/8.59498e-138/PREDICTED: uncharacterized protein LOC104227173 [Nicotiana sylvestris]</v>
          </cell>
        </row>
        <row r="164">
          <cell r="A164" t="str">
            <v>gene_79818</v>
          </cell>
          <cell r="B164">
            <v>339</v>
          </cell>
          <cell r="C164">
            <v>107</v>
          </cell>
          <cell r="D164">
            <v>144</v>
          </cell>
          <cell r="E164">
            <v>298</v>
          </cell>
          <cell r="F164">
            <v>397</v>
          </cell>
          <cell r="G164">
            <v>3.3522260390905001</v>
          </cell>
          <cell r="H164">
            <v>1.4332749941339</v>
          </cell>
          <cell r="I164" t="str">
            <v>up</v>
          </cell>
          <cell r="J164">
            <v>1.68047143964362E-8</v>
          </cell>
          <cell r="K164">
            <v>3.2505266270259999E-6</v>
          </cell>
          <cell r="L164" t="str">
            <v>-</v>
          </cell>
          <cell r="M164" t="str">
            <v>-</v>
          </cell>
          <cell r="N164" t="str">
            <v>-</v>
          </cell>
          <cell r="O164" t="str">
            <v>-</v>
          </cell>
          <cell r="P164" t="str">
            <v>gi|697119348|ref|XP_009613623.1|/1.23656e-63/PREDICTED: uncharacterized protein LOC104106721 [Nicotiana tomentosiformis]</v>
          </cell>
        </row>
        <row r="165">
          <cell r="A165" t="str">
            <v>gene_85557</v>
          </cell>
          <cell r="B165">
            <v>813</v>
          </cell>
          <cell r="C165">
            <v>403</v>
          </cell>
          <cell r="D165">
            <v>539</v>
          </cell>
          <cell r="E165">
            <v>79</v>
          </cell>
          <cell r="F165">
            <v>196</v>
          </cell>
          <cell r="G165">
            <v>3.72506768687927</v>
          </cell>
          <cell r="H165">
            <v>-1.82416850518669</v>
          </cell>
          <cell r="I165" t="str">
            <v>down</v>
          </cell>
          <cell r="J165">
            <v>1.8110690292331399E-8</v>
          </cell>
          <cell r="K165">
            <v>3.4817802087007199E-6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gi|697095303|ref|XP_009610699.1|;gi|460379132|ref|XP_004235318.1|/2.91175e-113;5.14129e-56/PREDICTED: UPF0329 protein ECU05_1680/ECU11_0050-like [Nicotiana tomentosiformis];PREDICTED: neurofilament medium polypeptide [Solanum lycopersicum]</v>
          </cell>
        </row>
        <row r="166">
          <cell r="A166" t="str">
            <v>gene_29069</v>
          </cell>
          <cell r="B166">
            <v>879</v>
          </cell>
          <cell r="C166">
            <v>4754</v>
          </cell>
          <cell r="D166">
            <v>4938</v>
          </cell>
          <cell r="E166">
            <v>9477</v>
          </cell>
          <cell r="F166">
            <v>23380</v>
          </cell>
          <cell r="G166">
            <v>8.8167692430803708</v>
          </cell>
          <cell r="H166">
            <v>1.7034583122151701</v>
          </cell>
          <cell r="I166" t="str">
            <v>up</v>
          </cell>
          <cell r="J166">
            <v>2.0232808459941999E-8</v>
          </cell>
          <cell r="K166">
            <v>3.8661831389909904E-6</v>
          </cell>
          <cell r="L166" t="str">
            <v>-</v>
          </cell>
          <cell r="M166" t="str">
            <v>-</v>
          </cell>
          <cell r="N166" t="str">
            <v>-</v>
          </cell>
          <cell r="O166" t="str">
            <v>-</v>
          </cell>
          <cell r="P166" t="str">
            <v>gi|697147885|ref|XP_009628114.1|/0/PREDICTED: probable xyloglucan endotransglucosylase/hydrolase protein 7 [Nicotiana tomentosiformis]</v>
          </cell>
        </row>
        <row r="167">
          <cell r="A167" t="str">
            <v>gene_24716</v>
          </cell>
          <cell r="B167">
            <v>480</v>
          </cell>
          <cell r="C167">
            <v>328</v>
          </cell>
          <cell r="D167">
            <v>580</v>
          </cell>
          <cell r="E167">
            <v>1730</v>
          </cell>
          <cell r="F167">
            <v>1078</v>
          </cell>
          <cell r="G167">
            <v>5.3301767407301899</v>
          </cell>
          <cell r="H167">
            <v>1.62207875521977</v>
          </cell>
          <cell r="I167" t="str">
            <v>up</v>
          </cell>
          <cell r="J167">
            <v>2.0668920235311899E-8</v>
          </cell>
          <cell r="K167">
            <v>3.9054116735827902E-6</v>
          </cell>
          <cell r="L167" t="str">
            <v>-</v>
          </cell>
          <cell r="M167" t="str">
            <v>-</v>
          </cell>
          <cell r="N167" t="str">
            <v>GO:0005515//protein binding</v>
          </cell>
          <cell r="O167" t="str">
            <v>-</v>
          </cell>
          <cell r="P167" t="str">
            <v>gi|698528194|ref|XP_009760926.1|/5.99333e-40/PREDICTED: uncharacterized protein LOC104213182 [Nicotiana sylvestris]</v>
          </cell>
        </row>
        <row r="168">
          <cell r="A168" t="str">
            <v>gene_37164</v>
          </cell>
          <cell r="B168">
            <v>1953</v>
          </cell>
          <cell r="C168">
            <v>1518</v>
          </cell>
          <cell r="D168">
            <v>1163</v>
          </cell>
          <cell r="E168">
            <v>5265</v>
          </cell>
          <cell r="F168">
            <v>2981</v>
          </cell>
          <cell r="G168">
            <v>6.8910200441044598</v>
          </cell>
          <cell r="H168">
            <v>1.5985335906813101</v>
          </cell>
          <cell r="I168" t="str">
            <v>up</v>
          </cell>
          <cell r="J168">
            <v>2.0809704118808399E-8</v>
          </cell>
          <cell r="K168">
            <v>3.9054116735827902E-6</v>
          </cell>
          <cell r="L168" t="str">
            <v>-</v>
          </cell>
          <cell r="M168" t="str">
            <v>GO:0031224//intrinsic component of membrane</v>
          </cell>
          <cell r="N168" t="str">
            <v>-</v>
          </cell>
          <cell r="O168" t="str">
            <v>GO:0044763</v>
          </cell>
          <cell r="P168" t="str">
            <v>gi|459654760|gb|AGG79242.1|/0/auxin efflux facilitator PIN3aT [Nicotiana tabacum]</v>
          </cell>
        </row>
        <row r="169">
          <cell r="A169" t="str">
            <v>gene_12303</v>
          </cell>
          <cell r="B169">
            <v>750</v>
          </cell>
          <cell r="C169">
            <v>71</v>
          </cell>
          <cell r="D169">
            <v>81</v>
          </cell>
          <cell r="E169">
            <v>189</v>
          </cell>
          <cell r="F169">
            <v>416</v>
          </cell>
          <cell r="G169">
            <v>3.02316988038947</v>
          </cell>
          <cell r="H169">
            <v>1.93947871931839</v>
          </cell>
          <cell r="I169" t="str">
            <v>up</v>
          </cell>
          <cell r="J169">
            <v>2.2401561299731499E-8</v>
          </cell>
          <cell r="K169">
            <v>4.1546989777601996E-6</v>
          </cell>
          <cell r="L169" t="str">
            <v>-</v>
          </cell>
          <cell r="M169" t="str">
            <v>-</v>
          </cell>
          <cell r="N169" t="str">
            <v>-</v>
          </cell>
          <cell r="O169" t="str">
            <v>-</v>
          </cell>
          <cell r="P169" t="str">
            <v>gi|697101670|ref|XP_009597245.1|/1.07881e-170/PREDICTED: uncharacterized protein LOC104093219 [Nicotiana tomentosiformis]</v>
          </cell>
        </row>
        <row r="170">
          <cell r="A170" t="str">
            <v>gene_31767</v>
          </cell>
          <cell r="B170">
            <v>363</v>
          </cell>
          <cell r="C170">
            <v>326</v>
          </cell>
          <cell r="D170">
            <v>330</v>
          </cell>
          <cell r="E170">
            <v>122</v>
          </cell>
          <cell r="F170">
            <v>145</v>
          </cell>
          <cell r="G170">
            <v>3.3355855858516499</v>
          </cell>
          <cell r="H170">
            <v>-1.33294476140678</v>
          </cell>
          <cell r="I170" t="str">
            <v>down</v>
          </cell>
          <cell r="J170">
            <v>2.3050121888618199E-8</v>
          </cell>
          <cell r="K170">
            <v>4.2499841697441003E-6</v>
          </cell>
          <cell r="L170" t="str">
            <v>ko03010//Ribosome</v>
          </cell>
          <cell r="M170" t="str">
            <v>GO:0005911//cell-cell junction;GO:0015934//large ribosomal subunit;GO:0016020//membrane;GO:0030312//external encapsulating structure;GO:0009536//plastid</v>
          </cell>
          <cell r="N170" t="str">
            <v>GO:0005198//structural molecule activity</v>
          </cell>
          <cell r="O170" t="str">
            <v>GO:0010467//gene expression</v>
          </cell>
          <cell r="P170" t="str">
            <v>gi|697179313|ref|XP_009598635.1|/7.37342e-66/PREDICTED: 60S ribosomal protein L31 [Nicotiana tomentosiformis]</v>
          </cell>
        </row>
        <row r="171">
          <cell r="A171" t="str">
            <v>gene_54685</v>
          </cell>
          <cell r="B171">
            <v>2610</v>
          </cell>
          <cell r="C171">
            <v>39</v>
          </cell>
          <cell r="D171">
            <v>36</v>
          </cell>
          <cell r="E171">
            <v>131</v>
          </cell>
          <cell r="F171">
            <v>173</v>
          </cell>
          <cell r="G171">
            <v>2.0521699977002101</v>
          </cell>
          <cell r="H171">
            <v>1.97457845080303</v>
          </cell>
          <cell r="I171" t="str">
            <v>up</v>
          </cell>
          <cell r="J171">
            <v>2.3542945144581999E-8</v>
          </cell>
          <cell r="K171">
            <v>4.3156134736251602E-6</v>
          </cell>
          <cell r="L171" t="str">
            <v>ko00604//Glycosphingolipid biosynthesis - ganglio series;ko00531//Glycosaminoglycan degradation;ko01100//Metabolic pathways;ko00600//Sphingolipid metabolism;ko00052//Galactose metabolism;ko00511//Other glycan degradation</v>
          </cell>
          <cell r="M171" t="str">
            <v>-</v>
          </cell>
          <cell r="N171" t="str">
            <v>GO:0015925//galactosidase activity;GO:0005488</v>
          </cell>
          <cell r="O171" t="str">
            <v>GO:0044238//primary metabolic process</v>
          </cell>
          <cell r="P171" t="str">
            <v>gi|697134806|ref|XP_009621448.1|/0/PREDICTED: beta-galactosidase 10 [Nicotiana tomentosiformis]</v>
          </cell>
        </row>
        <row r="172">
          <cell r="A172" t="str">
            <v>gene_16402</v>
          </cell>
          <cell r="B172">
            <v>1140</v>
          </cell>
          <cell r="C172">
            <v>809</v>
          </cell>
          <cell r="D172">
            <v>601</v>
          </cell>
          <cell r="E172">
            <v>1629</v>
          </cell>
          <cell r="F172">
            <v>1625</v>
          </cell>
          <cell r="G172">
            <v>5.6542546037790604</v>
          </cell>
          <cell r="H172">
            <v>1.1671392012910999</v>
          </cell>
          <cell r="I172" t="str">
            <v>up</v>
          </cell>
          <cell r="J172">
            <v>2.4310865026223E-8</v>
          </cell>
          <cell r="K172">
            <v>4.4306200197212997E-6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gi|697112128|ref|XP_009609941.1|/0/PREDICTED: uncharacterized protein LOC104103719 [Nicotiana tomentosiformis]</v>
          </cell>
        </row>
        <row r="173">
          <cell r="A173" t="str">
            <v>gene_45610</v>
          </cell>
          <cell r="B173">
            <v>582</v>
          </cell>
          <cell r="C173">
            <v>268</v>
          </cell>
          <cell r="D173">
            <v>259</v>
          </cell>
          <cell r="E173">
            <v>753</v>
          </cell>
          <cell r="F173">
            <v>555</v>
          </cell>
          <cell r="G173">
            <v>4.3161219774144497</v>
          </cell>
          <cell r="H173">
            <v>1.28626201098674</v>
          </cell>
          <cell r="I173" t="str">
            <v>up</v>
          </cell>
          <cell r="J173">
            <v>2.9737063933643201E-8</v>
          </cell>
          <cell r="K173">
            <v>5.3883901653093997E-6</v>
          </cell>
          <cell r="L173" t="str">
            <v>ko04075//Plant hormone signal transduction</v>
          </cell>
          <cell r="M173" t="str">
            <v>GO:0043231//intracellular membrane-bounded organelle</v>
          </cell>
          <cell r="N173" t="str">
            <v>GO:0005515//protein binding</v>
          </cell>
          <cell r="O173" t="str">
            <v>GO:0009755//hormone-mediated signaling pathway;GO:0007275//multicellular organismal development;GO:0006351//transcription, DNA-templated</v>
          </cell>
          <cell r="P173" t="str">
            <v>gi|698536303|ref|XP_009764468.1|/7.08187e-126/PREDICTED: auxin-induced protein 22D-like [Nicotiana sylvestris]</v>
          </cell>
        </row>
        <row r="174">
          <cell r="A174" t="str">
            <v>gene_34555</v>
          </cell>
          <cell r="B174">
            <v>831</v>
          </cell>
          <cell r="C174">
            <v>247</v>
          </cell>
          <cell r="D174">
            <v>255</v>
          </cell>
          <cell r="E174">
            <v>724</v>
          </cell>
          <cell r="F174">
            <v>528</v>
          </cell>
          <cell r="G174">
            <v>4.2510356601646899</v>
          </cell>
          <cell r="H174">
            <v>1.2948486729253099</v>
          </cell>
          <cell r="I174" t="str">
            <v>up</v>
          </cell>
          <cell r="J174">
            <v>3.0779729174676998E-8</v>
          </cell>
          <cell r="K174">
            <v>5.5454518922765199E-6</v>
          </cell>
          <cell r="L174" t="str">
            <v>-</v>
          </cell>
          <cell r="M174" t="str">
            <v>-</v>
          </cell>
          <cell r="N174" t="str">
            <v>-</v>
          </cell>
          <cell r="O174" t="str">
            <v>-</v>
          </cell>
          <cell r="P174" t="str">
            <v>gi|697141111|ref|XP_009624665.1|/0/PREDICTED: uncharacterized protein LOC104115690 [Nicotiana tomentosiformis]</v>
          </cell>
        </row>
        <row r="175">
          <cell r="A175" t="str">
            <v>gene_14963</v>
          </cell>
          <cell r="B175">
            <v>3555</v>
          </cell>
          <cell r="C175">
            <v>72</v>
          </cell>
          <cell r="D175">
            <v>69</v>
          </cell>
          <cell r="E175">
            <v>177</v>
          </cell>
          <cell r="F175">
            <v>451</v>
          </cell>
          <cell r="G175">
            <v>3.0428414639655199</v>
          </cell>
          <cell r="H175">
            <v>2.0943674826891701</v>
          </cell>
          <cell r="I175" t="str">
            <v>up</v>
          </cell>
          <cell r="J175">
            <v>3.2352902119241798E-8</v>
          </cell>
          <cell r="K175">
            <v>5.7957650620316699E-6</v>
          </cell>
          <cell r="L175" t="str">
            <v>-</v>
          </cell>
          <cell r="M175" t="str">
            <v>-</v>
          </cell>
          <cell r="N175" t="str">
            <v>-</v>
          </cell>
          <cell r="O175" t="str">
            <v>-</v>
          </cell>
          <cell r="P175" t="str">
            <v>gi|698466578|ref|XP_009782944.1|/0/PREDICTED: uncharacterized protein LOC104231622 [Nicotiana sylvestris]</v>
          </cell>
        </row>
        <row r="176">
          <cell r="A176" t="str">
            <v>gene_42206</v>
          </cell>
          <cell r="B176">
            <v>444</v>
          </cell>
          <cell r="C176">
            <v>294</v>
          </cell>
          <cell r="D176">
            <v>317</v>
          </cell>
          <cell r="E176">
            <v>728</v>
          </cell>
          <cell r="F176">
            <v>634</v>
          </cell>
          <cell r="G176">
            <v>4.4168426186471201</v>
          </cell>
          <cell r="H176">
            <v>1.12878983072711</v>
          </cell>
          <cell r="I176" t="str">
            <v>up</v>
          </cell>
          <cell r="J176">
            <v>3.3538836181196898E-8</v>
          </cell>
          <cell r="K176">
            <v>5.9742709941070998E-6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gi|697125786|ref|XP_009616916.1|;gi|697125784|ref|XP_009616915.1|/8.30748e-78;3.53551e-87/PREDICTED: dnaJ homolog subfamily B member 6 isoform X3 [Nicotiana tomentosiformis];PREDICTED: dnaJ homolog subfamily B member 6 isoform X2 [Nicotiana tomentosiformis]</v>
          </cell>
        </row>
        <row r="177">
          <cell r="A177" t="str">
            <v>gene_76749</v>
          </cell>
          <cell r="B177">
            <v>1389</v>
          </cell>
          <cell r="C177">
            <v>569</v>
          </cell>
          <cell r="D177">
            <v>589</v>
          </cell>
          <cell r="E177">
            <v>1244</v>
          </cell>
          <cell r="F177">
            <v>1160</v>
          </cell>
          <cell r="G177">
            <v>5.2658635364573803</v>
          </cell>
          <cell r="H177">
            <v>1.02362319496092</v>
          </cell>
          <cell r="I177" t="str">
            <v>up</v>
          </cell>
          <cell r="J177">
            <v>3.6576157891752597E-8</v>
          </cell>
          <cell r="K177">
            <v>6.4787060796015103E-6</v>
          </cell>
          <cell r="L177" t="str">
            <v>-</v>
          </cell>
          <cell r="M177" t="str">
            <v>-</v>
          </cell>
          <cell r="N177" t="str">
            <v>-</v>
          </cell>
          <cell r="O177" t="str">
            <v>-</v>
          </cell>
          <cell r="P177" t="str">
            <v>gi|698570754|ref|XP_009774688.1|/0/PREDICTED: uncharacterized protein LOC104224702 isoform X1 [Nicotiana sylvestris]</v>
          </cell>
        </row>
        <row r="178">
          <cell r="A178" t="str">
            <v>gene_44753</v>
          </cell>
          <cell r="B178">
            <v>1794</v>
          </cell>
          <cell r="C178">
            <v>1671</v>
          </cell>
          <cell r="D178">
            <v>1536</v>
          </cell>
          <cell r="E178">
            <v>2921</v>
          </cell>
          <cell r="F178">
            <v>4387</v>
          </cell>
          <cell r="G178">
            <v>6.8158368382711796</v>
          </cell>
          <cell r="H178">
            <v>1.14136583443241</v>
          </cell>
          <cell r="I178" t="str">
            <v>up</v>
          </cell>
          <cell r="J178">
            <v>3.7260246565453199E-8</v>
          </cell>
          <cell r="K178">
            <v>6.56300734057081E-6</v>
          </cell>
          <cell r="L178" t="str">
            <v>-</v>
          </cell>
          <cell r="M178" t="str">
            <v>-</v>
          </cell>
          <cell r="N178" t="str">
            <v>-</v>
          </cell>
          <cell r="O178" t="str">
            <v>-</v>
          </cell>
          <cell r="P178" t="str">
            <v>gi|698521533|ref|XP_009757573.1|/0/PREDICTED: protein NRT1/ PTR FAMILY 4.5-like isoform X2 [Nicotiana sylvestris]</v>
          </cell>
        </row>
        <row r="179">
          <cell r="A179" t="str">
            <v>gene_49517</v>
          </cell>
          <cell r="B179">
            <v>1197</v>
          </cell>
          <cell r="C179">
            <v>3013</v>
          </cell>
          <cell r="D179">
            <v>2703</v>
          </cell>
          <cell r="E179">
            <v>5788</v>
          </cell>
          <cell r="F179">
            <v>5950</v>
          </cell>
          <cell r="G179">
            <v>7.5552518738171397</v>
          </cell>
          <cell r="H179">
            <v>1.00192707348738</v>
          </cell>
          <cell r="I179" t="str">
            <v>up</v>
          </cell>
          <cell r="J179">
            <v>3.8232603156966301E-8</v>
          </cell>
          <cell r="K179">
            <v>6.6968652496443903E-6</v>
          </cell>
          <cell r="L179" t="str">
            <v>ko03040//Spliceosome</v>
          </cell>
          <cell r="M179" t="str">
            <v>-</v>
          </cell>
          <cell r="N179" t="str">
            <v>GO:0036094//small molecule binding;GO:0097159//organic cyclic compound binding</v>
          </cell>
          <cell r="O179" t="str">
            <v>-</v>
          </cell>
          <cell r="P179" t="str">
            <v>gi|698585851|ref|XP_009778763.1|/2.04438e-65/PREDICTED: serine/arginine-rich splicing factor SR45a-like isoform X2 [Nicotiana sylvestris]</v>
          </cell>
        </row>
        <row r="180">
          <cell r="A180" t="str">
            <v>gene_81861</v>
          </cell>
          <cell r="B180">
            <v>1344</v>
          </cell>
          <cell r="C180">
            <v>785</v>
          </cell>
          <cell r="D180">
            <v>846</v>
          </cell>
          <cell r="E180">
            <v>1463</v>
          </cell>
          <cell r="F180">
            <v>2020</v>
          </cell>
          <cell r="G180">
            <v>5.7783049409866196</v>
          </cell>
          <cell r="H180">
            <v>1.0539026156110101</v>
          </cell>
          <cell r="I180" t="str">
            <v>up</v>
          </cell>
          <cell r="J180">
            <v>3.8802955251757497E-8</v>
          </cell>
          <cell r="K180">
            <v>6.7592175476942602E-6</v>
          </cell>
          <cell r="L180" t="str">
            <v>ko04145//Phagosome</v>
          </cell>
          <cell r="M180" t="str">
            <v>GO:0043231//intracellular membrane-bounded organelle;GO:0015630//microtubule cytoskeleton;GO:0043234//protein complex</v>
          </cell>
          <cell r="N180" t="str">
            <v>GO:0005198//structural molecule activity;GO:0032550;GO:0017111//nucleoside-triphosphatase activity</v>
          </cell>
          <cell r="O180" t="str">
            <v>GO:0051603//proteolysis involved in cellular protein catabolic process;GO:0006996//organelle organization;GO:0006970//response to osmotic stress;GO:0006006//glucose metabolic process;GO:0043623//cellular protein complex assembly;GO:0009154//purine ribonucleotide catabolic process</v>
          </cell>
          <cell r="P180" t="str">
            <v>gi|698445347|ref|XP_009767718.1|/0/PREDICTED: tubulin beta-1 chain [Nicotiana sylvestris]</v>
          </cell>
        </row>
        <row r="181">
          <cell r="A181" t="str">
            <v>gene_53011</v>
          </cell>
          <cell r="B181">
            <v>1203</v>
          </cell>
          <cell r="C181">
            <v>805</v>
          </cell>
          <cell r="D181">
            <v>882</v>
          </cell>
          <cell r="E181">
            <v>1512</v>
          </cell>
          <cell r="F181">
            <v>2107</v>
          </cell>
          <cell r="G181">
            <v>5.8310412224570998</v>
          </cell>
          <cell r="H181">
            <v>1.0605523496248099</v>
          </cell>
          <cell r="I181" t="str">
            <v>up</v>
          </cell>
          <cell r="J181">
            <v>3.9128248483083501E-8</v>
          </cell>
          <cell r="K181">
            <v>6.7784315737535199E-6</v>
          </cell>
          <cell r="L181" t="str">
            <v>ko00600//Sphingolipid metabolism;ko00052//Galactose metabolism;ko00603//Glycosphingolipid biosynthesis - globo series;ko00561//Glycerolipid metabolism</v>
          </cell>
          <cell r="M181" t="str">
            <v>-</v>
          </cell>
          <cell r="N181" t="str">
            <v>GO:0004557//alpha-galactosidase activity</v>
          </cell>
          <cell r="O181" t="str">
            <v>GO:0044238//primary metabolic process</v>
          </cell>
          <cell r="P181" t="str">
            <v>gi|698472146|ref|XP_009784200.1|/0/PREDICTED: alpha-galactosidase [Nicotiana sylvestris]</v>
          </cell>
        </row>
        <row r="182">
          <cell r="A182" t="str">
            <v>gene_58799</v>
          </cell>
          <cell r="B182">
            <v>489</v>
          </cell>
          <cell r="C182">
            <v>380</v>
          </cell>
          <cell r="D182">
            <v>271</v>
          </cell>
          <cell r="E182">
            <v>690</v>
          </cell>
          <cell r="F182">
            <v>911</v>
          </cell>
          <cell r="G182">
            <v>4.6006922648142297</v>
          </cell>
          <cell r="H182">
            <v>1.2502204043129399</v>
          </cell>
          <cell r="I182" t="str">
            <v>up</v>
          </cell>
          <cell r="J182">
            <v>3.9946084075748998E-8</v>
          </cell>
          <cell r="K182">
            <v>6.8822955454879202E-6</v>
          </cell>
          <cell r="L182" t="str">
            <v>-</v>
          </cell>
          <cell r="M182" t="str">
            <v>-</v>
          </cell>
          <cell r="N182" t="str">
            <v>-</v>
          </cell>
          <cell r="O182" t="str">
            <v>-</v>
          </cell>
          <cell r="P182" t="str">
            <v>gi|698518982|ref|XP_009804355.1|/4.50099e-105/PREDICTED: protein EARLY RESPONSIVE TO DEHYDRATION 15 isoform X2 [Nicotiana sylvestris]</v>
          </cell>
        </row>
        <row r="183">
          <cell r="A183" t="str">
            <v>gene_44081</v>
          </cell>
          <cell r="B183">
            <v>1104</v>
          </cell>
          <cell r="C183">
            <v>21</v>
          </cell>
          <cell r="D183">
            <v>19</v>
          </cell>
          <cell r="E183">
            <v>81</v>
          </cell>
          <cell r="F183">
            <v>168</v>
          </cell>
          <cell r="G183">
            <v>1.66174596516244</v>
          </cell>
          <cell r="H183">
            <v>2.57761533669678</v>
          </cell>
          <cell r="I183" t="str">
            <v>up</v>
          </cell>
          <cell r="J183">
            <v>4.1735682142784101E-8</v>
          </cell>
          <cell r="K183">
            <v>7.1515452297817298E-6</v>
          </cell>
          <cell r="L183" t="str">
            <v>-</v>
          </cell>
          <cell r="M183" t="str">
            <v>-</v>
          </cell>
          <cell r="N183" t="str">
            <v>-</v>
          </cell>
          <cell r="O183" t="str">
            <v>GO:0044699</v>
          </cell>
          <cell r="P183" t="str">
            <v>gi|697156647|ref|XP_009587078.1|/1.22059e-123/PREDICTED: putative auxin efflux carrier component 8 [Nicotiana tomentosiformis]</v>
          </cell>
        </row>
        <row r="184">
          <cell r="A184" t="str">
            <v>gene_28974</v>
          </cell>
          <cell r="B184">
            <v>1404</v>
          </cell>
          <cell r="C184">
            <v>45</v>
          </cell>
          <cell r="D184">
            <v>62</v>
          </cell>
          <cell r="E184">
            <v>159</v>
          </cell>
          <cell r="F184">
            <v>222</v>
          </cell>
          <cell r="G184">
            <v>2.40760607438339</v>
          </cell>
          <cell r="H184">
            <v>1.7934222323515301</v>
          </cell>
          <cell r="I184" t="str">
            <v>up</v>
          </cell>
          <cell r="J184">
            <v>4.2315389421673899E-8</v>
          </cell>
          <cell r="K184">
            <v>7.2116860166268002E-6</v>
          </cell>
          <cell r="L184" t="str">
            <v>ko00903//Limonene and pinene degradation;ko01100//Metabolic pathways;ko00945//Stilbenoid, diarylheptanoid and gingerol biosynthesis;ko00906//Carotenoid biosynthesis;ko01110//Biosynthesis of secondary metabolites</v>
          </cell>
          <cell r="M184" t="str">
            <v>-</v>
          </cell>
          <cell r="N184" t="str">
            <v>GO:0046914//transition metal ion binding;GO:0016491//oxidoreductase activity;GO:0046906//tetrapyrrole binding</v>
          </cell>
          <cell r="O184" t="str">
            <v>GO:0044710</v>
          </cell>
          <cell r="P184" t="str">
            <v>gi|698508055|ref|XP_009799325.1|/0/PREDICTED: cytochrome P450 711A1 [Nicotiana sylvestris]</v>
          </cell>
        </row>
        <row r="185">
          <cell r="A185" t="str">
            <v>gene_75417</v>
          </cell>
          <cell r="B185">
            <v>1515</v>
          </cell>
          <cell r="C185">
            <v>271</v>
          </cell>
          <cell r="D185">
            <v>361</v>
          </cell>
          <cell r="E185">
            <v>62</v>
          </cell>
          <cell r="F185">
            <v>133</v>
          </cell>
          <cell r="G185">
            <v>3.1725158000392599</v>
          </cell>
          <cell r="H185">
            <v>-1.7397560145830799</v>
          </cell>
          <cell r="I185" t="str">
            <v>down</v>
          </cell>
          <cell r="J185">
            <v>4.4381148138216699E-8</v>
          </cell>
          <cell r="K185">
            <v>7.5230818260743898E-6</v>
          </cell>
          <cell r="L185" t="str">
            <v>-</v>
          </cell>
          <cell r="M185" t="str">
            <v>-</v>
          </cell>
          <cell r="N185" t="str">
            <v>-</v>
          </cell>
          <cell r="O185" t="str">
            <v>-</v>
          </cell>
          <cell r="P185" t="str">
            <v>gi|698548410|ref|XP_009768339.1|/0/PREDICTED: protein TRANSPARENT TESTA 12-like [Nicotiana sylvestris]</v>
          </cell>
        </row>
        <row r="186">
          <cell r="A186" t="str">
            <v>gene_57234</v>
          </cell>
          <cell r="B186">
            <v>1599</v>
          </cell>
          <cell r="C186">
            <v>72</v>
          </cell>
          <cell r="D186">
            <v>113</v>
          </cell>
          <cell r="E186">
            <v>405</v>
          </cell>
          <cell r="F186">
            <v>246</v>
          </cell>
          <cell r="G186">
            <v>3.1894169876504099</v>
          </cell>
          <cell r="H186">
            <v>1.80336913262538</v>
          </cell>
          <cell r="I186" t="str">
            <v>up</v>
          </cell>
          <cell r="J186">
            <v>4.4995002782425398E-8</v>
          </cell>
          <cell r="K186">
            <v>7.58634996110743E-6</v>
          </cell>
          <cell r="L186" t="str">
            <v>-</v>
          </cell>
          <cell r="M186" t="str">
            <v>-</v>
          </cell>
          <cell r="N186" t="str">
            <v>-</v>
          </cell>
          <cell r="O186" t="str">
            <v>-</v>
          </cell>
          <cell r="P186" t="str">
            <v>gi|698470613|ref|XP_009783853.1|;gi|698470609|ref|XP_009783852.1|/0;0/PREDICTED: uncharacterized protein LOC104232363 isoform X2 [Nicotiana sylvestris];PREDICTED: uncharacterized protein LOC104232363 isoform X1 [Nicotiana sylvestris]</v>
          </cell>
        </row>
        <row r="187">
          <cell r="A187" t="str">
            <v>gene_45741</v>
          </cell>
          <cell r="B187">
            <v>1248</v>
          </cell>
          <cell r="C187">
            <v>835</v>
          </cell>
          <cell r="D187">
            <v>916</v>
          </cell>
          <cell r="E187">
            <v>409</v>
          </cell>
          <cell r="F187">
            <v>487</v>
          </cell>
          <cell r="G187">
            <v>4.8450157170674002</v>
          </cell>
          <cell r="H187">
            <v>-1.0019845109657699</v>
          </cell>
          <cell r="I187" t="str">
            <v>down</v>
          </cell>
          <cell r="J187">
            <v>4.5917611353308301E-8</v>
          </cell>
          <cell r="K187">
            <v>7.7007253636088206E-6</v>
          </cell>
          <cell r="L187" t="str">
            <v>ko03015//mRNA surveillance pathway;ko03013//RNA transport</v>
          </cell>
          <cell r="M187" t="str">
            <v>-</v>
          </cell>
          <cell r="N187" t="str">
            <v>-</v>
          </cell>
          <cell r="O187" t="str">
            <v>-</v>
          </cell>
          <cell r="P187" t="str">
            <v>gi|697189510|ref|XP_009603812.1|/0/PREDICTED: LOW QUALITY PROTEIN: uncharacterized protein LOC104098710 [Nicotiana tomentosiformis]</v>
          </cell>
        </row>
        <row r="188">
          <cell r="A188" t="str">
            <v>gene_55705</v>
          </cell>
          <cell r="B188">
            <v>690</v>
          </cell>
          <cell r="C188">
            <v>698</v>
          </cell>
          <cell r="D188">
            <v>657</v>
          </cell>
          <cell r="E188">
            <v>1472</v>
          </cell>
          <cell r="F188">
            <v>1358</v>
          </cell>
          <cell r="G188">
            <v>5.4988034908032501</v>
          </cell>
          <cell r="H188">
            <v>1.0306249154905101</v>
          </cell>
          <cell r="I188" t="str">
            <v>up</v>
          </cell>
          <cell r="J188">
            <v>4.9668906294734798E-8</v>
          </cell>
          <cell r="K188">
            <v>8.2857722040565792E-6</v>
          </cell>
          <cell r="L188" t="str">
            <v>-</v>
          </cell>
          <cell r="M188" t="str">
            <v>-</v>
          </cell>
          <cell r="N188" t="str">
            <v>-</v>
          </cell>
          <cell r="O188" t="str">
            <v>-</v>
          </cell>
          <cell r="P188" t="str">
            <v>gi|698510788|ref|XP_009800540.1|;gi|697125782|ref|XP_009616914.1|/2.35829e-101;3.70651e-116/PREDICTED: dnaJ homolog subfamily B member 6 isoform X1 [Nicotiana sylvestris];PREDICTED: dnaJ homolog subfamily B member 6 isoform X1 [Nicotiana tomentosiformis]</v>
          </cell>
        </row>
        <row r="189">
          <cell r="A189" t="str">
            <v>gene_58343</v>
          </cell>
          <cell r="B189">
            <v>1758</v>
          </cell>
          <cell r="C189">
            <v>161</v>
          </cell>
          <cell r="D189">
            <v>166</v>
          </cell>
          <cell r="E189">
            <v>471</v>
          </cell>
          <cell r="F189">
            <v>366</v>
          </cell>
          <cell r="G189">
            <v>3.6614261087910598</v>
          </cell>
          <cell r="H189">
            <v>1.3300705510384101</v>
          </cell>
          <cell r="I189" t="str">
            <v>up</v>
          </cell>
          <cell r="J189">
            <v>5.2060443157930997E-8</v>
          </cell>
          <cell r="K189">
            <v>8.5937890697717697E-6</v>
          </cell>
          <cell r="L189" t="str">
            <v>-</v>
          </cell>
          <cell r="M189" t="str">
            <v>-</v>
          </cell>
          <cell r="N189" t="str">
            <v>-</v>
          </cell>
          <cell r="O189" t="str">
            <v>-</v>
          </cell>
          <cell r="P189" t="str">
            <v>gi|698487885|ref|XP_009790563.1|/0/PREDICTED: uncharacterized protein LOC104238005 [Nicotiana sylvestris]</v>
          </cell>
        </row>
        <row r="190">
          <cell r="A190" t="str">
            <v>gene_30052</v>
          </cell>
          <cell r="B190">
            <v>333</v>
          </cell>
          <cell r="C190">
            <v>456</v>
          </cell>
          <cell r="D190">
            <v>447</v>
          </cell>
          <cell r="E190">
            <v>1122</v>
          </cell>
          <cell r="F190">
            <v>885</v>
          </cell>
          <cell r="G190">
            <v>4.9782123666943496</v>
          </cell>
          <cell r="H190">
            <v>1.12564950310917</v>
          </cell>
          <cell r="I190" t="str">
            <v>up</v>
          </cell>
          <cell r="J190">
            <v>5.5654838689130401E-8</v>
          </cell>
          <cell r="K190">
            <v>9.1257313734220993E-6</v>
          </cell>
          <cell r="L190" t="str">
            <v>-</v>
          </cell>
          <cell r="M190" t="str">
            <v>-</v>
          </cell>
          <cell r="N190" t="str">
            <v>-</v>
          </cell>
          <cell r="O190" t="str">
            <v>GO:0050896//response to stimulus</v>
          </cell>
          <cell r="P190" t="str">
            <v>gi|698457690|ref|XP_009780891.1|/3.62705e-23/PREDICTED: abscisic stress-ripening protein 2 [Nicotiana sylvestris]</v>
          </cell>
        </row>
        <row r="191">
          <cell r="A191" t="str">
            <v>gene_68364</v>
          </cell>
          <cell r="B191">
            <v>804</v>
          </cell>
          <cell r="C191">
            <v>48</v>
          </cell>
          <cell r="D191">
            <v>31</v>
          </cell>
          <cell r="E191">
            <v>178</v>
          </cell>
          <cell r="F191">
            <v>150</v>
          </cell>
          <cell r="G191">
            <v>2.1621130321025599</v>
          </cell>
          <cell r="H191">
            <v>2.0157438607973202</v>
          </cell>
          <cell r="I191" t="str">
            <v>up</v>
          </cell>
          <cell r="J191">
            <v>5.5861782963952701E-8</v>
          </cell>
          <cell r="K191">
            <v>9.1257313734220993E-6</v>
          </cell>
          <cell r="L191" t="str">
            <v>-</v>
          </cell>
          <cell r="M191" t="str">
            <v>GO:0031224//intrinsic component of membrane</v>
          </cell>
          <cell r="N191" t="str">
            <v>-</v>
          </cell>
          <cell r="O191" t="str">
            <v>-</v>
          </cell>
          <cell r="P191" t="str">
            <v>gi|698475738|ref|XP_009785227.1|/2.96671e-180/PREDICTED: transmembrane protein 56-like [Nicotiana sylvestris]</v>
          </cell>
        </row>
        <row r="192">
          <cell r="A192" t="str">
            <v>gene_32950</v>
          </cell>
          <cell r="B192">
            <v>1062</v>
          </cell>
          <cell r="C192">
            <v>2</v>
          </cell>
          <cell r="D192">
            <v>10</v>
          </cell>
          <cell r="E192">
            <v>79</v>
          </cell>
          <cell r="F192">
            <v>54</v>
          </cell>
          <cell r="G192">
            <v>0.72184047714613297</v>
          </cell>
          <cell r="H192">
            <v>3.4338255882244701</v>
          </cell>
          <cell r="I192" t="str">
            <v>up</v>
          </cell>
          <cell r="J192">
            <v>5.7339773085334202E-8</v>
          </cell>
          <cell r="K192">
            <v>9.3188953897293792E-6</v>
          </cell>
          <cell r="L192" t="str">
            <v>ko03008//Ribosome biogenesis in eukaryotes</v>
          </cell>
          <cell r="M192" t="str">
            <v>-</v>
          </cell>
          <cell r="N192" t="str">
            <v>GO:0097159//organic cyclic compound binding;GO:0004518//nuclease activity;GO:0043169//cation binding</v>
          </cell>
          <cell r="O192" t="str">
            <v>GO:0090304</v>
          </cell>
          <cell r="P192" t="str">
            <v>gi|698522557|ref|XP_009758098.1|/0/PREDICTED: RNA exonuclease 4 [Nicotiana sylvestris]</v>
          </cell>
        </row>
        <row r="193">
          <cell r="A193" t="str">
            <v>gene_71126</v>
          </cell>
          <cell r="B193">
            <v>1032</v>
          </cell>
          <cell r="C193">
            <v>51</v>
          </cell>
          <cell r="D193">
            <v>21</v>
          </cell>
          <cell r="E193">
            <v>241</v>
          </cell>
          <cell r="F193">
            <v>152</v>
          </cell>
          <cell r="G193">
            <v>2.3564155495536401</v>
          </cell>
          <cell r="H193">
            <v>2.4104709624039402</v>
          </cell>
          <cell r="I193" t="str">
            <v>up</v>
          </cell>
          <cell r="J193">
            <v>5.8637698765509297E-8</v>
          </cell>
          <cell r="K193">
            <v>9.4735444590625793E-6</v>
          </cell>
          <cell r="L193" t="str">
            <v>-</v>
          </cell>
          <cell r="M193" t="str">
            <v>GO:0044421;GO:0031012//extracellular matrix</v>
          </cell>
          <cell r="N193" t="str">
            <v>GO:0008422//beta-glucosidase activity</v>
          </cell>
          <cell r="O193" t="str">
            <v>GO:0033554//cellular response to stress;GO:0044238//primary metabolic process</v>
          </cell>
          <cell r="P193" t="str">
            <v>gi|170304|gb|AAA34103.1|/0/PR2 [Nicotiana tabacum]</v>
          </cell>
        </row>
        <row r="194">
          <cell r="A194" t="str">
            <v>gene_45893</v>
          </cell>
          <cell r="B194">
            <v>735</v>
          </cell>
          <cell r="C194">
            <v>1108</v>
          </cell>
          <cell r="D194">
            <v>1146</v>
          </cell>
          <cell r="E194">
            <v>414</v>
          </cell>
          <cell r="F194">
            <v>647</v>
          </cell>
          <cell r="G194">
            <v>5.1679332708867198</v>
          </cell>
          <cell r="H194">
            <v>-1.1312863865726701</v>
          </cell>
          <cell r="I194" t="str">
            <v>down</v>
          </cell>
          <cell r="J194">
            <v>5.88922805663442E-8</v>
          </cell>
          <cell r="K194">
            <v>9.4735444590625793E-6</v>
          </cell>
          <cell r="L194" t="str">
            <v>ko00941//Flavonoid biosynthesis;ko01100//Metabolic pathways;ko01110//Biosynthesis of secondary metabolites</v>
          </cell>
          <cell r="M194" t="str">
            <v>-</v>
          </cell>
          <cell r="N194" t="str">
            <v>GO:0016872//intramolecular lyase activity</v>
          </cell>
          <cell r="O194" t="str">
            <v>GO:0009812//flavonoid metabolic process</v>
          </cell>
          <cell r="P194" t="str">
            <v>gi|697156565|ref|XP_009587034.1|/3.70543e-162/PREDICTED: chalcone--flavonone isomerase [Nicotiana tomentosiformis]</v>
          </cell>
        </row>
        <row r="195">
          <cell r="A195" t="str">
            <v>gene_70248</v>
          </cell>
          <cell r="B195">
            <v>1497</v>
          </cell>
          <cell r="C195">
            <v>6573</v>
          </cell>
          <cell r="D195">
            <v>10076</v>
          </cell>
          <cell r="E195">
            <v>2871</v>
          </cell>
          <cell r="F195">
            <v>4371</v>
          </cell>
          <cell r="G195">
            <v>8.0089555463366704</v>
          </cell>
          <cell r="H195">
            <v>-1.23628404988928</v>
          </cell>
          <cell r="I195" t="str">
            <v>down</v>
          </cell>
          <cell r="J195">
            <v>6.5440837202246495E-8</v>
          </cell>
          <cell r="K195">
            <v>1.0368262091204199E-5</v>
          </cell>
          <cell r="L195" t="str">
            <v>ko00941//Flavonoid biosynthesis;ko00903//Limonene and pinene degradation;ko01100//Metabolic pathways;ko00945//Stilbenoid, diarylheptanoid and gingerol biosynthesis;ko01110//Biosynthesis of secondary metabolites;ko00944//Flavone and flavonol biosynthesis;ko00940//Phenylpropanoid biosynthesis</v>
          </cell>
          <cell r="M195" t="str">
            <v>-</v>
          </cell>
          <cell r="N195" t="str">
            <v>-</v>
          </cell>
          <cell r="O195" t="str">
            <v>-</v>
          </cell>
          <cell r="P195" t="str">
            <v>gi|697106757|ref|XP_009607201.1|/0/PREDICTED: cytochrome P450 CYP736A12-like [Nicotiana tomentosiformis]</v>
          </cell>
        </row>
        <row r="196">
          <cell r="A196" t="str">
            <v>gene_38606</v>
          </cell>
          <cell r="B196">
            <v>780</v>
          </cell>
          <cell r="C196">
            <v>1048</v>
          </cell>
          <cell r="D196">
            <v>932</v>
          </cell>
          <cell r="E196">
            <v>2326</v>
          </cell>
          <cell r="F196">
            <v>1956</v>
          </cell>
          <cell r="G196">
            <v>6.0813220391837701</v>
          </cell>
          <cell r="H196">
            <v>1.0823837247860899</v>
          </cell>
          <cell r="I196" t="str">
            <v>up</v>
          </cell>
          <cell r="J196">
            <v>7.4792310385897198E-8</v>
          </cell>
          <cell r="K196">
            <v>1.17906337707848E-5</v>
          </cell>
          <cell r="L196" t="str">
            <v>-</v>
          </cell>
          <cell r="M196" t="str">
            <v>-</v>
          </cell>
          <cell r="N196" t="str">
            <v>-</v>
          </cell>
          <cell r="O196" t="str">
            <v>-</v>
          </cell>
          <cell r="P196" t="str">
            <v>gi|697105551|ref|XP_009606589.1|/0/PREDICTED: uncharacterized protein LOC104100927 [Nicotiana tomentosiformis]</v>
          </cell>
        </row>
        <row r="197">
          <cell r="A197" t="str">
            <v>gene_76380</v>
          </cell>
          <cell r="B197">
            <v>768</v>
          </cell>
          <cell r="C197">
            <v>263</v>
          </cell>
          <cell r="D197">
            <v>199</v>
          </cell>
          <cell r="E197">
            <v>546</v>
          </cell>
          <cell r="F197">
            <v>554</v>
          </cell>
          <cell r="G197">
            <v>4.0803801031811897</v>
          </cell>
          <cell r="H197">
            <v>1.2125026547406199</v>
          </cell>
          <cell r="I197" t="str">
            <v>up</v>
          </cell>
          <cell r="J197">
            <v>7.5539563767208698E-8</v>
          </cell>
          <cell r="K197">
            <v>1.1849188587145901E-5</v>
          </cell>
          <cell r="L197" t="str">
            <v>-</v>
          </cell>
          <cell r="M197" t="str">
            <v>-</v>
          </cell>
          <cell r="N197" t="str">
            <v>-</v>
          </cell>
          <cell r="O197" t="str">
            <v>-</v>
          </cell>
          <cell r="P197" t="str">
            <v>gi|698532505|ref|XP_009763079.1|/0/PREDICTED: uncharacterized protein LOC104215037 [Nicotiana sylvestris]</v>
          </cell>
        </row>
        <row r="198">
          <cell r="A198" t="str">
            <v>gene_61981</v>
          </cell>
          <cell r="B198">
            <v>750</v>
          </cell>
          <cell r="C198">
            <v>1394</v>
          </cell>
          <cell r="D198">
            <v>1331</v>
          </cell>
          <cell r="E198">
            <v>722</v>
          </cell>
          <cell r="F198">
            <v>653</v>
          </cell>
          <cell r="G198">
            <v>5.4797378012783904</v>
          </cell>
          <cell r="H198">
            <v>-1.0178952328496</v>
          </cell>
          <cell r="I198" t="str">
            <v>down</v>
          </cell>
          <cell r="J198">
            <v>7.6922782438216304E-8</v>
          </cell>
          <cell r="K198">
            <v>1.20064277598739E-5</v>
          </cell>
          <cell r="L198" t="str">
            <v>ko03010//Ribosome</v>
          </cell>
          <cell r="M198" t="str">
            <v>GO:0030529//ribonucleoprotein complex</v>
          </cell>
          <cell r="N198" t="str">
            <v>GO:0005198//structural molecule activity</v>
          </cell>
          <cell r="O198" t="str">
            <v>GO:0010467//gene expression</v>
          </cell>
          <cell r="P198" t="str">
            <v>gi|698462945|ref|XP_009782102.1|/2.04302e-146/PREDICTED: 40S ribosomal protein S6-like [Nicotiana sylvestris]</v>
          </cell>
        </row>
        <row r="199">
          <cell r="A199" t="str">
            <v>gene_35552</v>
          </cell>
          <cell r="B199">
            <v>1515</v>
          </cell>
          <cell r="C199">
            <v>235</v>
          </cell>
          <cell r="D199">
            <v>292</v>
          </cell>
          <cell r="E199">
            <v>529</v>
          </cell>
          <cell r="F199">
            <v>623</v>
          </cell>
          <cell r="G199">
            <v>4.1784071612113998</v>
          </cell>
          <cell r="H199">
            <v>1.0948510884043601</v>
          </cell>
          <cell r="I199" t="str">
            <v>up</v>
          </cell>
          <cell r="J199">
            <v>7.9348692766480603E-8</v>
          </cell>
          <cell r="K199">
            <v>1.2324063715440201E-5</v>
          </cell>
          <cell r="L199" t="str">
            <v>ko00908//Zeatin biosynthesis;ko00944//Flavone and flavonol biosynthesis</v>
          </cell>
          <cell r="M199" t="str">
            <v>-</v>
          </cell>
          <cell r="N199" t="str">
            <v>GO:0016757//transferase activity, transferring glycosyl groups;GO:0016758//transferase activity, transferring hexosyl groups</v>
          </cell>
          <cell r="O199" t="str">
            <v>-</v>
          </cell>
          <cell r="P199" t="str">
            <v>gi|697139535|ref|XP_009623857.1|;gi|62241063|dbj|BAD93688.1|/0;0/PREDICTED: UDP-glycosyltransferase 73C6-like [Nicotiana tomentosiformis];glucosyltransferase [Nicotiana tabacum]</v>
          </cell>
        </row>
        <row r="200">
          <cell r="A200" t="str">
            <v>gene_59272</v>
          </cell>
          <cell r="B200">
            <v>1239</v>
          </cell>
          <cell r="C200">
            <v>474</v>
          </cell>
          <cell r="D200">
            <v>451</v>
          </cell>
          <cell r="E200">
            <v>1128</v>
          </cell>
          <cell r="F200">
            <v>902</v>
          </cell>
          <cell r="G200">
            <v>5.0003072422567696</v>
          </cell>
          <cell r="H200">
            <v>1.10634279703517</v>
          </cell>
          <cell r="I200" t="str">
            <v>up</v>
          </cell>
          <cell r="J200">
            <v>8.0079628083507907E-8</v>
          </cell>
          <cell r="K200">
            <v>1.2376620558063299E-5</v>
          </cell>
          <cell r="L200" t="str">
            <v>-</v>
          </cell>
          <cell r="M200" t="str">
            <v>GO:0016020//membrane</v>
          </cell>
          <cell r="N200" t="str">
            <v>GO:0046873//metal ion transmembrane transporter activity</v>
          </cell>
          <cell r="O200" t="str">
            <v>GO:0044765;GO:0030001//metal ion transport;GO:0044763</v>
          </cell>
          <cell r="P200" t="str">
            <v>gi|698531840|ref|XP_009762749.1|/0/PREDICTED: zinc transporter 4, chloroplastic [Nicotiana sylvestris]</v>
          </cell>
        </row>
        <row r="201">
          <cell r="A201" t="str">
            <v>gene_33361</v>
          </cell>
          <cell r="B201">
            <v>594</v>
          </cell>
          <cell r="C201">
            <v>4</v>
          </cell>
          <cell r="D201">
            <v>2</v>
          </cell>
          <cell r="E201">
            <v>44</v>
          </cell>
          <cell r="F201">
            <v>39</v>
          </cell>
          <cell r="G201">
            <v>6.3246232075852601E-2</v>
          </cell>
          <cell r="H201">
            <v>3.70351839754932</v>
          </cell>
          <cell r="I201" t="str">
            <v>up</v>
          </cell>
          <cell r="J201">
            <v>8.2119994593772003E-8</v>
          </cell>
          <cell r="K201">
            <v>1.2630055168522101E-5</v>
          </cell>
          <cell r="L201" t="str">
            <v>ko04626//Plant-pathogen interaction;ko04075//Plant hormone signal transduction</v>
          </cell>
          <cell r="M201" t="str">
            <v>-</v>
          </cell>
          <cell r="N201" t="str">
            <v>GO:0003824//catalytic activity</v>
          </cell>
          <cell r="O201" t="str">
            <v>-</v>
          </cell>
          <cell r="P201" t="str">
            <v>gi|698491570|ref|XP_009792196.1|/1.55643e-124/PREDICTED: somatic embryogenesis receptor kinase 2-like [Nicotiana sylvestris]</v>
          </cell>
        </row>
        <row r="202">
          <cell r="A202" t="str">
            <v>gene_73109</v>
          </cell>
          <cell r="B202">
            <v>888</v>
          </cell>
          <cell r="C202">
            <v>1072</v>
          </cell>
          <cell r="D202">
            <v>795</v>
          </cell>
          <cell r="E202">
            <v>1993</v>
          </cell>
          <cell r="F202">
            <v>6732</v>
          </cell>
          <cell r="G202">
            <v>6.8041285462898804</v>
          </cell>
          <cell r="H202">
            <v>2.1512184310909901</v>
          </cell>
          <cell r="I202" t="str">
            <v>up</v>
          </cell>
          <cell r="J202">
            <v>8.35072878778726E-8</v>
          </cell>
          <cell r="K202">
            <v>1.2781074172337101E-5</v>
          </cell>
          <cell r="L202" t="str">
            <v>-</v>
          </cell>
          <cell r="M202" t="str">
            <v>GO:0005576//extracellular region;GO:0030312//external encapsulating structure</v>
          </cell>
          <cell r="N202" t="str">
            <v>GO:0016798//hydrolase activity, acting on glycosyl bonds;GO:0016758//transferase activity, transferring hexosyl groups</v>
          </cell>
          <cell r="O202" t="str">
            <v>GO:0044042//glucan metabolic process</v>
          </cell>
          <cell r="P202" t="str">
            <v>gi|38605537|sp|P93349.1|XTH_TOBAC/0/RecName: Full=Probable xyloglucan endotransglucosylase/hydrolase protein; Flags: Precursor</v>
          </cell>
        </row>
        <row r="203">
          <cell r="A203" t="str">
            <v>gene_7059</v>
          </cell>
          <cell r="B203">
            <v>1023</v>
          </cell>
          <cell r="C203">
            <v>326</v>
          </cell>
          <cell r="D203">
            <v>174</v>
          </cell>
          <cell r="E203">
            <v>56</v>
          </cell>
          <cell r="F203">
            <v>80</v>
          </cell>
          <cell r="G203">
            <v>2.8145496754290402</v>
          </cell>
          <cell r="H203">
            <v>-1.93131737182598</v>
          </cell>
          <cell r="I203" t="str">
            <v>down</v>
          </cell>
          <cell r="J203">
            <v>8.90742651162492E-8</v>
          </cell>
          <cell r="K203">
            <v>1.3567258477537301E-5</v>
          </cell>
          <cell r="L203" t="str">
            <v>ko01100//Metabolic pathways;ko00630//Glyoxylate and dicarboxylate metabolism</v>
          </cell>
          <cell r="M203" t="str">
            <v>GO:0009532//plastid stroma</v>
          </cell>
          <cell r="N203" t="str">
            <v>-</v>
          </cell>
          <cell r="O203" t="str">
            <v>-</v>
          </cell>
          <cell r="P203" t="str">
            <v>gi|698474333|ref|XP_009784669.1|/0/PREDICTED: carboxyvinyl-carboxyphosphonate phosphorylmutase, chloroplastic-like [Nicotiana sylvestris]</v>
          </cell>
        </row>
        <row r="204">
          <cell r="A204" t="str">
            <v>gene_6731</v>
          </cell>
          <cell r="B204">
            <v>750</v>
          </cell>
          <cell r="C204">
            <v>1180</v>
          </cell>
          <cell r="D204">
            <v>1251</v>
          </cell>
          <cell r="E204">
            <v>654</v>
          </cell>
          <cell r="F204">
            <v>549</v>
          </cell>
          <cell r="G204">
            <v>5.3052173430121004</v>
          </cell>
          <cell r="H204">
            <v>-1.0415668989076801</v>
          </cell>
          <cell r="I204" t="str">
            <v>down</v>
          </cell>
          <cell r="J204">
            <v>8.9656912471263805E-8</v>
          </cell>
          <cell r="K204">
            <v>1.35903499678196E-5</v>
          </cell>
          <cell r="L204" t="str">
            <v>ko03010//Ribosome</v>
          </cell>
          <cell r="M204" t="str">
            <v>GO:0030529//ribonucleoprotein complex</v>
          </cell>
          <cell r="N204" t="str">
            <v>GO:0005198//structural molecule activity</v>
          </cell>
          <cell r="O204" t="str">
            <v>GO:0010467//gene expression</v>
          </cell>
          <cell r="P204" t="str">
            <v>gi|697116734|ref|XP_009612288.1|/1.52277e-146/PREDICTED: 40S ribosomal protein S6-like [Nicotiana tomentosiformis]</v>
          </cell>
        </row>
        <row r="205">
          <cell r="A205" t="str">
            <v>gene_10841</v>
          </cell>
          <cell r="B205">
            <v>1866</v>
          </cell>
          <cell r="C205">
            <v>108</v>
          </cell>
          <cell r="D205">
            <v>103</v>
          </cell>
          <cell r="E205">
            <v>284</v>
          </cell>
          <cell r="F205">
            <v>278</v>
          </cell>
          <cell r="G205">
            <v>3.0717940889569202</v>
          </cell>
          <cell r="H205">
            <v>1.3793496776726499</v>
          </cell>
          <cell r="I205" t="str">
            <v>up</v>
          </cell>
          <cell r="J205">
            <v>9.6423349461565297E-8</v>
          </cell>
          <cell r="K205">
            <v>1.44768180246366E-5</v>
          </cell>
          <cell r="L205" t="str">
            <v>ko04626//Plant-pathogen interaction;ko04075//Plant hormone signal transduction</v>
          </cell>
          <cell r="M205" t="str">
            <v>GO:0031224//intrinsic component of membrane</v>
          </cell>
          <cell r="N205" t="str">
            <v>GO:0004672//protein kinase activity;GO:0032550</v>
          </cell>
          <cell r="O205" t="str">
            <v>GO:0006796//phosphate-containing compound metabolic process;GO:0006464//cellular protein modification process</v>
          </cell>
          <cell r="P205" t="str">
            <v>gi|698476409|ref|XP_009785526.1|;gi|698476411|ref|XP_009785527.1|;gi|698476407|ref|XP_009785525.1|/2.73986e-169;0;0/PREDICTED: probable LRR receptor-like serine/threonine-protein kinase At5g63710 isoform X3 [Nicotiana sylvestris];PREDICTED: probable LRR receptor-like serine/threonine-protein kinase At5g63710 isoform X4 [Nicotiana sylvestris];PREDICTED: probable LRR receptor-like serine/threonine-protein kinase At5g63710 isoform X2 [Nicotiana sylvestris]</v>
          </cell>
        </row>
        <row r="206">
          <cell r="A206" t="str">
            <v>gene_53825</v>
          </cell>
          <cell r="B206">
            <v>1251</v>
          </cell>
          <cell r="C206">
            <v>197</v>
          </cell>
          <cell r="D206">
            <v>233</v>
          </cell>
          <cell r="E206">
            <v>50</v>
          </cell>
          <cell r="F206">
            <v>88</v>
          </cell>
          <cell r="G206">
            <v>2.63929493892116</v>
          </cell>
          <cell r="H206">
            <v>-1.6797131547817801</v>
          </cell>
          <cell r="I206" t="str">
            <v>down</v>
          </cell>
          <cell r="J206">
            <v>1.02480865655106E-7</v>
          </cell>
          <cell r="K206">
            <v>1.5313361200188802E-5</v>
          </cell>
          <cell r="L206" t="str">
            <v>ko01100//Metabolic pathways;ko00350//Tyrosine metabolism;ko01110//Biosynthesis of secondary metabolites;ko00010//Glycolysis / Gluconeogenesis;ko00071//Fatty acid metabolism</v>
          </cell>
          <cell r="M206" t="str">
            <v>-</v>
          </cell>
          <cell r="N206" t="str">
            <v>-</v>
          </cell>
          <cell r="O206" t="str">
            <v>-</v>
          </cell>
          <cell r="P206" t="str">
            <v>gi|697099011|ref|XP_009629645.1|;gi|698570984|ref|XP_009774751.1|/5.35998e-109;0/PREDICTED: zinc finger BED domain-containing protein RICESLEEPER 2-like [Nicotiana tomentosiformis];PREDICTED: zinc finger BED domain-containing protein RICESLEEPER 2-like, partial [Nicotiana sylvestris]</v>
          </cell>
        </row>
        <row r="207">
          <cell r="A207" t="str">
            <v>gene_20546</v>
          </cell>
          <cell r="B207">
            <v>1683</v>
          </cell>
          <cell r="C207">
            <v>217</v>
          </cell>
          <cell r="D207">
            <v>230</v>
          </cell>
          <cell r="E207">
            <v>507</v>
          </cell>
          <cell r="F207">
            <v>477</v>
          </cell>
          <cell r="G207">
            <v>3.95443450305156</v>
          </cell>
          <cell r="H207">
            <v>1.1079700892739801</v>
          </cell>
          <cell r="I207" t="str">
            <v>up</v>
          </cell>
          <cell r="J207">
            <v>1.13366849275254E-7</v>
          </cell>
          <cell r="K207">
            <v>1.6860110333959801E-5</v>
          </cell>
          <cell r="L207" t="str">
            <v>ko04626//Plant-pathogen interaction</v>
          </cell>
          <cell r="M207" t="str">
            <v>GO:0016020//membrane</v>
          </cell>
          <cell r="N207" t="str">
            <v>-</v>
          </cell>
          <cell r="O207" t="str">
            <v>-</v>
          </cell>
          <cell r="P207" t="str">
            <v>gi|698474639|ref|XP_009784762.1|/0/PREDICTED: plant intracellular Ras-group-related LRR protein 4-like [Nicotiana sylvestris]</v>
          </cell>
        </row>
        <row r="208">
          <cell r="A208" t="str">
            <v>gene_1129</v>
          </cell>
          <cell r="B208">
            <v>864</v>
          </cell>
          <cell r="C208">
            <v>246</v>
          </cell>
          <cell r="D208">
            <v>230</v>
          </cell>
          <cell r="E208">
            <v>557</v>
          </cell>
          <cell r="F208">
            <v>506</v>
          </cell>
          <cell r="G208">
            <v>4.0602733296114897</v>
          </cell>
          <cell r="H208">
            <v>1.1272992425250199</v>
          </cell>
          <cell r="I208" t="str">
            <v>up</v>
          </cell>
          <cell r="J208">
            <v>1.15656027056612E-7</v>
          </cell>
          <cell r="K208">
            <v>1.71198069345911E-5</v>
          </cell>
          <cell r="L208" t="str">
            <v>-</v>
          </cell>
          <cell r="M208" t="str">
            <v>GO:0005911//cell-cell junction;GO:0031224//intrinsic component of membrane;GO:0009536//plastid</v>
          </cell>
          <cell r="N208" t="str">
            <v>GO:0005372//water transmembrane transporter activity</v>
          </cell>
          <cell r="O208" t="str">
            <v>GO:0006950//response to stress;GO:0042044//fluid transport;GO:0001101//response to acid chemical</v>
          </cell>
          <cell r="P208" t="str">
            <v>gi|735997359|tpg|DAA64678.1|/2.1872e-180/TPA_exp: aquaporin PIP2 4b [Nicotiana tabacum]</v>
          </cell>
        </row>
        <row r="209">
          <cell r="A209" t="str">
            <v>gene_57216</v>
          </cell>
          <cell r="B209">
            <v>489</v>
          </cell>
          <cell r="C209">
            <v>111</v>
          </cell>
          <cell r="D209">
            <v>120</v>
          </cell>
          <cell r="E209">
            <v>440</v>
          </cell>
          <cell r="F209">
            <v>268</v>
          </cell>
          <cell r="G209">
            <v>3.3575684912354</v>
          </cell>
          <cell r="H209">
            <v>1.59730367137102</v>
          </cell>
          <cell r="I209" t="str">
            <v>up</v>
          </cell>
          <cell r="J209">
            <v>1.16795413105595E-7</v>
          </cell>
          <cell r="K209">
            <v>1.7207675606571501E-5</v>
          </cell>
          <cell r="L209" t="str">
            <v>-</v>
          </cell>
          <cell r="M209" t="str">
            <v>-</v>
          </cell>
          <cell r="N209" t="str">
            <v>-</v>
          </cell>
          <cell r="O209" t="str">
            <v>-</v>
          </cell>
          <cell r="P209" t="str">
            <v>gi|697186040|ref|XP_009602053.1|/1.76136e-93/PREDICTED: universal stress protein A-like protein [Nicotiana tomentosiformis]</v>
          </cell>
        </row>
        <row r="210">
          <cell r="A210" t="str">
            <v>gene_39982</v>
          </cell>
          <cell r="B210">
            <v>1332</v>
          </cell>
          <cell r="C210">
            <v>74</v>
          </cell>
          <cell r="D210">
            <v>85</v>
          </cell>
          <cell r="E210">
            <v>228</v>
          </cell>
          <cell r="F210">
            <v>227</v>
          </cell>
          <cell r="G210">
            <v>2.7418694128677599</v>
          </cell>
          <cell r="H210">
            <v>1.48513498251081</v>
          </cell>
          <cell r="I210" t="str">
            <v>up</v>
          </cell>
          <cell r="J210">
            <v>1.1942201072647999E-7</v>
          </cell>
          <cell r="K210">
            <v>1.7512821284628698E-5</v>
          </cell>
          <cell r="L210" t="str">
            <v>-</v>
          </cell>
          <cell r="M210" t="str">
            <v>-</v>
          </cell>
          <cell r="N210" t="str">
            <v>-</v>
          </cell>
          <cell r="O210" t="str">
            <v>-</v>
          </cell>
          <cell r="P210" t="str">
            <v>gi|697095051|ref|XP_009609418.1|/0/PREDICTED: interactor of constitutive active ROPs 2, chloroplastic-like [Nicotiana tomentosiformis]</v>
          </cell>
        </row>
        <row r="211">
          <cell r="A211" t="str">
            <v>gene_58469</v>
          </cell>
          <cell r="B211">
            <v>1143</v>
          </cell>
          <cell r="C211">
            <v>1015</v>
          </cell>
          <cell r="D211">
            <v>869</v>
          </cell>
          <cell r="E211">
            <v>1758</v>
          </cell>
          <cell r="F211">
            <v>2173</v>
          </cell>
          <cell r="G211">
            <v>5.9674741017809199</v>
          </cell>
          <cell r="H211">
            <v>1.0185004488065299</v>
          </cell>
          <cell r="I211" t="str">
            <v>up</v>
          </cell>
          <cell r="J211">
            <v>1.2211615860831299E-7</v>
          </cell>
          <cell r="K211">
            <v>1.7825001688710599E-5</v>
          </cell>
          <cell r="L211" t="str">
            <v>ko04141//Protein processing in endoplasmic reticulum</v>
          </cell>
          <cell r="M211" t="str">
            <v>-</v>
          </cell>
          <cell r="N211" t="str">
            <v>-</v>
          </cell>
          <cell r="O211" t="str">
            <v>-</v>
          </cell>
          <cell r="P211" t="str">
            <v>gi|697172443|ref|XP_009595159.1|/0/PREDICTED: uncharacterized protein LOC104091507 [Nicotiana tomentosiformis]</v>
          </cell>
        </row>
        <row r="212">
          <cell r="A212" t="str">
            <v>gene_36298</v>
          </cell>
          <cell r="B212">
            <v>594</v>
          </cell>
          <cell r="C212">
            <v>323</v>
          </cell>
          <cell r="D212">
            <v>344</v>
          </cell>
          <cell r="E212">
            <v>733</v>
          </cell>
          <cell r="F212">
            <v>670</v>
          </cell>
          <cell r="G212">
            <v>4.4852846614654904</v>
          </cell>
          <cell r="H212">
            <v>1.0434933174452901</v>
          </cell>
          <cell r="I212" t="str">
            <v>up</v>
          </cell>
          <cell r="J212">
            <v>1.2654608837727999E-7</v>
          </cell>
          <cell r="K212">
            <v>1.8386505163351501E-5</v>
          </cell>
          <cell r="L212" t="str">
            <v>-</v>
          </cell>
          <cell r="M212" t="str">
            <v>-</v>
          </cell>
          <cell r="N212" t="str">
            <v>-</v>
          </cell>
          <cell r="O212" t="str">
            <v>-</v>
          </cell>
          <cell r="P212" t="str">
            <v>gi|1592812|emb|CAA65195.1|/5.30168e-73/22 kDa polypeptide [Nicotiana tabacum]</v>
          </cell>
        </row>
        <row r="213">
          <cell r="A213" t="str">
            <v>gene_73440</v>
          </cell>
          <cell r="B213">
            <v>312</v>
          </cell>
          <cell r="C213">
            <v>138</v>
          </cell>
          <cell r="D213">
            <v>105</v>
          </cell>
          <cell r="E213">
            <v>28</v>
          </cell>
          <cell r="F213">
            <v>30</v>
          </cell>
          <cell r="G213">
            <v>1.7498429479278801</v>
          </cell>
          <cell r="H213">
            <v>-2.1024846415108098</v>
          </cell>
          <cell r="I213" t="str">
            <v>down</v>
          </cell>
          <cell r="J213">
            <v>1.2822987664265899E-7</v>
          </cell>
          <cell r="K213">
            <v>1.8545687067277E-5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GO:0001101//response to acid chemical;GO:0019725//cellular homeostasis</v>
          </cell>
          <cell r="P213" t="str">
            <v>gi|698423100|ref|XP_009781826.1|/6.14768e-71/PREDICTED: gibberellin-regulated protein 6-like [Nicotiana sylvestris]</v>
          </cell>
        </row>
        <row r="214">
          <cell r="A214" t="str">
            <v>gene_38702</v>
          </cell>
          <cell r="B214">
            <v>339</v>
          </cell>
          <cell r="C214">
            <v>362</v>
          </cell>
          <cell r="D214">
            <v>463</v>
          </cell>
          <cell r="E214">
            <v>835</v>
          </cell>
          <cell r="F214">
            <v>857</v>
          </cell>
          <cell r="G214">
            <v>4.7628979343208204</v>
          </cell>
          <cell r="H214">
            <v>1.0075841982193301</v>
          </cell>
          <cell r="I214" t="str">
            <v>up</v>
          </cell>
          <cell r="J214">
            <v>1.30643970716731E-7</v>
          </cell>
          <cell r="K214">
            <v>1.8808555948528899E-5</v>
          </cell>
          <cell r="L214" t="str">
            <v>ko03013//RNA transport</v>
          </cell>
          <cell r="M214" t="str">
            <v>-</v>
          </cell>
          <cell r="N214" t="str">
            <v>GO:0008135//translation factor activity, nucleic acid binding</v>
          </cell>
          <cell r="O214" t="str">
            <v>GO:0006412//translation</v>
          </cell>
          <cell r="P214" t="str">
            <v>gi|697149045|ref|XP_009628718.1|/2.60482e-77/PREDICTED: protein translation factor SUI1 homolog [Nicotiana tomentosiformis]</v>
          </cell>
        </row>
        <row r="215">
          <cell r="A215" t="str">
            <v>gene_74962</v>
          </cell>
          <cell r="B215">
            <v>867</v>
          </cell>
          <cell r="C215">
            <v>567</v>
          </cell>
          <cell r="D215">
            <v>252</v>
          </cell>
          <cell r="E215">
            <v>1408</v>
          </cell>
          <cell r="F215">
            <v>1297</v>
          </cell>
          <cell r="G215">
            <v>5.25236331068482</v>
          </cell>
          <cell r="H215">
            <v>1.67582100461545</v>
          </cell>
          <cell r="I215" t="str">
            <v>up</v>
          </cell>
          <cell r="J215">
            <v>1.3245421574549499E-7</v>
          </cell>
          <cell r="K215">
            <v>1.89824953101805E-5</v>
          </cell>
          <cell r="L215" t="str">
            <v>-</v>
          </cell>
          <cell r="M215" t="str">
            <v>-</v>
          </cell>
          <cell r="N215" t="str">
            <v>GO:0005515//protein binding;GO:0003677//DNA binding</v>
          </cell>
          <cell r="O215" t="str">
            <v>GO:0009653//anatomical structure morphogenesis;GO:0009908//flower development;GO:0044763;GO:0009888//tissue development;GO:0009639//response to red or far red light;GO:0009725//response to hormone;GO:0006351//transcription, DNA-templated;GO:0050794//regulation of cellular process</v>
          </cell>
          <cell r="P215" t="str">
            <v>gi|697161365|ref|XP_009589459.1|/0/PREDICTED: homeobox-leucine zipper protein HAT4-like [Nicotiana tomentosiformis]</v>
          </cell>
        </row>
        <row r="216">
          <cell r="A216" t="str">
            <v>gene_34301</v>
          </cell>
          <cell r="B216">
            <v>858</v>
          </cell>
          <cell r="C216">
            <v>777</v>
          </cell>
          <cell r="D216">
            <v>1134</v>
          </cell>
          <cell r="E216">
            <v>453</v>
          </cell>
          <cell r="F216">
            <v>468</v>
          </cell>
          <cell r="G216">
            <v>4.9396277064484302</v>
          </cell>
          <cell r="H216">
            <v>-1.07828766589504</v>
          </cell>
          <cell r="I216" t="str">
            <v>down</v>
          </cell>
          <cell r="J216">
            <v>1.38192057400619E-7</v>
          </cell>
          <cell r="K216">
            <v>1.9626384584613099E-5</v>
          </cell>
          <cell r="L216" t="str">
            <v>-</v>
          </cell>
          <cell r="M216" t="str">
            <v>GO:0031224//intrinsic component of membrane</v>
          </cell>
          <cell r="N216" t="str">
            <v>GO:0005372//water transmembrane transporter activity</v>
          </cell>
          <cell r="O216" t="str">
            <v>GO:0006950//response to stress;GO:0042044//fluid transport</v>
          </cell>
          <cell r="P216" t="str">
            <v>gi|735997355|tpg|DAA64676.1|/0/TPA_exp: aquaporin PIP2 3b [Nicotiana tabacum]</v>
          </cell>
        </row>
        <row r="217">
          <cell r="A217" t="str">
            <v>gene_58436</v>
          </cell>
          <cell r="B217">
            <v>1473</v>
          </cell>
          <cell r="C217">
            <v>970</v>
          </cell>
          <cell r="D217">
            <v>1783</v>
          </cell>
          <cell r="E217">
            <v>388</v>
          </cell>
          <cell r="F217">
            <v>647</v>
          </cell>
          <cell r="G217">
            <v>5.35207618478025</v>
          </cell>
          <cell r="H217">
            <v>-1.44469807623763</v>
          </cell>
          <cell r="I217" t="str">
            <v>down</v>
          </cell>
          <cell r="J217">
            <v>1.3942155636924E-7</v>
          </cell>
          <cell r="K217">
            <v>1.97093628764457E-5</v>
          </cell>
          <cell r="L217" t="str">
            <v>-</v>
          </cell>
          <cell r="M217" t="str">
            <v>-</v>
          </cell>
          <cell r="N217" t="str">
            <v>GO:0008233//peptidase activity;GO:0016787//hydrolase activity</v>
          </cell>
          <cell r="O217" t="str">
            <v>GO:0044238//primary metabolic process;GO:0071704//organic substance metabolic process</v>
          </cell>
          <cell r="P217" t="str">
            <v>gi|697155151|ref|XP_009631812.1|/0/PREDICTED: cyprosin-like [Nicotiana tomentosiformis]</v>
          </cell>
        </row>
        <row r="218">
          <cell r="A218" t="str">
            <v>gene_48557</v>
          </cell>
          <cell r="B218">
            <v>744</v>
          </cell>
          <cell r="C218">
            <v>85</v>
          </cell>
          <cell r="D218">
            <v>153</v>
          </cell>
          <cell r="E218">
            <v>338</v>
          </cell>
          <cell r="F218">
            <v>337</v>
          </cell>
          <cell r="G218">
            <v>3.3054711823992</v>
          </cell>
          <cell r="H218">
            <v>1.4811003567658301</v>
          </cell>
          <cell r="I218" t="str">
            <v>up</v>
          </cell>
          <cell r="J218">
            <v>1.4002655600633799E-7</v>
          </cell>
          <cell r="K218">
            <v>1.97093628764457E-5</v>
          </cell>
          <cell r="L218" t="str">
            <v>-</v>
          </cell>
          <cell r="M218" t="str">
            <v>-</v>
          </cell>
          <cell r="N218" t="str">
            <v>-</v>
          </cell>
          <cell r="O218" t="str">
            <v>GO:0006970//response to osmotic stress;GO:0001101//response to acid chemical</v>
          </cell>
          <cell r="P218" t="str">
            <v>gi|697130691|ref|XP_009619401.1|/1.93926e-164/PREDICTED: uncharacterized protein LOC104111412 [Nicotiana tomentosiformis]</v>
          </cell>
        </row>
        <row r="219">
          <cell r="A219" t="str">
            <v>gene_33080</v>
          </cell>
          <cell r="B219">
            <v>945</v>
          </cell>
          <cell r="C219">
            <v>339</v>
          </cell>
          <cell r="D219">
            <v>327</v>
          </cell>
          <cell r="E219">
            <v>91</v>
          </cell>
          <cell r="F219">
            <v>161</v>
          </cell>
          <cell r="G219">
            <v>3.3262637045454402</v>
          </cell>
          <cell r="H219">
            <v>-1.4485742788446301</v>
          </cell>
          <cell r="I219" t="str">
            <v>down</v>
          </cell>
          <cell r="J219">
            <v>1.43984479604733E-7</v>
          </cell>
          <cell r="K219">
            <v>2.0116798268683799E-5</v>
          </cell>
          <cell r="L219" t="str">
            <v>ko04626//Plant-pathogen interaction;ko04075//Plant hormone signal transduction</v>
          </cell>
          <cell r="M219" t="str">
            <v>-</v>
          </cell>
          <cell r="N219" t="str">
            <v>-</v>
          </cell>
          <cell r="O219" t="str">
            <v>-</v>
          </cell>
          <cell r="P219" t="str">
            <v>gi|698532791|ref|XP_009763212.1|/0/PREDICTED: transcription factor bHLH71-like [Nicotiana sylvestris]</v>
          </cell>
        </row>
        <row r="220">
          <cell r="A220" t="str">
            <v>gene_19783</v>
          </cell>
          <cell r="B220">
            <v>1494</v>
          </cell>
          <cell r="C220">
            <v>51</v>
          </cell>
          <cell r="D220">
            <v>76</v>
          </cell>
          <cell r="E220">
            <v>259</v>
          </cell>
          <cell r="F220">
            <v>180</v>
          </cell>
          <cell r="G220">
            <v>2.6309030248873899</v>
          </cell>
          <cell r="H220">
            <v>1.77148866771791</v>
          </cell>
          <cell r="I220" t="str">
            <v>up</v>
          </cell>
          <cell r="J220">
            <v>1.4419729165918801E-7</v>
          </cell>
          <cell r="K220">
            <v>2.0116798268683799E-5</v>
          </cell>
          <cell r="L220" t="str">
            <v>-</v>
          </cell>
          <cell r="M220" t="str">
            <v>-</v>
          </cell>
          <cell r="N220" t="str">
            <v>GO:0008238//exopeptidase activity</v>
          </cell>
          <cell r="O220" t="str">
            <v>GO:0016485//protein processing</v>
          </cell>
          <cell r="P220" t="str">
            <v>gi|698544862|ref|XP_009767201.1|/0/PREDICTED: lysosomal Pro-X carboxypeptidase [Nicotiana sylvestris]</v>
          </cell>
        </row>
        <row r="221">
          <cell r="A221" t="str">
            <v>gene_53605</v>
          </cell>
          <cell r="B221">
            <v>918</v>
          </cell>
          <cell r="C221">
            <v>1234</v>
          </cell>
          <cell r="D221">
            <v>1640</v>
          </cell>
          <cell r="E221">
            <v>468</v>
          </cell>
          <cell r="F221">
            <v>804</v>
          </cell>
          <cell r="G221">
            <v>5.4857310263696801</v>
          </cell>
          <cell r="H221">
            <v>-1.21732862974296</v>
          </cell>
          <cell r="I221" t="str">
            <v>down</v>
          </cell>
          <cell r="J221">
            <v>1.6228008141439001E-7</v>
          </cell>
          <cell r="K221">
            <v>2.25397739511644E-5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gi|697100583|ref|XP_009591862.1|/0/PREDICTED: transmembrane protein 45B-like [Nicotiana tomentosiformis]</v>
          </cell>
        </row>
        <row r="222">
          <cell r="A222" t="str">
            <v>gene_73103</v>
          </cell>
          <cell r="B222">
            <v>864</v>
          </cell>
          <cell r="C222">
            <v>602</v>
          </cell>
          <cell r="D222">
            <v>512</v>
          </cell>
          <cell r="E222">
            <v>1301</v>
          </cell>
          <cell r="F222">
            <v>1104</v>
          </cell>
          <cell r="G222">
            <v>5.2514451071757602</v>
          </cell>
          <cell r="H222">
            <v>1.07860510215446</v>
          </cell>
          <cell r="I222" t="str">
            <v>up</v>
          </cell>
          <cell r="J222">
            <v>1.64001374489136E-7</v>
          </cell>
          <cell r="K222">
            <v>2.2678944457315702E-5</v>
          </cell>
          <cell r="L222" t="str">
            <v>-</v>
          </cell>
          <cell r="M222" t="str">
            <v>GO:0005911//cell-cell junction;GO:0031224//intrinsic component of membrane;GO:0009536//plastid</v>
          </cell>
          <cell r="N222" t="str">
            <v>GO:0005372//water transmembrane transporter activity</v>
          </cell>
          <cell r="O222" t="str">
            <v>GO:0006950//response to stress;GO:0042044//fluid transport;GO:0001101//response to acid chemical</v>
          </cell>
          <cell r="P222" t="str">
            <v>gi|735997373|tpg|DAA64685.1|/0/TPA_exp: aquaporin PIP2 9a [Nicotiana tabacum]</v>
          </cell>
        </row>
        <row r="223">
          <cell r="A223" t="str">
            <v>gene_16741</v>
          </cell>
          <cell r="B223">
            <v>891</v>
          </cell>
          <cell r="C223">
            <v>13</v>
          </cell>
          <cell r="D223">
            <v>7</v>
          </cell>
          <cell r="E223">
            <v>62</v>
          </cell>
          <cell r="F223">
            <v>89</v>
          </cell>
          <cell r="G223">
            <v>0.93987410889749701</v>
          </cell>
          <cell r="H223">
            <v>2.8530473879209199</v>
          </cell>
          <cell r="I223" t="str">
            <v>up</v>
          </cell>
          <cell r="J223">
            <v>1.6682860411055001E-7</v>
          </cell>
          <cell r="K223">
            <v>2.2969166196513301E-5</v>
          </cell>
          <cell r="L223" t="str">
            <v>-</v>
          </cell>
          <cell r="M223" t="str">
            <v>-</v>
          </cell>
          <cell r="N223" t="str">
            <v>-</v>
          </cell>
          <cell r="O223" t="str">
            <v>-</v>
          </cell>
          <cell r="P223" t="str">
            <v>gi|698529873|ref|XP_009761756.1|/0/PREDICTED: uncharacterized protein LOC104213897 [Nicotiana sylvestris]</v>
          </cell>
        </row>
        <row r="224">
          <cell r="A224" t="str">
            <v>gene_73981</v>
          </cell>
          <cell r="B224">
            <v>1164</v>
          </cell>
          <cell r="C224">
            <v>3</v>
          </cell>
          <cell r="D224">
            <v>3</v>
          </cell>
          <cell r="E224">
            <v>30</v>
          </cell>
          <cell r="F224">
            <v>53</v>
          </cell>
          <cell r="G224">
            <v>5.5124890578988103E-2</v>
          </cell>
          <cell r="H224">
            <v>3.6904264416080701</v>
          </cell>
          <cell r="I224" t="str">
            <v>up</v>
          </cell>
          <cell r="J224">
            <v>1.7997587410433499E-7</v>
          </cell>
          <cell r="K224">
            <v>2.4671562324502498E-5</v>
          </cell>
          <cell r="L224" t="str">
            <v>ko03008//Ribosome biogenesis in eukaryotes</v>
          </cell>
          <cell r="M224" t="str">
            <v>-</v>
          </cell>
          <cell r="N224" t="str">
            <v>GO:0097159//organic cyclic compound binding;GO:0004518//nuclease activity;GO:0043169//cation binding</v>
          </cell>
          <cell r="O224" t="str">
            <v>GO:0090304</v>
          </cell>
          <cell r="P224" t="str">
            <v>gi|697119388|ref|XP_009613645.1|;gi|697119390|ref|XP_009613646.1|/0;5.7566e-127/PREDICTED: RNA exonuclease 4-like isoform X1 [Nicotiana tomentosiformis];PREDICTED: RNA exonuclease 4-like isoform X2 [Nicotiana tomentosiformis]</v>
          </cell>
        </row>
        <row r="225">
          <cell r="A225" t="str">
            <v>gene_54500</v>
          </cell>
          <cell r="B225">
            <v>1530</v>
          </cell>
          <cell r="C225">
            <v>2045</v>
          </cell>
          <cell r="D225">
            <v>1227</v>
          </cell>
          <cell r="E225">
            <v>587</v>
          </cell>
          <cell r="F225">
            <v>766</v>
          </cell>
          <cell r="G225">
            <v>5.6589175439077604</v>
          </cell>
          <cell r="H225">
            <v>-1.3260452470675901</v>
          </cell>
          <cell r="I225" t="str">
            <v>down</v>
          </cell>
          <cell r="J225">
            <v>1.93724427861212E-7</v>
          </cell>
          <cell r="K225">
            <v>2.64412878183384E-5</v>
          </cell>
          <cell r="L225" t="str">
            <v>-</v>
          </cell>
          <cell r="M225" t="str">
            <v>GO:0043231//intracellular membrane-bounded organelle;GO:0005911//cell-cell junction</v>
          </cell>
          <cell r="N225" t="str">
            <v>-</v>
          </cell>
          <cell r="O225" t="str">
            <v>GO:0010038//response to metal ion;GO:0000041//transition metal ion transport;GO:0046916//cellular transition metal ion homeostasis;GO:0072593//reactive oxygen species metabolic process;GO:0009617//response to bacterium</v>
          </cell>
          <cell r="P225" t="str">
            <v>gi|698502238|ref|XP_009796782.1|/0/PREDICTED: metal transporter Nramp3-like [Nicotiana sylvestris]</v>
          </cell>
        </row>
        <row r="226">
          <cell r="A226" t="str">
            <v>gene_26752</v>
          </cell>
          <cell r="B226">
            <v>618</v>
          </cell>
          <cell r="C226">
            <v>13</v>
          </cell>
          <cell r="D226">
            <v>12</v>
          </cell>
          <cell r="E226">
            <v>81</v>
          </cell>
          <cell r="F226">
            <v>72</v>
          </cell>
          <cell r="G226">
            <v>1.0019413299217399</v>
          </cell>
          <cell r="H226">
            <v>2.5714839965987202</v>
          </cell>
          <cell r="I226" t="str">
            <v>up</v>
          </cell>
          <cell r="J226">
            <v>2.0678695494802E-7</v>
          </cell>
          <cell r="K226">
            <v>2.81025254420522E-5</v>
          </cell>
          <cell r="L226" t="str">
            <v>-</v>
          </cell>
          <cell r="M226" t="str">
            <v>GO:0043231//intracellular membrane-bounded organelle</v>
          </cell>
          <cell r="N226" t="str">
            <v>-</v>
          </cell>
          <cell r="O226" t="str">
            <v>GO:0009628//response to abiotic stimulus;GO:0006950//response to stress;GO:1901700;GO:0001101//response to acid chemical;GO:0009414//response to water deprivation;GO:0009409//response to cold</v>
          </cell>
          <cell r="P226" t="str">
            <v>gi|698516273|ref|XP_009803021.1|/3.16523e-64/PREDICTED: cold-regulated 413 plasma membrane protein 1-like [Nicotiana sylvestris]</v>
          </cell>
        </row>
        <row r="227">
          <cell r="A227" t="str">
            <v>gene_66760</v>
          </cell>
          <cell r="B227">
            <v>2670</v>
          </cell>
          <cell r="C227">
            <v>79</v>
          </cell>
          <cell r="D227">
            <v>42</v>
          </cell>
          <cell r="E227">
            <v>194</v>
          </cell>
          <cell r="F227">
            <v>244</v>
          </cell>
          <cell r="G227">
            <v>2.6060647755620399</v>
          </cell>
          <cell r="H227">
            <v>1.80421805203218</v>
          </cell>
          <cell r="I227" t="str">
            <v>up</v>
          </cell>
          <cell r="J227">
            <v>2.4408094765459399E-7</v>
          </cell>
          <cell r="K227">
            <v>3.3028447204299203E-5</v>
          </cell>
          <cell r="L227" t="str">
            <v>ko04626//Plant-pathogen interaction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gi|697152577|ref|XP_009630520.1|/0/PREDICTED: putative late blight resistance protein homolog R1A-3 [Nicotiana tomentosiformis]</v>
          </cell>
        </row>
        <row r="228">
          <cell r="A228" t="str">
            <v>gene_81345</v>
          </cell>
          <cell r="B228">
            <v>1182</v>
          </cell>
          <cell r="C228">
            <v>38</v>
          </cell>
          <cell r="D228">
            <v>41</v>
          </cell>
          <cell r="E228">
            <v>137</v>
          </cell>
          <cell r="F228">
            <v>146</v>
          </cell>
          <cell r="G228">
            <v>1.99123054884219</v>
          </cell>
          <cell r="H228">
            <v>1.80454780916394</v>
          </cell>
          <cell r="I228" t="str">
            <v>up</v>
          </cell>
          <cell r="J228">
            <v>2.4535112990688898E-7</v>
          </cell>
          <cell r="K228">
            <v>3.3058443482197798E-5</v>
          </cell>
          <cell r="L228" t="str">
            <v>ko00270//Cysteine and methionine metabolism;ko01100//Metabolic pathways;ko01110//Biosynthesis of secondary metabolites</v>
          </cell>
          <cell r="M228" t="str">
            <v>GO:0030312//external encapsulating structure;GO:0031981//nuclear lumen;GO:0005911//cell-cell junction;GO:0016020//membrane</v>
          </cell>
          <cell r="N228" t="str">
            <v>GO:0043169//cation binding;GO:0032550;GO:0016765//transferase activity, transferring alkyl or aryl (other than methyl) groups</v>
          </cell>
          <cell r="O228" t="str">
            <v>GO:0009108//coenzyme biosynthetic process;GO:0000096//sulfur amino acid metabolic process;GO:0009699//phenylpropanoid biosynthetic process;GO:0006950//response to stress</v>
          </cell>
          <cell r="P228" t="str">
            <v>gi|697143817|ref|XP_009626028.1|/0/PREDICTED: S-adenosylmethionine synthase 3-like [Nicotiana tomentosiformis]</v>
          </cell>
        </row>
        <row r="229">
          <cell r="A229" t="str">
            <v>gene_17</v>
          </cell>
          <cell r="B229">
            <v>1086</v>
          </cell>
          <cell r="C229">
            <v>611</v>
          </cell>
          <cell r="D229">
            <v>596</v>
          </cell>
          <cell r="E229">
            <v>274</v>
          </cell>
          <cell r="F229">
            <v>334</v>
          </cell>
          <cell r="G229">
            <v>4.3041784083897303</v>
          </cell>
          <cell r="H229">
            <v>-1.0276084068901099</v>
          </cell>
          <cell r="I229" t="str">
            <v>down</v>
          </cell>
          <cell r="J229">
            <v>2.4794209847390702E-7</v>
          </cell>
          <cell r="K229">
            <v>3.3265389033122598E-5</v>
          </cell>
          <cell r="L229" t="str">
            <v>-</v>
          </cell>
          <cell r="M229" t="str">
            <v>-</v>
          </cell>
          <cell r="N229" t="str">
            <v>-</v>
          </cell>
          <cell r="O229" t="str">
            <v>-</v>
          </cell>
          <cell r="P229" t="str">
            <v>gi|698531802|ref|XP_009762731.1|/6.47533e-90/PREDICTED: GDT1-like protein 1, chloroplastic [Nicotiana sylvestris]</v>
          </cell>
        </row>
        <row r="230">
          <cell r="A230" t="str">
            <v>gene_2412</v>
          </cell>
          <cell r="B230">
            <v>2529</v>
          </cell>
          <cell r="C230">
            <v>4295</v>
          </cell>
          <cell r="D230">
            <v>2913</v>
          </cell>
          <cell r="E230">
            <v>1271</v>
          </cell>
          <cell r="F230">
            <v>1882</v>
          </cell>
          <cell r="G230">
            <v>6.8177789543035301</v>
          </cell>
          <cell r="H230">
            <v>-1.2462327665663999</v>
          </cell>
          <cell r="I230" t="str">
            <v>down</v>
          </cell>
          <cell r="J230">
            <v>2.67728753572194E-7</v>
          </cell>
          <cell r="K230">
            <v>3.5767880810922502E-5</v>
          </cell>
          <cell r="L230" t="str">
            <v>ko00500//Starch and sucrose metabolism</v>
          </cell>
          <cell r="M230" t="str">
            <v>GO:0009536//plastid;GO:0044424</v>
          </cell>
          <cell r="N230" t="str">
            <v>GO:0004645//phosphorylase activity;GO:0043168//anion binding</v>
          </cell>
          <cell r="O230" t="str">
            <v>GO:0006950//response to stress;GO:0044238//primary metabolic process;GO:0010038//response to metal ion</v>
          </cell>
          <cell r="P230" t="str">
            <v>gi|697100237|ref|XP_009590194.1|;gi|697100243|ref|XP_009590220.1|/0;0/PREDICTED: alpha-glucan phosphorylase, H isozyme isoform X1 [Nicotiana tomentosiformis];PREDICTED: alpha-glucan phosphorylase, H isozyme isoform X2 [Nicotiana tomentosiformis]</v>
          </cell>
        </row>
        <row r="231">
          <cell r="A231" t="str">
            <v>gene_22325</v>
          </cell>
          <cell r="B231">
            <v>1092</v>
          </cell>
          <cell r="C231">
            <v>771</v>
          </cell>
          <cell r="D231">
            <v>748</v>
          </cell>
          <cell r="E231">
            <v>134</v>
          </cell>
          <cell r="F231">
            <v>363</v>
          </cell>
          <cell r="G231">
            <v>4.4534292084128104</v>
          </cell>
          <cell r="H231">
            <v>-1.67093674774292</v>
          </cell>
          <cell r="I231" t="str">
            <v>down</v>
          </cell>
          <cell r="J231">
            <v>2.7257283799583502E-7</v>
          </cell>
          <cell r="K231">
            <v>3.6006022280288197E-5</v>
          </cell>
          <cell r="L231" t="str">
            <v>ko01100//Metabolic pathways;ko00906//Carotenoid biosynthesis;ko01110//Biosynthesis of secondary metabolites;ko00511//Other glycan degradation</v>
          </cell>
          <cell r="M231" t="str">
            <v>-</v>
          </cell>
          <cell r="N231" t="str">
            <v>GO:0016787//hydrolase activity</v>
          </cell>
          <cell r="O231" t="str">
            <v>GO:0044238//primary metabolic process</v>
          </cell>
          <cell r="P231" t="str">
            <v>gi|697160642|ref|XP_009589092.1|/0/PREDICTED: GDSL esterase/lipase At4g28780-like [Nicotiana tomentosiformis]</v>
          </cell>
        </row>
        <row r="232">
          <cell r="A232" t="str">
            <v>gene_36610</v>
          </cell>
          <cell r="B232">
            <v>1974</v>
          </cell>
          <cell r="C232">
            <v>295</v>
          </cell>
          <cell r="D232">
            <v>301</v>
          </cell>
          <cell r="E232">
            <v>107</v>
          </cell>
          <cell r="F232">
            <v>143</v>
          </cell>
          <cell r="G232">
            <v>3.2097584765887999</v>
          </cell>
          <cell r="H232">
            <v>-1.2919426918269701</v>
          </cell>
          <cell r="I232" t="str">
            <v>down</v>
          </cell>
          <cell r="J232">
            <v>2.8498417304441401E-7</v>
          </cell>
          <cell r="K232">
            <v>3.7438608299655503E-5</v>
          </cell>
          <cell r="L232" t="str">
            <v>-</v>
          </cell>
          <cell r="M232" t="str">
            <v>-</v>
          </cell>
          <cell r="N232" t="str">
            <v>-</v>
          </cell>
          <cell r="O232" t="str">
            <v>-</v>
          </cell>
          <cell r="P232" t="str">
            <v>gi|697102768|ref|XP_009602942.1|/0/PREDICTED: rop guanine nucleotide exchange factor 7-like [Nicotiana tomentosiformis]</v>
          </cell>
        </row>
        <row r="233">
          <cell r="A233" t="str">
            <v>gene_4411</v>
          </cell>
          <cell r="B233">
            <v>570</v>
          </cell>
          <cell r="C233">
            <v>19</v>
          </cell>
          <cell r="D233">
            <v>26</v>
          </cell>
          <cell r="E233">
            <v>121</v>
          </cell>
          <cell r="F233">
            <v>92</v>
          </cell>
          <cell r="G233">
            <v>1.5197109907770201</v>
          </cell>
          <cell r="H233">
            <v>2.2156941596553801</v>
          </cell>
          <cell r="I233" t="str">
            <v>up</v>
          </cell>
          <cell r="J233">
            <v>3.5284274882677E-7</v>
          </cell>
          <cell r="K233">
            <v>4.5407261337792702E-5</v>
          </cell>
          <cell r="L233" t="str">
            <v>-</v>
          </cell>
          <cell r="M233" t="str">
            <v>GO:0000785//chromatin</v>
          </cell>
          <cell r="N233" t="str">
            <v>-</v>
          </cell>
          <cell r="O233" t="str">
            <v>GO:0044260;GO:0090304</v>
          </cell>
          <cell r="P233" t="str">
            <v>gi|698484584|ref|XP_009789096.1|/3.8968e-60/PREDICTED: HMG-Y-related protein A-like [Nicotiana sylvestris]</v>
          </cell>
        </row>
        <row r="234">
          <cell r="A234" t="str">
            <v>gene_65894</v>
          </cell>
          <cell r="B234">
            <v>1860</v>
          </cell>
          <cell r="C234">
            <v>470</v>
          </cell>
          <cell r="D234">
            <v>325</v>
          </cell>
          <cell r="E234">
            <v>1370</v>
          </cell>
          <cell r="F234">
            <v>833</v>
          </cell>
          <cell r="G234">
            <v>5.0273725880636597</v>
          </cell>
          <cell r="H234">
            <v>1.4437067797236101</v>
          </cell>
          <cell r="I234" t="str">
            <v>up</v>
          </cell>
          <cell r="J234">
            <v>3.6526278238663402E-7</v>
          </cell>
          <cell r="K234">
            <v>4.6793769180445503E-5</v>
          </cell>
          <cell r="L234" t="str">
            <v>-</v>
          </cell>
          <cell r="M234" t="str">
            <v>GO:0005911//cell-cell junction;GO:0031224//intrinsic component of membrane;GO:0031090//organelle membrane;GO:0044459</v>
          </cell>
          <cell r="N234" t="str">
            <v>GO:0015562//efflux transmembrane transporter activity</v>
          </cell>
          <cell r="O234" t="str">
            <v>GO:0009630//gravitropism;GO:0010015//root morphogenesis;GO:0009734//auxin-activated signaling pathway;GO:0000904//cell morphogenesis involved in differentiation;GO:0000578//embryonic axis specification;GO:0048588//developmental cell growth;GO:0009314//response to radiation;GO:0060918//auxin transport</v>
          </cell>
          <cell r="P234" t="str">
            <v>gi|698529011|ref|XP_009761336.1|;gi|459654762|gb|AGG79243.1|/0;0/PREDICTED: auxin efflux carrier component 3-like isoform X2 [Nicotiana sylvestris];auxin efflux facilitator PIN3bS [Nicotiana tabacum]</v>
          </cell>
        </row>
        <row r="235">
          <cell r="A235" t="str">
            <v>gene_3454</v>
          </cell>
          <cell r="B235">
            <v>1683</v>
          </cell>
          <cell r="C235">
            <v>177</v>
          </cell>
          <cell r="D235">
            <v>163</v>
          </cell>
          <cell r="E235">
            <v>350</v>
          </cell>
          <cell r="F235">
            <v>431</v>
          </cell>
          <cell r="G235">
            <v>3.6000913666415602</v>
          </cell>
          <cell r="H235">
            <v>1.1593383466134299</v>
          </cell>
          <cell r="I235" t="str">
            <v>up</v>
          </cell>
          <cell r="J235">
            <v>3.6658508000793098E-7</v>
          </cell>
          <cell r="K235">
            <v>4.6793769180445503E-5</v>
          </cell>
          <cell r="L235" t="str">
            <v>ko04626//Plant-pathogen interaction</v>
          </cell>
          <cell r="M235" t="str">
            <v>GO:0016020//membrane</v>
          </cell>
          <cell r="N235" t="str">
            <v>-</v>
          </cell>
          <cell r="O235" t="str">
            <v>-</v>
          </cell>
          <cell r="P235" t="str">
            <v>gi|697136279|ref|XP_009622215.1|/0/PREDICTED: plant intracellular Ras-group-related LRR protein 4-like [Nicotiana tomentosiformis]</v>
          </cell>
        </row>
        <row r="236">
          <cell r="A236" t="str">
            <v>gene_73285</v>
          </cell>
          <cell r="B236">
            <v>1482</v>
          </cell>
          <cell r="C236">
            <v>112</v>
          </cell>
          <cell r="D236">
            <v>124</v>
          </cell>
          <cell r="E236">
            <v>319</v>
          </cell>
          <cell r="F236">
            <v>277</v>
          </cell>
          <cell r="G236">
            <v>3.1784887582598</v>
          </cell>
          <cell r="H236">
            <v>1.30851082686015</v>
          </cell>
          <cell r="I236" t="str">
            <v>up</v>
          </cell>
          <cell r="J236">
            <v>3.7366704647369303E-7</v>
          </cell>
          <cell r="K236">
            <v>4.7505436726891399E-5</v>
          </cell>
          <cell r="L236" t="str">
            <v>ko04712//Circadian rhythm - plant</v>
          </cell>
          <cell r="M236" t="str">
            <v>-</v>
          </cell>
          <cell r="N236" t="str">
            <v>-</v>
          </cell>
          <cell r="O236" t="str">
            <v>-</v>
          </cell>
          <cell r="P236" t="str">
            <v>gi|697147419|ref|XP_009627868.1|/0/PREDICTED: transcription factor bHLH62-like [Nicotiana tomentosiformis]</v>
          </cell>
        </row>
        <row r="237">
          <cell r="A237" t="str">
            <v>gene_8927</v>
          </cell>
          <cell r="B237">
            <v>861</v>
          </cell>
          <cell r="C237">
            <v>902</v>
          </cell>
          <cell r="D237">
            <v>503</v>
          </cell>
          <cell r="E237">
            <v>2091</v>
          </cell>
          <cell r="F237">
            <v>1717</v>
          </cell>
          <cell r="G237">
            <v>5.8191534058917496</v>
          </cell>
          <cell r="H237">
            <v>1.3984739414278899</v>
          </cell>
          <cell r="I237" t="str">
            <v>up</v>
          </cell>
          <cell r="J237">
            <v>3.8227102269999401E-7</v>
          </cell>
          <cell r="K237">
            <v>4.8210492298832397E-5</v>
          </cell>
          <cell r="L237" t="str">
            <v>-</v>
          </cell>
          <cell r="M237" t="str">
            <v>-</v>
          </cell>
          <cell r="N237" t="str">
            <v>GO:0005515//protein binding;GO:0003677//DNA binding</v>
          </cell>
          <cell r="O237" t="str">
            <v>GO:0009653//anatomical structure morphogenesis;GO:0009908//flower development;GO:0044763;GO:0009888//tissue development;GO:0009639//response to red or far red light;GO:0009725//response to hormone;GO:0006351//transcription, DNA-templated;GO:0050794//regulation of cellular process</v>
          </cell>
          <cell r="P237" t="str">
            <v>gi|698485786|ref|XP_009789655.1|/0/PREDICTED: homeobox-leucine zipper protein HAT4-like [Nicotiana sylvestris]</v>
          </cell>
        </row>
        <row r="238">
          <cell r="A238" t="str">
            <v>gene_23677</v>
          </cell>
          <cell r="B238">
            <v>2610</v>
          </cell>
          <cell r="C238">
            <v>83</v>
          </cell>
          <cell r="D238">
            <v>126</v>
          </cell>
          <cell r="E238">
            <v>223</v>
          </cell>
          <cell r="F238">
            <v>553</v>
          </cell>
          <cell r="G238">
            <v>3.3958269688665901</v>
          </cell>
          <cell r="H238">
            <v>1.8420733616345599</v>
          </cell>
          <cell r="I238" t="str">
            <v>up</v>
          </cell>
          <cell r="J238">
            <v>3.9083038354540999E-7</v>
          </cell>
          <cell r="K238">
            <v>4.9093590290052697E-5</v>
          </cell>
          <cell r="L238" t="str">
            <v>ko00604//Glycosphingolipid biosynthesis - ganglio series;ko00531//Glycosaminoglycan degradation;ko01100//Metabolic pathways;ko00600//Sphingolipid metabolism;ko00052//Galactose metabolism;ko00511//Other glycan degradation</v>
          </cell>
          <cell r="M238" t="str">
            <v>-</v>
          </cell>
          <cell r="N238" t="str">
            <v>GO:0015925//galactosidase activity;GO:0005488</v>
          </cell>
          <cell r="O238" t="str">
            <v>GO:0044238//primary metabolic process</v>
          </cell>
          <cell r="P238" t="str">
            <v>gi|698444951|ref|XP_009767061.1|/0/PREDICTED: beta-galactosidase 10 [Nicotiana sylvestris]</v>
          </cell>
        </row>
        <row r="239">
          <cell r="A239" t="str">
            <v>gene_9861</v>
          </cell>
          <cell r="B239">
            <v>693</v>
          </cell>
          <cell r="C239">
            <v>268</v>
          </cell>
          <cell r="D239">
            <v>389</v>
          </cell>
          <cell r="E239">
            <v>127</v>
          </cell>
          <cell r="F239">
            <v>145</v>
          </cell>
          <cell r="G239">
            <v>3.3397622113935901</v>
          </cell>
          <cell r="H239">
            <v>-1.29997285583764</v>
          </cell>
          <cell r="I239" t="str">
            <v>down</v>
          </cell>
          <cell r="J239">
            <v>3.9683702311073198E-7</v>
          </cell>
          <cell r="K239">
            <v>4.9650295641501102E-5</v>
          </cell>
          <cell r="L239" t="str">
            <v>ko00480//Glutathione metabolism</v>
          </cell>
          <cell r="M239" t="str">
            <v>-</v>
          </cell>
          <cell r="N239" t="str">
            <v>-</v>
          </cell>
          <cell r="O239" t="str">
            <v>-</v>
          </cell>
          <cell r="P239" t="str">
            <v>gi|698553843|ref|XP_009770048.1|/5.75221e-146/PREDICTED: glutathione S-transferase U17-like [Nicotiana sylvestris]</v>
          </cell>
        </row>
        <row r="240">
          <cell r="A240" t="str">
            <v>gene_19849</v>
          </cell>
          <cell r="B240">
            <v>1341</v>
          </cell>
          <cell r="C240">
            <v>250</v>
          </cell>
          <cell r="D240">
            <v>175</v>
          </cell>
          <cell r="E240">
            <v>432</v>
          </cell>
          <cell r="F240">
            <v>679</v>
          </cell>
          <cell r="G240">
            <v>4.0473739514431699</v>
          </cell>
          <cell r="H240">
            <v>1.3330789875623199</v>
          </cell>
          <cell r="I240" t="str">
            <v>up</v>
          </cell>
          <cell r="J240">
            <v>4.03564392785506E-7</v>
          </cell>
          <cell r="K240">
            <v>5.0292417945194497E-5</v>
          </cell>
          <cell r="L240" t="str">
            <v>-</v>
          </cell>
          <cell r="M240" t="str">
            <v>-</v>
          </cell>
          <cell r="N240" t="str">
            <v>-</v>
          </cell>
          <cell r="O240" t="str">
            <v>-</v>
          </cell>
          <cell r="P240" t="str">
            <v>gi|697127368|ref|XP_009617728.1|/0/PREDICTED: uncharacterized protein LOC104110016 [Nicotiana tomentosiformis]</v>
          </cell>
        </row>
        <row r="241">
          <cell r="A241" t="str">
            <v>gene_47827</v>
          </cell>
          <cell r="B241">
            <v>1530</v>
          </cell>
          <cell r="C241">
            <v>555</v>
          </cell>
          <cell r="D241">
            <v>570</v>
          </cell>
          <cell r="E241">
            <v>216</v>
          </cell>
          <cell r="F241">
            <v>324</v>
          </cell>
          <cell r="G241">
            <v>4.1780497670424097</v>
          </cell>
          <cell r="H241">
            <v>-1.1013013255986699</v>
          </cell>
          <cell r="I241" t="str">
            <v>down</v>
          </cell>
          <cell r="J241">
            <v>4.35187576824032E-7</v>
          </cell>
          <cell r="K241">
            <v>5.4019799644428702E-5</v>
          </cell>
          <cell r="L241" t="str">
            <v>ko01100//Metabolic pathways;ko00040//Pentose and glucuronate interconversions;ko00500//Starch and sucrose metabolism</v>
          </cell>
          <cell r="M241" t="str">
            <v>-</v>
          </cell>
          <cell r="N241" t="str">
            <v>GO:0016798//hydrolase activity, acting on glycosyl bonds</v>
          </cell>
          <cell r="O241" t="str">
            <v>GO:0008152//metabolic process</v>
          </cell>
          <cell r="P241" t="str">
            <v>gi|697151087|ref|XP_009629756.1|/0/PREDICTED: polygalacturonase At1g48100-like [Nicotiana tomentosiformis]</v>
          </cell>
        </row>
        <row r="242">
          <cell r="A242" t="str">
            <v>gene_60789</v>
          </cell>
          <cell r="B242">
            <v>483</v>
          </cell>
          <cell r="C242">
            <v>131</v>
          </cell>
          <cell r="D242">
            <v>125</v>
          </cell>
          <cell r="E242">
            <v>290</v>
          </cell>
          <cell r="F242">
            <v>328</v>
          </cell>
          <cell r="G242">
            <v>3.2450805892339201</v>
          </cell>
          <cell r="H242">
            <v>1.2338329158064201</v>
          </cell>
          <cell r="I242" t="str">
            <v>up</v>
          </cell>
          <cell r="J242">
            <v>4.40786822952443E-7</v>
          </cell>
          <cell r="K242">
            <v>5.4287373987763999E-5</v>
          </cell>
          <cell r="L242" t="str">
            <v>ko04141//Protein processing in endoplasmic reticulum</v>
          </cell>
          <cell r="M242" t="str">
            <v>GO:0009532//plastid stroma</v>
          </cell>
          <cell r="N242" t="str">
            <v>-</v>
          </cell>
          <cell r="O242" t="str">
            <v>GO:0009314//response to radiation</v>
          </cell>
          <cell r="P242" t="str">
            <v>gi|697147476|ref|XP_009627898.1|/5.01355e-102/PREDICTED: chaperone protein dnaJ 8, chloroplastic-like [Nicotiana tomentosiformis]</v>
          </cell>
        </row>
        <row r="243">
          <cell r="A243" t="str">
            <v>gene_29860</v>
          </cell>
          <cell r="B243">
            <v>1206</v>
          </cell>
          <cell r="C243">
            <v>218</v>
          </cell>
          <cell r="D243">
            <v>278</v>
          </cell>
          <cell r="E243">
            <v>493</v>
          </cell>
          <cell r="F243">
            <v>554</v>
          </cell>
          <cell r="G243">
            <v>4.0581276889261098</v>
          </cell>
          <cell r="H243">
            <v>1.04620104252962</v>
          </cell>
          <cell r="I243" t="str">
            <v>up</v>
          </cell>
          <cell r="J243">
            <v>4.5007971764130802E-7</v>
          </cell>
          <cell r="K243">
            <v>5.4789820144837101E-5</v>
          </cell>
          <cell r="L243" t="str">
            <v>ko04712//Circadian rhythm - plant</v>
          </cell>
          <cell r="M243" t="str">
            <v>-</v>
          </cell>
          <cell r="N243" t="str">
            <v>-</v>
          </cell>
          <cell r="O243" t="str">
            <v>-</v>
          </cell>
          <cell r="P243" t="str">
            <v>gi|698463592|ref|XP_009782253.1|/0/PREDICTED: protein EARLY FLOWERING 3-like isoform X1 [Nicotiana sylvestris]</v>
          </cell>
        </row>
        <row r="244">
          <cell r="A244" t="str">
            <v>gene_52152</v>
          </cell>
          <cell r="B244">
            <v>891</v>
          </cell>
          <cell r="C244">
            <v>367</v>
          </cell>
          <cell r="D244">
            <v>258</v>
          </cell>
          <cell r="E244">
            <v>848</v>
          </cell>
          <cell r="F244">
            <v>662</v>
          </cell>
          <cell r="G244">
            <v>4.5347986476158102</v>
          </cell>
          <cell r="H244">
            <v>1.23927585941159</v>
          </cell>
          <cell r="I244" t="str">
            <v>up</v>
          </cell>
          <cell r="J244">
            <v>4.6504958663971399E-7</v>
          </cell>
          <cell r="K244">
            <v>5.6394416989090598E-5</v>
          </cell>
          <cell r="L244" t="str">
            <v>-</v>
          </cell>
          <cell r="M244" t="str">
            <v>-</v>
          </cell>
          <cell r="N244" t="str">
            <v>-</v>
          </cell>
          <cell r="O244" t="str">
            <v>-</v>
          </cell>
          <cell r="P244" t="str">
            <v>gi|698504250|ref|XP_009797664.1|/0/PREDICTED: uncharacterized protein LOC104244060 [Nicotiana sylvestris]</v>
          </cell>
        </row>
        <row r="245">
          <cell r="A245" t="str">
            <v>gene_12417</v>
          </cell>
          <cell r="B245">
            <v>1458</v>
          </cell>
          <cell r="C245">
            <v>307</v>
          </cell>
          <cell r="D245">
            <v>321</v>
          </cell>
          <cell r="E245">
            <v>545</v>
          </cell>
          <cell r="F245">
            <v>863</v>
          </cell>
          <cell r="G245">
            <v>4.4505856221220697</v>
          </cell>
          <cell r="H245">
            <v>1.1197346667047201</v>
          </cell>
          <cell r="I245" t="str">
            <v>up</v>
          </cell>
          <cell r="J245">
            <v>5.2218145796885505E-7</v>
          </cell>
          <cell r="K245">
            <v>6.2839157207252003E-5</v>
          </cell>
          <cell r="L245" t="str">
            <v>-</v>
          </cell>
          <cell r="M245" t="str">
            <v>-</v>
          </cell>
          <cell r="N245" t="str">
            <v>-</v>
          </cell>
          <cell r="O245" t="str">
            <v>-</v>
          </cell>
          <cell r="P245" t="str">
            <v>gi|697179134|ref|XP_009598549.1|/1.32734e-72/PREDICTED: microtubule-associated protein TORTIFOLIA1-like [Nicotiana tomentosiformis]</v>
          </cell>
        </row>
        <row r="246">
          <cell r="A246" t="str">
            <v>gene_68609</v>
          </cell>
          <cell r="B246">
            <v>810</v>
          </cell>
          <cell r="C246">
            <v>165</v>
          </cell>
          <cell r="D246">
            <v>160</v>
          </cell>
          <cell r="E246">
            <v>326</v>
          </cell>
          <cell r="F246">
            <v>420</v>
          </cell>
          <cell r="G246">
            <v>3.5336063532753701</v>
          </cell>
          <cell r="H246">
            <v>1.1580165992393201</v>
          </cell>
          <cell r="I246" t="str">
            <v>up</v>
          </cell>
          <cell r="J246">
            <v>5.5161874907007596E-7</v>
          </cell>
          <cell r="K246">
            <v>6.5878740679660707E-5</v>
          </cell>
          <cell r="L246" t="str">
            <v>-</v>
          </cell>
          <cell r="M246" t="str">
            <v>GO:0016020//membrane</v>
          </cell>
          <cell r="N246" t="str">
            <v>-</v>
          </cell>
          <cell r="O246" t="str">
            <v>-</v>
          </cell>
          <cell r="P246" t="str">
            <v>gi|698476368|ref|XP_009785507.1|/6.72367e-175/PREDICTED: tetraspanin-2 [Nicotiana sylvestris]</v>
          </cell>
        </row>
        <row r="247">
          <cell r="A247" t="str">
            <v>gene_65120</v>
          </cell>
          <cell r="B247">
            <v>843</v>
          </cell>
          <cell r="C247">
            <v>161</v>
          </cell>
          <cell r="D247">
            <v>170</v>
          </cell>
          <cell r="E247">
            <v>362</v>
          </cell>
          <cell r="F247">
            <v>374</v>
          </cell>
          <cell r="G247">
            <v>3.5320127224800499</v>
          </cell>
          <cell r="H247">
            <v>1.1196650717304799</v>
          </cell>
          <cell r="I247" t="str">
            <v>up</v>
          </cell>
          <cell r="J247">
            <v>5.8159898691645195E-7</v>
          </cell>
          <cell r="K247">
            <v>6.9112169068270395E-5</v>
          </cell>
          <cell r="L247" t="str">
            <v>-</v>
          </cell>
          <cell r="M247" t="str">
            <v>-</v>
          </cell>
          <cell r="N247" t="str">
            <v>-</v>
          </cell>
          <cell r="O247" t="str">
            <v>-</v>
          </cell>
          <cell r="P247" t="str">
            <v>gi|697157303|ref|XP_009587406.1|/7.4702e-116/PREDICTED: protein lozenge-like [Nicotiana tomentosiformis]</v>
          </cell>
        </row>
        <row r="248">
          <cell r="A248" t="str">
            <v>gene_4248</v>
          </cell>
          <cell r="B248">
            <v>1428</v>
          </cell>
          <cell r="C248">
            <v>180</v>
          </cell>
          <cell r="D248">
            <v>159</v>
          </cell>
          <cell r="E248">
            <v>329</v>
          </cell>
          <cell r="F248">
            <v>500</v>
          </cell>
          <cell r="G248">
            <v>3.65471237630473</v>
          </cell>
          <cell r="H248">
            <v>1.24288212868813</v>
          </cell>
          <cell r="I248" t="str">
            <v>up</v>
          </cell>
          <cell r="J248">
            <v>5.8307707101905996E-7</v>
          </cell>
          <cell r="K248">
            <v>6.9112169068270395E-5</v>
          </cell>
          <cell r="L248" t="str">
            <v>-</v>
          </cell>
          <cell r="M248" t="str">
            <v>-</v>
          </cell>
          <cell r="N248" t="str">
            <v>GO:0016787//hydrolase activity</v>
          </cell>
          <cell r="O248" t="str">
            <v>-</v>
          </cell>
          <cell r="P248" t="str">
            <v>gi|698517312|ref|XP_009803539.1|/0/PREDICTED: uncharacterized protein LOC104248887 [Nicotiana sylvestris]</v>
          </cell>
        </row>
        <row r="249">
          <cell r="A249" t="str">
            <v>gene_23948</v>
          </cell>
          <cell r="B249">
            <v>999</v>
          </cell>
          <cell r="C249">
            <v>67</v>
          </cell>
          <cell r="D249">
            <v>97</v>
          </cell>
          <cell r="E249">
            <v>219</v>
          </cell>
          <cell r="F249">
            <v>233</v>
          </cell>
          <cell r="G249">
            <v>2.7442601797735802</v>
          </cell>
          <cell r="H249">
            <v>1.4331752295125799</v>
          </cell>
          <cell r="I249" t="str">
            <v>up</v>
          </cell>
          <cell r="J249">
            <v>6.4459310825254195E-7</v>
          </cell>
          <cell r="K249">
            <v>7.5551584052395594E-5</v>
          </cell>
          <cell r="L249" t="str">
            <v>-</v>
          </cell>
          <cell r="M249" t="str">
            <v>-</v>
          </cell>
          <cell r="N249" t="str">
            <v>-</v>
          </cell>
          <cell r="O249" t="str">
            <v>-</v>
          </cell>
          <cell r="P249" t="str">
            <v>gi|698528186|ref|XP_009760921.1|/5.2352e-124/PREDICTED: heat stress transcription factor B-2b [Nicotiana sylvestris]</v>
          </cell>
        </row>
        <row r="250">
          <cell r="A250" t="str">
            <v>gene_56436</v>
          </cell>
          <cell r="B250">
            <v>1146</v>
          </cell>
          <cell r="C250">
            <v>13</v>
          </cell>
          <cell r="D250">
            <v>10</v>
          </cell>
          <cell r="E250">
            <v>75</v>
          </cell>
          <cell r="F250">
            <v>64</v>
          </cell>
          <cell r="G250">
            <v>0.87326317494793704</v>
          </cell>
          <cell r="H250">
            <v>2.5513511120275898</v>
          </cell>
          <cell r="I250" t="str">
            <v>up</v>
          </cell>
          <cell r="J250">
            <v>7.03796868411854E-7</v>
          </cell>
          <cell r="K250">
            <v>8.2185227645027205E-5</v>
          </cell>
          <cell r="L250" t="str">
            <v>-</v>
          </cell>
          <cell r="M250" t="str">
            <v>-</v>
          </cell>
          <cell r="N250" t="str">
            <v>-</v>
          </cell>
          <cell r="O250" t="str">
            <v>-</v>
          </cell>
          <cell r="P250" t="str">
            <v>gi|697135456|ref|XP_009621783.1|/5.95299e-141/PREDICTED: uncharacterized protein LOC104113357 [Nicotiana tomentosiformis]</v>
          </cell>
        </row>
        <row r="251">
          <cell r="A251" t="str">
            <v>gene_19448</v>
          </cell>
          <cell r="B251">
            <v>606</v>
          </cell>
          <cell r="C251">
            <v>735</v>
          </cell>
          <cell r="D251">
            <v>1224</v>
          </cell>
          <cell r="E251">
            <v>374</v>
          </cell>
          <cell r="F251">
            <v>516</v>
          </cell>
          <cell r="G251">
            <v>4.9439730434640499</v>
          </cell>
          <cell r="H251">
            <v>-1.1684326330429999</v>
          </cell>
          <cell r="I251" t="str">
            <v>down</v>
          </cell>
          <cell r="J251">
            <v>7.2092499654554797E-7</v>
          </cell>
          <cell r="K251">
            <v>8.3566339029722704E-5</v>
          </cell>
          <cell r="L251" t="str">
            <v>-</v>
          </cell>
          <cell r="M251" t="str">
            <v>-</v>
          </cell>
          <cell r="N251" t="str">
            <v>-</v>
          </cell>
          <cell r="O251" t="str">
            <v>-</v>
          </cell>
          <cell r="P251" t="str">
            <v>gi|698454177|ref|XP_009780118.1|/1.07731e-137/PREDICTED: lactoylglutathione lyase-like [Nicotiana sylvestris]</v>
          </cell>
        </row>
        <row r="252">
          <cell r="A252" t="str">
            <v>gene_2555</v>
          </cell>
          <cell r="B252">
            <v>1548</v>
          </cell>
          <cell r="C252">
            <v>3406</v>
          </cell>
          <cell r="D252">
            <v>3775</v>
          </cell>
          <cell r="E252">
            <v>1315</v>
          </cell>
          <cell r="F252">
            <v>2191</v>
          </cell>
          <cell r="G252">
            <v>6.8523470772634401</v>
          </cell>
          <cell r="H252">
            <v>-1.07963057334837</v>
          </cell>
          <cell r="I252" t="str">
            <v>down</v>
          </cell>
          <cell r="J252">
            <v>7.3294422163207198E-7</v>
          </cell>
          <cell r="K252">
            <v>8.4648345655082797E-5</v>
          </cell>
          <cell r="L252" t="str">
            <v>ko00941//Flavonoid biosynthesis;ko01100//Metabolic pathways;ko01110//Biosynthesis of secondary metabolites;ko00944//Flavone and flavonol biosynthesis</v>
          </cell>
          <cell r="M252" t="str">
            <v>GO:0031224//intrinsic component of membrane;GO:0042175//nuclear outer membrane-endoplasmic reticulum membrane network;GO:0043231//intracellular membrane-bounded organelle</v>
          </cell>
          <cell r="N252" t="str">
            <v>GO:0046906//tetrapyrrole binding;GO:0046914//transition metal ion binding;GO:0016709//oxidoreductase activity, acting on paired donors, with incorporation or reduction of molecular oxygen, NAD(P)H as one donor, and incorporation of one atom of oxygen</v>
          </cell>
          <cell r="O252" t="str">
            <v>GO:0009812//flavonoid metabolic process;GO:0044710</v>
          </cell>
          <cell r="P252" t="str">
            <v>gi|697176627|ref|XP_009597267.1|/0/PREDICTED: flavonoid 3'-monooxygenase [Nicotiana tomentosiformis]</v>
          </cell>
        </row>
        <row r="253">
          <cell r="A253" t="str">
            <v>gene_57257</v>
          </cell>
          <cell r="B253">
            <v>534</v>
          </cell>
          <cell r="C253">
            <v>18</v>
          </cell>
          <cell r="D253">
            <v>26</v>
          </cell>
          <cell r="E253">
            <v>89</v>
          </cell>
          <cell r="F253">
            <v>110</v>
          </cell>
          <cell r="G253">
            <v>1.42816252077691</v>
          </cell>
          <cell r="H253">
            <v>2.13787345413302</v>
          </cell>
          <cell r="I253" t="str">
            <v>up</v>
          </cell>
          <cell r="J253">
            <v>7.3625254773856505E-7</v>
          </cell>
          <cell r="K253">
            <v>8.4720096998719795E-5</v>
          </cell>
          <cell r="L253" t="str">
            <v>-</v>
          </cell>
          <cell r="M253" t="str">
            <v>-</v>
          </cell>
          <cell r="N253" t="str">
            <v>GO:0003824//catalytic activity</v>
          </cell>
          <cell r="O253" t="str">
            <v>-</v>
          </cell>
          <cell r="P253" t="str">
            <v>gi|697170551|ref|XP_009594193.1|/1.87393e-114/PREDICTED: uncharacterized protein LOC104090726 [Nicotiana tomentosiformis]</v>
          </cell>
        </row>
        <row r="254">
          <cell r="A254" t="str">
            <v>gene_42571</v>
          </cell>
          <cell r="B254">
            <v>1344</v>
          </cell>
          <cell r="C254">
            <v>220</v>
          </cell>
          <cell r="D254">
            <v>341</v>
          </cell>
          <cell r="E254">
            <v>86</v>
          </cell>
          <cell r="F254">
            <v>125</v>
          </cell>
          <cell r="G254">
            <v>3.0730124050332699</v>
          </cell>
          <cell r="H254">
            <v>-1.44235336238973</v>
          </cell>
          <cell r="I254" t="str">
            <v>down</v>
          </cell>
          <cell r="J254">
            <v>7.5555324868000296E-7</v>
          </cell>
          <cell r="K254">
            <v>8.6311008614608004E-5</v>
          </cell>
          <cell r="L254" t="str">
            <v>ko00591//Linoleic acid metabolism;ko01100//Metabolic pathways;ko00592//alpha-Linolenic acid metabolism</v>
          </cell>
          <cell r="M254" t="str">
            <v>GO:0031976;GO:0009532//plastid stroma</v>
          </cell>
          <cell r="N254" t="str">
            <v>GO:0046914//transition metal ion binding;GO:0016702//oxidoreductase activity, acting on single donors with incorporation of molecular oxygen, incorporation of two atoms of oxygen</v>
          </cell>
          <cell r="O254" t="str">
            <v>GO:0006633//fatty acid biosynthetic process</v>
          </cell>
          <cell r="P254" t="str">
            <v>gi|32454712|gb|AAP83137.1|/0/lipoxygenase, partial [Nicotiana attenuata]</v>
          </cell>
        </row>
        <row r="255">
          <cell r="A255" t="str">
            <v>gene_1950</v>
          </cell>
          <cell r="B255">
            <v>858</v>
          </cell>
          <cell r="C255">
            <v>6513</v>
          </cell>
          <cell r="D255">
            <v>9841</v>
          </cell>
          <cell r="E255">
            <v>4116</v>
          </cell>
          <cell r="F255">
            <v>4149</v>
          </cell>
          <cell r="G255">
            <v>8.0554151680790103</v>
          </cell>
          <cell r="H255">
            <v>-1.00793610224333</v>
          </cell>
          <cell r="I255" t="str">
            <v>down</v>
          </cell>
          <cell r="J255">
            <v>7.6091648678668595E-7</v>
          </cell>
          <cell r="K255">
            <v>8.6609876938257806E-5</v>
          </cell>
          <cell r="L255" t="str">
            <v>-</v>
          </cell>
          <cell r="M255" t="str">
            <v>GO:0031224//intrinsic component of membrane</v>
          </cell>
          <cell r="N255" t="str">
            <v>-</v>
          </cell>
          <cell r="O255" t="str">
            <v>GO:0051234//establishment of localization</v>
          </cell>
          <cell r="P255" t="str">
            <v>gi|735997345|tpg|DAA64671.1|/0/TPA_exp: aquaporin PIP1 4 [Nicotiana tabacum]</v>
          </cell>
        </row>
        <row r="256">
          <cell r="A256" t="str">
            <v>gene_62602</v>
          </cell>
          <cell r="B256">
            <v>1536</v>
          </cell>
          <cell r="C256">
            <v>158</v>
          </cell>
          <cell r="D256">
            <v>368</v>
          </cell>
          <cell r="E256">
            <v>65</v>
          </cell>
          <cell r="F256">
            <v>85</v>
          </cell>
          <cell r="G256">
            <v>2.87984294811677</v>
          </cell>
          <cell r="H256">
            <v>-1.8302170629932799</v>
          </cell>
          <cell r="I256" t="str">
            <v>down</v>
          </cell>
          <cell r="J256">
            <v>7.6715643082076197E-7</v>
          </cell>
          <cell r="K256">
            <v>8.7006025565999296E-5</v>
          </cell>
          <cell r="L256" t="str">
            <v>ko01100//Metabolic pathways;ko00500//Starch and sucrose metabolism</v>
          </cell>
          <cell r="M256" t="str">
            <v>-</v>
          </cell>
          <cell r="N256" t="str">
            <v>GO:0004553//hydrolase activity, hydrolyzing O-glycosyl compounds</v>
          </cell>
          <cell r="O256" t="str">
            <v>GO:0009827//plant-type cell wall modification;GO:0044238//primary metabolic process</v>
          </cell>
          <cell r="P256" t="str">
            <v>gi|698443246|ref|XP_009764272.1|/0/PREDICTED: endoglucanase 18-like [Nicotiana sylvestris]</v>
          </cell>
        </row>
        <row r="257">
          <cell r="A257" t="str">
            <v>gene_6468</v>
          </cell>
          <cell r="B257">
            <v>1473</v>
          </cell>
          <cell r="C257">
            <v>235</v>
          </cell>
          <cell r="D257">
            <v>203</v>
          </cell>
          <cell r="E257">
            <v>668</v>
          </cell>
          <cell r="F257">
            <v>433</v>
          </cell>
          <cell r="G257">
            <v>4.06662350983349</v>
          </cell>
          <cell r="H257">
            <v>1.3057735148432601</v>
          </cell>
          <cell r="I257" t="str">
            <v>up</v>
          </cell>
          <cell r="J257">
            <v>8.4183167727647405E-7</v>
          </cell>
          <cell r="K257">
            <v>9.4727140211557997E-5</v>
          </cell>
          <cell r="L257" t="str">
            <v>-</v>
          </cell>
          <cell r="M257" t="str">
            <v>-</v>
          </cell>
          <cell r="N257" t="str">
            <v>-</v>
          </cell>
          <cell r="O257" t="str">
            <v>-</v>
          </cell>
          <cell r="P257" t="str">
            <v>gi|697134316|ref|XP_009621209.1|/0/PREDICTED: sugar transport protein 8-like [Nicotiana tomentosiformis]</v>
          </cell>
        </row>
        <row r="258">
          <cell r="A258" t="str">
            <v>gene_33036</v>
          </cell>
          <cell r="B258">
            <v>1146</v>
          </cell>
          <cell r="C258">
            <v>2673</v>
          </cell>
          <cell r="D258">
            <v>2214</v>
          </cell>
          <cell r="E258">
            <v>5699</v>
          </cell>
          <cell r="F258">
            <v>4600</v>
          </cell>
          <cell r="G258">
            <v>7.3598304404087704</v>
          </cell>
          <cell r="H258">
            <v>1.0446907714784801</v>
          </cell>
          <cell r="I258" t="str">
            <v>up</v>
          </cell>
          <cell r="J258">
            <v>8.7405793002595202E-7</v>
          </cell>
          <cell r="K258">
            <v>9.7724015871589499E-5</v>
          </cell>
          <cell r="L258" t="str">
            <v>-</v>
          </cell>
          <cell r="M258" t="str">
            <v>GO:0043231//intracellular membrane-bounded organelle</v>
          </cell>
          <cell r="N258" t="str">
            <v>-</v>
          </cell>
          <cell r="O258" t="str">
            <v>GO:0036211;GO:0001101//response to acid chemical;GO:0044767;GO:0009411//response to UV</v>
          </cell>
          <cell r="P258" t="str">
            <v>gi|694353262|ref|XP_009358096.1|/0/PREDICTED: polyubiquitin isoform X1 [Pyrus x bretschneideri]</v>
          </cell>
        </row>
        <row r="259">
          <cell r="A259" t="str">
            <v>gene_43263</v>
          </cell>
          <cell r="B259">
            <v>609</v>
          </cell>
          <cell r="C259">
            <v>4</v>
          </cell>
          <cell r="D259">
            <v>4</v>
          </cell>
          <cell r="E259">
            <v>71</v>
          </cell>
          <cell r="F259">
            <v>28</v>
          </cell>
          <cell r="G259">
            <v>0.317514434993935</v>
          </cell>
          <cell r="H259">
            <v>3.5798802797089002</v>
          </cell>
          <cell r="I259" t="str">
            <v>up</v>
          </cell>
          <cell r="J259">
            <v>9.0460336880719204E-7</v>
          </cell>
          <cell r="K259">
            <v>1.00514500122296E-4</v>
          </cell>
          <cell r="L259" t="str">
            <v>-</v>
          </cell>
          <cell r="M259" t="str">
            <v>-</v>
          </cell>
          <cell r="N259" t="str">
            <v>-</v>
          </cell>
          <cell r="O259" t="str">
            <v>-</v>
          </cell>
          <cell r="P259" t="str">
            <v>gi|697130136|ref|XP_009619132.1|/4.00065e-128/PREDICTED: ethylene-responsive transcription factor ERF003-like [Nicotiana tomentosiformis]</v>
          </cell>
        </row>
        <row r="260">
          <cell r="A260" t="str">
            <v>gene_84590</v>
          </cell>
          <cell r="B260">
            <v>777</v>
          </cell>
          <cell r="C260">
            <v>656</v>
          </cell>
          <cell r="D260">
            <v>497</v>
          </cell>
          <cell r="E260">
            <v>1313</v>
          </cell>
          <cell r="F260">
            <v>1147</v>
          </cell>
          <cell r="G260">
            <v>5.2897465517356697</v>
          </cell>
          <cell r="H260">
            <v>1.0582249166280799</v>
          </cell>
          <cell r="I260" t="str">
            <v>up</v>
          </cell>
          <cell r="J260">
            <v>9.7432375856229703E-7</v>
          </cell>
          <cell r="K260">
            <v>1.07036424333487E-4</v>
          </cell>
          <cell r="L260" t="str">
            <v>-</v>
          </cell>
          <cell r="M260" t="str">
            <v>-</v>
          </cell>
          <cell r="N260" t="str">
            <v>-</v>
          </cell>
          <cell r="O260" t="str">
            <v>-</v>
          </cell>
          <cell r="P260" t="str">
            <v>gi|698487218|ref|XP_009790287.1|/0/PREDICTED: uncharacterized protein LOC104237763 [Nicotiana sylvestris]</v>
          </cell>
        </row>
        <row r="261">
          <cell r="A261" t="str">
            <v>gene_69524</v>
          </cell>
          <cell r="B261">
            <v>2091</v>
          </cell>
          <cell r="C261">
            <v>225</v>
          </cell>
          <cell r="D261">
            <v>244</v>
          </cell>
          <cell r="E261">
            <v>436</v>
          </cell>
          <cell r="F261">
            <v>534</v>
          </cell>
          <cell r="G261">
            <v>3.9577211366593099</v>
          </cell>
          <cell r="H261">
            <v>1.0112965026607299</v>
          </cell>
          <cell r="I261" t="str">
            <v>up</v>
          </cell>
          <cell r="J261">
            <v>9.8140034964689699E-7</v>
          </cell>
          <cell r="K261">
            <v>1.07439484805615E-4</v>
          </cell>
          <cell r="L261" t="str">
            <v>ko04075//Plant hormone signal transduction</v>
          </cell>
          <cell r="M261" t="str">
            <v>-</v>
          </cell>
          <cell r="N261" t="str">
            <v>GO:0005488</v>
          </cell>
          <cell r="O261" t="str">
            <v>GO:0044763;GO:0009725//response to hormone;GO:0050794//regulation of cellular process;GO:0007275//multicellular organismal development;GO:0006351//transcription, DNA-templated</v>
          </cell>
          <cell r="P261" t="str">
            <v>gi|698473702|ref|XP_009784518.1|;gi|697187181|ref|XP_009602628.1|/0;0/PREDICTED: auxin response factor 16-like [Nicotiana sylvestris];PREDICTED: auxin response factor 16-like [Nicotiana tomentosiformis]</v>
          </cell>
        </row>
        <row r="262">
          <cell r="A262" t="str">
            <v>gene_2797</v>
          </cell>
          <cell r="B262">
            <v>2382</v>
          </cell>
          <cell r="C262">
            <v>880</v>
          </cell>
          <cell r="D262">
            <v>1040</v>
          </cell>
          <cell r="E262">
            <v>371</v>
          </cell>
          <cell r="F262">
            <v>590</v>
          </cell>
          <cell r="G262">
            <v>4.9632167902711499</v>
          </cell>
          <cell r="H262">
            <v>-1.0400994516717701</v>
          </cell>
          <cell r="I262" t="str">
            <v>down</v>
          </cell>
          <cell r="J262">
            <v>1.03388469196042E-6</v>
          </cell>
          <cell r="K262">
            <v>1.12793600182768E-4</v>
          </cell>
          <cell r="L262" t="str">
            <v>-</v>
          </cell>
          <cell r="M262" t="str">
            <v>GO:0043033//isoamylase complex</v>
          </cell>
          <cell r="N262" t="str">
            <v>GO:0016798//hydrolase activity, acting on glycosyl bonds;GO:0043167//ion binding</v>
          </cell>
          <cell r="O262" t="str">
            <v>GO:0009059//macromolecule biosynthetic process;GO:0044238//primary metabolic process</v>
          </cell>
          <cell r="P262" t="str">
            <v>gi|697160267|ref|XP_009588914.1|/0/PREDICTED: isoamylase 1, chloroplastic [Nicotiana tomentosiformis]</v>
          </cell>
        </row>
        <row r="263">
          <cell r="A263" t="str">
            <v>gene_68278</v>
          </cell>
          <cell r="B263">
            <v>2523</v>
          </cell>
          <cell r="C263">
            <v>153</v>
          </cell>
          <cell r="D263">
            <v>166</v>
          </cell>
          <cell r="E263">
            <v>392</v>
          </cell>
          <cell r="F263">
            <v>336</v>
          </cell>
          <cell r="G263">
            <v>3.5080717276269699</v>
          </cell>
          <cell r="H263">
            <v>1.16270195549003</v>
          </cell>
          <cell r="I263" t="str">
            <v>up</v>
          </cell>
          <cell r="J263">
            <v>1.03776145237497E-6</v>
          </cell>
          <cell r="K263">
            <v>1.1282614079976E-4</v>
          </cell>
          <cell r="L263" t="str">
            <v>ko00604//Glycosphingolipid biosynthesis - ganglio series;ko00531//Glycosaminoglycan degradation;ko01100//Metabolic pathways;ko00600//Sphingolipid metabolism;ko00052//Galactose metabolism;ko00511//Other glycan degradation</v>
          </cell>
          <cell r="M263" t="str">
            <v>-</v>
          </cell>
          <cell r="N263" t="str">
            <v>GO:0015925//galactosidase activity;GO:0005488</v>
          </cell>
          <cell r="O263" t="str">
            <v>GO:0044238//primary metabolic process</v>
          </cell>
          <cell r="P263" t="str">
            <v>gi|697097559|ref|XP_009622143.1|/0/PREDICTED: beta-galactosidase-like [Nicotiana tomentosiformis]</v>
          </cell>
        </row>
        <row r="264">
          <cell r="A264" t="str">
            <v>gene_54134</v>
          </cell>
          <cell r="B264">
            <v>633</v>
          </cell>
          <cell r="C264">
            <v>344</v>
          </cell>
          <cell r="D264">
            <v>442</v>
          </cell>
          <cell r="E264">
            <v>89</v>
          </cell>
          <cell r="F264">
            <v>199</v>
          </cell>
          <cell r="G264">
            <v>3.5452910896857301</v>
          </cell>
          <cell r="H264">
            <v>-1.49497901819357</v>
          </cell>
          <cell r="I264" t="str">
            <v>down</v>
          </cell>
          <cell r="J264">
            <v>1.0747091878432201E-6</v>
          </cell>
          <cell r="K264">
            <v>1.15646778100713E-4</v>
          </cell>
          <cell r="L264" t="str">
            <v>ko00941//Flavonoid biosynthesis;ko01100//Metabolic pathways;ko01110//Biosynthesis of secondary metabolites</v>
          </cell>
          <cell r="M264" t="str">
            <v>-</v>
          </cell>
          <cell r="N264" t="str">
            <v>GO:0016872//intramolecular lyase activity</v>
          </cell>
          <cell r="O264" t="str">
            <v>GO:0009812//flavonoid metabolic process;GO:0009628//response to abiotic stimulus</v>
          </cell>
          <cell r="P264" t="str">
            <v>gi|698519061|ref|XP_009804396.1|/1.23791e-135/PREDICTED: probable chalcone--flavonone isomerase 3 [Nicotiana sylvestris]</v>
          </cell>
        </row>
        <row r="265">
          <cell r="A265" t="str">
            <v>gene_59986</v>
          </cell>
          <cell r="B265">
            <v>1641</v>
          </cell>
          <cell r="C265">
            <v>191</v>
          </cell>
          <cell r="D265">
            <v>201</v>
          </cell>
          <cell r="E265">
            <v>404</v>
          </cell>
          <cell r="F265">
            <v>425</v>
          </cell>
          <cell r="G265">
            <v>3.7251066114396099</v>
          </cell>
          <cell r="H265">
            <v>1.0468766715703</v>
          </cell>
          <cell r="I265" t="str">
            <v>up</v>
          </cell>
          <cell r="J265">
            <v>1.0891979430685899E-6</v>
          </cell>
          <cell r="K265">
            <v>1.16807217506836E-4</v>
          </cell>
          <cell r="L265" t="str">
            <v>ko01100//Metabolic pathways;ko00500//Starch and sucrose metabolism</v>
          </cell>
          <cell r="M265" t="str">
            <v>GO:0009532//plastid stroma</v>
          </cell>
          <cell r="N265" t="str">
            <v>GO:0016160//amylase activity</v>
          </cell>
          <cell r="O265" t="str">
            <v>GO:0006950//response to stress;GO:0005976//polysaccharide metabolic process;GO:0000023//maltose metabolic process</v>
          </cell>
          <cell r="P265" t="str">
            <v>gi|697184605|ref|XP_009601320.1|/0/PREDICTED: beta-amylase 3, chloroplastic-like [Nicotiana tomentosiformis]</v>
          </cell>
        </row>
        <row r="266">
          <cell r="A266" t="str">
            <v>gene_81929</v>
          </cell>
          <cell r="B266">
            <v>993</v>
          </cell>
          <cell r="C266">
            <v>18</v>
          </cell>
          <cell r="D266">
            <v>2</v>
          </cell>
          <cell r="E266">
            <v>127</v>
          </cell>
          <cell r="F266">
            <v>75</v>
          </cell>
          <cell r="G266">
            <v>1.3158652438556</v>
          </cell>
          <cell r="H266">
            <v>3.28032769088508</v>
          </cell>
          <cell r="I266" t="str">
            <v>up</v>
          </cell>
          <cell r="J266">
            <v>1.09718420181587E-6</v>
          </cell>
          <cell r="K266">
            <v>1.1726481592899101E-4</v>
          </cell>
          <cell r="L266" t="str">
            <v>-</v>
          </cell>
          <cell r="M266" t="str">
            <v>-</v>
          </cell>
          <cell r="N266" t="str">
            <v>-</v>
          </cell>
          <cell r="O266" t="str">
            <v>-</v>
          </cell>
          <cell r="P266" t="str">
            <v>gi|697108591|ref|XP_009608156.1|;gi|697108588|ref|XP_009608155.1|/0;3.84675e-122/PREDICTED: transcription factor TCP12-like isoform X2 [Nicotiana tomentosiformis];PREDICTED: transcription factor CYCLOIDEA-like isoform X1 [Nicotiana tomentosiformis]</v>
          </cell>
        </row>
        <row r="267">
          <cell r="A267" t="str">
            <v>gene_3072</v>
          </cell>
          <cell r="B267">
            <v>984</v>
          </cell>
          <cell r="C267">
            <v>269</v>
          </cell>
          <cell r="D267">
            <v>484</v>
          </cell>
          <cell r="E267">
            <v>78</v>
          </cell>
          <cell r="F267">
            <v>167</v>
          </cell>
          <cell r="G267">
            <v>3.4363140837948301</v>
          </cell>
          <cell r="H267">
            <v>-1.65798670222095</v>
          </cell>
          <cell r="I267" t="str">
            <v>down</v>
          </cell>
          <cell r="J267">
            <v>1.15521253719763E-6</v>
          </cell>
          <cell r="K267">
            <v>1.22223812366793E-4</v>
          </cell>
          <cell r="L267" t="str">
            <v>ko00860//Porphyrin and chlorophyll metabolism;ko01100//Metabolic pathways;ko01110//Biosynthesis of secondary metabolites</v>
          </cell>
          <cell r="M267" t="str">
            <v>-</v>
          </cell>
          <cell r="N267" t="str">
            <v>-</v>
          </cell>
          <cell r="O267" t="str">
            <v>-</v>
          </cell>
          <cell r="P267" t="str">
            <v>gi|698490789|ref|XP_009791851.1|/0/PREDICTED: chlorophyllase-2, chloroplastic-like [Nicotiana sylvestris]</v>
          </cell>
        </row>
        <row r="268">
          <cell r="A268" t="str">
            <v>gene_66796</v>
          </cell>
          <cell r="B268">
            <v>522</v>
          </cell>
          <cell r="C268">
            <v>1485</v>
          </cell>
          <cell r="D268">
            <v>1907</v>
          </cell>
          <cell r="E268">
            <v>574</v>
          </cell>
          <cell r="F268">
            <v>1014</v>
          </cell>
          <cell r="G268">
            <v>5.7494884390418397</v>
          </cell>
          <cell r="H268">
            <v>-1.1380251267395001</v>
          </cell>
          <cell r="I268" t="str">
            <v>down</v>
          </cell>
          <cell r="J268">
            <v>1.1611585005501901E-6</v>
          </cell>
          <cell r="K268">
            <v>1.2244202797273199E-4</v>
          </cell>
          <cell r="L268" t="str">
            <v>-</v>
          </cell>
          <cell r="M268" t="str">
            <v>-</v>
          </cell>
          <cell r="N268" t="str">
            <v>-</v>
          </cell>
          <cell r="O268" t="str">
            <v>-</v>
          </cell>
          <cell r="P268" t="str">
            <v>gi|697150024|ref|XP_009629223.1|/1.87825e-121/PREDICTED: CASP-like protein 4D2 [Nicotiana tomentosiformis]</v>
          </cell>
        </row>
        <row r="269">
          <cell r="A269" t="str">
            <v>gene_4971</v>
          </cell>
          <cell r="B269">
            <v>1788</v>
          </cell>
          <cell r="C269">
            <v>176</v>
          </cell>
          <cell r="D269">
            <v>137</v>
          </cell>
          <cell r="E269">
            <v>375</v>
          </cell>
          <cell r="F269">
            <v>360</v>
          </cell>
          <cell r="G269">
            <v>3.5092816344905802</v>
          </cell>
          <cell r="H269">
            <v>1.1946445579509399</v>
          </cell>
          <cell r="I269" t="str">
            <v>up</v>
          </cell>
          <cell r="J269">
            <v>1.18302584307349E-6</v>
          </cell>
          <cell r="K269">
            <v>1.2433207268754701E-4</v>
          </cell>
          <cell r="L269" t="str">
            <v>-</v>
          </cell>
          <cell r="M269" t="str">
            <v>-</v>
          </cell>
          <cell r="N269" t="str">
            <v>-</v>
          </cell>
          <cell r="O269" t="str">
            <v>-</v>
          </cell>
          <cell r="P269" t="str">
            <v>gi|698584440|ref|XP_009778366.1|;gi|698584433|ref|XP_009778364.1|/0;0/PREDICTED: MACPF domain-containing protein At1g14780 isoform X3 [Nicotiana sylvestris];PREDICTED: MACPF domain-containing protein At1g14780 isoform X1 [Nicotiana sylvestris]</v>
          </cell>
        </row>
        <row r="270">
          <cell r="A270" t="str">
            <v>gene_71047</v>
          </cell>
          <cell r="B270">
            <v>2091</v>
          </cell>
          <cell r="C270">
            <v>556</v>
          </cell>
          <cell r="D270">
            <v>606</v>
          </cell>
          <cell r="E270">
            <v>946</v>
          </cell>
          <cell r="F270">
            <v>1615</v>
          </cell>
          <cell r="G270">
            <v>5.3168133673407603</v>
          </cell>
          <cell r="H270">
            <v>1.0936125766657101</v>
          </cell>
          <cell r="I270" t="str">
            <v>up</v>
          </cell>
          <cell r="J270">
            <v>1.2095264387433701E-6</v>
          </cell>
          <cell r="K270">
            <v>1.2665095487023799E-4</v>
          </cell>
          <cell r="L270" t="str">
            <v>ko04075//Plant hormone signal transduction</v>
          </cell>
          <cell r="M270" t="str">
            <v>GO:0043231//intracellular membrane-bounded organelle</v>
          </cell>
          <cell r="N270" t="str">
            <v>GO:0003676//nucleic acid binding;GO:0005515//protein binding</v>
          </cell>
          <cell r="O270" t="str">
            <v>GO:0009755//hormone-mediated signaling pathway;GO:0009791//post-embryonic development;GO:0001708//cell fate specification;GO:0006351//transcription, DNA-templated</v>
          </cell>
          <cell r="P270" t="str">
            <v>gi|698452629|ref|XP_009779766.1|/0/PREDICTED: auxin response factor 4 [Nicotiana sylvestris]</v>
          </cell>
        </row>
        <row r="271">
          <cell r="A271" t="str">
            <v>gene_22101</v>
          </cell>
          <cell r="B271">
            <v>1752</v>
          </cell>
          <cell r="C271">
            <v>192</v>
          </cell>
          <cell r="D271">
            <v>251</v>
          </cell>
          <cell r="E271">
            <v>456</v>
          </cell>
          <cell r="F271">
            <v>473</v>
          </cell>
          <cell r="G271">
            <v>3.8910293075448599</v>
          </cell>
          <cell r="H271">
            <v>1.03929784584135</v>
          </cell>
          <cell r="I271" t="str">
            <v>up</v>
          </cell>
          <cell r="J271">
            <v>1.2445289783077099E-6</v>
          </cell>
          <cell r="K271">
            <v>1.2950083880219001E-4</v>
          </cell>
          <cell r="L271" t="str">
            <v>-</v>
          </cell>
          <cell r="M271" t="str">
            <v>-</v>
          </cell>
          <cell r="N271" t="str">
            <v>GO:0016772//transferase activity, transferring phosphorus-containing groups</v>
          </cell>
          <cell r="O271" t="str">
            <v>-</v>
          </cell>
          <cell r="P271" t="str">
            <v>gi|698474418|ref|XP_009784686.1|/0/PREDICTED: phosphatidylinositol 4-kinase gamma 4-like [Nicotiana sylvestris]</v>
          </cell>
        </row>
        <row r="272">
          <cell r="A272" t="str">
            <v>gene_85135</v>
          </cell>
          <cell r="B272">
            <v>636</v>
          </cell>
          <cell r="C272">
            <v>86</v>
          </cell>
          <cell r="D272">
            <v>67</v>
          </cell>
          <cell r="E272">
            <v>213</v>
          </cell>
          <cell r="F272">
            <v>213</v>
          </cell>
          <cell r="G272">
            <v>2.6604186422423299</v>
          </cell>
          <cell r="H272">
            <v>1.4389663842532401</v>
          </cell>
          <cell r="I272" t="str">
            <v>up</v>
          </cell>
          <cell r="J272">
            <v>1.2977705378119201E-6</v>
          </cell>
          <cell r="K272">
            <v>1.3415543372679301E-4</v>
          </cell>
          <cell r="L272" t="str">
            <v>-</v>
          </cell>
          <cell r="M272" t="str">
            <v>GO:0043231//intracellular membrane-bounded organelle;GO:0016020//membrane</v>
          </cell>
          <cell r="N272" t="str">
            <v>GO:0032550</v>
          </cell>
          <cell r="O272" t="str">
            <v>GO:0016192//vesicle-mediated transport;GO:0035556//intracellular signal transduction;GO:0040007//growth;GO:0032989;GO:0006605//protein targeting;GO:0016482//cytoplasmic transport</v>
          </cell>
          <cell r="P272" t="str">
            <v>gi|698471028|ref|XP_009783946.1|/3.86268e-138/PREDICTED: ras-related protein RABB1c-like [Nicotiana sylvestris]</v>
          </cell>
        </row>
        <row r="273">
          <cell r="A273" t="str">
            <v>gene_56968</v>
          </cell>
          <cell r="B273">
            <v>528</v>
          </cell>
          <cell r="C273">
            <v>279</v>
          </cell>
          <cell r="D273">
            <v>315</v>
          </cell>
          <cell r="E273">
            <v>141</v>
          </cell>
          <cell r="F273">
            <v>101</v>
          </cell>
          <cell r="G273">
            <v>3.1961382762574999</v>
          </cell>
          <cell r="H273">
            <v>-1.3173555004262301</v>
          </cell>
          <cell r="I273" t="str">
            <v>down</v>
          </cell>
          <cell r="J273">
            <v>1.3971960730668E-6</v>
          </cell>
          <cell r="K273">
            <v>1.4302660710299701E-4</v>
          </cell>
          <cell r="L273" t="str">
            <v>ko03010//Ribosome</v>
          </cell>
          <cell r="M273" t="str">
            <v>GO:0044391//ribosomal subunit</v>
          </cell>
          <cell r="N273" t="str">
            <v>GO:0005198//structural molecule activity</v>
          </cell>
          <cell r="O273" t="str">
            <v>GO:0010467//gene expression</v>
          </cell>
          <cell r="P273" t="str">
            <v>gi|698516752|ref|XP_009803259.1|/5.61548e-100/PREDICTED: 60S ribosomal protein L17-2-like [Nicotiana sylvestris]</v>
          </cell>
        </row>
        <row r="274">
          <cell r="A274" t="str">
            <v>gene_2809</v>
          </cell>
          <cell r="B274">
            <v>441</v>
          </cell>
          <cell r="C274">
            <v>0</v>
          </cell>
          <cell r="D274">
            <v>3</v>
          </cell>
          <cell r="E274">
            <v>26</v>
          </cell>
          <cell r="F274">
            <v>25</v>
          </cell>
          <cell r="G274">
            <v>-0.58347005794569295</v>
          </cell>
          <cell r="H274">
            <v>3.9556350996903502</v>
          </cell>
          <cell r="I274" t="str">
            <v>up</v>
          </cell>
          <cell r="J274">
            <v>1.4181330551685801E-6</v>
          </cell>
          <cell r="K274">
            <v>1.4423328095616199E-4</v>
          </cell>
          <cell r="L274" t="str">
            <v>-</v>
          </cell>
          <cell r="M274" t="str">
            <v>-</v>
          </cell>
          <cell r="N274" t="str">
            <v>-</v>
          </cell>
          <cell r="O274" t="str">
            <v>-</v>
          </cell>
          <cell r="P274" t="str">
            <v>gi|698584315|ref|XP_009778330.1|/2.54447e-105/PREDICTED: uncharacterized protein LOC104227724 [Nicotiana sylvestris]</v>
          </cell>
        </row>
        <row r="275">
          <cell r="A275" t="str">
            <v>gene_81481</v>
          </cell>
          <cell r="B275">
            <v>1122</v>
          </cell>
          <cell r="C275">
            <v>4881</v>
          </cell>
          <cell r="D275">
            <v>4211</v>
          </cell>
          <cell r="E275">
            <v>7980</v>
          </cell>
          <cell r="F275">
            <v>29520</v>
          </cell>
          <cell r="G275">
            <v>8.9391978585369394</v>
          </cell>
          <cell r="H275">
            <v>1.9725263140623801</v>
          </cell>
          <cell r="I275" t="str">
            <v>up</v>
          </cell>
          <cell r="J275">
            <v>1.4344866258441499E-6</v>
          </cell>
          <cell r="K275">
            <v>1.45090384528075E-4</v>
          </cell>
          <cell r="L275" t="str">
            <v>-</v>
          </cell>
          <cell r="M275" t="str">
            <v>-</v>
          </cell>
          <cell r="N275" t="str">
            <v>-</v>
          </cell>
          <cell r="O275" t="str">
            <v>-</v>
          </cell>
          <cell r="P275" t="str">
            <v>gi|697126509|ref|XP_009617293.1|/0/PREDICTED: uncharacterized protein LOC104109646 [Nicotiana tomentosiformis]</v>
          </cell>
        </row>
        <row r="276">
          <cell r="A276" t="str">
            <v>gene_51361</v>
          </cell>
          <cell r="B276">
            <v>1680</v>
          </cell>
          <cell r="C276">
            <v>191</v>
          </cell>
          <cell r="D276">
            <v>215</v>
          </cell>
          <cell r="E276">
            <v>537</v>
          </cell>
          <cell r="F276">
            <v>392</v>
          </cell>
          <cell r="G276">
            <v>3.85902274201979</v>
          </cell>
          <cell r="H276">
            <v>1.1720152805969599</v>
          </cell>
          <cell r="I276" t="str">
            <v>up</v>
          </cell>
          <cell r="J276">
            <v>1.4357638990376901E-6</v>
          </cell>
          <cell r="K276">
            <v>1.45090384528075E-4</v>
          </cell>
          <cell r="L276" t="str">
            <v>-</v>
          </cell>
          <cell r="M276" t="str">
            <v>-</v>
          </cell>
          <cell r="N276" t="str">
            <v>-</v>
          </cell>
          <cell r="O276" t="str">
            <v>-</v>
          </cell>
          <cell r="P276" t="str">
            <v>gi|697136733|ref|XP_009622453.1|/0/PREDICTED: uncharacterized protein LOC104113849 [Nicotiana tomentosiformis]</v>
          </cell>
        </row>
        <row r="277">
          <cell r="A277" t="str">
            <v>gene_74898</v>
          </cell>
          <cell r="B277">
            <v>2484</v>
          </cell>
          <cell r="C277">
            <v>218</v>
          </cell>
          <cell r="D277">
            <v>271</v>
          </cell>
          <cell r="E277">
            <v>545</v>
          </cell>
          <cell r="F277">
            <v>479</v>
          </cell>
          <cell r="G277">
            <v>4.0348127357323396</v>
          </cell>
          <cell r="H277">
            <v>1.04098582620085</v>
          </cell>
          <cell r="I277" t="str">
            <v>up</v>
          </cell>
          <cell r="J277">
            <v>1.4728038005183801E-6</v>
          </cell>
          <cell r="K277">
            <v>1.48357926602377E-4</v>
          </cell>
          <cell r="L277" t="str">
            <v>ko04626//Plant-pathogen interaction</v>
          </cell>
          <cell r="M277" t="str">
            <v>GO:0031224//intrinsic component of membrane</v>
          </cell>
          <cell r="N277" t="str">
            <v>GO:0005267//potassium channel activity</v>
          </cell>
          <cell r="O277" t="str">
            <v>GO:0034220//ion transmembrane transport;GO:0030001//metal ion transport</v>
          </cell>
          <cell r="P277" t="str">
            <v>gi|697111405|ref|XP_009609577.1|/0/PREDICTED: potassium channel SKOR-like [Nicotiana tomentosiformis]</v>
          </cell>
        </row>
        <row r="278">
          <cell r="A278" t="str">
            <v>gene_45529</v>
          </cell>
          <cell r="B278">
            <v>1530</v>
          </cell>
          <cell r="C278">
            <v>226</v>
          </cell>
          <cell r="D278">
            <v>286</v>
          </cell>
          <cell r="E278">
            <v>110</v>
          </cell>
          <cell r="F278">
            <v>105</v>
          </cell>
          <cell r="G278">
            <v>2.9926105671873602</v>
          </cell>
          <cell r="H278">
            <v>-1.27816193243576</v>
          </cell>
          <cell r="I278" t="str">
            <v>down</v>
          </cell>
          <cell r="J278">
            <v>1.5102193792896999E-6</v>
          </cell>
          <cell r="K278">
            <v>1.51642378374602E-4</v>
          </cell>
          <cell r="L278" t="str">
            <v>-</v>
          </cell>
          <cell r="M278" t="str">
            <v>GO:0016020//membrane</v>
          </cell>
          <cell r="N278" t="str">
            <v>GO:0022857//transmembrane transporter activity</v>
          </cell>
          <cell r="O278" t="str">
            <v>GO:0044765;GO:0044763</v>
          </cell>
          <cell r="P278" t="str">
            <v>gi|698527550|ref|XP_009760619.1|/2.63856e-158/PREDICTED: protein TRANSPARENT TESTA 12-like [Nicotiana sylvestris]</v>
          </cell>
        </row>
        <row r="279">
          <cell r="A279" t="str">
            <v>gene_22351</v>
          </cell>
          <cell r="B279">
            <v>1098</v>
          </cell>
          <cell r="C279">
            <v>1235</v>
          </cell>
          <cell r="D279">
            <v>1724</v>
          </cell>
          <cell r="E279">
            <v>519</v>
          </cell>
          <cell r="F279">
            <v>877</v>
          </cell>
          <cell r="G279">
            <v>5.5553689619914897</v>
          </cell>
          <cell r="H279">
            <v>-1.1237123585867901</v>
          </cell>
          <cell r="I279" t="str">
            <v>down</v>
          </cell>
          <cell r="J279">
            <v>1.52497372895947E-6</v>
          </cell>
          <cell r="K279">
            <v>1.51797621168397E-4</v>
          </cell>
          <cell r="L279" t="str">
            <v>ko01100//Metabolic pathways;ko00906//Carotenoid biosynthesis;ko01110//Biosynthesis of secondary metabolites;ko00511//Other glycan degradation</v>
          </cell>
          <cell r="M279" t="str">
            <v>-</v>
          </cell>
          <cell r="N279" t="str">
            <v>GO:0016787//hydrolase activity</v>
          </cell>
          <cell r="O279" t="str">
            <v>-</v>
          </cell>
          <cell r="P279" t="str">
            <v>gi|697123075|ref|XP_009615525.1|/0/PREDICTED: GDSL esterase/lipase At5g45950 [Nicotiana tomentosiformis]</v>
          </cell>
        </row>
        <row r="280">
          <cell r="A280" t="str">
            <v>gene_56736</v>
          </cell>
          <cell r="B280">
            <v>657</v>
          </cell>
          <cell r="C280">
            <v>42</v>
          </cell>
          <cell r="D280">
            <v>40</v>
          </cell>
          <cell r="E280">
            <v>5</v>
          </cell>
          <cell r="F280">
            <v>5</v>
          </cell>
          <cell r="G280">
            <v>0.11695529365285499</v>
          </cell>
          <cell r="H280">
            <v>-3.03908218225064</v>
          </cell>
          <cell r="I280" t="str">
            <v>down</v>
          </cell>
          <cell r="J280">
            <v>1.5260094133875301E-6</v>
          </cell>
          <cell r="K280">
            <v>1.51797621168397E-4</v>
          </cell>
          <cell r="L280" t="str">
            <v>ko01100//Metabolic pathways;ko00906//Carotenoid biosynthesis;ko01110//Biosynthesis of secondary metabolites;ko00511//Other glycan degradation</v>
          </cell>
          <cell r="M280" t="str">
            <v>-</v>
          </cell>
          <cell r="N280" t="str">
            <v>-</v>
          </cell>
          <cell r="O280" t="str">
            <v>-</v>
          </cell>
          <cell r="P280" t="str">
            <v>gi|698503739|ref|XP_009797436.1|;gi|698503736|ref|XP_009797435.1|/1.29008e-66;5.8607e-141/PREDICTED: acetylajmalan esterase-like isoform X2 [Nicotiana sylvestris];PREDICTED: acetylajmalan esterase-like isoform X1 [Nicotiana sylvestris]</v>
          </cell>
        </row>
        <row r="281">
          <cell r="A281" t="str">
            <v>gene_41226</v>
          </cell>
          <cell r="B281">
            <v>1440</v>
          </cell>
          <cell r="C281">
            <v>445</v>
          </cell>
          <cell r="D281">
            <v>587</v>
          </cell>
          <cell r="E281">
            <v>153</v>
          </cell>
          <cell r="F281">
            <v>287</v>
          </cell>
          <cell r="G281">
            <v>3.9966360593297101</v>
          </cell>
          <cell r="H281">
            <v>-1.272409396822</v>
          </cell>
          <cell r="I281" t="str">
            <v>down</v>
          </cell>
          <cell r="J281">
            <v>1.62428165191018E-6</v>
          </cell>
          <cell r="K281">
            <v>1.60154556450869E-4</v>
          </cell>
          <cell r="L281" t="str">
            <v>-</v>
          </cell>
          <cell r="M281" t="str">
            <v>-</v>
          </cell>
          <cell r="N281" t="str">
            <v>-</v>
          </cell>
          <cell r="O281" t="str">
            <v>-</v>
          </cell>
          <cell r="P281" t="str">
            <v>gi|698483407|ref|XP_009788571.1|/0/PREDICTED: uncharacterized protein LOC104236361 [Nicotiana sylvestris]</v>
          </cell>
        </row>
        <row r="282">
          <cell r="A282" t="str">
            <v>gene_24492</v>
          </cell>
          <cell r="B282">
            <v>1197</v>
          </cell>
          <cell r="C282">
            <v>106</v>
          </cell>
          <cell r="D282">
            <v>108</v>
          </cell>
          <cell r="E282">
            <v>241</v>
          </cell>
          <cell r="F282">
            <v>277</v>
          </cell>
          <cell r="G282">
            <v>2.9912727779394102</v>
          </cell>
          <cell r="H282">
            <v>1.2383237793628199</v>
          </cell>
          <cell r="I282" t="str">
            <v>up</v>
          </cell>
          <cell r="J282">
            <v>1.6254704578095799E-6</v>
          </cell>
          <cell r="K282">
            <v>1.60154556450869E-4</v>
          </cell>
          <cell r="L282" t="str">
            <v>ko03410//Base excision repair</v>
          </cell>
          <cell r="M282" t="str">
            <v>-</v>
          </cell>
          <cell r="N282" t="str">
            <v>GO:0003824//catalytic activity</v>
          </cell>
          <cell r="O282" t="str">
            <v>GO:0006281//DNA repair</v>
          </cell>
          <cell r="P282" t="str">
            <v>gi|698419773|ref|XP_009798027.1|/0/PREDICTED: uncharacterized protein LOC104244298 [Nicotiana sylvestris]</v>
          </cell>
        </row>
        <row r="283">
          <cell r="A283" t="str">
            <v>gene_76466</v>
          </cell>
          <cell r="B283">
            <v>1071</v>
          </cell>
          <cell r="C283">
            <v>347</v>
          </cell>
          <cell r="D283">
            <v>614</v>
          </cell>
          <cell r="E283">
            <v>163</v>
          </cell>
          <cell r="F283">
            <v>234</v>
          </cell>
          <cell r="G283">
            <v>3.8789393948323498</v>
          </cell>
          <cell r="H283">
            <v>-1.3048538984873601</v>
          </cell>
          <cell r="I283" t="str">
            <v>down</v>
          </cell>
          <cell r="J283">
            <v>1.6766250531475399E-6</v>
          </cell>
          <cell r="K283">
            <v>1.6468009750993399E-4</v>
          </cell>
          <cell r="L283" t="str">
            <v>ko01100//Metabolic pathways;ko00500//Starch and sucrose metabolism</v>
          </cell>
          <cell r="M283" t="str">
            <v>-</v>
          </cell>
          <cell r="N283" t="str">
            <v>GO:0004553//hydrolase activity, hydrolyzing O-glycosyl compounds</v>
          </cell>
          <cell r="O283" t="str">
            <v>GO:0009827//plant-type cell wall modification;GO:0044238//primary metabolic process</v>
          </cell>
          <cell r="P283" t="str">
            <v>gi|697172743|ref|XP_009595307.1|/0/PREDICTED: endoglucanase 18-like [Nicotiana tomentosiformis]</v>
          </cell>
        </row>
        <row r="284">
          <cell r="A284" t="str">
            <v>gene_6969</v>
          </cell>
          <cell r="B284">
            <v>762</v>
          </cell>
          <cell r="C284">
            <v>30</v>
          </cell>
          <cell r="D284">
            <v>7</v>
          </cell>
          <cell r="E284">
            <v>137</v>
          </cell>
          <cell r="F284">
            <v>102</v>
          </cell>
          <cell r="G284">
            <v>1.6173901558091499</v>
          </cell>
          <cell r="H284">
            <v>2.6396498919174198</v>
          </cell>
          <cell r="I284" t="str">
            <v>up</v>
          </cell>
          <cell r="J284">
            <v>1.6944730348988699E-6</v>
          </cell>
          <cell r="K284">
            <v>1.6540260160162999E-4</v>
          </cell>
          <cell r="L284" t="str">
            <v>-</v>
          </cell>
          <cell r="M284" t="str">
            <v>-</v>
          </cell>
          <cell r="N284" t="str">
            <v>-</v>
          </cell>
          <cell r="O284" t="str">
            <v>-</v>
          </cell>
          <cell r="P284" t="str">
            <v>gi|698523342|ref|XP_009758477.1|/5.49641e-157/PREDICTED: ethylene-responsive transcription factor ERF003-like [Nicotiana sylvestris]</v>
          </cell>
        </row>
        <row r="285">
          <cell r="A285" t="str">
            <v>gene_27397</v>
          </cell>
          <cell r="B285">
            <v>984</v>
          </cell>
          <cell r="C285">
            <v>267</v>
          </cell>
          <cell r="D285">
            <v>263</v>
          </cell>
          <cell r="E285">
            <v>95</v>
          </cell>
          <cell r="F285">
            <v>132</v>
          </cell>
          <cell r="G285">
            <v>3.05095994249971</v>
          </cell>
          <cell r="H285">
            <v>-1.2633835656828301</v>
          </cell>
          <cell r="I285" t="str">
            <v>down</v>
          </cell>
          <cell r="J285">
            <v>1.7185320208101E-6</v>
          </cell>
          <cell r="K285">
            <v>1.67233321247289E-4</v>
          </cell>
          <cell r="L285" t="str">
            <v>ko04626//Plant-pathogen interaction;ko04075//Plant hormone signal transduction</v>
          </cell>
          <cell r="M285" t="str">
            <v>-</v>
          </cell>
          <cell r="N285" t="str">
            <v>-</v>
          </cell>
          <cell r="O285" t="str">
            <v>-</v>
          </cell>
          <cell r="P285" t="str">
            <v>gi|697099390|ref|XP_009631535.1|/0/PREDICTED: transcription factor bHLH71 [Nicotiana tomentosiformis]</v>
          </cell>
        </row>
        <row r="286">
          <cell r="A286" t="str">
            <v>gene_7523</v>
          </cell>
          <cell r="B286">
            <v>1776</v>
          </cell>
          <cell r="C286">
            <v>991</v>
          </cell>
          <cell r="D286">
            <v>781</v>
          </cell>
          <cell r="E286">
            <v>1950</v>
          </cell>
          <cell r="F286">
            <v>1691</v>
          </cell>
          <cell r="G286">
            <v>5.8720635219989301</v>
          </cell>
          <cell r="H286">
            <v>1.00494299210744</v>
          </cell>
          <cell r="I286" t="str">
            <v>up</v>
          </cell>
          <cell r="J286">
            <v>1.7374131504985599E-6</v>
          </cell>
          <cell r="K286">
            <v>1.6855045914482801E-4</v>
          </cell>
          <cell r="L286" t="str">
            <v>ko01100//Metabolic pathways;ko00620//Pyruvate metabolism;ko00710//Carbon fixation in photosynthetic organisms</v>
          </cell>
          <cell r="M286" t="str">
            <v>-</v>
          </cell>
          <cell r="N286" t="str">
            <v>GO:0043169//cation binding;GO:0004470//malic enzyme activity;GO:0000166//nucleotide binding</v>
          </cell>
          <cell r="O286" t="str">
            <v>GO:0043648//dicarboxylic acid metabolic process</v>
          </cell>
          <cell r="P286" t="str">
            <v>gi|698453009|ref|XP_009779848.1|/0/PREDICTED: NADP-dependent malic enzyme [Nicotiana sylvestris]</v>
          </cell>
        </row>
        <row r="287">
          <cell r="A287" t="str">
            <v>gene_46600</v>
          </cell>
          <cell r="B287">
            <v>768</v>
          </cell>
          <cell r="C287">
            <v>34</v>
          </cell>
          <cell r="D287">
            <v>9</v>
          </cell>
          <cell r="E287">
            <v>215</v>
          </cell>
          <cell r="F287">
            <v>93</v>
          </cell>
          <cell r="G287">
            <v>1.96457316347181</v>
          </cell>
          <cell r="H287">
            <v>2.80364249354913</v>
          </cell>
          <cell r="I287" t="str">
            <v>up</v>
          </cell>
          <cell r="J287">
            <v>1.81458182800015E-6</v>
          </cell>
          <cell r="K287">
            <v>1.7496009313460801E-4</v>
          </cell>
          <cell r="L287" t="str">
            <v>ko04075//Plant hormone signal transduction</v>
          </cell>
          <cell r="M287" t="str">
            <v>-</v>
          </cell>
          <cell r="N287" t="str">
            <v>-</v>
          </cell>
          <cell r="O287" t="str">
            <v>-</v>
          </cell>
          <cell r="P287" t="str">
            <v>gi|697147702|ref|XP_009628019.1|/0/PREDICTED: abscisic acid receptor PYL4-like [Nicotiana tomentosiformis]</v>
          </cell>
        </row>
        <row r="288">
          <cell r="A288" t="str">
            <v>gene_61444</v>
          </cell>
          <cell r="B288">
            <v>1200</v>
          </cell>
          <cell r="C288">
            <v>235</v>
          </cell>
          <cell r="D288">
            <v>221</v>
          </cell>
          <cell r="E288">
            <v>88</v>
          </cell>
          <cell r="F288">
            <v>103</v>
          </cell>
          <cell r="G288">
            <v>2.8289304921395102</v>
          </cell>
          <cell r="H288">
            <v>-1.29234834413428</v>
          </cell>
          <cell r="I288" t="str">
            <v>down</v>
          </cell>
          <cell r="J288">
            <v>1.88512007030299E-6</v>
          </cell>
          <cell r="K288">
            <v>1.80663872424535E-4</v>
          </cell>
          <cell r="L288" t="str">
            <v>ko01100//Metabolic pathways;ko01110//Biosynthesis of secondary metabolites;ko00400//Phenylalanine, tyrosine and tryptophan biosynthesis</v>
          </cell>
          <cell r="M288" t="str">
            <v>-</v>
          </cell>
          <cell r="N288" t="str">
            <v>GO:0031406//carboxylic acid binding;GO:0016836//hydro-lyase activity</v>
          </cell>
          <cell r="O288" t="str">
            <v>GO:0006558//L-phenylalanine metabolic process</v>
          </cell>
          <cell r="P288" t="str">
            <v>gi|697188230|ref|XP_009603150.1|/0/PREDICTED: arogenate dehydratase/prephenate dehydratase 1, chloroplastic [Nicotiana tomentosiformis]</v>
          </cell>
        </row>
        <row r="289">
          <cell r="A289" t="str">
            <v>gene_27962</v>
          </cell>
          <cell r="B289">
            <v>1020</v>
          </cell>
          <cell r="C289">
            <v>12</v>
          </cell>
          <cell r="D289">
            <v>8</v>
          </cell>
          <cell r="E289">
            <v>142</v>
          </cell>
          <cell r="F289">
            <v>43</v>
          </cell>
          <cell r="G289">
            <v>1.2127443628953201</v>
          </cell>
          <cell r="H289">
            <v>3.1857877260311098</v>
          </cell>
          <cell r="I289" t="str">
            <v>up</v>
          </cell>
          <cell r="J289">
            <v>1.90158673560648E-6</v>
          </cell>
          <cell r="K289">
            <v>1.8168220662708099E-4</v>
          </cell>
          <cell r="L289" t="str">
            <v>ko04145//Phagosome</v>
          </cell>
          <cell r="M289" t="str">
            <v>-</v>
          </cell>
          <cell r="N289" t="str">
            <v>GO:0070011//peptidase activity, acting on L-amino acid peptides</v>
          </cell>
          <cell r="O289" t="str">
            <v>GO:0016485//protein processing</v>
          </cell>
          <cell r="P289" t="str">
            <v>gi|697106191|ref|XP_009606934.1|/0/PREDICTED: zingipain-2 [Nicotiana tomentosiformis]</v>
          </cell>
        </row>
        <row r="290">
          <cell r="A290" t="str">
            <v>gene_36651</v>
          </cell>
          <cell r="B290">
            <v>465</v>
          </cell>
          <cell r="C290">
            <v>32</v>
          </cell>
          <cell r="D290">
            <v>4</v>
          </cell>
          <cell r="E290">
            <v>100</v>
          </cell>
          <cell r="F290">
            <v>222</v>
          </cell>
          <cell r="G290">
            <v>1.9617279138167201</v>
          </cell>
          <cell r="H290">
            <v>3.0707719602678298</v>
          </cell>
          <cell r="I290" t="str">
            <v>up</v>
          </cell>
          <cell r="J290">
            <v>1.9657614389610698E-6</v>
          </cell>
          <cell r="K290">
            <v>1.8668220605121599E-4</v>
          </cell>
          <cell r="L290" t="str">
            <v>-</v>
          </cell>
          <cell r="M290" t="str">
            <v>-</v>
          </cell>
          <cell r="N290" t="str">
            <v>-</v>
          </cell>
          <cell r="O290" t="str">
            <v>-</v>
          </cell>
          <cell r="P290" t="str">
            <v>gi|698498854|ref|XP_009795305.1|/1.1966e-102/PREDICTED: uncharacterized protein LOC104242027 [Nicotiana sylvestris]</v>
          </cell>
        </row>
        <row r="291">
          <cell r="A291" t="str">
            <v>gene_42437</v>
          </cell>
          <cell r="B291">
            <v>687</v>
          </cell>
          <cell r="C291">
            <v>15</v>
          </cell>
          <cell r="D291">
            <v>22</v>
          </cell>
          <cell r="E291">
            <v>152</v>
          </cell>
          <cell r="F291">
            <v>65</v>
          </cell>
          <cell r="G291">
            <v>1.50638653504732</v>
          </cell>
          <cell r="H291">
            <v>2.5396854115110998</v>
          </cell>
          <cell r="I291" t="str">
            <v>up</v>
          </cell>
          <cell r="J291">
            <v>2.04202688037199E-6</v>
          </cell>
          <cell r="K291">
            <v>1.9276366919535401E-4</v>
          </cell>
          <cell r="L291" t="str">
            <v>ko04075//Plant hormone signal transduction</v>
          </cell>
          <cell r="M291" t="str">
            <v>-</v>
          </cell>
          <cell r="N291" t="str">
            <v>-</v>
          </cell>
          <cell r="O291" t="str">
            <v>-</v>
          </cell>
          <cell r="P291" t="str">
            <v>gi|698503017|ref|XP_009797130.1|/3.24927e-101/PREDICTED: auxin-responsive protein IAA29-like [Nicotiana sylvestris]</v>
          </cell>
        </row>
        <row r="292">
          <cell r="A292" t="str">
            <v>gene_71153</v>
          </cell>
          <cell r="B292">
            <v>4293</v>
          </cell>
          <cell r="C292">
            <v>122</v>
          </cell>
          <cell r="D292">
            <v>128</v>
          </cell>
          <cell r="E292">
            <v>425</v>
          </cell>
          <cell r="F292">
            <v>257</v>
          </cell>
          <cell r="G292">
            <v>3.34747931254776</v>
          </cell>
          <cell r="H292">
            <v>1.42900591700173</v>
          </cell>
          <cell r="I292" t="str">
            <v>up</v>
          </cell>
          <cell r="J292">
            <v>2.05738617695045E-6</v>
          </cell>
          <cell r="K292">
            <v>1.9363381723304699E-4</v>
          </cell>
          <cell r="L292" t="str">
            <v>ko03040//Spliceosome;ko02010//ABC transporters</v>
          </cell>
          <cell r="M292" t="str">
            <v>GO:0031224//intrinsic component of membrane</v>
          </cell>
          <cell r="N292" t="str">
            <v>GO:0017111//nucleoside-triphosphatase activity;GO:0032550</v>
          </cell>
          <cell r="O292" t="str">
            <v>GO:0009154//purine ribonucleotide catabolic process;GO:0051234//establishment of localization</v>
          </cell>
          <cell r="P292" t="str">
            <v>gi|697124205|ref|XP_009616095.1|/0/PREDICTED: pleiotropic drug resistance protein 1-like [Nicotiana tomentosiformis]</v>
          </cell>
        </row>
        <row r="293">
          <cell r="A293" t="str">
            <v>gene_13673</v>
          </cell>
          <cell r="B293">
            <v>840</v>
          </cell>
          <cell r="C293">
            <v>88</v>
          </cell>
          <cell r="D293">
            <v>55</v>
          </cell>
          <cell r="E293">
            <v>192</v>
          </cell>
          <cell r="F293">
            <v>236</v>
          </cell>
          <cell r="G293">
            <v>2.6374440986017702</v>
          </cell>
          <cell r="H293">
            <v>1.53361271012178</v>
          </cell>
          <cell r="I293" t="str">
            <v>up</v>
          </cell>
          <cell r="J293">
            <v>2.0770638774176098E-6</v>
          </cell>
          <cell r="K293">
            <v>1.9490400890208201E-4</v>
          </cell>
          <cell r="L293" t="str">
            <v>-</v>
          </cell>
          <cell r="M293" t="str">
            <v>-</v>
          </cell>
          <cell r="N293" t="str">
            <v>-</v>
          </cell>
          <cell r="O293" t="str">
            <v>-</v>
          </cell>
          <cell r="P293" t="str">
            <v>gi|698539257|ref|XP_009765392.1|/0/PREDICTED: zinc finger AN1 and C2H2 domain-containing stress-associated protein 16-like [Nicotiana sylvestris]</v>
          </cell>
        </row>
        <row r="294">
          <cell r="A294" t="str">
            <v>gene_62422</v>
          </cell>
          <cell r="B294">
            <v>1476</v>
          </cell>
          <cell r="C294">
            <v>327</v>
          </cell>
          <cell r="D294">
            <v>336</v>
          </cell>
          <cell r="E294">
            <v>165</v>
          </cell>
          <cell r="F294">
            <v>143</v>
          </cell>
          <cell r="G294">
            <v>3.4096575789955299</v>
          </cell>
          <cell r="H294">
            <v>-1.1346896060289899</v>
          </cell>
          <cell r="I294" t="str">
            <v>down</v>
          </cell>
          <cell r="J294">
            <v>2.1529822652809501E-6</v>
          </cell>
          <cell r="K294">
            <v>2.0076935015379799E-4</v>
          </cell>
          <cell r="L294" t="str">
            <v>ko00564//Glycerophospholipid metabolism</v>
          </cell>
          <cell r="M294" t="str">
            <v>GO:0044444</v>
          </cell>
          <cell r="N294" t="str">
            <v>GO:0008170//N-methyltransferase activity</v>
          </cell>
          <cell r="O294" t="str">
            <v>GO:0048868//pollen tube development;GO:0048229//gametophyte development;GO:0019695//choline metabolic process;GO:0046165;GO:0009791//post-embryonic development;GO:0000904//cell morphogenesis involved in differentiation</v>
          </cell>
          <cell r="P294" t="str">
            <v>gi|697093591|ref|XP_009616694.1|/0/PREDICTED: phosphoethanolamine N-methyltransferase 1-like [Nicotiana tomentosiformis]</v>
          </cell>
        </row>
        <row r="295">
          <cell r="A295" t="str">
            <v>gene_28614</v>
          </cell>
          <cell r="B295">
            <v>759</v>
          </cell>
          <cell r="C295">
            <v>359</v>
          </cell>
          <cell r="D295">
            <v>516</v>
          </cell>
          <cell r="E295">
            <v>130</v>
          </cell>
          <cell r="F295">
            <v>235</v>
          </cell>
          <cell r="G295">
            <v>3.7498474728980802</v>
          </cell>
          <cell r="H295">
            <v>-1.30084431334207</v>
          </cell>
          <cell r="I295" t="str">
            <v>down</v>
          </cell>
          <cell r="J295">
            <v>2.1586732754650498E-6</v>
          </cell>
          <cell r="K295">
            <v>2.0076935015379799E-4</v>
          </cell>
          <cell r="L295" t="str">
            <v>-</v>
          </cell>
          <cell r="M295" t="str">
            <v>GO:0031224//intrinsic component of membrane</v>
          </cell>
          <cell r="N295" t="str">
            <v>GO:0042887</v>
          </cell>
          <cell r="O295" t="str">
            <v>GO:0015840//urea transport;GO:0042044//fluid transport</v>
          </cell>
          <cell r="P295" t="str">
            <v>gi|697140973|ref|XP_009624595.1|/1.45797e-162/PREDICTED: aquaporin TIP1-3 [Nicotiana tomentosiformis]</v>
          </cell>
        </row>
        <row r="296">
          <cell r="A296" t="str">
            <v>gene_15054</v>
          </cell>
          <cell r="B296">
            <v>693</v>
          </cell>
          <cell r="C296">
            <v>8</v>
          </cell>
          <cell r="D296">
            <v>7</v>
          </cell>
          <cell r="E296">
            <v>47</v>
          </cell>
          <cell r="F296">
            <v>53</v>
          </cell>
          <cell r="G296">
            <v>0.402982578185615</v>
          </cell>
          <cell r="H296">
            <v>2.6805417184914102</v>
          </cell>
          <cell r="I296" t="str">
            <v>up</v>
          </cell>
          <cell r="J296">
            <v>2.1750551830835199E-6</v>
          </cell>
          <cell r="K296">
            <v>2.01697984904236E-4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gi|698546617|ref|XP_009767766.1|/2.5062e-155/PREDICTED: TMV resistance protein N-like [Nicotiana sylvestris]</v>
          </cell>
        </row>
        <row r="297">
          <cell r="A297" t="str">
            <v>gene_85173</v>
          </cell>
          <cell r="B297">
            <v>1590</v>
          </cell>
          <cell r="C297">
            <v>58</v>
          </cell>
          <cell r="D297">
            <v>28</v>
          </cell>
          <cell r="E297">
            <v>126</v>
          </cell>
          <cell r="F297">
            <v>237</v>
          </cell>
          <cell r="G297">
            <v>2.2872203478285398</v>
          </cell>
          <cell r="H297">
            <v>2.0122103905598601</v>
          </cell>
          <cell r="I297" t="str">
            <v>up</v>
          </cell>
          <cell r="J297">
            <v>2.1834754871244902E-6</v>
          </cell>
          <cell r="K297">
            <v>2.01885039981079E-4</v>
          </cell>
          <cell r="L297" t="str">
            <v>-</v>
          </cell>
          <cell r="M297" t="str">
            <v>GO:0031224//intrinsic component of membrane</v>
          </cell>
          <cell r="N297" t="str">
            <v>GO:0005515//protein binding</v>
          </cell>
          <cell r="O297" t="str">
            <v>GO:0006950//response to stress</v>
          </cell>
          <cell r="P297" t="str">
            <v>gi|697124994|ref|XP_009616509.1|;gi|697124996|ref|XP_009616510.1|/9.14789e-86;0/PREDICTED: MLO-like protein 4 isoform X1 [Nicotiana tomentosiformis];PREDICTED: MLO-like protein 4 isoform X2 [Nicotiana tomentosiformis]</v>
          </cell>
        </row>
        <row r="298">
          <cell r="A298" t="str">
            <v>gene_19590</v>
          </cell>
          <cell r="B298">
            <v>1050</v>
          </cell>
          <cell r="C298">
            <v>230</v>
          </cell>
          <cell r="D298">
            <v>260</v>
          </cell>
          <cell r="E298">
            <v>613</v>
          </cell>
          <cell r="F298">
            <v>456</v>
          </cell>
          <cell r="G298">
            <v>4.0813995899422801</v>
          </cell>
          <cell r="H298">
            <v>1.10297686373051</v>
          </cell>
          <cell r="I298" t="str">
            <v>up</v>
          </cell>
          <cell r="J298">
            <v>2.32259577662726E-6</v>
          </cell>
          <cell r="K298">
            <v>2.1225832533704601E-4</v>
          </cell>
          <cell r="L298" t="str">
            <v>ko00908//Zeatin biosynthesis;ko00944//Flavone and flavonol biosynthesis</v>
          </cell>
          <cell r="M298" t="str">
            <v>-</v>
          </cell>
          <cell r="N298" t="str">
            <v>-</v>
          </cell>
          <cell r="O298" t="str">
            <v>-</v>
          </cell>
          <cell r="P298" t="str">
            <v>gi|698551851|ref|XP_009769445.1|/0/PREDICTED: UDP-glycosyltransferase 73C1-like [Nicotiana sylvestris]</v>
          </cell>
        </row>
        <row r="299">
          <cell r="A299" t="str">
            <v>gene_82311</v>
          </cell>
          <cell r="B299">
            <v>648</v>
          </cell>
          <cell r="C299">
            <v>374</v>
          </cell>
          <cell r="D299">
            <v>354</v>
          </cell>
          <cell r="E299">
            <v>842</v>
          </cell>
          <cell r="F299">
            <v>657</v>
          </cell>
          <cell r="G299">
            <v>4.5943675981585601</v>
          </cell>
          <cell r="H299">
            <v>1.014844804884</v>
          </cell>
          <cell r="I299" t="str">
            <v>up</v>
          </cell>
          <cell r="J299">
            <v>2.33005225586465E-6</v>
          </cell>
          <cell r="K299">
            <v>2.12324328251897E-4</v>
          </cell>
          <cell r="L299" t="str">
            <v>-</v>
          </cell>
          <cell r="M299" t="str">
            <v>GO:0031225//anchored component of membrane</v>
          </cell>
          <cell r="N299" t="str">
            <v>-</v>
          </cell>
          <cell r="O299" t="str">
            <v>GO:0009987//cellular process</v>
          </cell>
          <cell r="P299" t="str">
            <v>gi|7801129|emb|CAB91552.1|/2.76028e-87/DREPP2 protein [Nicotiana tabacum]</v>
          </cell>
        </row>
        <row r="300">
          <cell r="A300" t="str">
            <v>gene_77403</v>
          </cell>
          <cell r="B300">
            <v>582</v>
          </cell>
          <cell r="C300">
            <v>224</v>
          </cell>
          <cell r="D300">
            <v>285</v>
          </cell>
          <cell r="E300">
            <v>782</v>
          </cell>
          <cell r="F300">
            <v>471</v>
          </cell>
          <cell r="G300">
            <v>4.25993787619137</v>
          </cell>
          <cell r="H300">
            <v>1.2858992196236101</v>
          </cell>
          <cell r="I300" t="str">
            <v>up</v>
          </cell>
          <cell r="J300">
            <v>2.3748494107937499E-6</v>
          </cell>
          <cell r="K300">
            <v>2.15782786953648E-4</v>
          </cell>
          <cell r="L300" t="str">
            <v>ko04075//Plant hormone signal transduction</v>
          </cell>
          <cell r="M300" t="str">
            <v>GO:0043231//intracellular membrane-bounded organelle</v>
          </cell>
          <cell r="N300" t="str">
            <v>GO:0005515//protein binding</v>
          </cell>
          <cell r="O300" t="str">
            <v>GO:0009755//hormone-mediated signaling pathway;GO:0007275//multicellular organismal development;GO:0006351//transcription, DNA-templated</v>
          </cell>
          <cell r="P300" t="str">
            <v>gi|697160725|ref|XP_009589137.1|/7.07367e-125/PREDICTED: auxin-induced protein 22D-like [Nicotiana tomentosiformis]</v>
          </cell>
        </row>
        <row r="301">
          <cell r="A301" t="str">
            <v>gene_2886</v>
          </cell>
          <cell r="B301">
            <v>2550</v>
          </cell>
          <cell r="C301">
            <v>110</v>
          </cell>
          <cell r="D301">
            <v>85</v>
          </cell>
          <cell r="E301">
            <v>296</v>
          </cell>
          <cell r="F301">
            <v>228</v>
          </cell>
          <cell r="G301">
            <v>2.9739993711592301</v>
          </cell>
          <cell r="H301">
            <v>1.39466914089978</v>
          </cell>
          <cell r="I301" t="str">
            <v>up</v>
          </cell>
          <cell r="J301">
            <v>2.4330051983970402E-6</v>
          </cell>
          <cell r="K301">
            <v>2.2043166925362099E-4</v>
          </cell>
          <cell r="L301" t="str">
            <v>ko00500//Starch and sucrose metabolism</v>
          </cell>
          <cell r="M301" t="str">
            <v>-</v>
          </cell>
          <cell r="N301" t="str">
            <v>GO:0035251//UDP-glucosyltransferase activity;GO:0019203//carbohydrate phosphatase activity</v>
          </cell>
          <cell r="O301" t="str">
            <v>GO:0006796//phosphate-containing compound metabolic process;GO:0005991//trehalose metabolic process</v>
          </cell>
          <cell r="P301" t="str">
            <v>gi|698518617|ref|XP_009804177.1|/0/PREDICTED: probable alpha,alpha-trehalose-phosphate synthase [UDP-forming] 7 isoform X1 [Nicotiana sylvestris]</v>
          </cell>
        </row>
        <row r="302">
          <cell r="A302" t="str">
            <v>gene_9202</v>
          </cell>
          <cell r="B302">
            <v>3798</v>
          </cell>
          <cell r="C302">
            <v>12</v>
          </cell>
          <cell r="D302">
            <v>10</v>
          </cell>
          <cell r="E302">
            <v>78</v>
          </cell>
          <cell r="F302">
            <v>53</v>
          </cell>
          <cell r="G302">
            <v>0.79785539573265696</v>
          </cell>
          <cell r="H302">
            <v>2.5360204696106998</v>
          </cell>
          <cell r="I302" t="str">
            <v>up</v>
          </cell>
          <cell r="J302">
            <v>2.4416035280473201E-6</v>
          </cell>
          <cell r="K302">
            <v>2.2057684136333501E-4</v>
          </cell>
          <cell r="L302" t="str">
            <v>ko02010//ABC transporters</v>
          </cell>
          <cell r="M302" t="str">
            <v>GO:0031224//intrinsic component of membrane;GO:0005911//cell-cell junction</v>
          </cell>
          <cell r="N302" t="str">
            <v>GO:0017111//nucleoside-triphosphatase activity;GO:0032550;GO:0015405</v>
          </cell>
          <cell r="O302" t="str">
            <v>GO:0009154//purine ribonucleotide catabolic process;GO:0051234//establishment of localization</v>
          </cell>
          <cell r="P302" t="str">
            <v>gi|698420792|ref|XP_009765310.1|/0/PREDICTED: ABC transporter B family member 15-like [Nicotiana sylvestris]</v>
          </cell>
        </row>
        <row r="303">
          <cell r="A303" t="str">
            <v>gene_66200</v>
          </cell>
          <cell r="B303">
            <v>924</v>
          </cell>
          <cell r="C303">
            <v>86</v>
          </cell>
          <cell r="D303">
            <v>66</v>
          </cell>
          <cell r="E303">
            <v>175</v>
          </cell>
          <cell r="F303">
            <v>265</v>
          </cell>
          <cell r="G303">
            <v>2.6843082684986701</v>
          </cell>
          <cell r="H303">
            <v>1.4835012874456901</v>
          </cell>
          <cell r="I303" t="str">
            <v>up</v>
          </cell>
          <cell r="J303">
            <v>2.463512411028E-6</v>
          </cell>
          <cell r="K303">
            <v>2.21920236592291E-4</v>
          </cell>
          <cell r="L303" t="str">
            <v>-</v>
          </cell>
          <cell r="M303" t="str">
            <v>-</v>
          </cell>
          <cell r="N303" t="str">
            <v>-</v>
          </cell>
          <cell r="O303" t="str">
            <v>-</v>
          </cell>
          <cell r="P303" t="str">
            <v>gi|698496383|ref|XP_009794244.1|/0/PREDICTED: thaumatin-like protein 1b [Nicotiana sylvestris]</v>
          </cell>
        </row>
        <row r="304">
          <cell r="A304" t="str">
            <v>gene_76915</v>
          </cell>
          <cell r="B304">
            <v>1707</v>
          </cell>
          <cell r="C304">
            <v>122</v>
          </cell>
          <cell r="D304">
            <v>160</v>
          </cell>
          <cell r="E304">
            <v>341</v>
          </cell>
          <cell r="F304">
            <v>307</v>
          </cell>
          <cell r="G304">
            <v>3.33637002312493</v>
          </cell>
          <cell r="H304">
            <v>1.17466857223546</v>
          </cell>
          <cell r="I304" t="str">
            <v>up</v>
          </cell>
          <cell r="J304">
            <v>2.58872075744148E-6</v>
          </cell>
          <cell r="K304">
            <v>2.30969388142013E-4</v>
          </cell>
          <cell r="L304" t="str">
            <v>-</v>
          </cell>
          <cell r="M304" t="str">
            <v>-</v>
          </cell>
          <cell r="N304" t="str">
            <v>-</v>
          </cell>
          <cell r="O304" t="str">
            <v>-</v>
          </cell>
          <cell r="P304" t="str">
            <v>gi|698520573|ref|XP_009757101.1|/0/PREDICTED: uncharacterized protein LOC104210010 [Nicotiana sylvestris]</v>
          </cell>
        </row>
        <row r="305">
          <cell r="A305" t="str">
            <v>gene_14765</v>
          </cell>
          <cell r="B305">
            <v>492</v>
          </cell>
          <cell r="C305">
            <v>92</v>
          </cell>
          <cell r="D305">
            <v>27</v>
          </cell>
          <cell r="E305">
            <v>380</v>
          </cell>
          <cell r="F305">
            <v>216</v>
          </cell>
          <cell r="G305">
            <v>2.9722576813222199</v>
          </cell>
          <cell r="H305">
            <v>2.2834991322742</v>
          </cell>
          <cell r="I305" t="str">
            <v>up</v>
          </cell>
          <cell r="J305">
            <v>2.5932685274595599E-6</v>
          </cell>
          <cell r="K305">
            <v>2.30969388142013E-4</v>
          </cell>
          <cell r="L305" t="str">
            <v>-</v>
          </cell>
          <cell r="M305" t="str">
            <v>-</v>
          </cell>
          <cell r="N305" t="str">
            <v>-</v>
          </cell>
          <cell r="O305" t="str">
            <v>-</v>
          </cell>
          <cell r="P305" t="str">
            <v>gi|697161783|ref|XP_009589683.1|/1.43842e-82/PREDICTED: HMG-Y-related protein A-like [Nicotiana tomentosiformis]</v>
          </cell>
        </row>
        <row r="306">
          <cell r="A306" t="str">
            <v>gene_3233</v>
          </cell>
          <cell r="B306">
            <v>1338</v>
          </cell>
          <cell r="C306">
            <v>88</v>
          </cell>
          <cell r="D306">
            <v>104</v>
          </cell>
          <cell r="E306">
            <v>193</v>
          </cell>
          <cell r="F306">
            <v>334</v>
          </cell>
          <cell r="G306">
            <v>2.9566774364335902</v>
          </cell>
          <cell r="H306">
            <v>1.4111452438060901</v>
          </cell>
          <cell r="I306" t="str">
            <v>up</v>
          </cell>
          <cell r="J306">
            <v>2.6892668754576998E-6</v>
          </cell>
          <cell r="K306">
            <v>2.3817386324805E-4</v>
          </cell>
          <cell r="L306" t="str">
            <v>-</v>
          </cell>
          <cell r="M306" t="str">
            <v>-</v>
          </cell>
          <cell r="N306" t="str">
            <v>GO:0046914//transition metal ion binding</v>
          </cell>
          <cell r="O306" t="str">
            <v>-</v>
          </cell>
          <cell r="P306" t="str">
            <v>gi|698487167|ref|XP_009790266.1|/0/PREDICTED: putative E3 ubiquitin-protein ligase XBAT31 [Nicotiana sylvestris]</v>
          </cell>
        </row>
        <row r="307">
          <cell r="A307" t="str">
            <v>gene_1904</v>
          </cell>
          <cell r="B307">
            <v>963</v>
          </cell>
          <cell r="C307">
            <v>185</v>
          </cell>
          <cell r="D307">
            <v>372</v>
          </cell>
          <cell r="E307">
            <v>590</v>
          </cell>
          <cell r="F307">
            <v>781</v>
          </cell>
          <cell r="G307">
            <v>4.3708637889697899</v>
          </cell>
          <cell r="H307">
            <v>1.2726464172647101</v>
          </cell>
          <cell r="I307" t="str">
            <v>up</v>
          </cell>
          <cell r="J307">
            <v>2.8389581452492898E-6</v>
          </cell>
          <cell r="K307">
            <v>2.5072692258141399E-4</v>
          </cell>
          <cell r="L307" t="str">
            <v>ko00270//Cysteine and methionine metabolism;ko01100//Metabolic pathways;ko01110//Biosynthesis of secondary metabolites</v>
          </cell>
          <cell r="M307" t="str">
            <v>-</v>
          </cell>
          <cell r="N307" t="str">
            <v>GO:0016705//oxidoreductase activity, acting on paired donors, with incorporation or reduction of molecular oxygen</v>
          </cell>
          <cell r="O307" t="str">
            <v>GO:0044710</v>
          </cell>
          <cell r="P307" t="str">
            <v>gi|697119374|ref|XP_009613638.1|/0/PREDICTED: 1-aminocyclopropane-1-carboxylate oxidase-like [Nicotiana tomentosiformis]</v>
          </cell>
        </row>
        <row r="308">
          <cell r="A308" t="str">
            <v>gene_29827</v>
          </cell>
          <cell r="B308">
            <v>1266</v>
          </cell>
          <cell r="C308">
            <v>29</v>
          </cell>
          <cell r="D308">
            <v>33</v>
          </cell>
          <cell r="E308">
            <v>163</v>
          </cell>
          <cell r="F308">
            <v>93</v>
          </cell>
          <cell r="G308">
            <v>1.8186006177961</v>
          </cell>
          <cell r="H308">
            <v>2.0258058787627098</v>
          </cell>
          <cell r="I308" t="str">
            <v>up</v>
          </cell>
          <cell r="J308">
            <v>2.8689360160051402E-6</v>
          </cell>
          <cell r="K308">
            <v>2.5266671410230699E-4</v>
          </cell>
          <cell r="L308" t="str">
            <v>ko00520//Amino sugar and nucleotide sugar metabolism;ko01100//Metabolic pathways;ko01110//Biosynthesis of secondary metabolites;ko00051//Fructose and mannose metabolism</v>
          </cell>
          <cell r="M308" t="str">
            <v>-</v>
          </cell>
          <cell r="N308" t="str">
            <v>GO:0046914//transition metal ion binding;GO:0016861//intramolecular oxidoreductase activity, interconverting aldoses and ketoses</v>
          </cell>
          <cell r="O308" t="str">
            <v>GO:0009226//nucleotide-sugar biosynthetic process</v>
          </cell>
          <cell r="P308" t="str">
            <v>gi|697165488|ref|XP_009591548.1|/0/PREDICTED: mannose-6-phosphate isomerase 1-like [Nicotiana tomentosiformis]</v>
          </cell>
        </row>
        <row r="309">
          <cell r="A309" t="str">
            <v>gene_63057</v>
          </cell>
          <cell r="B309">
            <v>1353</v>
          </cell>
          <cell r="C309">
            <v>1793</v>
          </cell>
          <cell r="D309">
            <v>1472</v>
          </cell>
          <cell r="E309">
            <v>2686</v>
          </cell>
          <cell r="F309">
            <v>5118</v>
          </cell>
          <cell r="G309">
            <v>6.88547044643642</v>
          </cell>
          <cell r="H309">
            <v>1.2007597807741499</v>
          </cell>
          <cell r="I309" t="str">
            <v>up</v>
          </cell>
          <cell r="J309">
            <v>2.9173390342409499E-6</v>
          </cell>
          <cell r="K309">
            <v>2.5621387858101098E-4</v>
          </cell>
          <cell r="L309" t="str">
            <v>ko04145//Phagosome</v>
          </cell>
          <cell r="M309" t="str">
            <v>GO:0032991//macromolecular complex;GO:0015630//microtubule cytoskeleton</v>
          </cell>
          <cell r="N309" t="str">
            <v>GO:0017111//nucleoside-triphosphatase activity;GO:0032550;GO:0005198//structural molecule activity</v>
          </cell>
          <cell r="O309" t="str">
            <v>GO:0009154//purine ribonucleotide catabolic process;GO:0043623//cellular protein complex assembly</v>
          </cell>
          <cell r="P309" t="str">
            <v>gi|460414930|ref|XP_004252814.1|;gi|697133501|ref|XP_009620798.1|/1.85037e-148;0/PREDICTED: tubulin alpha-2 chain-like [Solanum lycopersicum];PREDICTED: tubulin alpha chain [Nicotiana tomentosiformis]</v>
          </cell>
        </row>
        <row r="310">
          <cell r="A310" t="str">
            <v>gene_47580</v>
          </cell>
          <cell r="B310">
            <v>1728</v>
          </cell>
          <cell r="C310">
            <v>385</v>
          </cell>
          <cell r="D310">
            <v>280</v>
          </cell>
          <cell r="E310">
            <v>933</v>
          </cell>
          <cell r="F310">
            <v>638</v>
          </cell>
          <cell r="G310">
            <v>4.6037521140273201</v>
          </cell>
          <cell r="H310">
            <v>1.21130207145278</v>
          </cell>
          <cell r="I310" t="str">
            <v>up</v>
          </cell>
          <cell r="J310">
            <v>2.9425354888369001E-6</v>
          </cell>
          <cell r="K310">
            <v>2.5665660700228201E-4</v>
          </cell>
          <cell r="L310" t="str">
            <v>ko01100//Metabolic pathways;ko00564//Glycerophospholipid metabolism;ko00592//alpha-Linolenic acid metabolism</v>
          </cell>
          <cell r="M310" t="str">
            <v>-</v>
          </cell>
          <cell r="N310" t="str">
            <v>GO:0016787//hydrolase activity</v>
          </cell>
          <cell r="O310" t="str">
            <v>-</v>
          </cell>
          <cell r="P310" t="str">
            <v>gi|698501599|ref|XP_009796494.1|/0/PREDICTED: uncharacterized protein LOC104243066 [Nicotiana sylvestris]</v>
          </cell>
        </row>
        <row r="311">
          <cell r="A311" t="str">
            <v>gene_22000</v>
          </cell>
          <cell r="B311">
            <v>966</v>
          </cell>
          <cell r="C311">
            <v>4</v>
          </cell>
          <cell r="D311">
            <v>1</v>
          </cell>
          <cell r="E311">
            <v>24</v>
          </cell>
          <cell r="F311">
            <v>37</v>
          </cell>
          <cell r="G311">
            <v>-0.331362729917411</v>
          </cell>
          <cell r="H311">
            <v>3.4969731305474498</v>
          </cell>
          <cell r="I311" t="str">
            <v>up</v>
          </cell>
          <cell r="J311">
            <v>2.9468010953352799E-6</v>
          </cell>
          <cell r="K311">
            <v>2.5665660700228201E-4</v>
          </cell>
          <cell r="L311" t="str">
            <v>ko04075//Plant hormone signal transduction</v>
          </cell>
          <cell r="M311" t="str">
            <v>-</v>
          </cell>
          <cell r="N311" t="str">
            <v>-</v>
          </cell>
          <cell r="O311" t="str">
            <v>-</v>
          </cell>
          <cell r="P311" t="str">
            <v>gi|698488673|ref|XP_009790927.1|;gi|698488675|ref|XP_009790928.1|/1.69339e-180;0/PREDICTED: uncharacterized protein LOC104238298 isoform X2 [Nicotiana sylvestris];PREDICTED: putative two-component response regulator-like APRR6 isoform X3 [Nicotiana sylvestris]</v>
          </cell>
        </row>
        <row r="312">
          <cell r="A312" t="str">
            <v>gene_50025</v>
          </cell>
          <cell r="B312">
            <v>564</v>
          </cell>
          <cell r="C312">
            <v>40</v>
          </cell>
          <cell r="D312">
            <v>53</v>
          </cell>
          <cell r="E312">
            <v>143</v>
          </cell>
          <cell r="F312">
            <v>145</v>
          </cell>
          <cell r="G312">
            <v>2.0639857044416399</v>
          </cell>
          <cell r="H312">
            <v>1.59956602420062</v>
          </cell>
          <cell r="I312" t="str">
            <v>up</v>
          </cell>
          <cell r="J312">
            <v>3.0464723400909002E-6</v>
          </cell>
          <cell r="K312">
            <v>2.6460668432706899E-4</v>
          </cell>
          <cell r="L312" t="str">
            <v>ko04075//Plant hormone signal transduction</v>
          </cell>
          <cell r="M312" t="str">
            <v>GO:0043231//intracellular membrane-bounded organelle</v>
          </cell>
          <cell r="N312" t="str">
            <v>GO:0005515//protein binding</v>
          </cell>
          <cell r="O312" t="str">
            <v>GO:0009755//hormone-mediated signaling pathway;GO:0007275//multicellular organismal development;GO:0006351//transcription, DNA-templated</v>
          </cell>
          <cell r="P312" t="str">
            <v>gi|697158373|ref|XP_009587946.1|/1.17156e-135/PREDICTED: auxin-induced protein 22E-like [Nicotiana tomentosiformis]</v>
          </cell>
        </row>
        <row r="313">
          <cell r="A313" t="str">
            <v>gene_47550</v>
          </cell>
          <cell r="B313">
            <v>717</v>
          </cell>
          <cell r="C313">
            <v>563</v>
          </cell>
          <cell r="D313">
            <v>656</v>
          </cell>
          <cell r="E313">
            <v>171</v>
          </cell>
          <cell r="F313">
            <v>354</v>
          </cell>
          <cell r="G313">
            <v>4.2411115235040802</v>
          </cell>
          <cell r="H313">
            <v>-1.26347844273544</v>
          </cell>
          <cell r="I313" t="str">
            <v>down</v>
          </cell>
          <cell r="J313">
            <v>3.0647066981392099E-6</v>
          </cell>
          <cell r="K313">
            <v>2.64888714954257E-4</v>
          </cell>
          <cell r="L313" t="str">
            <v>-</v>
          </cell>
          <cell r="M313" t="str">
            <v>GO:0031224//intrinsic component of membrane</v>
          </cell>
          <cell r="N313" t="str">
            <v>GO:0015368//calcium:cation antiporter activity</v>
          </cell>
          <cell r="O313" t="str">
            <v>GO:0044763;GO:0006816//calcium ion transport</v>
          </cell>
          <cell r="P313" t="str">
            <v>gi|697165726|ref|XP_009591670.1|/4.41275e-141/PREDICTED: vacuolar cation/proton exchanger 3-like isoform X2 [Nicotiana tomentosiformis]</v>
          </cell>
        </row>
        <row r="314">
          <cell r="A314" t="str">
            <v>gene_80755</v>
          </cell>
          <cell r="B314">
            <v>549</v>
          </cell>
          <cell r="C314">
            <v>256</v>
          </cell>
          <cell r="D314">
            <v>156</v>
          </cell>
          <cell r="E314">
            <v>55</v>
          </cell>
          <cell r="F314">
            <v>82</v>
          </cell>
          <cell r="G314">
            <v>2.6010314753907502</v>
          </cell>
          <cell r="H314">
            <v>-1.6395899485649801</v>
          </cell>
          <cell r="I314" t="str">
            <v>down</v>
          </cell>
          <cell r="J314">
            <v>3.0749237106555199E-6</v>
          </cell>
          <cell r="K314">
            <v>2.64888714954257E-4</v>
          </cell>
          <cell r="L314" t="str">
            <v>ko00230//Purine metabolism;ko01100//Metabolic pathways</v>
          </cell>
          <cell r="M314" t="str">
            <v>GO:0044444;GO:0044424</v>
          </cell>
          <cell r="N314" t="str">
            <v>GO:0016763//transferase activity, transferring pentosyl groups</v>
          </cell>
          <cell r="O314" t="str">
            <v>GO:0043096//purine nucleobase salvage</v>
          </cell>
          <cell r="P314" t="str">
            <v>gi|697114247|ref|XP_009611023.1|/1.9963e-63/PREDICTED: adenine phosphoribosyltransferase 3 [Nicotiana tomentosiformis]</v>
          </cell>
        </row>
        <row r="315">
          <cell r="A315" t="str">
            <v>gene_36094</v>
          </cell>
          <cell r="B315">
            <v>1428</v>
          </cell>
          <cell r="C315">
            <v>216</v>
          </cell>
          <cell r="D315">
            <v>188</v>
          </cell>
          <cell r="E315">
            <v>443</v>
          </cell>
          <cell r="F315">
            <v>413</v>
          </cell>
          <cell r="G315">
            <v>3.77372075421356</v>
          </cell>
          <cell r="H315">
            <v>1.0493020487056499</v>
          </cell>
          <cell r="I315" t="str">
            <v>up</v>
          </cell>
          <cell r="J315">
            <v>3.1176085718109801E-6</v>
          </cell>
          <cell r="K315">
            <v>2.67106197447359E-4</v>
          </cell>
          <cell r="L315" t="str">
            <v>-</v>
          </cell>
          <cell r="M315" t="str">
            <v>-</v>
          </cell>
          <cell r="N315" t="str">
            <v>-</v>
          </cell>
          <cell r="O315" t="str">
            <v>-</v>
          </cell>
          <cell r="P315" t="str">
            <v>gi|697146307|ref|XP_009627301.1|/0/PREDICTED: uncharacterized protein LOC104117878 [Nicotiana tomentosiformis]</v>
          </cell>
        </row>
        <row r="316">
          <cell r="A316" t="str">
            <v>gene_24167</v>
          </cell>
          <cell r="B316">
            <v>414</v>
          </cell>
          <cell r="C316">
            <v>417</v>
          </cell>
          <cell r="D316">
            <v>368</v>
          </cell>
          <cell r="E316">
            <v>200</v>
          </cell>
          <cell r="F316">
            <v>180</v>
          </cell>
          <cell r="G316">
            <v>3.6722869367489102</v>
          </cell>
          <cell r="H316">
            <v>-1.07941625843966</v>
          </cell>
          <cell r="I316" t="str">
            <v>down</v>
          </cell>
          <cell r="J316">
            <v>3.2120127884547598E-6</v>
          </cell>
          <cell r="K316">
            <v>2.74448648257967E-4</v>
          </cell>
          <cell r="L316" t="str">
            <v>ko03010//Ribosome</v>
          </cell>
          <cell r="M316" t="str">
            <v>GO:0005911//cell-cell junction;GO:0044391//ribosomal subunit</v>
          </cell>
          <cell r="N316" t="str">
            <v>GO:0003723//RNA binding;GO:0005198//structural molecule activity</v>
          </cell>
          <cell r="O316" t="str">
            <v>GO:0010467//gene expression</v>
          </cell>
          <cell r="P316" t="str">
            <v>gi|697179457|ref|XP_009598709.1|/2.84666e-96/PREDICTED: 40S ribosomal protein S9-2-like [Nicotiana tomentosiformis]</v>
          </cell>
        </row>
        <row r="317">
          <cell r="A317" t="str">
            <v>gene_42276</v>
          </cell>
          <cell r="B317">
            <v>948</v>
          </cell>
          <cell r="C317">
            <v>78</v>
          </cell>
          <cell r="D317">
            <v>56</v>
          </cell>
          <cell r="E317">
            <v>242</v>
          </cell>
          <cell r="F317">
            <v>169</v>
          </cell>
          <cell r="G317">
            <v>2.58069308225088</v>
          </cell>
          <cell r="H317">
            <v>1.5863502227975901</v>
          </cell>
          <cell r="I317" t="str">
            <v>up</v>
          </cell>
          <cell r="J317">
            <v>3.2261486566414498E-6</v>
          </cell>
          <cell r="K317">
            <v>2.7491146214931998E-4</v>
          </cell>
          <cell r="L317" t="str">
            <v>-</v>
          </cell>
          <cell r="M317" t="str">
            <v>-</v>
          </cell>
          <cell r="N317" t="str">
            <v>GO:0004713//protein tyrosine kinase activity</v>
          </cell>
          <cell r="O317" t="str">
            <v>GO:0006468//protein phosphorylation</v>
          </cell>
          <cell r="P317" t="str">
            <v>gi|698483330|ref|XP_009788536.1|/0/PREDICTED: bifunctional epoxide hydrolase 2-like [Nicotiana sylvestris]</v>
          </cell>
        </row>
        <row r="318">
          <cell r="A318" t="str">
            <v>gene_80001</v>
          </cell>
          <cell r="B318">
            <v>588</v>
          </cell>
          <cell r="C318">
            <v>34</v>
          </cell>
          <cell r="D318">
            <v>52</v>
          </cell>
          <cell r="E318">
            <v>119</v>
          </cell>
          <cell r="F318">
            <v>170</v>
          </cell>
          <cell r="G318">
            <v>2.0348611378745298</v>
          </cell>
          <cell r="H318">
            <v>1.7104642902143601</v>
          </cell>
          <cell r="I318" t="str">
            <v>up</v>
          </cell>
          <cell r="J318">
            <v>3.2686135396988598E-6</v>
          </cell>
          <cell r="K318">
            <v>2.77032570680552E-4</v>
          </cell>
          <cell r="L318" t="str">
            <v>-</v>
          </cell>
          <cell r="M318" t="str">
            <v>-</v>
          </cell>
          <cell r="N318" t="str">
            <v>-</v>
          </cell>
          <cell r="O318" t="str">
            <v>-</v>
          </cell>
          <cell r="P318" t="str">
            <v>gi|698422583|ref|XP_009780994.1|/2.79077e-107/PREDICTED: uncharacterized protein LOC104229949 isoform X2 [Nicotiana sylvestris]</v>
          </cell>
        </row>
        <row r="319">
          <cell r="A319" t="str">
            <v>gene_15485</v>
          </cell>
          <cell r="B319">
            <v>1443</v>
          </cell>
          <cell r="C319">
            <v>232</v>
          </cell>
          <cell r="D319">
            <v>161</v>
          </cell>
          <cell r="E319">
            <v>403</v>
          </cell>
          <cell r="F319">
            <v>495</v>
          </cell>
          <cell r="G319">
            <v>3.8042984472622501</v>
          </cell>
          <cell r="H319">
            <v>1.1460754011174501</v>
          </cell>
          <cell r="I319" t="str">
            <v>up</v>
          </cell>
          <cell r="J319">
            <v>3.33880602887622E-6</v>
          </cell>
          <cell r="K319">
            <v>2.8146849006534301E-4</v>
          </cell>
          <cell r="L319" t="str">
            <v>-</v>
          </cell>
          <cell r="M319" t="str">
            <v>GO:0031224//intrinsic component of membrane</v>
          </cell>
          <cell r="N319" t="str">
            <v>GO:0015171//amino acid transmembrane transporter activity;GO:0022804//active transmembrane transporter activity</v>
          </cell>
          <cell r="O319" t="str">
            <v>GO:0044763;GO:0006865//amino acid transport</v>
          </cell>
          <cell r="P319" t="str">
            <v>gi|697175558|ref|XP_009596720.1|/0/PREDICTED: amino acid permease 3-like isoform X1 [Nicotiana tomentosiformis]</v>
          </cell>
        </row>
        <row r="320">
          <cell r="A320" t="str">
            <v>gene_76177</v>
          </cell>
          <cell r="B320">
            <v>2364</v>
          </cell>
          <cell r="C320">
            <v>288</v>
          </cell>
          <cell r="D320">
            <v>344</v>
          </cell>
          <cell r="E320">
            <v>513</v>
          </cell>
          <cell r="F320">
            <v>1112</v>
          </cell>
          <cell r="G320">
            <v>4.5906164170423303</v>
          </cell>
          <cell r="H320">
            <v>1.31139116493514</v>
          </cell>
          <cell r="I320" t="str">
            <v>up</v>
          </cell>
          <cell r="J320">
            <v>3.3943755095570602E-6</v>
          </cell>
          <cell r="K320">
            <v>2.8469145171619603E-4</v>
          </cell>
          <cell r="L320" t="str">
            <v>-</v>
          </cell>
          <cell r="M320" t="str">
            <v>-</v>
          </cell>
          <cell r="N320" t="str">
            <v>-</v>
          </cell>
          <cell r="O320" t="str">
            <v>-</v>
          </cell>
          <cell r="P320" t="str">
            <v>gi|698551226|ref|XP_009769237.1|;gi|698551229|ref|XP_009769238.1|/0;0/PREDICTED: subtilisin-like protease isoform X1 [Nicotiana sylvestris];PREDICTED: subtilisin-like protease SBT5.3 isoform X2 [Nicotiana sylvestris]</v>
          </cell>
        </row>
        <row r="321">
          <cell r="A321" t="str">
            <v>gene_65911</v>
          </cell>
          <cell r="B321">
            <v>804</v>
          </cell>
          <cell r="C321">
            <v>576</v>
          </cell>
          <cell r="D321">
            <v>872</v>
          </cell>
          <cell r="E321">
            <v>330</v>
          </cell>
          <cell r="F321">
            <v>402</v>
          </cell>
          <cell r="G321">
            <v>4.5609866321681301</v>
          </cell>
          <cell r="H321">
            <v>-1.0130455516588499</v>
          </cell>
          <cell r="I321" t="str">
            <v>down</v>
          </cell>
          <cell r="J321">
            <v>3.3950961288112401E-6</v>
          </cell>
          <cell r="K321">
            <v>2.8469145171619603E-4</v>
          </cell>
          <cell r="L321" t="str">
            <v>-</v>
          </cell>
          <cell r="M321" t="str">
            <v>-</v>
          </cell>
          <cell r="N321" t="str">
            <v>GO:0005488</v>
          </cell>
          <cell r="O321" t="str">
            <v>GO:0009725//response to hormone;GO:0001101//response to acid chemical</v>
          </cell>
          <cell r="P321" t="str">
            <v>gi|698585111|ref|XP_009778557.1|/0/PREDICTED: transcription factor MYB1R1-like [Nicotiana sylvestris]</v>
          </cell>
        </row>
        <row r="322">
          <cell r="A322" t="str">
            <v>gene_32865</v>
          </cell>
          <cell r="B322">
            <v>1680</v>
          </cell>
          <cell r="C322">
            <v>184</v>
          </cell>
          <cell r="D322">
            <v>161</v>
          </cell>
          <cell r="E322">
            <v>360</v>
          </cell>
          <cell r="F322">
            <v>380</v>
          </cell>
          <cell r="G322">
            <v>3.55707506362273</v>
          </cell>
          <cell r="H322">
            <v>1.06370431483945</v>
          </cell>
          <cell r="I322" t="str">
            <v>up</v>
          </cell>
          <cell r="J322">
            <v>3.5603605515316402E-6</v>
          </cell>
          <cell r="K322">
            <v>2.9588199184977398E-4</v>
          </cell>
          <cell r="L322" t="str">
            <v>-</v>
          </cell>
          <cell r="M322" t="str">
            <v>-</v>
          </cell>
          <cell r="N322" t="str">
            <v>-</v>
          </cell>
          <cell r="O322" t="str">
            <v>-</v>
          </cell>
          <cell r="P322" t="str">
            <v>gi|698481093|ref|XP_009787560.1|/0/PREDICTED: trihelix transcription factor GTL1-like [Nicotiana sylvestris]</v>
          </cell>
        </row>
        <row r="323">
          <cell r="A323" t="str">
            <v>gene_77508</v>
          </cell>
          <cell r="B323">
            <v>1752</v>
          </cell>
          <cell r="C323">
            <v>6622</v>
          </cell>
          <cell r="D323">
            <v>5323</v>
          </cell>
          <cell r="E323">
            <v>2115</v>
          </cell>
          <cell r="F323">
            <v>3662</v>
          </cell>
          <cell r="G323">
            <v>7.5865082466210598</v>
          </cell>
          <cell r="H323">
            <v>-1.1021229474382599</v>
          </cell>
          <cell r="I323" t="str">
            <v>down</v>
          </cell>
          <cell r="J323">
            <v>3.7981784978586599E-6</v>
          </cell>
          <cell r="K323">
            <v>3.1267041738638498E-4</v>
          </cell>
          <cell r="L323" t="str">
            <v>ko00500//Starch and sucrose metabolism</v>
          </cell>
          <cell r="M323" t="str">
            <v>GO:0009536//plastid</v>
          </cell>
          <cell r="N323" t="str">
            <v>GO:0004645//phosphorylase activity;GO:0005515//protein binding;GO:0043168//anion binding</v>
          </cell>
          <cell r="O323" t="str">
            <v>GO:0044238//primary metabolic process</v>
          </cell>
          <cell r="P323" t="str">
            <v>gi|697151373|ref|XP_009629905.1|/0/PREDICTED: alpha-1,4 glucan phosphorylase L-1 isozyme, chloroplastic/amyloplastic [Nicotiana tomentosiformis]</v>
          </cell>
        </row>
        <row r="324">
          <cell r="A324" t="str">
            <v>gene_75853</v>
          </cell>
          <cell r="B324">
            <v>1782</v>
          </cell>
          <cell r="C324">
            <v>175</v>
          </cell>
          <cell r="D324">
            <v>381</v>
          </cell>
          <cell r="E324">
            <v>584</v>
          </cell>
          <cell r="F324">
            <v>895</v>
          </cell>
          <cell r="G324">
            <v>4.4446660060569299</v>
          </cell>
          <cell r="H324">
            <v>1.3821242531918601</v>
          </cell>
          <cell r="I324" t="str">
            <v>up</v>
          </cell>
          <cell r="J324">
            <v>3.9038781716521897E-6</v>
          </cell>
          <cell r="K324">
            <v>3.1970227240005699E-4</v>
          </cell>
          <cell r="L324" t="str">
            <v>-</v>
          </cell>
          <cell r="M324" t="str">
            <v>-</v>
          </cell>
          <cell r="N324" t="str">
            <v>-</v>
          </cell>
          <cell r="O324" t="str">
            <v>-</v>
          </cell>
          <cell r="P324" t="str">
            <v>gi|697133155|ref|XP_009620626.1|/0/PREDICTED: protein NRT1/ PTR FAMILY 5.6 [Nicotiana tomentosiformis]</v>
          </cell>
        </row>
        <row r="325">
          <cell r="A325" t="str">
            <v>gene_57543</v>
          </cell>
          <cell r="B325">
            <v>618</v>
          </cell>
          <cell r="C325">
            <v>155</v>
          </cell>
          <cell r="D325">
            <v>118</v>
          </cell>
          <cell r="E325">
            <v>332</v>
          </cell>
          <cell r="F325">
            <v>312</v>
          </cell>
          <cell r="G325">
            <v>3.3187192493832298</v>
          </cell>
          <cell r="H325">
            <v>1.20133014709214</v>
          </cell>
          <cell r="I325" t="str">
            <v>up</v>
          </cell>
          <cell r="J325">
            <v>3.9768043746157597E-6</v>
          </cell>
          <cell r="K325">
            <v>3.2399138275777901E-4</v>
          </cell>
          <cell r="L325" t="str">
            <v>-</v>
          </cell>
          <cell r="M325" t="str">
            <v>GO:0031225//anchored component of membrane</v>
          </cell>
          <cell r="N325" t="str">
            <v>-</v>
          </cell>
          <cell r="O325" t="str">
            <v>GO:0009987//cellular process</v>
          </cell>
          <cell r="P325" t="str">
            <v>gi|698532765|ref|XP_009763200.1|/9.44296e-72/PREDICTED: plasma membrane-associated cation-binding protein 1-like isoform X1 [Nicotiana sylvestris]</v>
          </cell>
        </row>
        <row r="326">
          <cell r="A326" t="str">
            <v>gene_70983</v>
          </cell>
          <cell r="B326">
            <v>654</v>
          </cell>
          <cell r="C326">
            <v>242</v>
          </cell>
          <cell r="D326">
            <v>308</v>
          </cell>
          <cell r="E326">
            <v>131</v>
          </cell>
          <cell r="F326">
            <v>96</v>
          </cell>
          <cell r="G326">
            <v>3.0895696362943501</v>
          </cell>
          <cell r="H326">
            <v>-1.2966032819075299</v>
          </cell>
          <cell r="I326" t="str">
            <v>down</v>
          </cell>
          <cell r="J326">
            <v>3.98904668887466E-6</v>
          </cell>
          <cell r="K326">
            <v>3.2415116766373501E-4</v>
          </cell>
          <cell r="L326" t="str">
            <v>ko01100//Metabolic pathways;ko00770//Pantothenate and CoA biosynthesis;ko01110//Biosynthesis of secondary metabolites;ko00290//Valine, leucine and isoleucine biosynthesis</v>
          </cell>
          <cell r="M326" t="str">
            <v>GO:0009532//plastid stroma</v>
          </cell>
          <cell r="N326" t="str">
            <v>GO:0046914//transition metal ion binding;GO:0016836//hydro-lyase activity</v>
          </cell>
          <cell r="O326" t="str">
            <v>GO:0008652//cellular amino acid biosynthetic process;GO:0048229//gametophyte development</v>
          </cell>
          <cell r="P326" t="str">
            <v>gi|698519187|ref|XP_009804459.1|/1.1138e-151/PREDICTED: putative dihydroxy-acid dehydratase, mitochondrial, partial [Nicotiana sylvestris]</v>
          </cell>
        </row>
        <row r="327">
          <cell r="A327" t="str">
            <v>gene_55179</v>
          </cell>
          <cell r="B327">
            <v>432</v>
          </cell>
          <cell r="C327">
            <v>429</v>
          </cell>
          <cell r="D327">
            <v>404</v>
          </cell>
          <cell r="E327">
            <v>222</v>
          </cell>
          <cell r="F327">
            <v>194</v>
          </cell>
          <cell r="G327">
            <v>3.7712631609081302</v>
          </cell>
          <cell r="H327">
            <v>-1.03238733132978</v>
          </cell>
          <cell r="I327" t="str">
            <v>down</v>
          </cell>
          <cell r="J327">
            <v>4.2540239839837099E-6</v>
          </cell>
          <cell r="K327">
            <v>3.4263802733398299E-4</v>
          </cell>
          <cell r="L327" t="str">
            <v>-</v>
          </cell>
          <cell r="M327" t="str">
            <v>GO:0000229</v>
          </cell>
          <cell r="N327" t="str">
            <v>-</v>
          </cell>
          <cell r="O327" t="str">
            <v>-</v>
          </cell>
          <cell r="P327" t="str">
            <v>gi|698479703|ref|XP_009786926.1|/7.31026e-91/PREDICTED: uncharacterized protein LOC104234966 [Nicotiana sylvestris]</v>
          </cell>
        </row>
        <row r="328">
          <cell r="A328" t="str">
            <v>gene_12102</v>
          </cell>
          <cell r="B328">
            <v>759</v>
          </cell>
          <cell r="C328">
            <v>72</v>
          </cell>
          <cell r="D328">
            <v>87</v>
          </cell>
          <cell r="E328">
            <v>11</v>
          </cell>
          <cell r="F328">
            <v>23</v>
          </cell>
          <cell r="G328">
            <v>1.12072949006446</v>
          </cell>
          <cell r="H328">
            <v>-2.2589668956645199</v>
          </cell>
          <cell r="I328" t="str">
            <v>down</v>
          </cell>
          <cell r="J328">
            <v>4.2997982350832002E-6</v>
          </cell>
          <cell r="K328">
            <v>3.4408207754806601E-4</v>
          </cell>
          <cell r="L328" t="str">
            <v>-</v>
          </cell>
          <cell r="M328" t="str">
            <v>-</v>
          </cell>
          <cell r="N328" t="str">
            <v>-</v>
          </cell>
          <cell r="O328" t="str">
            <v>-</v>
          </cell>
          <cell r="P328" t="str">
            <v>gi|698517388|ref|XP_009803579.1|;gi|698517386|ref|XP_009803578.1|/0;0/PREDICTED: probable protein ABIL5 isoform X2 [Nicotiana sylvestris];PREDICTED: probable protein ABIL5 isoform X1 [Nicotiana sylvestris]</v>
          </cell>
        </row>
        <row r="329">
          <cell r="A329" t="str">
            <v>gene_64202</v>
          </cell>
          <cell r="B329">
            <v>1455</v>
          </cell>
          <cell r="C329">
            <v>172</v>
          </cell>
          <cell r="D329">
            <v>195</v>
          </cell>
          <cell r="E329">
            <v>471</v>
          </cell>
          <cell r="F329">
            <v>350</v>
          </cell>
          <cell r="G329">
            <v>3.6914809157730399</v>
          </cell>
          <cell r="H329">
            <v>1.1389318231975001</v>
          </cell>
          <cell r="I329" t="str">
            <v>up</v>
          </cell>
          <cell r="J329">
            <v>4.3676864106481803E-6</v>
          </cell>
          <cell r="K329">
            <v>3.48629835041333E-4</v>
          </cell>
          <cell r="L329" t="str">
            <v>ko04712//Circadian rhythm - plant</v>
          </cell>
          <cell r="M329" t="str">
            <v>-</v>
          </cell>
          <cell r="N329" t="str">
            <v>-</v>
          </cell>
          <cell r="O329" t="str">
            <v>-</v>
          </cell>
          <cell r="P329" t="str">
            <v>gi|698488629|ref|XP_009790907.1|/0/PREDICTED: protein REVEILLE 1-like isoform X1 [Nicotiana sylvestris]</v>
          </cell>
        </row>
        <row r="330">
          <cell r="A330" t="str">
            <v>gene_64155</v>
          </cell>
          <cell r="B330">
            <v>630</v>
          </cell>
          <cell r="C330">
            <v>46</v>
          </cell>
          <cell r="D330">
            <v>94</v>
          </cell>
          <cell r="E330">
            <v>11</v>
          </cell>
          <cell r="F330">
            <v>13</v>
          </cell>
          <cell r="G330">
            <v>0.89228701970242397</v>
          </cell>
          <cell r="H330">
            <v>-2.5540206598843498</v>
          </cell>
          <cell r="I330" t="str">
            <v>down</v>
          </cell>
          <cell r="J330">
            <v>4.5186899281737497E-6</v>
          </cell>
          <cell r="K330">
            <v>3.5977215844795502E-4</v>
          </cell>
          <cell r="L330" t="str">
            <v>ko03013//RNA transport</v>
          </cell>
          <cell r="M330" t="str">
            <v>-</v>
          </cell>
          <cell r="N330" t="str">
            <v>-</v>
          </cell>
          <cell r="O330" t="str">
            <v>-</v>
          </cell>
          <cell r="P330" t="str">
            <v>gi|698496968|ref|XP_009794495.1|/6.92735e-135/PREDICTED: protein LURP-one-related 11-like [Nicotiana sylvestris]</v>
          </cell>
        </row>
        <row r="331">
          <cell r="A331" t="str">
            <v>gene_25213</v>
          </cell>
          <cell r="B331">
            <v>693</v>
          </cell>
          <cell r="C331">
            <v>155</v>
          </cell>
          <cell r="D331">
            <v>169</v>
          </cell>
          <cell r="E331">
            <v>429</v>
          </cell>
          <cell r="F331">
            <v>314</v>
          </cell>
          <cell r="G331">
            <v>3.5380188608523002</v>
          </cell>
          <cell r="H331">
            <v>1.1742140668184</v>
          </cell>
          <cell r="I331" t="str">
            <v>up</v>
          </cell>
          <cell r="J331">
            <v>4.5825874171064402E-6</v>
          </cell>
          <cell r="K331">
            <v>3.6394055081599301E-4</v>
          </cell>
          <cell r="L331" t="str">
            <v>ko04141//Protein processing in endoplasmic reticulum</v>
          </cell>
          <cell r="M331" t="str">
            <v>-</v>
          </cell>
          <cell r="N331" t="str">
            <v>-</v>
          </cell>
          <cell r="O331" t="str">
            <v>GO:0050896//response to stimulus</v>
          </cell>
          <cell r="P331" t="str">
            <v>gi|698479883|ref|XP_009787010.1|/1.15012e-144/PREDICTED: 26.5 kDa heat shock protein, mitochondrial-like [Nicotiana sylvestris]</v>
          </cell>
        </row>
        <row r="332">
          <cell r="A332" t="str">
            <v>gene_21596</v>
          </cell>
          <cell r="B332">
            <v>1311</v>
          </cell>
          <cell r="C332">
            <v>70</v>
          </cell>
          <cell r="D332">
            <v>93</v>
          </cell>
          <cell r="E332">
            <v>189</v>
          </cell>
          <cell r="F332">
            <v>229</v>
          </cell>
          <cell r="G332">
            <v>2.6595253360320998</v>
          </cell>
          <cell r="H332">
            <v>1.3243802350710501</v>
          </cell>
          <cell r="I332" t="str">
            <v>up</v>
          </cell>
          <cell r="J332">
            <v>4.6535844633944199E-6</v>
          </cell>
          <cell r="K332">
            <v>3.68650413433072E-4</v>
          </cell>
          <cell r="L332" t="str">
            <v>ko04626//Plant-pathogen interaction;ko04075//Plant hormone signal transduction</v>
          </cell>
          <cell r="M332" t="str">
            <v>-</v>
          </cell>
          <cell r="N332" t="str">
            <v>-</v>
          </cell>
          <cell r="O332" t="str">
            <v>-</v>
          </cell>
          <cell r="P332" t="str">
            <v>gi|697125421|ref|XP_009616730.1|/0/PREDICTED: cysteine-rich receptor-like protein kinase 2 [Nicotiana tomentosiformis]</v>
          </cell>
        </row>
        <row r="333">
          <cell r="A333" t="str">
            <v>gene_43613</v>
          </cell>
          <cell r="B333">
            <v>858</v>
          </cell>
          <cell r="C333">
            <v>29</v>
          </cell>
          <cell r="D333">
            <v>7</v>
          </cell>
          <cell r="E333">
            <v>135</v>
          </cell>
          <cell r="F333">
            <v>90</v>
          </cell>
          <cell r="G333">
            <v>1.5410287050240199</v>
          </cell>
          <cell r="H333">
            <v>2.59503705000692</v>
          </cell>
          <cell r="I333" t="str">
            <v>up</v>
          </cell>
          <cell r="J333">
            <v>4.8399566890554901E-6</v>
          </cell>
          <cell r="K333">
            <v>3.7959948867967799E-4</v>
          </cell>
          <cell r="L333" t="str">
            <v>ko04075//Plant hormone signal transduction</v>
          </cell>
          <cell r="M333" t="str">
            <v>GO:0005576//extracellular region;GO:0030312//external encapsulating structure</v>
          </cell>
          <cell r="N333" t="str">
            <v>GO:0016798//hydrolase activity, acting on glycosyl bonds;GO:0016758//transferase activity, transferring hexosyl groups</v>
          </cell>
          <cell r="O333" t="str">
            <v>GO:0044042//glucan metabolic process</v>
          </cell>
          <cell r="P333" t="str">
            <v>gi|698501514|ref|XP_009796455.1|/2.77172e-172/PREDICTED: xyloglucan endotransglucosylase/hydrolase protein 24-like [Nicotiana sylvestris]</v>
          </cell>
        </row>
        <row r="334">
          <cell r="A334" t="str">
            <v>gene_21939</v>
          </cell>
          <cell r="B334">
            <v>1782</v>
          </cell>
          <cell r="C334">
            <v>62</v>
          </cell>
          <cell r="D334">
            <v>78</v>
          </cell>
          <cell r="E334">
            <v>138</v>
          </cell>
          <cell r="F334">
            <v>385</v>
          </cell>
          <cell r="G334">
            <v>2.83063233384213</v>
          </cell>
          <cell r="H334">
            <v>1.8439607207119699</v>
          </cell>
          <cell r="I334" t="str">
            <v>up</v>
          </cell>
          <cell r="J334">
            <v>4.8771232618579104E-6</v>
          </cell>
          <cell r="K334">
            <v>3.8156530849408899E-4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GO:0006810//transport</v>
          </cell>
          <cell r="P334" t="str">
            <v>gi|697115195|ref|XP_009611526.1|/0/PREDICTED: cation/H(+) antiporter 20 [Nicotiana tomentosiformis]</v>
          </cell>
        </row>
        <row r="335">
          <cell r="A335" t="str">
            <v>gene_9184</v>
          </cell>
          <cell r="B335">
            <v>2970</v>
          </cell>
          <cell r="C335">
            <v>103</v>
          </cell>
          <cell r="D335">
            <v>142</v>
          </cell>
          <cell r="E335">
            <v>263</v>
          </cell>
          <cell r="F335">
            <v>304</v>
          </cell>
          <cell r="G335">
            <v>3.1375923228411402</v>
          </cell>
          <cell r="H335">
            <v>1.17889648300687</v>
          </cell>
          <cell r="I335" t="str">
            <v>up</v>
          </cell>
          <cell r="J335">
            <v>4.9086813470091796E-6</v>
          </cell>
          <cell r="K335">
            <v>3.8308369848973398E-4</v>
          </cell>
          <cell r="L335" t="str">
            <v>ko03440//Homologous recombination</v>
          </cell>
          <cell r="M335" t="str">
            <v>-</v>
          </cell>
          <cell r="N335" t="str">
            <v>-</v>
          </cell>
          <cell r="O335" t="str">
            <v>-</v>
          </cell>
          <cell r="P335" t="str">
            <v>gi|698565482|ref|XP_009773272.1|/0/PREDICTED: myosin-2-like isoform X3 [Nicotiana sylvestris]</v>
          </cell>
        </row>
        <row r="336">
          <cell r="A336" t="str">
            <v>gene_60510</v>
          </cell>
          <cell r="B336">
            <v>1632</v>
          </cell>
          <cell r="C336">
            <v>233</v>
          </cell>
          <cell r="D336">
            <v>391</v>
          </cell>
          <cell r="E336">
            <v>100</v>
          </cell>
          <cell r="F336">
            <v>150</v>
          </cell>
          <cell r="G336">
            <v>3.2485801397077401</v>
          </cell>
          <cell r="H336">
            <v>-1.35073248118598</v>
          </cell>
          <cell r="I336" t="str">
            <v>down</v>
          </cell>
          <cell r="J336">
            <v>4.9900488924639204E-6</v>
          </cell>
          <cell r="K336">
            <v>3.8751539785836198E-4</v>
          </cell>
          <cell r="L336" t="str">
            <v>ko01100//Metabolic pathways;ko00053//Ascorbate and aldarate metabolism</v>
          </cell>
          <cell r="M336" t="str">
            <v>GO:0005911//cell-cell junction;GO:0005618//cell wall</v>
          </cell>
          <cell r="N336" t="str">
            <v>GO:0046914//transition metal ion binding;GO:0003824//catalytic activity</v>
          </cell>
          <cell r="O336" t="str">
            <v>GO:0044710</v>
          </cell>
          <cell r="P336" t="str">
            <v>gi|697153314|ref|XP_009630902.1|/0/PREDICTED: L-ascorbate oxidase homolog isoform X3 [Nicotiana tomentosiformis]</v>
          </cell>
        </row>
        <row r="337">
          <cell r="A337" t="str">
            <v>gene_68002</v>
          </cell>
          <cell r="B337">
            <v>804</v>
          </cell>
          <cell r="C337">
            <v>69</v>
          </cell>
          <cell r="D337">
            <v>73</v>
          </cell>
          <cell r="E337">
            <v>178</v>
          </cell>
          <cell r="F337">
            <v>194</v>
          </cell>
          <cell r="G337">
            <v>2.4884429354059399</v>
          </cell>
          <cell r="H337">
            <v>1.3538818431506401</v>
          </cell>
          <cell r="I337" t="str">
            <v>up</v>
          </cell>
          <cell r="J337">
            <v>5.0261817787857501E-6</v>
          </cell>
          <cell r="K337">
            <v>3.8936237175266801E-4</v>
          </cell>
          <cell r="L337" t="str">
            <v>-</v>
          </cell>
          <cell r="M337" t="str">
            <v>GO:0031224//intrinsic component of membrane</v>
          </cell>
          <cell r="N337" t="str">
            <v>-</v>
          </cell>
          <cell r="O337" t="str">
            <v>-</v>
          </cell>
          <cell r="P337" t="str">
            <v>gi|697145254|ref|XP_009626756.1|/9.68696e-99/PREDICTED: transmembrane protein 56-like [Nicotiana tomentosiformis]</v>
          </cell>
        </row>
        <row r="338">
          <cell r="A338" t="str">
            <v>gene_71557</v>
          </cell>
          <cell r="B338">
            <v>2973</v>
          </cell>
          <cell r="C338">
            <v>9</v>
          </cell>
          <cell r="D338">
            <v>22</v>
          </cell>
          <cell r="E338">
            <v>71</v>
          </cell>
          <cell r="F338">
            <v>88</v>
          </cell>
          <cell r="G338">
            <v>1.08538731989989</v>
          </cell>
          <cell r="H338">
            <v>2.3226189765980201</v>
          </cell>
          <cell r="I338" t="str">
            <v>up</v>
          </cell>
          <cell r="J338">
            <v>5.06343603254472E-6</v>
          </cell>
          <cell r="K338">
            <v>3.90926524580888E-4</v>
          </cell>
          <cell r="L338" t="str">
            <v>-</v>
          </cell>
          <cell r="M338" t="str">
            <v>-</v>
          </cell>
          <cell r="N338" t="str">
            <v>GO:0016301//kinase activity</v>
          </cell>
          <cell r="O338" t="str">
            <v>GO:0008152//metabolic process</v>
          </cell>
          <cell r="P338" t="str">
            <v>gi|698587612|ref|XP_009779240.1|/0/PREDICTED: receptor-like protein kinase HAIKU2 [Nicotiana sylvestris]</v>
          </cell>
        </row>
        <row r="339">
          <cell r="A339" t="str">
            <v>gene_15771</v>
          </cell>
          <cell r="B339">
            <v>783</v>
          </cell>
          <cell r="C339">
            <v>277</v>
          </cell>
          <cell r="D339">
            <v>301</v>
          </cell>
          <cell r="E339">
            <v>141</v>
          </cell>
          <cell r="F339">
            <v>126</v>
          </cell>
          <cell r="G339">
            <v>3.20974282972715</v>
          </cell>
          <cell r="H339">
            <v>-1.14236702640093</v>
          </cell>
          <cell r="I339" t="str">
            <v>down</v>
          </cell>
          <cell r="J339">
            <v>5.0900843785362003E-6</v>
          </cell>
          <cell r="K339">
            <v>3.90926524580888E-4</v>
          </cell>
          <cell r="L339" t="str">
            <v>ko03015//mRNA surveillance pathway;ko03010//Ribosome</v>
          </cell>
          <cell r="M339" t="str">
            <v>-</v>
          </cell>
          <cell r="N339" t="str">
            <v>GO:0036094//small molecule binding;GO:0043167//ion binding;GO:0097159//organic cyclic compound binding;GO:1901363</v>
          </cell>
          <cell r="O339" t="str">
            <v>-</v>
          </cell>
          <cell r="P339" t="str">
            <v>gi|697097714|ref|XP_009623005.1|/1.43358e-105/PREDICTED: glycine-rich RNA-binding protein 4, mitochondrial-like [Nicotiana tomentosiformis]</v>
          </cell>
        </row>
        <row r="340">
          <cell r="A340" t="str">
            <v>gene_1189</v>
          </cell>
          <cell r="B340">
            <v>1179</v>
          </cell>
          <cell r="C340">
            <v>742</v>
          </cell>
          <cell r="D340">
            <v>674</v>
          </cell>
          <cell r="E340">
            <v>261</v>
          </cell>
          <cell r="F340">
            <v>442</v>
          </cell>
          <cell r="G340">
            <v>4.52495094728922</v>
          </cell>
          <cell r="H340">
            <v>-1.05912380595876</v>
          </cell>
          <cell r="I340" t="str">
            <v>down</v>
          </cell>
          <cell r="J340">
            <v>5.0959688414711798E-6</v>
          </cell>
          <cell r="K340">
            <v>3.90926524580888E-4</v>
          </cell>
          <cell r="L340" t="str">
            <v>ko00061//Fatty acid biosynthesis;ko01100//Metabolic pathways</v>
          </cell>
          <cell r="M340" t="str">
            <v>GO:0009526//plastid envelope;GO:0009532//plastid stroma</v>
          </cell>
          <cell r="N340" t="str">
            <v>GO:0046914//transition metal ion binding;GO:0016628//oxidoreductase activity, acting on the CH-CH group of donors, NAD or NADP as acceptor;GO:0004312//fatty acid synthase activity</v>
          </cell>
          <cell r="O340" t="str">
            <v>GO:0044710</v>
          </cell>
          <cell r="P340" t="str">
            <v>gi|697128558|ref|XP_009618336.1|/0/PREDICTED: enoyl-[acyl-carrier-protein] reductase [NADH], chloroplastic-like [Nicotiana tomentosiformis]</v>
          </cell>
        </row>
        <row r="341">
          <cell r="A341" t="str">
            <v>gene_60326</v>
          </cell>
          <cell r="B341">
            <v>1638</v>
          </cell>
          <cell r="C341">
            <v>54</v>
          </cell>
          <cell r="D341">
            <v>42</v>
          </cell>
          <cell r="E341">
            <v>217</v>
          </cell>
          <cell r="F341">
            <v>123</v>
          </cell>
          <cell r="G341">
            <v>2.2664860162377298</v>
          </cell>
          <cell r="H341">
            <v>1.8000092678184201</v>
          </cell>
          <cell r="I341" t="str">
            <v>up</v>
          </cell>
          <cell r="J341">
            <v>5.4727899302423404E-6</v>
          </cell>
          <cell r="K341">
            <v>4.1780046903295599E-4</v>
          </cell>
          <cell r="L341" t="str">
            <v>ko00908//Zeatin biosynthesis;ko01100//Metabolic pathways;ko00905//Brassinosteroid biosynthesis;ko01110//Biosynthesis of secondary metabolites</v>
          </cell>
          <cell r="M341" t="str">
            <v>-</v>
          </cell>
          <cell r="N341" t="str">
            <v>GO:0046914//transition metal ion binding;GO:0016634//oxidoreductase activity, acting on the CH-CH group of donors, oxygen as acceptor;GO:0046906//tetrapyrrole binding</v>
          </cell>
          <cell r="O341" t="str">
            <v>GO:0044710</v>
          </cell>
          <cell r="P341" t="str">
            <v>gi|697160001|ref|XP_009588775.1|/0/PREDICTED: cytochrome P450 734A1 [Nicotiana tomentosiformis]</v>
          </cell>
        </row>
        <row r="342">
          <cell r="A342" t="str">
            <v>gene_63196</v>
          </cell>
          <cell r="B342">
            <v>2208</v>
          </cell>
          <cell r="C342">
            <v>189</v>
          </cell>
          <cell r="D342">
            <v>203</v>
          </cell>
          <cell r="E342">
            <v>329</v>
          </cell>
          <cell r="F342">
            <v>590</v>
          </cell>
          <cell r="G342">
            <v>3.8162338204597401</v>
          </cell>
          <cell r="H342">
            <v>1.1812637448825001</v>
          </cell>
          <cell r="I342" t="str">
            <v>up</v>
          </cell>
          <cell r="J342">
            <v>5.9424801452266496E-6</v>
          </cell>
          <cell r="K342">
            <v>4.48230757174285E-4</v>
          </cell>
          <cell r="L342" t="str">
            <v>ko02010//ABC transporters</v>
          </cell>
          <cell r="M342" t="str">
            <v>-</v>
          </cell>
          <cell r="N342" t="str">
            <v>GO:1901363;GO:0036094//small molecule binding;GO:0042626//ATPase activity, coupled to transmembrane movement of substances;GO:0097159//organic cyclic compound binding</v>
          </cell>
          <cell r="O342" t="str">
            <v>GO:0048364//root development;GO:0044763;GO:0009605//response to external stimulus;GO:0009639//response to red or far red light;GO:0009791//post-embryonic development;GO:0009733//response to auxin;GO:0009926//auxin polar transport;GO:0048569//post-embryonic organ development;GO:0008152//metabolic process</v>
          </cell>
          <cell r="P342" t="str">
            <v>gi|698523316|ref|XP_009758464.1|/0/PREDICTED: ABC transporter B family member 19 [Nicotiana sylvestris]</v>
          </cell>
        </row>
        <row r="343">
          <cell r="A343" t="str">
            <v>gene_63423</v>
          </cell>
          <cell r="B343">
            <v>1239</v>
          </cell>
          <cell r="C343">
            <v>144</v>
          </cell>
          <cell r="D343">
            <v>153</v>
          </cell>
          <cell r="E343">
            <v>386</v>
          </cell>
          <cell r="F343">
            <v>292</v>
          </cell>
          <cell r="G343">
            <v>3.4085184155617201</v>
          </cell>
          <cell r="H343">
            <v>1.1661515693839899</v>
          </cell>
          <cell r="I343" t="str">
            <v>up</v>
          </cell>
          <cell r="J343">
            <v>6.0858361342360802E-6</v>
          </cell>
          <cell r="K343">
            <v>4.57948275599831E-4</v>
          </cell>
          <cell r="L343" t="str">
            <v>ko03410//Base excision repair</v>
          </cell>
          <cell r="M343" t="str">
            <v>-</v>
          </cell>
          <cell r="N343" t="str">
            <v>GO:0003824//catalytic activity</v>
          </cell>
          <cell r="O343" t="str">
            <v>GO:0006281//DNA repair</v>
          </cell>
          <cell r="P343" t="str">
            <v>gi|698491324|ref|XP_009792090.1|/0/PREDICTED: uncharacterized protein LOC104239210 [Nicotiana sylvestris]</v>
          </cell>
        </row>
        <row r="344">
          <cell r="A344" t="str">
            <v>gene_43359</v>
          </cell>
          <cell r="B344">
            <v>696</v>
          </cell>
          <cell r="C344">
            <v>157</v>
          </cell>
          <cell r="D344">
            <v>104</v>
          </cell>
          <cell r="E344">
            <v>558</v>
          </cell>
          <cell r="F344">
            <v>269</v>
          </cell>
          <cell r="G344">
            <v>3.57517885658693</v>
          </cell>
          <cell r="H344">
            <v>1.6419720737974</v>
          </cell>
          <cell r="I344" t="str">
            <v>up</v>
          </cell>
          <cell r="J344">
            <v>6.2194570123172103E-6</v>
          </cell>
          <cell r="K344">
            <v>4.64675971898932E-4</v>
          </cell>
          <cell r="L344" t="str">
            <v>-</v>
          </cell>
          <cell r="M344" t="str">
            <v>GO:0031225//anchored component of membrane</v>
          </cell>
          <cell r="N344" t="str">
            <v>-</v>
          </cell>
          <cell r="O344" t="str">
            <v>GO:0009987//cellular process</v>
          </cell>
          <cell r="P344" t="str">
            <v>gi|697132452|ref|XP_009620274.1|/3.42706e-90/PREDICTED: plasma membrane-associated cation-binding protein 1-like [Nicotiana tomentosiformis]</v>
          </cell>
        </row>
        <row r="345">
          <cell r="A345" t="str">
            <v>gene_27284</v>
          </cell>
          <cell r="B345">
            <v>1125</v>
          </cell>
          <cell r="C345">
            <v>19</v>
          </cell>
          <cell r="D345">
            <v>8</v>
          </cell>
          <cell r="E345">
            <v>120</v>
          </cell>
          <cell r="F345">
            <v>59</v>
          </cell>
          <cell r="G345">
            <v>1.2142950545567699</v>
          </cell>
          <cell r="H345">
            <v>2.6924357967568402</v>
          </cell>
          <cell r="I345" t="str">
            <v>up</v>
          </cell>
          <cell r="J345">
            <v>6.2849360245714499E-6</v>
          </cell>
          <cell r="K345">
            <v>4.6845803290475899E-4</v>
          </cell>
          <cell r="L345" t="str">
            <v>ko01100//Metabolic pathways;ko00562//Inositol phosphate metabolism;ko01110//Biosynthesis of secondary metabolites</v>
          </cell>
          <cell r="M345" t="str">
            <v>-</v>
          </cell>
          <cell r="N345" t="str">
            <v>GO:0004022//alcohol dehydrogenase (NAD) activity</v>
          </cell>
          <cell r="O345" t="str">
            <v>GO:0044710</v>
          </cell>
          <cell r="P345" t="str">
            <v>gi|697191630|ref|XP_009604885.1|/1.06993e-168/PREDICTED: trans-1,2-dihydrobenzene-1,2-diol dehydrogenase [Nicotiana tomentosiformis]</v>
          </cell>
        </row>
        <row r="346">
          <cell r="A346" t="str">
            <v>gene_55876</v>
          </cell>
          <cell r="B346">
            <v>1773</v>
          </cell>
          <cell r="C346">
            <v>133</v>
          </cell>
          <cell r="D346">
            <v>132</v>
          </cell>
          <cell r="E346">
            <v>454</v>
          </cell>
          <cell r="F346">
            <v>255</v>
          </cell>
          <cell r="G346">
            <v>3.4122669991458001</v>
          </cell>
          <cell r="H346">
            <v>1.4019696391320999</v>
          </cell>
          <cell r="I346" t="str">
            <v>up</v>
          </cell>
          <cell r="J346">
            <v>6.6283924449084302E-6</v>
          </cell>
          <cell r="K346">
            <v>4.8811385188337898E-4</v>
          </cell>
          <cell r="L346" t="str">
            <v>ko04626//Plant-pathogen interaction</v>
          </cell>
          <cell r="M346" t="str">
            <v>-</v>
          </cell>
          <cell r="N346" t="str">
            <v>-</v>
          </cell>
          <cell r="O346" t="str">
            <v>-</v>
          </cell>
          <cell r="P346" t="str">
            <v>gi|698487654|ref|XP_009790461.1|/0/PREDICTED: probable WRKY transcription factor 26 [Nicotiana sylvestris]</v>
          </cell>
        </row>
        <row r="347">
          <cell r="A347" t="str">
            <v>gene_50352</v>
          </cell>
          <cell r="B347">
            <v>2142</v>
          </cell>
          <cell r="C347">
            <v>466</v>
          </cell>
          <cell r="D347">
            <v>483</v>
          </cell>
          <cell r="E347">
            <v>1137</v>
          </cell>
          <cell r="F347">
            <v>799</v>
          </cell>
          <cell r="G347">
            <v>4.9680269294217902</v>
          </cell>
          <cell r="H347">
            <v>1.0065296740649401</v>
          </cell>
          <cell r="I347" t="str">
            <v>up</v>
          </cell>
          <cell r="J347">
            <v>6.6415313666139002E-6</v>
          </cell>
          <cell r="K347">
            <v>4.8811385188337898E-4</v>
          </cell>
          <cell r="L347" t="str">
            <v>-</v>
          </cell>
          <cell r="M347" t="str">
            <v>-</v>
          </cell>
          <cell r="N347" t="str">
            <v>-</v>
          </cell>
          <cell r="O347" t="str">
            <v>GO:0044763</v>
          </cell>
          <cell r="P347" t="str">
            <v>gi|697168353|ref|XP_009593058.1|/0/PREDICTED: probable metal-nicotianamine transporter YSL7 [Nicotiana tomentosiformis]</v>
          </cell>
        </row>
        <row r="348">
          <cell r="A348" t="str">
            <v>gene_43985</v>
          </cell>
          <cell r="B348">
            <v>1911</v>
          </cell>
          <cell r="C348">
            <v>458</v>
          </cell>
          <cell r="D348">
            <v>243</v>
          </cell>
          <cell r="E348">
            <v>1282</v>
          </cell>
          <cell r="F348">
            <v>744</v>
          </cell>
          <cell r="G348">
            <v>4.8932171149604198</v>
          </cell>
          <cell r="H348">
            <v>1.50007260036505</v>
          </cell>
          <cell r="I348" t="str">
            <v>up</v>
          </cell>
          <cell r="J348">
            <v>6.7240092127992301E-6</v>
          </cell>
          <cell r="K348">
            <v>4.9302624760545798E-4</v>
          </cell>
          <cell r="L348" t="str">
            <v>ko04626//Plant-pathogen interaction;ko04075//Plant hormone signal transduction;ko04120//Ubiquitin mediated proteolysis</v>
          </cell>
          <cell r="M348" t="str">
            <v>GO:0016020//membrane</v>
          </cell>
          <cell r="N348" t="str">
            <v>GO:0016301//kinase activity;GO:0016772//transferase activity, transferring phosphorus-containing groups</v>
          </cell>
          <cell r="O348" t="str">
            <v>GO:0006796//phosphate-containing compound metabolic process</v>
          </cell>
          <cell r="P348" t="str">
            <v>gi|697139205|ref|XP_009623689.1|;gi|697139207|ref|XP_009623690.1|/0;1.85353e-121/PREDICTED: probable leucine-rich repeat receptor-like protein kinase At1g68400 isoform X1 [Nicotiana tomentosiformis];PREDICTED: probable leucine-rich repeat receptor-like protein kinase At1g68400 isoform X2 [Nicotiana tomentosiformis]</v>
          </cell>
        </row>
        <row r="349">
          <cell r="A349" t="str">
            <v>gene_84097</v>
          </cell>
          <cell r="B349">
            <v>846</v>
          </cell>
          <cell r="C349">
            <v>702</v>
          </cell>
          <cell r="D349">
            <v>459</v>
          </cell>
          <cell r="E349">
            <v>89</v>
          </cell>
          <cell r="F349">
            <v>274</v>
          </cell>
          <cell r="G349">
            <v>4.0579085314070298</v>
          </cell>
          <cell r="H349">
            <v>-1.7480995478917301</v>
          </cell>
          <cell r="I349" t="str">
            <v>down</v>
          </cell>
          <cell r="J349">
            <v>6.77129918713909E-6</v>
          </cell>
          <cell r="K349">
            <v>4.9534174494503095E-4</v>
          </cell>
          <cell r="L349" t="str">
            <v>ko01100//Metabolic pathways;ko00906//Carotenoid biosynthesis;ko01110//Biosynthesis of secondary metabolites</v>
          </cell>
          <cell r="M349" t="str">
            <v>GO:0044444</v>
          </cell>
          <cell r="N349" t="str">
            <v>GO:0016616//oxidoreductase activity, acting on the CH-OH group of donors, NAD or NADP as acceptor</v>
          </cell>
          <cell r="O349" t="str">
            <v>GO:0006560//proline metabolic process;GO:0009688//abscisic acid biosynthetic process;GO:0006950//response to stress;GO:0009746</v>
          </cell>
          <cell r="P349" t="str">
            <v>gi|698481462|ref|XP_009787721.1|/0/PREDICTED: xanthoxin dehydrogenase-like [Nicotiana sylvestris]</v>
          </cell>
        </row>
        <row r="350">
          <cell r="A350" t="str">
            <v>gene_78546</v>
          </cell>
          <cell r="B350">
            <v>540</v>
          </cell>
          <cell r="C350">
            <v>357</v>
          </cell>
          <cell r="D350">
            <v>577</v>
          </cell>
          <cell r="E350">
            <v>235</v>
          </cell>
          <cell r="F350">
            <v>174</v>
          </cell>
          <cell r="G350">
            <v>3.8694527950679398</v>
          </cell>
          <cell r="H350">
            <v>-1.2055659614579699</v>
          </cell>
          <cell r="I350" t="str">
            <v>down</v>
          </cell>
          <cell r="J350">
            <v>7.20487295363721E-6</v>
          </cell>
          <cell r="K350">
            <v>5.2462457125918602E-4</v>
          </cell>
          <cell r="L350" t="str">
            <v>-</v>
          </cell>
          <cell r="M350" t="str">
            <v>GO:0043231//intracellular membrane-bounded organelle</v>
          </cell>
          <cell r="N350" t="str">
            <v>GO:0016859//cis-trans isomerase activity</v>
          </cell>
          <cell r="O350" t="str">
            <v>GO:0018208//peptidyl-proline modification;GO:0010038//response to metal ion</v>
          </cell>
          <cell r="P350" t="str">
            <v>gi|698562834|ref|XP_009772522.1|/3.21081e-120/PREDICTED: peptidyl-prolyl cis-trans isomerase CYP19-3-like [Nicotiana sylvestris]</v>
          </cell>
        </row>
        <row r="351">
          <cell r="A351" t="str">
            <v>gene_22357</v>
          </cell>
          <cell r="B351">
            <v>1086</v>
          </cell>
          <cell r="C351">
            <v>139</v>
          </cell>
          <cell r="D351">
            <v>193</v>
          </cell>
          <cell r="E351">
            <v>335</v>
          </cell>
          <cell r="F351">
            <v>372</v>
          </cell>
          <cell r="G351">
            <v>3.49105113933738</v>
          </cell>
          <cell r="H351">
            <v>1.0604775973067999</v>
          </cell>
          <cell r="I351" t="str">
            <v>up</v>
          </cell>
          <cell r="J351">
            <v>7.2952122325555498E-6</v>
          </cell>
          <cell r="K351">
            <v>5.2997867852590697E-4</v>
          </cell>
          <cell r="L351" t="str">
            <v>ko01100//Metabolic pathways;ko00906//Carotenoid biosynthesis;ko01110//Biosynthesis of secondary metabolites;ko00511//Other glycan degradation</v>
          </cell>
          <cell r="M351" t="str">
            <v>-</v>
          </cell>
          <cell r="N351" t="str">
            <v>GO:0016787//hydrolase activity</v>
          </cell>
          <cell r="O351" t="str">
            <v>GO:0044238//primary metabolic process</v>
          </cell>
          <cell r="P351" t="str">
            <v>gi|698436329|ref|XP_009801786.1|/0/PREDICTED: GDSL esterase/lipase LTL1-like [Nicotiana sylvestris]</v>
          </cell>
        </row>
        <row r="352">
          <cell r="A352" t="str">
            <v>gene_85570</v>
          </cell>
          <cell r="B352">
            <v>555</v>
          </cell>
          <cell r="C352">
            <v>214</v>
          </cell>
          <cell r="D352">
            <v>350</v>
          </cell>
          <cell r="E352">
            <v>76</v>
          </cell>
          <cell r="F352">
            <v>138</v>
          </cell>
          <cell r="G352">
            <v>3.0817667676301101</v>
          </cell>
          <cell r="H352">
            <v>-1.43397347443898</v>
          </cell>
          <cell r="I352" t="str">
            <v>down</v>
          </cell>
          <cell r="J352">
            <v>7.3188305848203803E-6</v>
          </cell>
          <cell r="K352">
            <v>5.3047220576736001E-4</v>
          </cell>
          <cell r="L352" t="str">
            <v>-</v>
          </cell>
          <cell r="M352" t="str">
            <v>-</v>
          </cell>
          <cell r="N352" t="str">
            <v>-</v>
          </cell>
          <cell r="O352" t="str">
            <v>GO:0006812//cation transport</v>
          </cell>
          <cell r="P352" t="str">
            <v>gi|697165726|ref|XP_009591670.1|/6.50226e-109/PREDICTED: vacuolar cation/proton exchanger 3-like isoform X2 [Nicotiana tomentosiformis]</v>
          </cell>
        </row>
        <row r="353">
          <cell r="A353" t="str">
            <v>gene_604</v>
          </cell>
          <cell r="B353">
            <v>1059</v>
          </cell>
          <cell r="C353">
            <v>441</v>
          </cell>
          <cell r="D353">
            <v>369</v>
          </cell>
          <cell r="E353">
            <v>1050</v>
          </cell>
          <cell r="F353">
            <v>706</v>
          </cell>
          <cell r="G353">
            <v>4.8015593084037897</v>
          </cell>
          <cell r="H353">
            <v>1.09081480939063</v>
          </cell>
          <cell r="I353" t="str">
            <v>up</v>
          </cell>
          <cell r="J353">
            <v>7.4902745516715097E-6</v>
          </cell>
          <cell r="K353">
            <v>5.4056534573341695E-4</v>
          </cell>
          <cell r="L353" t="str">
            <v>-</v>
          </cell>
          <cell r="M353" t="str">
            <v>GO:0043231//intracellular membrane-bounded organelle</v>
          </cell>
          <cell r="N353" t="str">
            <v>GO:0003676//nucleic acid binding</v>
          </cell>
          <cell r="O353" t="str">
            <v>GO:0001101//response to acid chemical;GO:0006950//response to stress;GO:0006351//transcription, DNA-templated</v>
          </cell>
          <cell r="P353" t="str">
            <v>gi|697096784|ref|XP_009618124.1|/0/PREDICTED: NAC domain-containing protein 72-like [Nicotiana tomentosiformis]</v>
          </cell>
        </row>
        <row r="354">
          <cell r="A354" t="str">
            <v>gene_28670</v>
          </cell>
          <cell r="B354">
            <v>975</v>
          </cell>
          <cell r="C354">
            <v>108</v>
          </cell>
          <cell r="D354">
            <v>109</v>
          </cell>
          <cell r="E354">
            <v>300</v>
          </cell>
          <cell r="F354">
            <v>228</v>
          </cell>
          <cell r="G354">
            <v>3.0238988360132102</v>
          </cell>
          <cell r="H354">
            <v>1.2567029402563199</v>
          </cell>
          <cell r="I354" t="str">
            <v>up</v>
          </cell>
          <cell r="J354">
            <v>7.4923738807289504E-6</v>
          </cell>
          <cell r="K354">
            <v>5.4056534573341695E-4</v>
          </cell>
          <cell r="L354" t="str">
            <v>ko04075//Plant hormone signal transduction</v>
          </cell>
          <cell r="M354" t="str">
            <v>-</v>
          </cell>
          <cell r="N354" t="str">
            <v>-</v>
          </cell>
          <cell r="O354" t="str">
            <v>-</v>
          </cell>
          <cell r="P354" t="str">
            <v>gi|697164337|ref|XP_009590977.1|/0/PREDICTED: BES1/BZR1 homolog protein 4-like [Nicotiana tomentosiformis]</v>
          </cell>
        </row>
        <row r="355">
          <cell r="A355" t="str">
            <v>gene_73900</v>
          </cell>
          <cell r="B355">
            <v>1653</v>
          </cell>
          <cell r="C355">
            <v>8</v>
          </cell>
          <cell r="D355">
            <v>4</v>
          </cell>
          <cell r="E355">
            <v>76</v>
          </cell>
          <cell r="F355">
            <v>30</v>
          </cell>
          <cell r="G355">
            <v>0.45044482012542802</v>
          </cell>
          <cell r="H355">
            <v>3.1006671349602799</v>
          </cell>
          <cell r="I355" t="str">
            <v>up</v>
          </cell>
          <cell r="J355">
            <v>7.6633520209672102E-6</v>
          </cell>
          <cell r="K355">
            <v>5.5163887184720404E-4</v>
          </cell>
          <cell r="L355" t="str">
            <v>ko01100//Metabolic pathways;ko00909//Sesquiterpenoid and triterpenoid biosynthesis;ko01110//Biosynthesis of secondary metabolites;ko00904//Diterpenoid biosynthesis</v>
          </cell>
          <cell r="M355" t="str">
            <v>GO:0044424</v>
          </cell>
          <cell r="N355" t="str">
            <v>GO:0046872//metal ion binding;GO:0016838</v>
          </cell>
          <cell r="O355" t="str">
            <v>GO:0006950//response to stress;GO:0006721</v>
          </cell>
          <cell r="P355" t="str">
            <v>gi|505588|gb|AAA19216.1|/0/5-epi-aristolochene synthase [Nicotiana tabacum]</v>
          </cell>
        </row>
        <row r="356">
          <cell r="A356" t="str">
            <v>gene_43885</v>
          </cell>
          <cell r="B356">
            <v>576</v>
          </cell>
          <cell r="C356">
            <v>78</v>
          </cell>
          <cell r="D356">
            <v>120</v>
          </cell>
          <cell r="E356">
            <v>265</v>
          </cell>
          <cell r="F356">
            <v>229</v>
          </cell>
          <cell r="G356">
            <v>2.9137898532854698</v>
          </cell>
          <cell r="H356">
            <v>1.2968897384628</v>
          </cell>
          <cell r="I356" t="str">
            <v>up</v>
          </cell>
          <cell r="J356">
            <v>7.8138902310838093E-6</v>
          </cell>
          <cell r="K356">
            <v>5.5991851158145804E-4</v>
          </cell>
          <cell r="L356" t="str">
            <v>-</v>
          </cell>
          <cell r="M356" t="str">
            <v>-</v>
          </cell>
          <cell r="N356" t="str">
            <v>-</v>
          </cell>
          <cell r="O356" t="str">
            <v>-</v>
          </cell>
          <cell r="P356" t="str">
            <v>gi|698502162|ref|XP_009796748.1|/3.94393e-115/PREDICTED: F-box/LRR-repeat protein 14 isoform X1 [Nicotiana sylvestris]</v>
          </cell>
        </row>
        <row r="357">
          <cell r="A357" t="str">
            <v>gene_10008</v>
          </cell>
          <cell r="B357">
            <v>723</v>
          </cell>
          <cell r="C357">
            <v>631</v>
          </cell>
          <cell r="D357">
            <v>676</v>
          </cell>
          <cell r="E357">
            <v>1009</v>
          </cell>
          <cell r="F357">
            <v>3089</v>
          </cell>
          <cell r="G357">
            <v>5.83922043208816</v>
          </cell>
          <cell r="H357">
            <v>1.5863347365843901</v>
          </cell>
          <cell r="I357" t="str">
            <v>up</v>
          </cell>
          <cell r="J357">
            <v>7.9771556712052897E-6</v>
          </cell>
          <cell r="K357">
            <v>5.6972232074303797E-4</v>
          </cell>
          <cell r="L357" t="str">
            <v>-</v>
          </cell>
          <cell r="M357" t="str">
            <v>GO:0030312//external encapsulating structure</v>
          </cell>
          <cell r="N357" t="str">
            <v>-</v>
          </cell>
          <cell r="O357" t="str">
            <v>GO:0071555//cell wall organization</v>
          </cell>
          <cell r="P357" t="str">
            <v>gi|697161458|ref|XP_009589509.1|/4.44463e-153/PREDICTED: expansin-A10-like [Nicotiana tomentosiformis]</v>
          </cell>
        </row>
        <row r="358">
          <cell r="A358" t="str">
            <v>gene_18282</v>
          </cell>
          <cell r="B358">
            <v>1659</v>
          </cell>
          <cell r="C358">
            <v>44</v>
          </cell>
          <cell r="D358">
            <v>36</v>
          </cell>
          <cell r="E358">
            <v>166</v>
          </cell>
          <cell r="F358">
            <v>110</v>
          </cell>
          <cell r="G358">
            <v>1.9769476546058</v>
          </cell>
          <cell r="H358">
            <v>1.7584717398704099</v>
          </cell>
          <cell r="I358" t="str">
            <v>up</v>
          </cell>
          <cell r="J358">
            <v>7.9933114986875394E-6</v>
          </cell>
          <cell r="K358">
            <v>5.6972232074303797E-4</v>
          </cell>
          <cell r="L358" t="str">
            <v>ko00908//Zeatin biosynthesis</v>
          </cell>
          <cell r="M358" t="str">
            <v>-</v>
          </cell>
          <cell r="N358" t="str">
            <v>GO:0016645//oxidoreductase activity, acting on the CH-NH group of donors;GO:0016616//oxidoreductase activity, acting on the CH-OH group of donors, NAD or NADP as acceptor;GO:0000166//nucleotide binding</v>
          </cell>
          <cell r="O358" t="str">
            <v>GO:0009690//cytokinin metabolic process;GO:0009888//tissue development;GO:0044710</v>
          </cell>
          <cell r="P358" t="str">
            <v>gi|697111135|ref|XP_009609443.1|/0/PREDICTED: cytokinin dehydrogenase 1-like [Nicotiana tomentosiformis]</v>
          </cell>
        </row>
        <row r="359">
          <cell r="A359" t="str">
            <v>gene_6587</v>
          </cell>
          <cell r="B359">
            <v>1680</v>
          </cell>
          <cell r="C359">
            <v>100</v>
          </cell>
          <cell r="D359">
            <v>151</v>
          </cell>
          <cell r="E359">
            <v>269</v>
          </cell>
          <cell r="F359">
            <v>313</v>
          </cell>
          <cell r="G359">
            <v>3.17336179015386</v>
          </cell>
          <cell r="H359">
            <v>1.1832070426051899</v>
          </cell>
          <cell r="I359" t="str">
            <v>up</v>
          </cell>
          <cell r="J359">
            <v>8.0049157312051097E-6</v>
          </cell>
          <cell r="K359">
            <v>5.6972232074303797E-4</v>
          </cell>
          <cell r="L359" t="str">
            <v>-</v>
          </cell>
          <cell r="M359" t="str">
            <v>-</v>
          </cell>
          <cell r="N359" t="str">
            <v>-</v>
          </cell>
          <cell r="O359" t="str">
            <v>-</v>
          </cell>
          <cell r="P359" t="str">
            <v>gi|697163291|ref|XP_009590467.1|/0/PREDICTED: protein NRT1/ PTR FAMILY 5.6-like [Nicotiana tomentosiformis]</v>
          </cell>
        </row>
        <row r="360">
          <cell r="A360" t="str">
            <v>gene_31789</v>
          </cell>
          <cell r="B360">
            <v>402</v>
          </cell>
          <cell r="C360">
            <v>708</v>
          </cell>
          <cell r="D360">
            <v>571</v>
          </cell>
          <cell r="E360">
            <v>358</v>
          </cell>
          <cell r="F360">
            <v>252</v>
          </cell>
          <cell r="G360">
            <v>4.3698402247164703</v>
          </cell>
          <cell r="H360">
            <v>-1.09625687129314</v>
          </cell>
          <cell r="I360" t="str">
            <v>down</v>
          </cell>
          <cell r="J360">
            <v>8.1940981527479294E-6</v>
          </cell>
          <cell r="K360">
            <v>5.7926394766365295E-4</v>
          </cell>
          <cell r="L360" t="str">
            <v>ko03010//Ribosome</v>
          </cell>
          <cell r="M360" t="str">
            <v>GO:0015935//small ribosomal subunit;GO:0016020//membrane;GO:0030312//external encapsulating structure;GO:0044437;GO:0009536//plastid;GO:0031981//nuclear lumen</v>
          </cell>
          <cell r="N360" t="str">
            <v>GO:0036094//small molecule binding;GO:0005198//structural molecule activity</v>
          </cell>
          <cell r="O360" t="str">
            <v>GO:0010467//gene expression</v>
          </cell>
          <cell r="P360" t="str">
            <v>gi|698462374|ref|XP_009781975.1|/2.45058e-84/PREDICTED: 40S ribosomal protein S24-1-like [Nicotiana sylvestris]</v>
          </cell>
        </row>
        <row r="361">
          <cell r="A361" t="str">
            <v>gene_11794</v>
          </cell>
          <cell r="B361">
            <v>879</v>
          </cell>
          <cell r="C361">
            <v>40</v>
          </cell>
          <cell r="D361">
            <v>65</v>
          </cell>
          <cell r="E361">
            <v>214</v>
          </cell>
          <cell r="F361">
            <v>133</v>
          </cell>
          <cell r="G361">
            <v>2.3131478715165299</v>
          </cell>
          <cell r="H361">
            <v>1.7108135414411101</v>
          </cell>
          <cell r="I361" t="str">
            <v>up</v>
          </cell>
          <cell r="J361">
            <v>8.32255098548071E-6</v>
          </cell>
          <cell r="K361">
            <v>5.8571810272594E-4</v>
          </cell>
          <cell r="L361" t="str">
            <v>-</v>
          </cell>
          <cell r="M361" t="str">
            <v>-</v>
          </cell>
          <cell r="N361" t="str">
            <v>GO:0016772//transferase activity, transferring phosphorus-containing groups</v>
          </cell>
          <cell r="O361" t="str">
            <v>GO:0009987//cellular process;GO:0006796//phosphate-containing compound metabolic process;GO:0031669//cellular response to nutrient levels</v>
          </cell>
          <cell r="P361" t="str">
            <v>gi|697097072|ref|XP_009619627.1|;gi|698484499|ref|XP_009789055.1|/0;3.01445e-69/PREDICTED: SNF1-related protein kinase regulatory subunit beta-1 [Nicotiana tomentosiformis];PREDICTED: SNF1-related protein kinase regulatory subunit beta-1 [Nicotiana sylvestris]</v>
          </cell>
        </row>
        <row r="362">
          <cell r="A362" t="str">
            <v>gene_67450</v>
          </cell>
          <cell r="B362">
            <v>1770</v>
          </cell>
          <cell r="C362">
            <v>266</v>
          </cell>
          <cell r="D362">
            <v>220</v>
          </cell>
          <cell r="E362">
            <v>432</v>
          </cell>
          <cell r="F362">
            <v>572</v>
          </cell>
          <cell r="G362">
            <v>4.0081975378082104</v>
          </cell>
          <cell r="H362">
            <v>1.0020712430565299</v>
          </cell>
          <cell r="I362" t="str">
            <v>up</v>
          </cell>
          <cell r="J362">
            <v>8.6175243165533808E-6</v>
          </cell>
          <cell r="K362">
            <v>6.0378205372580297E-4</v>
          </cell>
          <cell r="L362" t="str">
            <v>-</v>
          </cell>
          <cell r="M362" t="str">
            <v>-</v>
          </cell>
          <cell r="N362" t="str">
            <v>-</v>
          </cell>
          <cell r="O362" t="str">
            <v>-</v>
          </cell>
          <cell r="P362" t="str">
            <v>gi|698503881|ref|XP_009797500.1|/0/PREDICTED: WPP domain-interacting protein 2 [Nicotiana sylvestris]</v>
          </cell>
        </row>
        <row r="363">
          <cell r="A363" t="str">
            <v>gene_77972</v>
          </cell>
          <cell r="B363">
            <v>1122</v>
          </cell>
          <cell r="C363">
            <v>209</v>
          </cell>
          <cell r="D363">
            <v>150</v>
          </cell>
          <cell r="E363">
            <v>513</v>
          </cell>
          <cell r="F363">
            <v>356</v>
          </cell>
          <cell r="G363">
            <v>3.7427912388920102</v>
          </cell>
          <cell r="H363">
            <v>1.24562431841828</v>
          </cell>
          <cell r="I363" t="str">
            <v>up</v>
          </cell>
          <cell r="J363">
            <v>8.6671658566460206E-6</v>
          </cell>
          <cell r="K363">
            <v>6.0591368579643605E-4</v>
          </cell>
          <cell r="L363" t="str">
            <v>ko03410//Base excision repair</v>
          </cell>
          <cell r="M363" t="str">
            <v>-</v>
          </cell>
          <cell r="N363" t="str">
            <v>-</v>
          </cell>
          <cell r="O363" t="str">
            <v>-</v>
          </cell>
          <cell r="P363" t="str">
            <v>gi|697166589|ref|XP_009592127.1|/0/PREDICTED: uncharacterized protein LOC104089024 [Nicotiana tomentosiformis]</v>
          </cell>
        </row>
        <row r="364">
          <cell r="A364" t="str">
            <v>gene_58121</v>
          </cell>
          <cell r="B364">
            <v>1530</v>
          </cell>
          <cell r="C364">
            <v>6</v>
          </cell>
          <cell r="D364">
            <v>4</v>
          </cell>
          <cell r="E364">
            <v>50</v>
          </cell>
          <cell r="F364">
            <v>30</v>
          </cell>
          <cell r="G364">
            <v>8.2695887187259204E-2</v>
          </cell>
          <cell r="H364">
            <v>2.94606736946746</v>
          </cell>
          <cell r="I364" t="str">
            <v>up</v>
          </cell>
          <cell r="J364">
            <v>8.8188168076319203E-6</v>
          </cell>
          <cell r="K364">
            <v>6.1515149364563401E-4</v>
          </cell>
          <cell r="L364" t="str">
            <v>-</v>
          </cell>
          <cell r="M364" t="str">
            <v>GO:0031224//intrinsic component of membrane</v>
          </cell>
          <cell r="N364" t="str">
            <v>GO:0022857//transmembrane transporter activity</v>
          </cell>
          <cell r="O364" t="str">
            <v>GO:0051234//establishment of localization;GO:0044763</v>
          </cell>
          <cell r="P364" t="str">
            <v>gi|698470782|ref|XP_009783890.1|/1.02791e-149/PREDICTED: hexose carrier protein HEX6-like [Nicotiana sylvestris]</v>
          </cell>
        </row>
        <row r="365">
          <cell r="A365" t="str">
            <v>gene_27867</v>
          </cell>
          <cell r="B365">
            <v>1617</v>
          </cell>
          <cell r="C365">
            <v>259</v>
          </cell>
          <cell r="D365">
            <v>201</v>
          </cell>
          <cell r="E365">
            <v>495</v>
          </cell>
          <cell r="F365">
            <v>459</v>
          </cell>
          <cell r="G365">
            <v>3.9401374277781298</v>
          </cell>
          <cell r="H365">
            <v>1.01630187967643</v>
          </cell>
          <cell r="I365" t="str">
            <v>up</v>
          </cell>
          <cell r="J365">
            <v>9.2516653544370192E-6</v>
          </cell>
          <cell r="K365">
            <v>6.4376800187412105E-4</v>
          </cell>
          <cell r="L365" t="str">
            <v>ko04626//Plant-pathogen interaction</v>
          </cell>
          <cell r="M365" t="str">
            <v>-</v>
          </cell>
          <cell r="N365" t="str">
            <v>-</v>
          </cell>
          <cell r="O365" t="str">
            <v>-</v>
          </cell>
          <cell r="P365" t="str">
            <v>gi|697160322|ref|XP_009588939.1|/0/PREDICTED: calcium-dependent protein kinase 10-like [Nicotiana tomentosiformis]</v>
          </cell>
        </row>
        <row r="366">
          <cell r="A366" t="str">
            <v>gene_80864</v>
          </cell>
          <cell r="B366">
            <v>1413</v>
          </cell>
          <cell r="C366">
            <v>12</v>
          </cell>
          <cell r="D366">
            <v>5</v>
          </cell>
          <cell r="E366">
            <v>95</v>
          </cell>
          <cell r="F366">
            <v>38</v>
          </cell>
          <cell r="G366">
            <v>0.77801222958391703</v>
          </cell>
          <cell r="H366">
            <v>2.9302538033633199</v>
          </cell>
          <cell r="I366" t="str">
            <v>up</v>
          </cell>
          <cell r="J366">
            <v>9.2744050912182902E-6</v>
          </cell>
          <cell r="K366">
            <v>6.4376800187412105E-4</v>
          </cell>
          <cell r="L366" t="str">
            <v>ko00270//Cysteine and methionine metabolism;ko01100//Metabolic pathways;ko01110//Biosynthesis of secondary metabolites</v>
          </cell>
          <cell r="M366" t="str">
            <v>-</v>
          </cell>
          <cell r="N366" t="str">
            <v>GO:0043168//anion binding;GO:0005515//protein binding;GO:0016846//carbon-sulfur lyase activity</v>
          </cell>
          <cell r="O366" t="str">
            <v>GO:0006412//translation;GO:0010039//response to iron ion;GO:0009692;GO:0009725//response to hormone;GO:0018871;GO:0003006//developmental process involved in reproduction</v>
          </cell>
          <cell r="P366" t="str">
            <v>gi|698428580|ref|XP_009789938.1|/0/PREDICTED: 1-aminocyclopropane-1-carboxylate synthase 3 [Nicotiana sylvestris]</v>
          </cell>
        </row>
        <row r="367">
          <cell r="A367" t="str">
            <v>gene_38849</v>
          </cell>
          <cell r="B367">
            <v>687</v>
          </cell>
          <cell r="C367">
            <v>10</v>
          </cell>
          <cell r="D367">
            <v>18</v>
          </cell>
          <cell r="E367">
            <v>93</v>
          </cell>
          <cell r="F367">
            <v>56</v>
          </cell>
          <cell r="G367">
            <v>0.99862624021780699</v>
          </cell>
          <cell r="H367">
            <v>2.3899903363288901</v>
          </cell>
          <cell r="I367" t="str">
            <v>up</v>
          </cell>
          <cell r="J367">
            <v>9.2903181468719308E-6</v>
          </cell>
          <cell r="K367">
            <v>6.4376800187412105E-4</v>
          </cell>
          <cell r="L367" t="str">
            <v>ko04075//Plant hormone signal transduction</v>
          </cell>
          <cell r="M367" t="str">
            <v>-</v>
          </cell>
          <cell r="N367" t="str">
            <v>-</v>
          </cell>
          <cell r="O367" t="str">
            <v>GO:0009987//cellular process;GO:0050896//response to stimulus</v>
          </cell>
          <cell r="P367" t="str">
            <v>gi|697139282|ref|XP_009623727.1|/3.06019e-169/PREDICTED: auxin-responsive protein IAA29-like [Nicotiana tomentosiformis]</v>
          </cell>
        </row>
        <row r="368">
          <cell r="A368" t="str">
            <v>gene_5817</v>
          </cell>
          <cell r="B368">
            <v>2523</v>
          </cell>
          <cell r="C368">
            <v>142</v>
          </cell>
          <cell r="D368">
            <v>130</v>
          </cell>
          <cell r="E368">
            <v>272</v>
          </cell>
          <cell r="F368">
            <v>325</v>
          </cell>
          <cell r="G368">
            <v>3.2368293194829598</v>
          </cell>
          <cell r="H368">
            <v>1.0943423509664001</v>
          </cell>
          <cell r="I368" t="str">
            <v>up</v>
          </cell>
          <cell r="J368">
            <v>9.7699937644987502E-6</v>
          </cell>
          <cell r="K368">
            <v>6.7110704444636401E-4</v>
          </cell>
          <cell r="L368" t="str">
            <v>ko00604//Glycosphingolipid biosynthesis - ganglio series;ko00531//Glycosaminoglycan degradation;ko01100//Metabolic pathways;ko00600//Sphingolipid metabolism;ko00052//Galactose metabolism;ko00511//Other glycan degradation</v>
          </cell>
          <cell r="M368" t="str">
            <v>-</v>
          </cell>
          <cell r="N368" t="str">
            <v>GO:0015925//galactosidase activity;GO:0005488</v>
          </cell>
          <cell r="O368" t="str">
            <v>GO:0044238//primary metabolic process</v>
          </cell>
          <cell r="P368" t="str">
            <v>gi|698551721|ref|XP_009769408.1|/0/PREDICTED: beta-galactosidase-like [Nicotiana sylvestris]</v>
          </cell>
        </row>
        <row r="369">
          <cell r="A369" t="str">
            <v>gene_24342</v>
          </cell>
          <cell r="B369">
            <v>1710</v>
          </cell>
          <cell r="C369">
            <v>169</v>
          </cell>
          <cell r="D369">
            <v>182</v>
          </cell>
          <cell r="E369">
            <v>301</v>
          </cell>
          <cell r="F369">
            <v>476</v>
          </cell>
          <cell r="G369">
            <v>3.60369438874373</v>
          </cell>
          <cell r="H369">
            <v>1.1021062862339901</v>
          </cell>
          <cell r="I369" t="str">
            <v>up</v>
          </cell>
          <cell r="J369">
            <v>9.8885718411373298E-6</v>
          </cell>
          <cell r="K369">
            <v>6.7777561212873695E-4</v>
          </cell>
          <cell r="L369" t="str">
            <v>-</v>
          </cell>
          <cell r="M369" t="str">
            <v>-</v>
          </cell>
          <cell r="N369" t="str">
            <v>-</v>
          </cell>
          <cell r="O369" t="str">
            <v>-</v>
          </cell>
          <cell r="P369" t="str">
            <v>gi|697113088|ref|XP_009610425.1|/0/PREDICTED: protein NRT1/ PTR FAMILY 2.11 [Nicotiana tomentosiformis]</v>
          </cell>
        </row>
        <row r="370">
          <cell r="A370" t="str">
            <v>gene_47695</v>
          </cell>
          <cell r="B370">
            <v>759</v>
          </cell>
          <cell r="C370">
            <v>131</v>
          </cell>
          <cell r="D370">
            <v>153</v>
          </cell>
          <cell r="E370">
            <v>296</v>
          </cell>
          <cell r="F370">
            <v>311</v>
          </cell>
          <cell r="G370">
            <v>3.2734320435572899</v>
          </cell>
          <cell r="H370">
            <v>1.06388736761526</v>
          </cell>
          <cell r="I370" t="str">
            <v>up</v>
          </cell>
          <cell r="J370">
            <v>1.00127617547245E-5</v>
          </cell>
          <cell r="K370">
            <v>6.8479905719025496E-4</v>
          </cell>
          <cell r="L370" t="str">
            <v>-</v>
          </cell>
          <cell r="M370" t="str">
            <v>-</v>
          </cell>
          <cell r="N370" t="str">
            <v>GO:0097159//organic cyclic compound binding</v>
          </cell>
          <cell r="O370" t="str">
            <v>-</v>
          </cell>
          <cell r="P370" t="str">
            <v>gi|697186800|ref|XP_009602437.1|/8.14831e-177/PREDICTED: protein vip1-like isoform X2 [Nicotiana tomentosiformis]</v>
          </cell>
        </row>
        <row r="371">
          <cell r="A371" t="str">
            <v>gene_68557</v>
          </cell>
          <cell r="B371">
            <v>942</v>
          </cell>
          <cell r="C371">
            <v>33</v>
          </cell>
          <cell r="D371">
            <v>25</v>
          </cell>
          <cell r="E371">
            <v>156</v>
          </cell>
          <cell r="F371">
            <v>84</v>
          </cell>
          <cell r="G371">
            <v>1.72939005075638</v>
          </cell>
          <cell r="H371">
            <v>2.0235979331234502</v>
          </cell>
          <cell r="I371" t="str">
            <v>up</v>
          </cell>
          <cell r="J371">
            <v>1.02012289691436E-5</v>
          </cell>
          <cell r="K371">
            <v>6.9252593789218301E-4</v>
          </cell>
          <cell r="L371" t="str">
            <v>ko00908//Zeatin biosynthesis;ko01100//Metabolic pathways;ko00905//Brassinosteroid biosynthesis;ko01110//Biosynthesis of secondary metabolites</v>
          </cell>
          <cell r="M371" t="str">
            <v>-</v>
          </cell>
          <cell r="N371" t="str">
            <v>GO:0046914//transition metal ion binding;GO:0016491//oxidoreductase activity;GO:0046906//tetrapyrrole binding;GO:0016634//oxidoreductase activity, acting on the CH-CH group of donors, oxygen as acceptor</v>
          </cell>
          <cell r="O371" t="str">
            <v>GO:0044710</v>
          </cell>
          <cell r="P371" t="str">
            <v>gi|697160113|ref|XP_009588836.1|/2.98355e-97/PREDICTED: cytochrome P450 734A1-like, partial [Nicotiana tomentosiformis]</v>
          </cell>
        </row>
        <row r="372">
          <cell r="A372" t="str">
            <v>gene_84285</v>
          </cell>
          <cell r="B372">
            <v>930</v>
          </cell>
          <cell r="C372">
            <v>12</v>
          </cell>
          <cell r="D372">
            <v>7</v>
          </cell>
          <cell r="E372">
            <v>42</v>
          </cell>
          <cell r="F372">
            <v>71</v>
          </cell>
          <cell r="G372">
            <v>0.58514992417296896</v>
          </cell>
          <cell r="H372">
            <v>2.5053710526183801</v>
          </cell>
          <cell r="I372" t="str">
            <v>up</v>
          </cell>
          <cell r="J372">
            <v>1.0204552212481401E-5</v>
          </cell>
          <cell r="K372">
            <v>6.9252593789218301E-4</v>
          </cell>
          <cell r="L372" t="str">
            <v>-</v>
          </cell>
          <cell r="M372" t="str">
            <v>-</v>
          </cell>
          <cell r="N372" t="str">
            <v>-</v>
          </cell>
          <cell r="O372" t="str">
            <v>-</v>
          </cell>
          <cell r="P372" t="str">
            <v>gi|697114109|ref|XP_009610951.1|/8.87177e-163/PREDICTED: phosphate transporter PHO1 [Nicotiana tomentosiformis]</v>
          </cell>
        </row>
        <row r="373">
          <cell r="A373" t="str">
            <v>gene_32144</v>
          </cell>
          <cell r="B373">
            <v>894</v>
          </cell>
          <cell r="C373">
            <v>499</v>
          </cell>
          <cell r="D373">
            <v>778</v>
          </cell>
          <cell r="E373">
            <v>176</v>
          </cell>
          <cell r="F373">
            <v>362</v>
          </cell>
          <cell r="G373">
            <v>4.2941907459925197</v>
          </cell>
          <cell r="H373">
            <v>-1.2888698540229899</v>
          </cell>
          <cell r="I373" t="str">
            <v>down</v>
          </cell>
          <cell r="J373">
            <v>1.0445963697042899E-5</v>
          </cell>
          <cell r="K373">
            <v>7.0676135065250202E-4</v>
          </cell>
          <cell r="L373" t="str">
            <v>-</v>
          </cell>
          <cell r="M373" t="str">
            <v>-</v>
          </cell>
          <cell r="N373" t="str">
            <v>-</v>
          </cell>
          <cell r="O373" t="str">
            <v>-</v>
          </cell>
          <cell r="P373" t="str">
            <v>gi|698430077|ref|XP_009792514.1|/0/PREDICTED: aspartic proteinase-like, partial [Nicotiana sylvestris]</v>
          </cell>
        </row>
        <row r="374">
          <cell r="A374" t="str">
            <v>gene_15086</v>
          </cell>
          <cell r="B374">
            <v>1023</v>
          </cell>
          <cell r="C374">
            <v>38</v>
          </cell>
          <cell r="D374">
            <v>66</v>
          </cell>
          <cell r="E374">
            <v>117</v>
          </cell>
          <cell r="F374">
            <v>250</v>
          </cell>
          <cell r="G374">
            <v>2.3492151070634701</v>
          </cell>
          <cell r="H374">
            <v>1.7735347268972701</v>
          </cell>
          <cell r="I374" t="str">
            <v>up</v>
          </cell>
          <cell r="J374">
            <v>1.05036045969878E-5</v>
          </cell>
          <cell r="K374">
            <v>7.0828820150877403E-4</v>
          </cell>
          <cell r="L374" t="str">
            <v>-</v>
          </cell>
          <cell r="M374" t="str">
            <v>-</v>
          </cell>
          <cell r="N374" t="str">
            <v>-</v>
          </cell>
          <cell r="O374" t="str">
            <v>-</v>
          </cell>
          <cell r="P374" t="str">
            <v>gi|698565301|ref|XP_009773226.1|/1.57639e-169/PREDICTED: uncharacterized protein LOC104223473 [Nicotiana sylvestris]</v>
          </cell>
        </row>
        <row r="375">
          <cell r="A375" t="str">
            <v>gene_12904</v>
          </cell>
          <cell r="B375">
            <v>762</v>
          </cell>
          <cell r="C375">
            <v>9</v>
          </cell>
          <cell r="D375">
            <v>11</v>
          </cell>
          <cell r="E375">
            <v>49</v>
          </cell>
          <cell r="F375">
            <v>57</v>
          </cell>
          <cell r="G375">
            <v>0.52582223751299095</v>
          </cell>
          <cell r="H375">
            <v>2.3576917852877202</v>
          </cell>
          <cell r="I375" t="str">
            <v>up</v>
          </cell>
          <cell r="J375">
            <v>1.05134599354913E-5</v>
          </cell>
          <cell r="K375">
            <v>7.0828820150877403E-4</v>
          </cell>
          <cell r="L375" t="str">
            <v>ko01100//Metabolic pathways;ko01110//Biosynthesis of secondary metabolites;ko00910//Nitrogen metabolism;ko00250//Alanine, aspartate and glutamate metabolism</v>
          </cell>
          <cell r="M375" t="str">
            <v>GO:0005911//cell-cell junction;GO:0016020//membrane;GO:0044444;GO:0043231//intracellular membrane-bounded organelle</v>
          </cell>
          <cell r="N375" t="str">
            <v>-</v>
          </cell>
          <cell r="O375" t="str">
            <v>-</v>
          </cell>
          <cell r="P375" t="str">
            <v>gi|698419492|ref|XP_009793527.1|/0/PREDICTED: stem-specific protein TSJT1 [Nicotiana sylvestris]</v>
          </cell>
        </row>
        <row r="376">
          <cell r="A376" t="str">
            <v>gene_52691</v>
          </cell>
          <cell r="B376">
            <v>1398</v>
          </cell>
          <cell r="C376">
            <v>7</v>
          </cell>
          <cell r="D376">
            <v>31</v>
          </cell>
          <cell r="E376">
            <v>104</v>
          </cell>
          <cell r="F376">
            <v>98</v>
          </cell>
          <cell r="G376">
            <v>1.41266421419985</v>
          </cell>
          <cell r="H376">
            <v>2.3917308980777099</v>
          </cell>
          <cell r="I376" t="str">
            <v>up</v>
          </cell>
          <cell r="J376">
            <v>1.1022393353745899E-5</v>
          </cell>
          <cell r="K376">
            <v>7.3878716493857698E-4</v>
          </cell>
          <cell r="L376" t="str">
            <v>-</v>
          </cell>
          <cell r="M376" t="str">
            <v>-</v>
          </cell>
          <cell r="N376" t="str">
            <v>-</v>
          </cell>
          <cell r="O376" t="str">
            <v>-</v>
          </cell>
          <cell r="P376" t="str">
            <v>gi|697150795|ref|XP_009629604.1|/0/PREDICTED: protein IQ-DOMAIN 1 [Nicotiana tomentosiformis]</v>
          </cell>
        </row>
        <row r="377">
          <cell r="A377" t="str">
            <v>gene_39116</v>
          </cell>
          <cell r="B377">
            <v>4305</v>
          </cell>
          <cell r="C377">
            <v>480</v>
          </cell>
          <cell r="D377">
            <v>359</v>
          </cell>
          <cell r="E377">
            <v>1362</v>
          </cell>
          <cell r="F377">
            <v>738</v>
          </cell>
          <cell r="G377">
            <v>5.0009793902244599</v>
          </cell>
          <cell r="H377">
            <v>1.3017175045993199</v>
          </cell>
          <cell r="I377" t="str">
            <v>up</v>
          </cell>
          <cell r="J377">
            <v>1.10598985648453E-5</v>
          </cell>
          <cell r="K377">
            <v>7.3878716493857698E-4</v>
          </cell>
          <cell r="L377" t="str">
            <v>ko03040//Spliceosome;ko02010//ABC transporters</v>
          </cell>
          <cell r="M377" t="str">
            <v>GO:0031224//intrinsic component of membrane</v>
          </cell>
          <cell r="N377" t="str">
            <v>GO:0017111//nucleoside-triphosphatase activity;GO:0032550</v>
          </cell>
          <cell r="O377" t="str">
            <v>GO:0009154//purine ribonucleotide catabolic process;GO:0051234//establishment of localization</v>
          </cell>
          <cell r="P377" t="str">
            <v>gi|75326590|sp|Q76CU2.1|PDR1_TOBAC/0/RecName: Full=Pleiotropic drug resistance protein 1; AltName: Full=NtPDR1 [Nicotiana tabacum]</v>
          </cell>
        </row>
        <row r="378">
          <cell r="A378" t="str">
            <v>gene_50011</v>
          </cell>
          <cell r="B378">
            <v>903</v>
          </cell>
          <cell r="C378">
            <v>384</v>
          </cell>
          <cell r="D378">
            <v>517</v>
          </cell>
          <cell r="E378">
            <v>246</v>
          </cell>
          <cell r="F378">
            <v>160</v>
          </cell>
          <cell r="G378">
            <v>3.8341166931900301</v>
          </cell>
          <cell r="H378">
            <v>-1.1650421793885599</v>
          </cell>
          <cell r="I378" t="str">
            <v>down</v>
          </cell>
          <cell r="J378">
            <v>1.147795850303E-5</v>
          </cell>
          <cell r="K378">
            <v>7.6347796127010901E-4</v>
          </cell>
          <cell r="L378" t="str">
            <v>-</v>
          </cell>
          <cell r="M378" t="str">
            <v>-</v>
          </cell>
          <cell r="N378" t="str">
            <v>-</v>
          </cell>
          <cell r="O378" t="str">
            <v>-</v>
          </cell>
          <cell r="P378" t="str">
            <v>gi|697143042|ref|XP_009625629.1|/2.67477e-146/PREDICTED: probable rRNA-processing protein EBP2 homolog [Nicotiana tomentosiformis]</v>
          </cell>
        </row>
        <row r="379">
          <cell r="A379" t="str">
            <v>gene_70569</v>
          </cell>
          <cell r="B379">
            <v>1410</v>
          </cell>
          <cell r="C379">
            <v>44</v>
          </cell>
          <cell r="D379">
            <v>55</v>
          </cell>
          <cell r="E379">
            <v>4</v>
          </cell>
          <cell r="F379">
            <v>13</v>
          </cell>
          <cell r="G379">
            <v>0.42283796391189399</v>
          </cell>
          <cell r="H379">
            <v>-2.5684182566737599</v>
          </cell>
          <cell r="I379" t="str">
            <v>down</v>
          </cell>
          <cell r="J379">
            <v>1.18942661579044E-5</v>
          </cell>
          <cell r="K379">
            <v>7.8784520523649004E-4</v>
          </cell>
          <cell r="L379" t="str">
            <v>ko01100//Metabolic pathways;ko00040//Pentose and glucuronate interconversions;ko00500//Starch and sucrose metabolism</v>
          </cell>
          <cell r="M379" t="str">
            <v>-</v>
          </cell>
          <cell r="N379" t="str">
            <v>GO:0004553//hydrolase activity, hydrolyzing O-glycosyl compounds</v>
          </cell>
          <cell r="O379" t="str">
            <v>GO:0044238//primary metabolic process</v>
          </cell>
          <cell r="P379" t="str">
            <v>gi|698581035|ref|XP_009777456.1|/0/PREDICTED: polygalacturonase At1g48100-like [Nicotiana sylvestris]</v>
          </cell>
        </row>
        <row r="380">
          <cell r="A380" t="str">
            <v>gene_2796</v>
          </cell>
          <cell r="B380">
            <v>720</v>
          </cell>
          <cell r="C380">
            <v>271</v>
          </cell>
          <cell r="D380">
            <v>195</v>
          </cell>
          <cell r="E380">
            <v>505</v>
          </cell>
          <cell r="F380">
            <v>478</v>
          </cell>
          <cell r="G380">
            <v>3.9752317362179799</v>
          </cell>
          <cell r="H380">
            <v>1.0386895443214099</v>
          </cell>
          <cell r="I380" t="str">
            <v>up</v>
          </cell>
          <cell r="J380">
            <v>1.2029100548686899E-5</v>
          </cell>
          <cell r="K380">
            <v>7.9510589350010599E-4</v>
          </cell>
          <cell r="L380" t="str">
            <v>-</v>
          </cell>
          <cell r="M380" t="str">
            <v>-</v>
          </cell>
          <cell r="N380" t="str">
            <v>-</v>
          </cell>
          <cell r="O380" t="str">
            <v>-</v>
          </cell>
          <cell r="P380" t="str">
            <v>gi|698518531|ref|XP_009804133.1|/7.26737e-135/PREDICTED: uncharacterized protein LOC104249409 [Nicotiana sylvestris]</v>
          </cell>
        </row>
        <row r="381">
          <cell r="A381" t="str">
            <v>gene_77512</v>
          </cell>
          <cell r="B381">
            <v>1161</v>
          </cell>
          <cell r="C381">
            <v>2101</v>
          </cell>
          <cell r="D381">
            <v>1809</v>
          </cell>
          <cell r="E381">
            <v>585</v>
          </cell>
          <cell r="F381">
            <v>1218</v>
          </cell>
          <cell r="G381">
            <v>5.9524692287588099</v>
          </cell>
          <cell r="H381">
            <v>-1.1738321854490099</v>
          </cell>
          <cell r="I381" t="str">
            <v>down</v>
          </cell>
          <cell r="J381">
            <v>1.22791909113115E-5</v>
          </cell>
          <cell r="K381">
            <v>8.08247620548516E-4</v>
          </cell>
          <cell r="L381" t="str">
            <v>ko00500//Starch and sucrose metabolism</v>
          </cell>
          <cell r="M381" t="str">
            <v>GO:0009536//plastid</v>
          </cell>
          <cell r="N381" t="str">
            <v>GO:0004645//phosphorylase activity;GO:0005515//protein binding;GO:0043168//anion binding</v>
          </cell>
          <cell r="O381" t="str">
            <v>GO:0044238//primary metabolic process</v>
          </cell>
          <cell r="P381" t="str">
            <v>gi|697151373|ref|XP_009629905.1|/0/PREDICTED: alpha-1,4 glucan phosphorylase L-1 isozyme, chloroplastic/amyloplastic [Nicotiana tomentosiformis]</v>
          </cell>
        </row>
        <row r="382">
          <cell r="A382" t="str">
            <v>gene_62343</v>
          </cell>
          <cell r="B382">
            <v>861</v>
          </cell>
          <cell r="C382">
            <v>1271</v>
          </cell>
          <cell r="D382">
            <v>1878</v>
          </cell>
          <cell r="E382">
            <v>615</v>
          </cell>
          <cell r="F382">
            <v>985</v>
          </cell>
          <cell r="G382">
            <v>5.6790932301570098</v>
          </cell>
          <cell r="H382">
            <v>-1.0140695061623399</v>
          </cell>
          <cell r="I382" t="str">
            <v>down</v>
          </cell>
          <cell r="J382">
            <v>1.2469605983416401E-5</v>
          </cell>
          <cell r="K382">
            <v>8.1567262873679801E-4</v>
          </cell>
          <cell r="L382" t="str">
            <v>-</v>
          </cell>
          <cell r="M382" t="str">
            <v>GO:0031224//intrinsic component of membrane</v>
          </cell>
          <cell r="N382" t="str">
            <v>-</v>
          </cell>
          <cell r="O382" t="str">
            <v>GO:0051234//establishment of localization</v>
          </cell>
          <cell r="P382" t="str">
            <v>gi|698524909|ref|XP_009759265.1|/0/PREDICTED: probable aquaporin PIP1-2 [Nicotiana sylvestris]</v>
          </cell>
        </row>
        <row r="383">
          <cell r="A383" t="str">
            <v>gene_21025</v>
          </cell>
          <cell r="B383">
            <v>1203</v>
          </cell>
          <cell r="C383">
            <v>1377</v>
          </cell>
          <cell r="D383">
            <v>1416</v>
          </cell>
          <cell r="E383">
            <v>2081</v>
          </cell>
          <cell r="F383">
            <v>4198</v>
          </cell>
          <cell r="G383">
            <v>6.5967106476086004</v>
          </cell>
          <cell r="H383">
            <v>1.1160562700926799</v>
          </cell>
          <cell r="I383" t="str">
            <v>up</v>
          </cell>
          <cell r="J383">
            <v>1.27099318693361E-5</v>
          </cell>
          <cell r="K383">
            <v>8.2748325400854505E-4</v>
          </cell>
          <cell r="L383" t="str">
            <v>ko01100//Metabolic pathways;ko00040//Pentose and glucuronate interconversions;ko00500//Starch and sucrose metabolism</v>
          </cell>
          <cell r="M383" t="str">
            <v>-</v>
          </cell>
          <cell r="N383" t="str">
            <v>GO:0016788//hydrolase activity, acting on ester bonds</v>
          </cell>
          <cell r="O383" t="str">
            <v>GO:0008152//metabolic process</v>
          </cell>
          <cell r="P383" t="str">
            <v>gi|698560422|ref|XP_009771845.1|/0/PREDICTED: pectinesterase-like [Nicotiana sylvestris]</v>
          </cell>
        </row>
        <row r="384">
          <cell r="A384" t="str">
            <v>gene_34121</v>
          </cell>
          <cell r="B384">
            <v>894</v>
          </cell>
          <cell r="C384">
            <v>255</v>
          </cell>
          <cell r="D384">
            <v>413</v>
          </cell>
          <cell r="E384">
            <v>84</v>
          </cell>
          <cell r="F384">
            <v>173</v>
          </cell>
          <cell r="G384">
            <v>3.3282509533261302</v>
          </cell>
          <cell r="H384">
            <v>-1.41766959762522</v>
          </cell>
          <cell r="I384" t="str">
            <v>down</v>
          </cell>
          <cell r="J384">
            <v>1.29404488173795E-5</v>
          </cell>
          <cell r="K384">
            <v>8.3950496041802205E-4</v>
          </cell>
          <cell r="L384" t="str">
            <v>ko04145//Phagosome</v>
          </cell>
          <cell r="M384" t="str">
            <v>-</v>
          </cell>
          <cell r="N384" t="str">
            <v>GO:0016491//oxidoreductase activity;GO:0008233//peptidase activity</v>
          </cell>
          <cell r="O384" t="str">
            <v>GO:0008152//metabolic process</v>
          </cell>
          <cell r="P384" t="str">
            <v>gi|172052260|gb|ACB70409.1|/0/cysteine protease [Nicotiana tabacum]</v>
          </cell>
        </row>
        <row r="385">
          <cell r="A385" t="str">
            <v>gene_54769</v>
          </cell>
          <cell r="B385">
            <v>927</v>
          </cell>
          <cell r="C385">
            <v>177</v>
          </cell>
          <cell r="D385">
            <v>160</v>
          </cell>
          <cell r="E385">
            <v>377</v>
          </cell>
          <cell r="F385">
            <v>333</v>
          </cell>
          <cell r="G385">
            <v>3.50918385840879</v>
          </cell>
          <cell r="H385">
            <v>1.04321645012032</v>
          </cell>
          <cell r="I385" t="str">
            <v>up</v>
          </cell>
          <cell r="J385">
            <v>1.30483302542618E-5</v>
          </cell>
          <cell r="K385">
            <v>8.4476551249819095E-4</v>
          </cell>
          <cell r="L385" t="str">
            <v>-</v>
          </cell>
          <cell r="M385" t="str">
            <v>-</v>
          </cell>
          <cell r="N385" t="str">
            <v>GO:0003824//catalytic activity</v>
          </cell>
          <cell r="O385" t="str">
            <v>GO:0008152//metabolic process</v>
          </cell>
          <cell r="P385" t="str">
            <v>gi|698444600|ref|XP_009766473.1|/1.1208e-92/PREDICTED: SNF1-related protein kinase regulatory subunit gamma-1 [Nicotiana sylvestris]</v>
          </cell>
        </row>
        <row r="386">
          <cell r="A386" t="str">
            <v>gene_4556</v>
          </cell>
          <cell r="B386">
            <v>1536</v>
          </cell>
          <cell r="C386">
            <v>2623</v>
          </cell>
          <cell r="D386">
            <v>3399</v>
          </cell>
          <cell r="E386">
            <v>952</v>
          </cell>
          <cell r="F386">
            <v>1900</v>
          </cell>
          <cell r="G386">
            <v>6.5805873321088999</v>
          </cell>
          <cell r="H386">
            <v>-1.12487222728837</v>
          </cell>
          <cell r="I386" t="str">
            <v>down</v>
          </cell>
          <cell r="J386">
            <v>1.3218525530284599E-5</v>
          </cell>
          <cell r="K386">
            <v>8.5228403158352402E-4</v>
          </cell>
          <cell r="L386" t="str">
            <v>-</v>
          </cell>
          <cell r="M386" t="str">
            <v>-</v>
          </cell>
          <cell r="N386" t="str">
            <v>GO:0004175//endopeptidase activity</v>
          </cell>
          <cell r="O386" t="str">
            <v>GO:0016485//protein processing</v>
          </cell>
          <cell r="P386" t="str">
            <v>gi|698558609|ref|XP_009771336.1|/0/PREDICTED: aspartic proteinase A1-like isoform X2 [Nicotiana sylvestris]</v>
          </cell>
        </row>
        <row r="387">
          <cell r="A387" t="str">
            <v>gene_68151</v>
          </cell>
          <cell r="B387">
            <v>1533</v>
          </cell>
          <cell r="C387">
            <v>83</v>
          </cell>
          <cell r="D387">
            <v>62</v>
          </cell>
          <cell r="E387">
            <v>242</v>
          </cell>
          <cell r="F387">
            <v>168</v>
          </cell>
          <cell r="G387">
            <v>2.6068414457954301</v>
          </cell>
          <cell r="H387">
            <v>1.46994458464267</v>
          </cell>
          <cell r="I387" t="str">
            <v>up</v>
          </cell>
          <cell r="J387">
            <v>1.3252296797411E-5</v>
          </cell>
          <cell r="K387">
            <v>8.5271768515422796E-4</v>
          </cell>
          <cell r="L387" t="str">
            <v>ko01110//Biosynthesis of secondary metabolites;ko00062//Fatty acid elongation</v>
          </cell>
          <cell r="M387" t="str">
            <v>-</v>
          </cell>
          <cell r="N387" t="str">
            <v>GO:0016746//transferase activity, transferring acyl groups</v>
          </cell>
          <cell r="O387" t="str">
            <v>GO:0006631//fatty acid metabolic process</v>
          </cell>
          <cell r="P387" t="str">
            <v>gi|697120245|ref|XP_009614092.1|/0/PREDICTED: 3-ketoacyl-CoA synthase 11-like [Nicotiana tomentosiformis]</v>
          </cell>
        </row>
        <row r="388">
          <cell r="A388" t="str">
            <v>gene_24076</v>
          </cell>
          <cell r="B388">
            <v>675</v>
          </cell>
          <cell r="C388">
            <v>200</v>
          </cell>
          <cell r="D388">
            <v>57</v>
          </cell>
          <cell r="E388">
            <v>618</v>
          </cell>
          <cell r="F388">
            <v>419</v>
          </cell>
          <cell r="G388">
            <v>3.8192107621757798</v>
          </cell>
          <cell r="H388">
            <v>1.96607415506285</v>
          </cell>
          <cell r="I388" t="str">
            <v>up</v>
          </cell>
          <cell r="J388">
            <v>1.37501601808287E-5</v>
          </cell>
          <cell r="K388">
            <v>8.7581575826535096E-4</v>
          </cell>
          <cell r="L388" t="str">
            <v>-</v>
          </cell>
          <cell r="M388" t="str">
            <v>-</v>
          </cell>
          <cell r="N388" t="str">
            <v>GO:0005515//protein binding;GO:0003677//DNA binding</v>
          </cell>
          <cell r="O388" t="str">
            <v>GO:0009653//anatomical structure morphogenesis;GO:0009908//flower development;GO:0044763;GO:0009888//tissue development;GO:0009639//response to red or far red light;GO:0009725//response to hormone;GO:0006351//transcription, DNA-templated;GO:0050794//regulation of cellular process</v>
          </cell>
          <cell r="P388" t="str">
            <v>gi|697163917|ref|XP_009590779.1|/1.442e-140/PREDICTED: homeobox-leucine zipper protein HAT4-like [Nicotiana tomentosiformis]</v>
          </cell>
        </row>
        <row r="389">
          <cell r="A389" t="str">
            <v>gene_58480</v>
          </cell>
          <cell r="B389">
            <v>840</v>
          </cell>
          <cell r="C389">
            <v>20</v>
          </cell>
          <cell r="D389">
            <v>49</v>
          </cell>
          <cell r="E389">
            <v>118</v>
          </cell>
          <cell r="F389">
            <v>133</v>
          </cell>
          <cell r="G389">
            <v>1.81381952535028</v>
          </cell>
          <cell r="H389">
            <v>1.8373053427102699</v>
          </cell>
          <cell r="I389" t="str">
            <v>up</v>
          </cell>
          <cell r="J389">
            <v>1.44681298415331E-5</v>
          </cell>
          <cell r="K389">
            <v>9.1599531279858897E-4</v>
          </cell>
          <cell r="L389" t="str">
            <v>ko04075//Plant hormone signal transduction</v>
          </cell>
          <cell r="M389" t="str">
            <v>-</v>
          </cell>
          <cell r="N389" t="str">
            <v>-</v>
          </cell>
          <cell r="O389" t="str">
            <v>GO:0050794//regulation of cellular process;GO:0006351//transcription, DNA-templated</v>
          </cell>
          <cell r="P389" t="str">
            <v>gi|697105501|ref|XP_009606564.1|/0/PREDICTED: auxin-responsive protein IAA26-like [Nicotiana tomentosiformis]</v>
          </cell>
        </row>
        <row r="390">
          <cell r="A390" t="str">
            <v>gene_31623</v>
          </cell>
          <cell r="B390">
            <v>684</v>
          </cell>
          <cell r="C390">
            <v>28</v>
          </cell>
          <cell r="D390">
            <v>64</v>
          </cell>
          <cell r="E390">
            <v>138</v>
          </cell>
          <cell r="F390">
            <v>164</v>
          </cell>
          <cell r="G390">
            <v>2.1062769470695</v>
          </cell>
          <cell r="H390">
            <v>1.6883112867922201</v>
          </cell>
          <cell r="I390" t="str">
            <v>up</v>
          </cell>
          <cell r="J390">
            <v>1.46056044270143E-5</v>
          </cell>
          <cell r="K390">
            <v>9.2100020395866804E-4</v>
          </cell>
          <cell r="L390" t="str">
            <v>ko04075//Plant hormone signal transduction</v>
          </cell>
          <cell r="M390" t="str">
            <v>-</v>
          </cell>
          <cell r="N390" t="str">
            <v>-</v>
          </cell>
          <cell r="O390" t="str">
            <v>GO:0009987//cellular process;GO:0050896//response to stimulus</v>
          </cell>
          <cell r="P390" t="str">
            <v>gi|698546536|ref|XP_009767739.1|;gi|698546533|ref|XP_009767738.1|/1.82572e-170;4.47891e-171/PREDICTED: auxin-responsive protein IAA28-like isoform X2 [Nicotiana sylvestris];PREDICTED: auxin-responsive protein IAA28-like isoform X1 [Nicotiana sylvestris]</v>
          </cell>
        </row>
        <row r="391">
          <cell r="A391" t="str">
            <v>gene_42931</v>
          </cell>
          <cell r="B391">
            <v>708</v>
          </cell>
          <cell r="C391">
            <v>178</v>
          </cell>
          <cell r="D391">
            <v>162</v>
          </cell>
          <cell r="E391">
            <v>307</v>
          </cell>
          <cell r="F391">
            <v>408</v>
          </cell>
          <cell r="G391">
            <v>3.5126410295183899</v>
          </cell>
          <cell r="H391">
            <v>1.0296786682927399</v>
          </cell>
          <cell r="I391" t="str">
            <v>up</v>
          </cell>
          <cell r="J391">
            <v>1.51368163358156E-5</v>
          </cell>
          <cell r="K391">
            <v>9.50694586159224E-4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gi|698438244|ref|XP_009804756.1|/4.0251e-132/PREDICTED: transcription factor bHLH148-like [Nicotiana sylvestris]</v>
          </cell>
        </row>
        <row r="392">
          <cell r="A392" t="str">
            <v>gene_64266</v>
          </cell>
          <cell r="B392">
            <v>1581</v>
          </cell>
          <cell r="C392">
            <v>40</v>
          </cell>
          <cell r="D392">
            <v>24</v>
          </cell>
          <cell r="E392">
            <v>95</v>
          </cell>
          <cell r="F392">
            <v>139</v>
          </cell>
          <cell r="G392">
            <v>1.71440535921605</v>
          </cell>
          <cell r="H392">
            <v>1.81578906848362</v>
          </cell>
          <cell r="I392" t="str">
            <v>up</v>
          </cell>
          <cell r="J392">
            <v>1.51798542764903E-5</v>
          </cell>
          <cell r="K392">
            <v>9.5150223754167699E-4</v>
          </cell>
          <cell r="L392" t="str">
            <v>-</v>
          </cell>
          <cell r="M392" t="str">
            <v>GO:0005911//cell-cell junction;GO:0030312//external encapsulating structure;GO:0043231//intracellular membrane-bounded organelle</v>
          </cell>
          <cell r="N392" t="str">
            <v>-</v>
          </cell>
          <cell r="O392" t="str">
            <v>GO:0051234//establishment of localization;GO:0044763</v>
          </cell>
          <cell r="P392" t="str">
            <v>gi|697191050|ref|XP_009604593.1|/4.19117e-110/PREDICTED: nucleobase-ascorbate transporter 6-like isoform X1 [Nicotiana tomentosiformis]</v>
          </cell>
        </row>
        <row r="393">
          <cell r="A393" t="str">
            <v>gene_43386</v>
          </cell>
          <cell r="B393">
            <v>1383</v>
          </cell>
          <cell r="C393">
            <v>51</v>
          </cell>
          <cell r="D393">
            <v>40</v>
          </cell>
          <cell r="E393">
            <v>140</v>
          </cell>
          <cell r="F393">
            <v>133</v>
          </cell>
          <cell r="G393">
            <v>2.00308421431196</v>
          </cell>
          <cell r="H393">
            <v>1.5472287500061701</v>
          </cell>
          <cell r="I393" t="str">
            <v>up</v>
          </cell>
          <cell r="J393">
            <v>1.5795901659600401E-5</v>
          </cell>
          <cell r="K393">
            <v>9.8424700281727392E-4</v>
          </cell>
          <cell r="L393" t="str">
            <v>-</v>
          </cell>
          <cell r="M393" t="str">
            <v>-</v>
          </cell>
          <cell r="N393" t="str">
            <v>-</v>
          </cell>
          <cell r="O393" t="str">
            <v>-</v>
          </cell>
          <cell r="P393" t="str">
            <v>gi|698483397|ref|XP_009788566.1|/0/PREDICTED: cyclic dof factor 1-like [Nicotiana sylvestris]</v>
          </cell>
        </row>
        <row r="394">
          <cell r="A394" t="str">
            <v>gene_22222</v>
          </cell>
          <cell r="B394">
            <v>345</v>
          </cell>
          <cell r="C394">
            <v>419</v>
          </cell>
          <cell r="D394">
            <v>312</v>
          </cell>
          <cell r="E394">
            <v>559</v>
          </cell>
          <cell r="F394">
            <v>3496</v>
          </cell>
          <cell r="G394">
            <v>5.64891109001708</v>
          </cell>
          <cell r="H394">
            <v>2.3871736812347102</v>
          </cell>
          <cell r="I394" t="str">
            <v>up</v>
          </cell>
          <cell r="J394">
            <v>1.5932967460834598E-5</v>
          </cell>
          <cell r="K394">
            <v>9.9082944984744503E-4</v>
          </cell>
          <cell r="L394" t="str">
            <v>-</v>
          </cell>
          <cell r="M394" t="str">
            <v>-</v>
          </cell>
          <cell r="N394" t="str">
            <v>-</v>
          </cell>
          <cell r="O394" t="str">
            <v>-</v>
          </cell>
          <cell r="P394" t="str">
            <v>gi|270313162|gb|ACZ73648.1|/6.52582e-39/glycine-rich protein precursor [Nicotiana tabacum]</v>
          </cell>
        </row>
        <row r="395">
          <cell r="A395" t="str">
            <v>gene_82080</v>
          </cell>
          <cell r="B395">
            <v>795</v>
          </cell>
          <cell r="C395">
            <v>173</v>
          </cell>
          <cell r="D395">
            <v>301</v>
          </cell>
          <cell r="E395">
            <v>72</v>
          </cell>
          <cell r="F395">
            <v>112</v>
          </cell>
          <cell r="G395">
            <v>2.8428807811192698</v>
          </cell>
          <cell r="H395">
            <v>-1.3959407006156801</v>
          </cell>
          <cell r="I395" t="str">
            <v>down</v>
          </cell>
          <cell r="J395">
            <v>1.6452210943843699E-5</v>
          </cell>
          <cell r="K395">
            <v>1.0211058245048199E-3</v>
          </cell>
          <cell r="L395" t="str">
            <v>ko01100//Metabolic pathways;ko00040//Pentose and glucuronate interconversions;ko00500//Starch and sucrose metabolism</v>
          </cell>
          <cell r="M395" t="str">
            <v>GO:0005618//cell wall</v>
          </cell>
          <cell r="N395" t="str">
            <v>GO:0004553//hydrolase activity, hydrolyzing O-glycosyl compounds</v>
          </cell>
          <cell r="O395" t="str">
            <v>GO:0044238//primary metabolic process</v>
          </cell>
          <cell r="P395" t="str">
            <v>gi|698509396|ref|XP_009799918.1|/0/PREDICTED: probable polygalacturonase At1g80170 [Nicotiana sylvestris]</v>
          </cell>
        </row>
        <row r="396">
          <cell r="A396" t="str">
            <v>gene_57854</v>
          </cell>
          <cell r="B396">
            <v>1341</v>
          </cell>
          <cell r="C396">
            <v>476</v>
          </cell>
          <cell r="D396">
            <v>636</v>
          </cell>
          <cell r="E396">
            <v>215</v>
          </cell>
          <cell r="F396">
            <v>347</v>
          </cell>
          <cell r="G396">
            <v>4.1808015306619204</v>
          </cell>
          <cell r="H396">
            <v>-1.0233104259896599</v>
          </cell>
          <cell r="I396" t="str">
            <v>down</v>
          </cell>
          <cell r="J396">
            <v>1.6556433245931002E-5</v>
          </cell>
          <cell r="K396">
            <v>1.0235446741391301E-3</v>
          </cell>
          <cell r="L396" t="str">
            <v>-</v>
          </cell>
          <cell r="M396" t="str">
            <v>GO:0016020//membrane</v>
          </cell>
          <cell r="N396" t="str">
            <v>-</v>
          </cell>
          <cell r="O396" t="str">
            <v>-</v>
          </cell>
          <cell r="P396" t="str">
            <v>gi|698571774|ref|XP_009774973.1|;gi|697115571|ref|XP_009611698.1|;gi|697115559|ref|XP_009611691.1|/1.01991e-134;0;0/PREDICTED: uncharacterized protein LOC104224942 [Nicotiana sylvestris];PREDICTED: vacuolar amino acid transporter 1-like isoform X5 [Nicotiana tomentosiformis];PREDICTED: vacuolar amino acid transporter 1-like isoform X1 [Nicotiana tomentosiformis]</v>
          </cell>
        </row>
        <row r="397">
          <cell r="A397" t="str">
            <v>gene_75647</v>
          </cell>
          <cell r="B397">
            <v>936</v>
          </cell>
          <cell r="C397">
            <v>699</v>
          </cell>
          <cell r="D397">
            <v>1076</v>
          </cell>
          <cell r="E397">
            <v>301</v>
          </cell>
          <cell r="F397">
            <v>543</v>
          </cell>
          <cell r="G397">
            <v>4.8214138963939304</v>
          </cell>
          <cell r="H397">
            <v>-1.11166924788931</v>
          </cell>
          <cell r="I397" t="str">
            <v>down</v>
          </cell>
          <cell r="J397">
            <v>1.6790780706857499E-5</v>
          </cell>
          <cell r="K397">
            <v>1.0314246748850801E-3</v>
          </cell>
          <cell r="L397" t="str">
            <v>-</v>
          </cell>
          <cell r="M397" t="str">
            <v>-</v>
          </cell>
          <cell r="N397" t="str">
            <v>-</v>
          </cell>
          <cell r="O397" t="str">
            <v>-</v>
          </cell>
          <cell r="P397" t="str">
            <v>gi|698557212|ref|XP_009770961.1|/0/PREDICTED: transmembrane protein 45A-like [Nicotiana sylvestris]</v>
          </cell>
        </row>
        <row r="398">
          <cell r="A398" t="str">
            <v>gene_69621</v>
          </cell>
          <cell r="B398">
            <v>1260</v>
          </cell>
          <cell r="C398">
            <v>84</v>
          </cell>
          <cell r="D398">
            <v>70</v>
          </cell>
          <cell r="E398">
            <v>170</v>
          </cell>
          <cell r="F398">
            <v>220</v>
          </cell>
          <cell r="G398">
            <v>2.5675096554398098</v>
          </cell>
          <cell r="H398">
            <v>1.29655538559228</v>
          </cell>
          <cell r="I398" t="str">
            <v>up</v>
          </cell>
          <cell r="J398">
            <v>1.6860869550767699E-5</v>
          </cell>
          <cell r="K398">
            <v>1.03224535158476E-3</v>
          </cell>
          <cell r="L398" t="str">
            <v>ko03410//Base excision repair</v>
          </cell>
          <cell r="M398" t="str">
            <v>-</v>
          </cell>
          <cell r="N398" t="str">
            <v>GO:0003824//catalytic activity</v>
          </cell>
          <cell r="O398" t="str">
            <v>GO:0006281//DNA repair</v>
          </cell>
          <cell r="P398" t="str">
            <v>gi|697149621|ref|XP_009629022.1|/0/PREDICTED: dual specificity protein kinase splA-like [Nicotiana tomentosiformis]</v>
          </cell>
        </row>
        <row r="399">
          <cell r="A399" t="str">
            <v>gene_46883</v>
          </cell>
          <cell r="B399">
            <v>1071</v>
          </cell>
          <cell r="C399">
            <v>12</v>
          </cell>
          <cell r="D399">
            <v>16</v>
          </cell>
          <cell r="E399">
            <v>76</v>
          </cell>
          <cell r="F399">
            <v>56</v>
          </cell>
          <cell r="G399">
            <v>0.85756548658878495</v>
          </cell>
          <cell r="H399">
            <v>2.20602008926189</v>
          </cell>
          <cell r="I399" t="str">
            <v>up</v>
          </cell>
          <cell r="J399">
            <v>1.7203970461201499E-5</v>
          </cell>
          <cell r="K399">
            <v>1.04715054955834E-3</v>
          </cell>
          <cell r="L399" t="str">
            <v>-</v>
          </cell>
          <cell r="M399" t="str">
            <v>GO:0044421;GO:0031012//extracellular matrix</v>
          </cell>
          <cell r="N399" t="str">
            <v>GO:0008422//beta-glucosidase activity</v>
          </cell>
          <cell r="O399" t="str">
            <v>GO:0033554//cellular response to stress;GO:0044238//primary metabolic process</v>
          </cell>
          <cell r="P399" t="str">
            <v>gi|1706555|sp|P52399.1|E13L_TOBAC/0/RecName: Full=Glucan endo-1,3-beta-glucosidase, acidic isoform GL153; AltName: Full=(1-&gt;3)-beta-glucan endohydrolase; Short=(1-&gt;3)-beta-glucanase; AltName: Full=Beta-1,3-endoglucanase; Flags: Precursor [Nicotiana tabacum]</v>
          </cell>
        </row>
        <row r="400">
          <cell r="A400" t="str">
            <v>gene_68281</v>
          </cell>
          <cell r="B400">
            <v>1794</v>
          </cell>
          <cell r="C400">
            <v>38</v>
          </cell>
          <cell r="D400">
            <v>191</v>
          </cell>
          <cell r="E400">
            <v>6</v>
          </cell>
          <cell r="F400">
            <v>21</v>
          </cell>
          <cell r="G400">
            <v>1.4997140570924901</v>
          </cell>
          <cell r="H400">
            <v>-3.0992792565749299</v>
          </cell>
          <cell r="I400" t="str">
            <v>down</v>
          </cell>
          <cell r="J400">
            <v>1.8134298028687401E-5</v>
          </cell>
          <cell r="K400">
            <v>1.0953185489396299E-3</v>
          </cell>
          <cell r="L400" t="str">
            <v>ko00073//Cutin, suberine and wax biosynthesis</v>
          </cell>
          <cell r="M400" t="str">
            <v>-</v>
          </cell>
          <cell r="N400" t="str">
            <v>-</v>
          </cell>
          <cell r="O400" t="str">
            <v>-</v>
          </cell>
          <cell r="P400" t="str">
            <v>gi|697183303|ref|XP_009600672.1|;gi|697183301|ref|XP_009600671.1|/0;0/PREDICTED: protein HOTHEAD-like isoform X2 [Nicotiana tomentosiformis];PREDICTED: protein HOTHEAD-like isoform X1 [Nicotiana tomentosiformis]</v>
          </cell>
        </row>
        <row r="401">
          <cell r="A401" t="str">
            <v>gene_67007</v>
          </cell>
          <cell r="B401">
            <v>1173</v>
          </cell>
          <cell r="C401">
            <v>372</v>
          </cell>
          <cell r="D401">
            <v>171</v>
          </cell>
          <cell r="E401">
            <v>84</v>
          </cell>
          <cell r="F401">
            <v>105</v>
          </cell>
          <cell r="G401">
            <v>3.01607662403126</v>
          </cell>
          <cell r="H401">
            <v>-1.57654187261969</v>
          </cell>
          <cell r="I401" t="str">
            <v>down</v>
          </cell>
          <cell r="J401">
            <v>1.9027077260529001E-5</v>
          </cell>
          <cell r="K401">
            <v>1.1361831798242801E-3</v>
          </cell>
          <cell r="L401" t="str">
            <v>ko01040//Biosynthesis of unsaturated fatty acids</v>
          </cell>
          <cell r="M401" t="str">
            <v>-</v>
          </cell>
          <cell r="N401" t="str">
            <v>GO:0016705//oxidoreductase activity, acting on paired donors, with incorporation or reduction of molecular oxygen</v>
          </cell>
          <cell r="O401" t="str">
            <v>GO:0044238//primary metabolic process;GO:0044710</v>
          </cell>
          <cell r="P401" t="str">
            <v>gi|698517402|ref|XP_009803586.1|/0/PREDICTED: omega-3 fatty acid desaturase, endoplasmic reticulum [Nicotiana sylvestris]</v>
          </cell>
        </row>
        <row r="402">
          <cell r="A402" t="str">
            <v>gene_29199</v>
          </cell>
          <cell r="B402">
            <v>627</v>
          </cell>
          <cell r="C402">
            <v>25</v>
          </cell>
          <cell r="D402">
            <v>47</v>
          </cell>
          <cell r="E402">
            <v>127</v>
          </cell>
          <cell r="F402">
            <v>113</v>
          </cell>
          <cell r="G402">
            <v>1.7832111509094599</v>
          </cell>
          <cell r="H402">
            <v>1.71382899457726</v>
          </cell>
          <cell r="I402" t="str">
            <v>up</v>
          </cell>
          <cell r="J402">
            <v>1.9590994309940099E-5</v>
          </cell>
          <cell r="K402">
            <v>1.1654423766001901E-3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  <cell r="P402" t="str">
            <v>gi|697160989|ref|XP_009589273.1|/6.25674e-153/PREDICTED: uncharacterized protein At4g00950-like [Nicotiana tomentosiformis]</v>
          </cell>
        </row>
        <row r="403">
          <cell r="A403" t="str">
            <v>gene_49640</v>
          </cell>
          <cell r="B403">
            <v>1350</v>
          </cell>
          <cell r="C403">
            <v>8038</v>
          </cell>
          <cell r="D403">
            <v>8544</v>
          </cell>
          <cell r="E403">
            <v>2341</v>
          </cell>
          <cell r="F403">
            <v>5258</v>
          </cell>
          <cell r="G403">
            <v>8.0285563524263193</v>
          </cell>
          <cell r="H403">
            <v>-1.18045873028861</v>
          </cell>
          <cell r="I403" t="str">
            <v>down</v>
          </cell>
          <cell r="J403">
            <v>2.04928701601243E-5</v>
          </cell>
          <cell r="K403">
            <v>1.20909051086268E-3</v>
          </cell>
          <cell r="L403" t="str">
            <v>-</v>
          </cell>
          <cell r="M403" t="str">
            <v>-</v>
          </cell>
          <cell r="N403" t="str">
            <v>GO:0016740//transferase activity</v>
          </cell>
          <cell r="O403" t="str">
            <v>-</v>
          </cell>
          <cell r="P403" t="str">
            <v>gi|697188359|ref|XP_009603219.1|/0/PREDICTED: UDP-glycosyltransferase 74E2-like [Nicotiana tomentosiformis]</v>
          </cell>
        </row>
        <row r="404">
          <cell r="A404" t="str">
            <v>gene_39753</v>
          </cell>
          <cell r="B404">
            <v>903</v>
          </cell>
          <cell r="C404">
            <v>74</v>
          </cell>
          <cell r="D404">
            <v>90</v>
          </cell>
          <cell r="E404">
            <v>154</v>
          </cell>
          <cell r="F404">
            <v>306</v>
          </cell>
          <cell r="G404">
            <v>2.7523680965348798</v>
          </cell>
          <cell r="H404">
            <v>1.4390969495207</v>
          </cell>
          <cell r="I404" t="str">
            <v>up</v>
          </cell>
          <cell r="J404">
            <v>2.0516458603556499E-5</v>
          </cell>
          <cell r="K404">
            <v>1.20909051086268E-3</v>
          </cell>
          <cell r="L404" t="str">
            <v>-</v>
          </cell>
          <cell r="M404" t="str">
            <v>GO:0043231//intracellular membrane-bounded organelle</v>
          </cell>
          <cell r="N404" t="str">
            <v>GO:0001071//nucleic acid binding transcription factor activity;GO:0044212//transcription regulatory region DNA binding</v>
          </cell>
          <cell r="O404" t="str">
            <v>GO:0006351//transcription, DNA-templated</v>
          </cell>
          <cell r="P404" t="str">
            <v>gi|698534772|ref|XP_009763971.1|/0/PREDICTED: homeobox-leucine zipper protein ATHB-13 [Nicotiana sylvestris]</v>
          </cell>
        </row>
        <row r="405">
          <cell r="A405" t="str">
            <v>gene_32786</v>
          </cell>
          <cell r="B405">
            <v>1494</v>
          </cell>
          <cell r="C405">
            <v>98</v>
          </cell>
          <cell r="D405">
            <v>97</v>
          </cell>
          <cell r="E405">
            <v>166</v>
          </cell>
          <cell r="F405">
            <v>459</v>
          </cell>
          <cell r="G405">
            <v>3.1357219585495999</v>
          </cell>
          <cell r="H405">
            <v>1.6189133755854399</v>
          </cell>
          <cell r="I405" t="str">
            <v>up</v>
          </cell>
          <cell r="J405">
            <v>2.07755289958356E-5</v>
          </cell>
          <cell r="K405">
            <v>1.2220739808016801E-3</v>
          </cell>
          <cell r="L405" t="str">
            <v>ko00941//Flavonoid biosynthesis;ko00943//Isoflavonoid biosynthesis;ko00903//Limonene and pinene degradation;ko01100//Metabolic pathways;ko00945//Stilbenoid, diarylheptanoid and gingerol biosynthesis;ko01110//Biosynthesis of secondary metabolites;ko00944//Flavone and flavonol biosynthesis;ko00904//Diterpenoid biosynthesis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gi|697174990|ref|XP_009596429.1|/0/PREDICTED: geraniol 8-hydroxylase-like [Nicotiana tomentosiformis]</v>
          </cell>
        </row>
        <row r="406">
          <cell r="A406" t="str">
            <v>gene_49271</v>
          </cell>
          <cell r="B406">
            <v>777</v>
          </cell>
          <cell r="C406">
            <v>50</v>
          </cell>
          <cell r="D406">
            <v>40</v>
          </cell>
          <cell r="E406">
            <v>196</v>
          </cell>
          <cell r="F406">
            <v>108</v>
          </cell>
          <cell r="G406">
            <v>2.1234619972901099</v>
          </cell>
          <cell r="H406">
            <v>1.73265548441572</v>
          </cell>
          <cell r="I406" t="str">
            <v>up</v>
          </cell>
          <cell r="J406">
            <v>2.0976237853809701E-5</v>
          </cell>
          <cell r="K406">
            <v>1.22474037646809E-3</v>
          </cell>
          <cell r="L406" t="str">
            <v>ko04075//Plant hormone signal transduction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gi|698521519|ref|XP_009757566.1|/0/PREDICTED: abscisic acid receptor PYL4-like [Nicotiana sylvestris]</v>
          </cell>
        </row>
        <row r="407">
          <cell r="A407" t="str">
            <v>gene_43997</v>
          </cell>
          <cell r="B407">
            <v>1386</v>
          </cell>
          <cell r="C407">
            <v>630</v>
          </cell>
          <cell r="D407">
            <v>2936</v>
          </cell>
          <cell r="E407">
            <v>270</v>
          </cell>
          <cell r="F407">
            <v>545</v>
          </cell>
          <cell r="G407">
            <v>5.5499110597551899</v>
          </cell>
          <cell r="H407">
            <v>-2.15119447011205</v>
          </cell>
          <cell r="I407" t="str">
            <v>down</v>
          </cell>
          <cell r="J407">
            <v>2.1375668145706399E-5</v>
          </cell>
          <cell r="K407">
            <v>1.24575497405911E-3</v>
          </cell>
          <cell r="L407" t="str">
            <v>-</v>
          </cell>
          <cell r="M407" t="str">
            <v>GO:0005911//cell-cell junction;GO:0005618//cell wall;GO:0044444</v>
          </cell>
          <cell r="N407" t="str">
            <v>GO:0043169//cation binding;GO:0016791//phosphatase activity</v>
          </cell>
          <cell r="O407" t="str">
            <v>GO:0006796//phosphate-containing compound metabolic process;GO:0009267//cellular response to starvation</v>
          </cell>
          <cell r="P407" t="str">
            <v>gi|27597227|dbj|BAC55154.1|/0/purple acid phosphatase [Nicotiana tabacum]</v>
          </cell>
        </row>
        <row r="408">
          <cell r="A408" t="str">
            <v>gene_72037</v>
          </cell>
          <cell r="B408">
            <v>471</v>
          </cell>
          <cell r="C408">
            <v>1608</v>
          </cell>
          <cell r="D408">
            <v>959</v>
          </cell>
          <cell r="E408">
            <v>2250</v>
          </cell>
          <cell r="F408">
            <v>3967</v>
          </cell>
          <cell r="G408">
            <v>6.55573377006111</v>
          </cell>
          <cell r="H408">
            <v>1.21474505421922</v>
          </cell>
          <cell r="I408" t="str">
            <v>up</v>
          </cell>
          <cell r="J408">
            <v>2.35114422543377E-5</v>
          </cell>
          <cell r="K408">
            <v>1.3502591308506601E-3</v>
          </cell>
          <cell r="L408" t="str">
            <v>-</v>
          </cell>
          <cell r="M408" t="str">
            <v>-</v>
          </cell>
          <cell r="N408" t="str">
            <v>-</v>
          </cell>
          <cell r="O408" t="str">
            <v>-</v>
          </cell>
          <cell r="P408" t="str">
            <v>-</v>
          </cell>
        </row>
        <row r="409">
          <cell r="A409" t="str">
            <v>gene_28844</v>
          </cell>
          <cell r="B409">
            <v>1326</v>
          </cell>
          <cell r="C409">
            <v>339</v>
          </cell>
          <cell r="D409">
            <v>447</v>
          </cell>
          <cell r="E409">
            <v>218</v>
          </cell>
          <cell r="F409">
            <v>169</v>
          </cell>
          <cell r="G409">
            <v>3.6775444578296601</v>
          </cell>
          <cell r="H409">
            <v>-1.0425049374361099</v>
          </cell>
          <cell r="I409" t="str">
            <v>down</v>
          </cell>
          <cell r="J409">
            <v>2.3571609050471899E-5</v>
          </cell>
          <cell r="K409">
            <v>1.35125320318605E-3</v>
          </cell>
          <cell r="L409" t="str">
            <v>ko04140//Regulation of autophagy;ko04075//Plant hormone signal transduction</v>
          </cell>
          <cell r="M409" t="str">
            <v>-</v>
          </cell>
          <cell r="N409" t="str">
            <v>GO:0016772//transferase activity, transferring phosphorus-containing groups;GO:0036094//small molecule binding;GO:1901363;GO:0097159//organic cyclic compound binding;GO:0004674//protein serine/threonine kinase activity</v>
          </cell>
          <cell r="O409" t="str">
            <v>GO:0006796//phosphate-containing compound metabolic process</v>
          </cell>
          <cell r="P409" t="str">
            <v>gi|697150611|ref|XP_009629515.1|/0/PREDICTED: CBL-interacting serine/threonine-protein kinase 11-like [Nicotiana tomentosiformis]</v>
          </cell>
        </row>
        <row r="410">
          <cell r="A410" t="str">
            <v>gene_36820</v>
          </cell>
          <cell r="B410">
            <v>459</v>
          </cell>
          <cell r="C410">
            <v>24</v>
          </cell>
          <cell r="D410">
            <v>192</v>
          </cell>
          <cell r="E410">
            <v>7</v>
          </cell>
          <cell r="F410">
            <v>13</v>
          </cell>
          <cell r="G410">
            <v>1.3846102766391699</v>
          </cell>
          <cell r="H410">
            <v>-3.4265700510489601</v>
          </cell>
          <cell r="I410" t="str">
            <v>down</v>
          </cell>
          <cell r="J410">
            <v>2.38179545737172E-5</v>
          </cell>
          <cell r="K410">
            <v>1.36042806114987E-3</v>
          </cell>
          <cell r="L410" t="str">
            <v>ko04075//Plant hormone signal transduction</v>
          </cell>
          <cell r="M410" t="str">
            <v>-</v>
          </cell>
          <cell r="N410" t="str">
            <v>-</v>
          </cell>
          <cell r="O410" t="str">
            <v>GO:0006950//response to stress</v>
          </cell>
          <cell r="P410" t="str">
            <v>gi|698485080|ref|XP_009789323.1|/1.24973e-105/PREDICTED: MLP-like protein 423 [Nicotiana sylvestris]</v>
          </cell>
        </row>
        <row r="411">
          <cell r="A411" t="str">
            <v>gene_63454</v>
          </cell>
          <cell r="B411">
            <v>1074</v>
          </cell>
          <cell r="C411">
            <v>102</v>
          </cell>
          <cell r="D411">
            <v>41</v>
          </cell>
          <cell r="E411">
            <v>251</v>
          </cell>
          <cell r="F411">
            <v>216</v>
          </cell>
          <cell r="G411">
            <v>2.7393299357790601</v>
          </cell>
          <cell r="H411">
            <v>1.66080989040465</v>
          </cell>
          <cell r="I411" t="str">
            <v>up</v>
          </cell>
          <cell r="J411">
            <v>2.3987594380413201E-5</v>
          </cell>
          <cell r="K411">
            <v>1.3676398973237801E-3</v>
          </cell>
          <cell r="L411" t="str">
            <v>ko01100//Metabolic pathways;ko00900//Terpenoid backbone biosynthesis;ko01110//Biosynthesis of secondary metabolites</v>
          </cell>
          <cell r="M411" t="str">
            <v>GO:0043231//intracellular membrane-bounded organelle;GO:0031224//intrinsic component of membrane;GO:0042175//nuclear outer membrane-endoplasmic reticulum membrane network</v>
          </cell>
          <cell r="N411" t="str">
            <v>GO:0016616//oxidoreductase activity, acting on the CH-OH group of donors, NAD or NADP as acceptor;GO:0000166//nucleotide binding;GO:0048037//cofactor binding</v>
          </cell>
          <cell r="O411" t="str">
            <v>GO:0006732;GO:0006722;GO:0006694//steroid biosynthetic process</v>
          </cell>
          <cell r="P411" t="str">
            <v>gi|18000044|gb|AAL54879.1|AF004233_1/0/hydroxy-methyl-glutaryl-coenzyme A reductase [Nicotiana tabacum]</v>
          </cell>
        </row>
        <row r="412">
          <cell r="A412" t="str">
            <v>gene_21073</v>
          </cell>
          <cell r="B412">
            <v>2949</v>
          </cell>
          <cell r="C412">
            <v>1550</v>
          </cell>
          <cell r="D412">
            <v>960</v>
          </cell>
          <cell r="E412">
            <v>618</v>
          </cell>
          <cell r="F412">
            <v>661</v>
          </cell>
          <cell r="G412">
            <v>5.3709277936134496</v>
          </cell>
          <cell r="H412">
            <v>-1.0181904169293701</v>
          </cell>
          <cell r="I412" t="str">
            <v>down</v>
          </cell>
          <cell r="J412">
            <v>2.5947782470756999E-5</v>
          </cell>
          <cell r="K412">
            <v>1.46605139331717E-3</v>
          </cell>
          <cell r="L412" t="str">
            <v>ko00500//Starch and sucrose metabolism</v>
          </cell>
          <cell r="M412" t="str">
            <v>GO:0009536//plastid</v>
          </cell>
          <cell r="N412" t="str">
            <v>GO:0004645//phosphorylase activity;GO:0043168//anion binding;GO:0005515//protein binding</v>
          </cell>
          <cell r="O412" t="str">
            <v>GO:0009628//response to abiotic stimulus;GO:0006950//response to stress;GO:0044238//primary metabolic process</v>
          </cell>
          <cell r="P412" t="str">
            <v>gi|698581426|ref|XP_009777544.1|/0/PREDICTED: alpha-1,4 glucan phosphorylase L-2 isozyme, chloroplastic/amyloplastic [Nicotiana sylvestris]</v>
          </cell>
        </row>
        <row r="413">
          <cell r="A413" t="str">
            <v>gene_16294</v>
          </cell>
          <cell r="B413">
            <v>1554</v>
          </cell>
          <cell r="C413">
            <v>167</v>
          </cell>
          <cell r="D413">
            <v>113</v>
          </cell>
          <cell r="E413">
            <v>333</v>
          </cell>
          <cell r="F413">
            <v>307</v>
          </cell>
          <cell r="G413">
            <v>3.3246934680154498</v>
          </cell>
          <cell r="H413">
            <v>1.1540225654815901</v>
          </cell>
          <cell r="I413" t="str">
            <v>up</v>
          </cell>
          <cell r="J413">
            <v>2.6730626881120601E-5</v>
          </cell>
          <cell r="K413">
            <v>1.49606142957956E-3</v>
          </cell>
          <cell r="L413" t="str">
            <v>-</v>
          </cell>
          <cell r="M413" t="str">
            <v>-</v>
          </cell>
          <cell r="N413" t="str">
            <v>-</v>
          </cell>
          <cell r="O413" t="str">
            <v>-</v>
          </cell>
          <cell r="P413" t="str">
            <v>gi|697160411|ref|XP_009588978.1|/0/PREDICTED: putative UPF0481 protein At3g02645 [Nicotiana tomentosiformis]</v>
          </cell>
        </row>
        <row r="414">
          <cell r="A414" t="str">
            <v>gene_6307</v>
          </cell>
          <cell r="B414">
            <v>1626</v>
          </cell>
          <cell r="C414">
            <v>138</v>
          </cell>
          <cell r="D414">
            <v>322</v>
          </cell>
          <cell r="E414">
            <v>48</v>
          </cell>
          <cell r="F414">
            <v>95</v>
          </cell>
          <cell r="G414">
            <v>2.7145136338874298</v>
          </cell>
          <cell r="H414">
            <v>-1.7156120518143301</v>
          </cell>
          <cell r="I414" t="str">
            <v>down</v>
          </cell>
          <cell r="J414">
            <v>2.67619856729637E-5</v>
          </cell>
          <cell r="K414">
            <v>1.49606142957956E-3</v>
          </cell>
          <cell r="L414" t="str">
            <v>-</v>
          </cell>
          <cell r="M414" t="str">
            <v>-</v>
          </cell>
          <cell r="N414" t="str">
            <v>-</v>
          </cell>
          <cell r="O414" t="str">
            <v>-</v>
          </cell>
          <cell r="P414" t="str">
            <v>gi|698515675|ref|XP_009802714.1|;gi|697146860|ref|XP_009627581.1|/0;0/PREDICTED: methyltransferase-like protein 25 isoform X2 [Nicotiana sylvestris];PREDICTED: methyltransferase-like protein 25 isoform X1 [Nicotiana tomentosiformis]</v>
          </cell>
        </row>
        <row r="415">
          <cell r="A415" t="str">
            <v>gene_14657</v>
          </cell>
          <cell r="B415">
            <v>957</v>
          </cell>
          <cell r="C415">
            <v>138</v>
          </cell>
          <cell r="D415">
            <v>160</v>
          </cell>
          <cell r="E415">
            <v>279</v>
          </cell>
          <cell r="F415">
            <v>333</v>
          </cell>
          <cell r="G415">
            <v>3.3016162773102899</v>
          </cell>
          <cell r="H415">
            <v>1.0028651029058899</v>
          </cell>
          <cell r="I415" t="str">
            <v>up</v>
          </cell>
          <cell r="J415">
            <v>2.7849738590855001E-5</v>
          </cell>
          <cell r="K415">
            <v>1.5513682120690199E-3</v>
          </cell>
          <cell r="L415" t="str">
            <v>ko04626//Plant-pathogen interaction</v>
          </cell>
          <cell r="M415" t="str">
            <v>-</v>
          </cell>
          <cell r="N415" t="str">
            <v>-</v>
          </cell>
          <cell r="O415" t="str">
            <v>-</v>
          </cell>
          <cell r="P415" t="str">
            <v>gi|697182617|ref|XP_009600318.1|/0/PREDICTED: probable WRKY transcription factor 11 [Nicotiana tomentosiformis]</v>
          </cell>
        </row>
        <row r="416">
          <cell r="A416" t="str">
            <v>gene_7224</v>
          </cell>
          <cell r="B416">
            <v>402</v>
          </cell>
          <cell r="C416">
            <v>400</v>
          </cell>
          <cell r="D416">
            <v>499</v>
          </cell>
          <cell r="E416">
            <v>260</v>
          </cell>
          <cell r="F416">
            <v>174</v>
          </cell>
          <cell r="G416">
            <v>3.8630576242937198</v>
          </cell>
          <cell r="H416">
            <v>-1.06810687417637</v>
          </cell>
          <cell r="I416" t="str">
            <v>down</v>
          </cell>
          <cell r="J416">
            <v>2.8068550705988999E-5</v>
          </cell>
          <cell r="K416">
            <v>1.5607995329967E-3</v>
          </cell>
          <cell r="L416" t="str">
            <v>ko03010//Ribosome</v>
          </cell>
          <cell r="M416" t="str">
            <v>GO:0015935//small ribosomal subunit;GO:0016020//membrane;GO:0030312//external encapsulating structure;GO:0044437;GO:0009536//plastid;GO:0031981//nuclear lumen</v>
          </cell>
          <cell r="N416" t="str">
            <v>GO:0036094//small molecule binding;GO:0005198//structural molecule activity</v>
          </cell>
          <cell r="O416" t="str">
            <v>GO:0010467//gene expression</v>
          </cell>
          <cell r="P416" t="str">
            <v>gi|697125629|ref|XP_009616839.1|/1.54252e-84/PREDICTED: 40S ribosomal protein S24-1 [Nicotiana tomentosiformis]</v>
          </cell>
        </row>
        <row r="417">
          <cell r="A417" t="str">
            <v>gene_25054</v>
          </cell>
          <cell r="B417">
            <v>807</v>
          </cell>
          <cell r="C417">
            <v>135</v>
          </cell>
          <cell r="D417">
            <v>119</v>
          </cell>
          <cell r="E417">
            <v>407</v>
          </cell>
          <cell r="F417">
            <v>236</v>
          </cell>
          <cell r="G417">
            <v>3.2947003600512699</v>
          </cell>
          <cell r="H417">
            <v>1.3188831698754699</v>
          </cell>
          <cell r="I417" t="str">
            <v>up</v>
          </cell>
          <cell r="J417">
            <v>2.81784953912157E-5</v>
          </cell>
          <cell r="K417">
            <v>1.56140559084295E-3</v>
          </cell>
          <cell r="L417" t="str">
            <v>-</v>
          </cell>
          <cell r="M417" t="str">
            <v>-</v>
          </cell>
          <cell r="N417" t="str">
            <v>GO:0016788//hydrolase activity, acting on ester bonds</v>
          </cell>
          <cell r="O417" t="str">
            <v>GO:0001763//morphogenesis of a branching structure;GO:0016106//sesquiterpenoid biosynthetic process</v>
          </cell>
          <cell r="P417" t="str">
            <v>gi|697177739|ref|XP_009597842.1|/0/PREDICTED: probable strigolactone esterase DAD2 [Nicotiana tomentosiformis]</v>
          </cell>
        </row>
        <row r="418">
          <cell r="A418" t="str">
            <v>gene_58315</v>
          </cell>
          <cell r="B418">
            <v>558</v>
          </cell>
          <cell r="C418">
            <v>111</v>
          </cell>
          <cell r="D418">
            <v>90</v>
          </cell>
          <cell r="E418">
            <v>472</v>
          </cell>
          <cell r="F418">
            <v>185</v>
          </cell>
          <cell r="G418">
            <v>3.23748906461004</v>
          </cell>
          <cell r="H418">
            <v>1.6956835291742101</v>
          </cell>
          <cell r="I418" t="str">
            <v>up</v>
          </cell>
          <cell r="J418">
            <v>2.8376695953467E-5</v>
          </cell>
          <cell r="K418">
            <v>1.5680143618447601E-3</v>
          </cell>
          <cell r="L418" t="str">
            <v>-</v>
          </cell>
          <cell r="M418" t="str">
            <v>-</v>
          </cell>
          <cell r="N418" t="str">
            <v>-</v>
          </cell>
          <cell r="O418" t="str">
            <v>-</v>
          </cell>
          <cell r="P418" t="str">
            <v>gi|871487|emb|CAA58731.1|/4.866e-137/PAR-1b [Nicotiana tabacum]</v>
          </cell>
        </row>
        <row r="419">
          <cell r="A419" t="str">
            <v>gene_52817</v>
          </cell>
          <cell r="B419">
            <v>1227</v>
          </cell>
          <cell r="C419">
            <v>1780</v>
          </cell>
          <cell r="D419">
            <v>919</v>
          </cell>
          <cell r="E419">
            <v>2354</v>
          </cell>
          <cell r="F419">
            <v>7336</v>
          </cell>
          <cell r="G419">
            <v>7.0362453269993299</v>
          </cell>
          <cell r="H419">
            <v>1.7646502805820401</v>
          </cell>
          <cell r="I419" t="str">
            <v>up</v>
          </cell>
          <cell r="J419">
            <v>2.8397227968326199E-5</v>
          </cell>
          <cell r="K419">
            <v>1.5680143618447601E-3</v>
          </cell>
          <cell r="L419" t="str">
            <v>-</v>
          </cell>
          <cell r="M419" t="str">
            <v>-</v>
          </cell>
          <cell r="N419" t="str">
            <v>-</v>
          </cell>
          <cell r="O419" t="str">
            <v>-</v>
          </cell>
          <cell r="P419" t="str">
            <v>gi|698558959|ref|XP_009771440.1|/0/PREDICTED: uncharacterized protein LOC104221976 [Nicotiana sylvestris]</v>
          </cell>
        </row>
        <row r="420">
          <cell r="A420" t="str">
            <v>gene_3001</v>
          </cell>
          <cell r="B420">
            <v>555</v>
          </cell>
          <cell r="C420">
            <v>6</v>
          </cell>
          <cell r="D420">
            <v>4</v>
          </cell>
          <cell r="E420">
            <v>57</v>
          </cell>
          <cell r="F420">
            <v>24</v>
          </cell>
          <cell r="G420">
            <v>0.10081362363214399</v>
          </cell>
          <cell r="H420">
            <v>2.9719607368380201</v>
          </cell>
          <cell r="I420" t="str">
            <v>up</v>
          </cell>
          <cell r="J420">
            <v>2.89944211933382E-5</v>
          </cell>
          <cell r="K420">
            <v>1.59262213554836E-3</v>
          </cell>
          <cell r="L420" t="str">
            <v>-</v>
          </cell>
          <cell r="M420" t="str">
            <v>-</v>
          </cell>
          <cell r="N420" t="str">
            <v>-</v>
          </cell>
          <cell r="O420" t="str">
            <v>GO:0006950//response to stress</v>
          </cell>
          <cell r="P420" t="str">
            <v>gi|608604515|gb|AHW50667.1|/2.07205e-136/cadmium resistance protein 8 [Nicotiana tabacum]</v>
          </cell>
        </row>
        <row r="421">
          <cell r="A421" t="str">
            <v>gene_60193</v>
          </cell>
          <cell r="B421">
            <v>1380</v>
          </cell>
          <cell r="C421">
            <v>296</v>
          </cell>
          <cell r="D421">
            <v>258</v>
          </cell>
          <cell r="E421">
            <v>143</v>
          </cell>
          <cell r="F421">
            <v>121</v>
          </cell>
          <cell r="G421">
            <v>3.16667430090693</v>
          </cell>
          <cell r="H421">
            <v>-1.1007109425025099</v>
          </cell>
          <cell r="I421" t="str">
            <v>down</v>
          </cell>
          <cell r="J421">
            <v>2.9327505962349998E-5</v>
          </cell>
          <cell r="K421">
            <v>1.6081164095424899E-3</v>
          </cell>
          <cell r="L421" t="str">
            <v>-</v>
          </cell>
          <cell r="M421" t="str">
            <v>-</v>
          </cell>
          <cell r="N421" t="str">
            <v>GO:0016757//transferase activity, transferring glycosyl groups</v>
          </cell>
          <cell r="O421" t="str">
            <v>-</v>
          </cell>
          <cell r="P421" t="str">
            <v>gi|7385017|gb|AAF61647.1|AF190634_1/0/UDP-glucose:salicylic acid glucosyltransferase [Nicotiana tabacum]</v>
          </cell>
        </row>
        <row r="422">
          <cell r="A422" t="str">
            <v>gene_66603</v>
          </cell>
          <cell r="B422">
            <v>2055</v>
          </cell>
          <cell r="C422">
            <v>131</v>
          </cell>
          <cell r="D422">
            <v>116</v>
          </cell>
          <cell r="E422">
            <v>229</v>
          </cell>
          <cell r="F422">
            <v>326</v>
          </cell>
          <cell r="G422">
            <v>3.1191777692896099</v>
          </cell>
          <cell r="H422">
            <v>1.12276479326333</v>
          </cell>
          <cell r="I422" t="str">
            <v>up</v>
          </cell>
          <cell r="J422">
            <v>2.9522591492841E-5</v>
          </cell>
          <cell r="K422">
            <v>1.6160031027392099E-3</v>
          </cell>
          <cell r="L422" t="str">
            <v>ko04626//Plant-pathogen interaction</v>
          </cell>
          <cell r="M422" t="str">
            <v>GO:0031224//intrinsic component of membrane;GO:0016020//membrane</v>
          </cell>
          <cell r="N422" t="str">
            <v>GO:0016301//kinase activity;GO:0032550;GO:0016491//oxidoreductase activity</v>
          </cell>
          <cell r="O422" t="str">
            <v>GO:0006796//phosphate-containing compound metabolic process;GO:0006464//cellular protein modification process</v>
          </cell>
          <cell r="P422" t="str">
            <v>gi|697168513|ref|XP_009593141.1|/0/PREDICTED: leucine-rich repeat receptor-like serine/threonine-protein kinase At1g17230 [Nicotiana tomentosiformis]</v>
          </cell>
        </row>
        <row r="423">
          <cell r="A423" t="str">
            <v>gene_13324</v>
          </cell>
          <cell r="B423">
            <v>930</v>
          </cell>
          <cell r="C423">
            <v>37</v>
          </cell>
          <cell r="D423">
            <v>19</v>
          </cell>
          <cell r="E423">
            <v>70</v>
          </cell>
          <cell r="F423">
            <v>197</v>
          </cell>
          <cell r="G423">
            <v>1.81597571185547</v>
          </cell>
          <cell r="H423">
            <v>2.17736893487423</v>
          </cell>
          <cell r="I423" t="str">
            <v>up</v>
          </cell>
          <cell r="J423">
            <v>2.9615375449951599E-5</v>
          </cell>
          <cell r="K423">
            <v>1.61827239612049E-3</v>
          </cell>
          <cell r="L423" t="str">
            <v>-</v>
          </cell>
          <cell r="M423" t="str">
            <v>-</v>
          </cell>
          <cell r="N423" t="str">
            <v>GO:0043169//cation binding</v>
          </cell>
          <cell r="O423" t="str">
            <v>GO:0006812//cation transport</v>
          </cell>
          <cell r="P423" t="str">
            <v>gi|697187017|ref|XP_009602549.1|/5.25759e-102/PREDICTED: neurofilament heavy polypeptide [Nicotiana tomentosiformis]</v>
          </cell>
        </row>
        <row r="424">
          <cell r="A424" t="str">
            <v>gene_3857</v>
          </cell>
          <cell r="B424">
            <v>468</v>
          </cell>
          <cell r="C424">
            <v>42</v>
          </cell>
          <cell r="D424">
            <v>56</v>
          </cell>
          <cell r="E424">
            <v>12</v>
          </cell>
          <cell r="F424">
            <v>7</v>
          </cell>
          <cell r="G424">
            <v>0.43706642435873899</v>
          </cell>
          <cell r="H424">
            <v>-2.3723128642067901</v>
          </cell>
          <cell r="I424" t="str">
            <v>down</v>
          </cell>
          <cell r="J424">
            <v>3.0162074641569699E-5</v>
          </cell>
          <cell r="K424">
            <v>1.63118362156784E-3</v>
          </cell>
          <cell r="L424" t="str">
            <v>-</v>
          </cell>
          <cell r="M424" t="str">
            <v>-</v>
          </cell>
          <cell r="N424" t="str">
            <v>-</v>
          </cell>
          <cell r="O424" t="str">
            <v>-</v>
          </cell>
          <cell r="P424" t="str">
            <v>gi|697129832|ref|XP_009618978.1|/7.70699e-58/PREDICTED: uncharacterized protein LOC104111080 [Nicotiana tomentosiformis]</v>
          </cell>
        </row>
        <row r="425">
          <cell r="A425" t="str">
            <v>gene_12888</v>
          </cell>
          <cell r="B425">
            <v>492</v>
          </cell>
          <cell r="C425">
            <v>5145</v>
          </cell>
          <cell r="D425">
            <v>3007</v>
          </cell>
          <cell r="E425">
            <v>7661</v>
          </cell>
          <cell r="F425">
            <v>10027</v>
          </cell>
          <cell r="G425">
            <v>8.1188631839979895</v>
          </cell>
          <cell r="H425">
            <v>1.06424806781798</v>
          </cell>
          <cell r="I425" t="str">
            <v>up</v>
          </cell>
          <cell r="J425">
            <v>3.1409241679795402E-5</v>
          </cell>
          <cell r="K425">
            <v>1.68791532180682E-3</v>
          </cell>
          <cell r="L425" t="str">
            <v>-</v>
          </cell>
          <cell r="M425" t="str">
            <v>-</v>
          </cell>
          <cell r="N425" t="str">
            <v>-</v>
          </cell>
          <cell r="O425" t="str">
            <v>-</v>
          </cell>
          <cell r="P425" t="str">
            <v>-</v>
          </cell>
        </row>
        <row r="426">
          <cell r="A426" t="str">
            <v>gene_5425</v>
          </cell>
          <cell r="B426">
            <v>648</v>
          </cell>
          <cell r="C426">
            <v>33</v>
          </cell>
          <cell r="D426">
            <v>40</v>
          </cell>
          <cell r="E426">
            <v>136</v>
          </cell>
          <cell r="F426">
            <v>98</v>
          </cell>
          <cell r="G426">
            <v>1.7656162397438999</v>
          </cell>
          <cell r="H426">
            <v>1.65619403536893</v>
          </cell>
          <cell r="I426" t="str">
            <v>up</v>
          </cell>
          <cell r="J426">
            <v>3.1425236889866601E-5</v>
          </cell>
          <cell r="K426">
            <v>1.68791532180682E-3</v>
          </cell>
          <cell r="L426" t="str">
            <v>-</v>
          </cell>
          <cell r="M426" t="str">
            <v>-</v>
          </cell>
          <cell r="N426" t="str">
            <v>-</v>
          </cell>
          <cell r="O426" t="str">
            <v>-</v>
          </cell>
          <cell r="P426" t="str">
            <v>gi|698448871|ref|XP_009773188.1|/3.60357e-18/PREDICTED: fasciclin-like arabinogalactan protein 9 [Nicotiana sylvestris]</v>
          </cell>
        </row>
        <row r="427">
          <cell r="A427" t="str">
            <v>gene_45280</v>
          </cell>
          <cell r="B427">
            <v>714</v>
          </cell>
          <cell r="C427">
            <v>33</v>
          </cell>
          <cell r="D427">
            <v>27</v>
          </cell>
          <cell r="E427">
            <v>101</v>
          </cell>
          <cell r="F427">
            <v>99</v>
          </cell>
          <cell r="G427">
            <v>1.5291327593469299</v>
          </cell>
          <cell r="H427">
            <v>1.6977926506215599</v>
          </cell>
          <cell r="I427" t="str">
            <v>up</v>
          </cell>
          <cell r="J427">
            <v>3.1560768970488199E-5</v>
          </cell>
          <cell r="K427">
            <v>1.6923120490995301E-3</v>
          </cell>
          <cell r="L427" t="str">
            <v>-</v>
          </cell>
          <cell r="M427" t="str">
            <v>-</v>
          </cell>
          <cell r="N427" t="str">
            <v>-</v>
          </cell>
          <cell r="O427" t="str">
            <v>-</v>
          </cell>
          <cell r="P427" t="str">
            <v>gi|697175587|ref|XP_009596734.1|/1.33211e-67/PREDICTED: neurofilament medium polypeptide-like [Nicotiana tomentosiformis]</v>
          </cell>
        </row>
        <row r="428">
          <cell r="A428" t="str">
            <v>gene_10308</v>
          </cell>
          <cell r="B428">
            <v>1293</v>
          </cell>
          <cell r="C428">
            <v>103</v>
          </cell>
          <cell r="D428">
            <v>82</v>
          </cell>
          <cell r="E428">
            <v>185</v>
          </cell>
          <cell r="F428">
            <v>265</v>
          </cell>
          <cell r="G428">
            <v>2.7862577574317999</v>
          </cell>
          <cell r="H428">
            <v>1.2349024020224</v>
          </cell>
          <cell r="I428" t="str">
            <v>up</v>
          </cell>
          <cell r="J428">
            <v>3.1646886438584897E-5</v>
          </cell>
          <cell r="K428">
            <v>1.69404869698157E-3</v>
          </cell>
          <cell r="L428" t="str">
            <v>-</v>
          </cell>
          <cell r="M428" t="str">
            <v>-</v>
          </cell>
          <cell r="N428" t="str">
            <v>-</v>
          </cell>
          <cell r="O428" t="str">
            <v>-</v>
          </cell>
          <cell r="P428" t="str">
            <v>gi|697144097|ref|XP_009626169.1|/0/PREDICTED: fimbrin-like protein 2 [Nicotiana tomentosiformis]</v>
          </cell>
        </row>
        <row r="429">
          <cell r="A429" t="str">
            <v>gene_37632</v>
          </cell>
          <cell r="B429">
            <v>1929</v>
          </cell>
          <cell r="C429">
            <v>178</v>
          </cell>
          <cell r="D429">
            <v>184</v>
          </cell>
          <cell r="E429">
            <v>74</v>
          </cell>
          <cell r="F429">
            <v>85</v>
          </cell>
          <cell r="G429">
            <v>2.5189970176136298</v>
          </cell>
          <cell r="H429">
            <v>-1.22129312525759</v>
          </cell>
          <cell r="I429" t="str">
            <v>down</v>
          </cell>
          <cell r="J429">
            <v>3.1885518627694403E-5</v>
          </cell>
          <cell r="K429">
            <v>1.7039296895128399E-3</v>
          </cell>
          <cell r="L429" t="str">
            <v>-</v>
          </cell>
          <cell r="M429" t="str">
            <v>-</v>
          </cell>
          <cell r="N429" t="str">
            <v>-</v>
          </cell>
          <cell r="O429" t="str">
            <v>-</v>
          </cell>
          <cell r="P429" t="str">
            <v>gi|698510674|ref|XP_009800485.1|/0/PREDICTED: pumilio homolog 24 [Nicotiana sylvestris]</v>
          </cell>
        </row>
        <row r="430">
          <cell r="A430" t="str">
            <v>gene_14744</v>
          </cell>
          <cell r="B430">
            <v>1236</v>
          </cell>
          <cell r="C430">
            <v>142</v>
          </cell>
          <cell r="D430">
            <v>189</v>
          </cell>
          <cell r="E430">
            <v>402</v>
          </cell>
          <cell r="F430">
            <v>307</v>
          </cell>
          <cell r="G430">
            <v>3.4994954979790398</v>
          </cell>
          <cell r="H430">
            <v>1.07854667845246</v>
          </cell>
          <cell r="I430" t="str">
            <v>up</v>
          </cell>
          <cell r="J430">
            <v>3.23340303428675E-5</v>
          </cell>
          <cell r="K430">
            <v>1.72039859653114E-3</v>
          </cell>
          <cell r="L430" t="str">
            <v>ko04712//Circadian rhythm - plant</v>
          </cell>
          <cell r="M430" t="str">
            <v>-</v>
          </cell>
          <cell r="N430" t="str">
            <v>-</v>
          </cell>
          <cell r="O430" t="str">
            <v>-</v>
          </cell>
          <cell r="P430" t="str">
            <v>gi|697116932|ref|XP_009612393.1|/0/PREDICTED: transcription factor bHLH130-like [Nicotiana tomentosiformis]</v>
          </cell>
        </row>
        <row r="431">
          <cell r="A431" t="str">
            <v>gene_32183</v>
          </cell>
          <cell r="B431">
            <v>1413</v>
          </cell>
          <cell r="C431">
            <v>253</v>
          </cell>
          <cell r="D431">
            <v>253</v>
          </cell>
          <cell r="E431">
            <v>107</v>
          </cell>
          <cell r="F431">
            <v>140</v>
          </cell>
          <cell r="G431">
            <v>3.0426490206272199</v>
          </cell>
          <cell r="H431">
            <v>-1.0732483621900399</v>
          </cell>
          <cell r="I431" t="str">
            <v>down</v>
          </cell>
          <cell r="J431">
            <v>3.3634533602119098E-5</v>
          </cell>
          <cell r="K431">
            <v>1.77038933212222E-3</v>
          </cell>
          <cell r="L431" t="str">
            <v>-</v>
          </cell>
          <cell r="M431" t="str">
            <v>GO:0044464</v>
          </cell>
          <cell r="N431" t="str">
            <v>-</v>
          </cell>
          <cell r="O431" t="str">
            <v>GO:0007154//cell communication</v>
          </cell>
          <cell r="P431" t="str">
            <v>gi|698456547|ref|XP_009780646.1|/0/PREDICTED: rho GTPase-activating protein 2 [Nicotiana sylvestris]</v>
          </cell>
        </row>
        <row r="432">
          <cell r="A432" t="str">
            <v>gene_26712</v>
          </cell>
          <cell r="B432">
            <v>1821</v>
          </cell>
          <cell r="C432">
            <v>4</v>
          </cell>
          <cell r="D432">
            <v>2</v>
          </cell>
          <cell r="E432">
            <v>25</v>
          </cell>
          <cell r="F432">
            <v>26</v>
          </cell>
          <cell r="G432">
            <v>-0.51432792383044001</v>
          </cell>
          <cell r="H432">
            <v>2.99956169275857</v>
          </cell>
          <cell r="I432" t="str">
            <v>up</v>
          </cell>
          <cell r="J432">
            <v>3.4109238235075501E-5</v>
          </cell>
          <cell r="K432">
            <v>1.7891373005826301E-3</v>
          </cell>
          <cell r="L432" t="str">
            <v>-</v>
          </cell>
          <cell r="M432" t="str">
            <v>-</v>
          </cell>
          <cell r="N432" t="str">
            <v>-</v>
          </cell>
          <cell r="O432" t="str">
            <v>-</v>
          </cell>
          <cell r="P432" t="str">
            <v>gi|698541523|ref|XP_009766110.1|/0/PREDICTED: cationic amino acid transporter 1-like [Nicotiana sylvestris]</v>
          </cell>
        </row>
        <row r="433">
          <cell r="A433" t="str">
            <v>gene_58463</v>
          </cell>
          <cell r="B433">
            <v>966</v>
          </cell>
          <cell r="C433">
            <v>42</v>
          </cell>
          <cell r="D433">
            <v>79</v>
          </cell>
          <cell r="E433">
            <v>11</v>
          </cell>
          <cell r="F433">
            <v>14</v>
          </cell>
          <cell r="G433">
            <v>0.73311964880362201</v>
          </cell>
          <cell r="H433">
            <v>-2.2887200424849801</v>
          </cell>
          <cell r="I433" t="str">
            <v>down</v>
          </cell>
          <cell r="J433">
            <v>3.4247174481347799E-5</v>
          </cell>
          <cell r="K433">
            <v>1.7891373005826301E-3</v>
          </cell>
          <cell r="L433" t="str">
            <v>-</v>
          </cell>
          <cell r="M433" t="str">
            <v>-</v>
          </cell>
          <cell r="N433" t="str">
            <v>GO:0004175//endopeptidase activity</v>
          </cell>
          <cell r="O433" t="str">
            <v>GO:0016485//protein processing</v>
          </cell>
          <cell r="P433" t="str">
            <v>gi|697172447|ref|XP_009595161.1|/0/PREDICTED: aspartic proteinase PCS1 [Nicotiana tomentosiformis]</v>
          </cell>
        </row>
        <row r="434">
          <cell r="A434" t="str">
            <v>gene_82744</v>
          </cell>
          <cell r="B434">
            <v>1110</v>
          </cell>
          <cell r="C434">
            <v>35</v>
          </cell>
          <cell r="D434">
            <v>19</v>
          </cell>
          <cell r="E434">
            <v>185</v>
          </cell>
          <cell r="F434">
            <v>71</v>
          </cell>
          <cell r="G434">
            <v>1.7906478558757299</v>
          </cell>
          <cell r="H434">
            <v>2.2220006312421998</v>
          </cell>
          <cell r="I434" t="str">
            <v>up</v>
          </cell>
          <cell r="J434">
            <v>3.4274443513968299E-5</v>
          </cell>
          <cell r="K434">
            <v>1.7891373005826301E-3</v>
          </cell>
          <cell r="L434" t="str">
            <v>ko00592//alpha-Linolenic acid metabolism</v>
          </cell>
          <cell r="M434" t="str">
            <v>-</v>
          </cell>
          <cell r="N434" t="str">
            <v>GO:0016741</v>
          </cell>
          <cell r="O434" t="str">
            <v>GO:0008152//metabolic process</v>
          </cell>
          <cell r="P434" t="str">
            <v>gi|697186208|ref|XP_009602143.1|/0/PREDICTED: salicylate carboxymethyltransferase-like [Nicotiana tomentosiformis]</v>
          </cell>
        </row>
        <row r="435">
          <cell r="A435" t="str">
            <v>gene_60522</v>
          </cell>
          <cell r="B435">
            <v>369</v>
          </cell>
          <cell r="C435">
            <v>191</v>
          </cell>
          <cell r="D435">
            <v>176</v>
          </cell>
          <cell r="E435">
            <v>87</v>
          </cell>
          <cell r="F435">
            <v>64</v>
          </cell>
          <cell r="G435">
            <v>2.5158298858182899</v>
          </cell>
          <cell r="H435">
            <v>-1.30792423523085</v>
          </cell>
          <cell r="I435" t="str">
            <v>down</v>
          </cell>
          <cell r="J435">
            <v>3.4538770565255599E-5</v>
          </cell>
          <cell r="K435">
            <v>1.7999552019040399E-3</v>
          </cell>
          <cell r="L435" t="str">
            <v>-</v>
          </cell>
          <cell r="M435" t="str">
            <v>GO:0009526//plastid envelope</v>
          </cell>
          <cell r="N435" t="str">
            <v>GO:0048037//cofactor binding</v>
          </cell>
          <cell r="O435" t="str">
            <v>GO:0009658//chloroplast organization;GO:0008152//metabolic process</v>
          </cell>
          <cell r="P435" t="str">
            <v>gi|698579589|ref|XP_009777058.1|/3.95598e-84/PREDICTED: epimerase family protein SDR39U1 isoform X1 [Nicotiana sylvestris]</v>
          </cell>
        </row>
        <row r="436">
          <cell r="A436" t="str">
            <v>gene_80197</v>
          </cell>
          <cell r="B436">
            <v>1749</v>
          </cell>
          <cell r="C436">
            <v>98</v>
          </cell>
          <cell r="D436">
            <v>92</v>
          </cell>
          <cell r="E436">
            <v>175</v>
          </cell>
          <cell r="F436">
            <v>294</v>
          </cell>
          <cell r="G436">
            <v>2.8352624595890199</v>
          </cell>
          <cell r="H436">
            <v>1.2547683540680601</v>
          </cell>
          <cell r="I436" t="str">
            <v>up</v>
          </cell>
          <cell r="J436">
            <v>3.5864611722472503E-5</v>
          </cell>
          <cell r="K436">
            <v>1.8537300704882501E-3</v>
          </cell>
          <cell r="L436" t="str">
            <v>-</v>
          </cell>
          <cell r="M436" t="str">
            <v>-</v>
          </cell>
          <cell r="N436" t="str">
            <v>-</v>
          </cell>
          <cell r="O436" t="str">
            <v>-</v>
          </cell>
          <cell r="P436" t="str">
            <v>gi|698578427|ref|XP_009776750.1|;gi|698578423|ref|XP_009776749.1|;gi|698578430|ref|XP_009776751.1|;gi|698578420|ref|XP_009776748.1|/0;0;0;0/PREDICTED: protein IQ-DOMAIN 31-like isoform X3 [Nicotiana sylvestris];PREDICTED: protein IQ-DOMAIN 31-like isoform X2 [Nicotiana sylvestris];PREDICTED: protein IQ-DOMAIN 31-like isoform X4 [Nicotiana sylvestris];PREDICTED: protein IQ-DOMAIN 31-like isoform X1 [Nicotiana sylvestris]</v>
          </cell>
        </row>
        <row r="437">
          <cell r="A437" t="str">
            <v>gene_76819</v>
          </cell>
          <cell r="B437">
            <v>558</v>
          </cell>
          <cell r="C437">
            <v>55</v>
          </cell>
          <cell r="D437">
            <v>54</v>
          </cell>
          <cell r="E437">
            <v>203</v>
          </cell>
          <cell r="F437">
            <v>120</v>
          </cell>
          <cell r="G437">
            <v>2.25222024043729</v>
          </cell>
          <cell r="H437">
            <v>1.5460321246623401</v>
          </cell>
          <cell r="I437" t="str">
            <v>up</v>
          </cell>
          <cell r="J437">
            <v>3.6056401896560101E-5</v>
          </cell>
          <cell r="K437">
            <v>1.8575527702559499E-3</v>
          </cell>
          <cell r="L437" t="str">
            <v>-</v>
          </cell>
          <cell r="M437" t="str">
            <v>-</v>
          </cell>
          <cell r="N437" t="str">
            <v>-</v>
          </cell>
          <cell r="O437" t="str">
            <v>-</v>
          </cell>
          <cell r="P437" t="str">
            <v>gi|698447177|ref|XP_009770389.1|/5.0285e-137/PREDICTED: uncharacterized protein LOC104221096 [Nicotiana sylvestris]</v>
          </cell>
        </row>
        <row r="438">
          <cell r="A438" t="str">
            <v>gene_73399</v>
          </cell>
          <cell r="B438">
            <v>3519</v>
          </cell>
          <cell r="C438">
            <v>244</v>
          </cell>
          <cell r="D438">
            <v>134</v>
          </cell>
          <cell r="E438">
            <v>391</v>
          </cell>
          <cell r="F438">
            <v>506</v>
          </cell>
          <cell r="G438">
            <v>3.7865156045469202</v>
          </cell>
          <cell r="H438">
            <v>1.1940671980175701</v>
          </cell>
          <cell r="I438" t="str">
            <v>up</v>
          </cell>
          <cell r="J438">
            <v>3.62977364968179E-5</v>
          </cell>
          <cell r="K438">
            <v>1.86693529201985E-3</v>
          </cell>
          <cell r="L438" t="str">
            <v>ko04626//Plant-pathogen interaction</v>
          </cell>
          <cell r="M438" t="str">
            <v>GO:0044424</v>
          </cell>
          <cell r="N438" t="str">
            <v>GO:0032550</v>
          </cell>
          <cell r="O438" t="str">
            <v>GO:0033554//cellular response to stress;GO:0007154//cell communication</v>
          </cell>
          <cell r="P438" t="str">
            <v>gi|698585650|ref|XP_009778705.1|/0/PREDICTED: TMV resistance protein N-like [Nicotiana sylvestris]</v>
          </cell>
        </row>
        <row r="439">
          <cell r="A439" t="str">
            <v>gene_74650</v>
          </cell>
          <cell r="B439">
            <v>2598</v>
          </cell>
          <cell r="C439">
            <v>178</v>
          </cell>
          <cell r="D439">
            <v>160</v>
          </cell>
          <cell r="E439">
            <v>419</v>
          </cell>
          <cell r="F439">
            <v>306</v>
          </cell>
          <cell r="G439">
            <v>3.5342633715281999</v>
          </cell>
          <cell r="H439">
            <v>1.07416491306961</v>
          </cell>
          <cell r="I439" t="str">
            <v>up</v>
          </cell>
          <cell r="J439">
            <v>3.70244335450041E-5</v>
          </cell>
          <cell r="K439">
            <v>1.89811929307388E-3</v>
          </cell>
          <cell r="L439" t="str">
            <v>-</v>
          </cell>
          <cell r="M439" t="str">
            <v>-</v>
          </cell>
          <cell r="N439" t="str">
            <v>-</v>
          </cell>
          <cell r="O439" t="str">
            <v>-</v>
          </cell>
          <cell r="P439" t="str">
            <v>gi|697157190|ref|XP_009587349.1|/0/PREDICTED: uncharacterized protein LOC104085099 isoform X2 [Nicotiana tomentosiformis]</v>
          </cell>
        </row>
        <row r="440">
          <cell r="A440" t="str">
            <v>gene_28999</v>
          </cell>
          <cell r="B440">
            <v>1230</v>
          </cell>
          <cell r="C440">
            <v>79</v>
          </cell>
          <cell r="D440">
            <v>107</v>
          </cell>
          <cell r="E440">
            <v>192</v>
          </cell>
          <cell r="F440">
            <v>236</v>
          </cell>
          <cell r="G440">
            <v>2.73831257840274</v>
          </cell>
          <cell r="H440">
            <v>1.16837818019721</v>
          </cell>
          <cell r="I440" t="str">
            <v>up</v>
          </cell>
          <cell r="J440">
            <v>3.7782230771362298E-5</v>
          </cell>
          <cell r="K440">
            <v>1.9275662685926901E-3</v>
          </cell>
          <cell r="L440" t="str">
            <v>-</v>
          </cell>
          <cell r="M440" t="str">
            <v>-</v>
          </cell>
          <cell r="N440" t="str">
            <v>-</v>
          </cell>
          <cell r="O440" t="str">
            <v>-</v>
          </cell>
          <cell r="P440" t="str">
            <v>gi|697117608|ref|XP_009612745.1|/0/PREDICTED: zinc finger HIT domain-containing protein 2 [Nicotiana tomentosiformis]</v>
          </cell>
        </row>
        <row r="441">
          <cell r="A441" t="str">
            <v>gene_67696</v>
          </cell>
          <cell r="B441">
            <v>1077</v>
          </cell>
          <cell r="C441">
            <v>31</v>
          </cell>
          <cell r="D441">
            <v>29</v>
          </cell>
          <cell r="E441">
            <v>75</v>
          </cell>
          <cell r="F441">
            <v>143</v>
          </cell>
          <cell r="G441">
            <v>1.6116091465374101</v>
          </cell>
          <cell r="H441">
            <v>1.8066101540919099</v>
          </cell>
          <cell r="I441" t="str">
            <v>up</v>
          </cell>
          <cell r="J441">
            <v>3.8747324356042601E-5</v>
          </cell>
          <cell r="K441">
            <v>1.9609380250749102E-3</v>
          </cell>
          <cell r="L441" t="str">
            <v>ko00941//Flavonoid biosynthesis;ko01100//Metabolic pathways;ko01110//Biosynthesis of secondary metabolites</v>
          </cell>
          <cell r="M441" t="str">
            <v>-</v>
          </cell>
          <cell r="N441" t="str">
            <v>-</v>
          </cell>
          <cell r="O441" t="str">
            <v>-</v>
          </cell>
          <cell r="P441" t="str">
            <v>gi|697159840|ref|XP_009588687.1|/0/PREDICTED: feruloyl CoA ortho-hydroxylase 2-like [Nicotiana tomentosiformis]</v>
          </cell>
        </row>
        <row r="442">
          <cell r="A442" t="str">
            <v>gene_79458</v>
          </cell>
          <cell r="B442">
            <v>2154</v>
          </cell>
          <cell r="C442">
            <v>483</v>
          </cell>
          <cell r="D442">
            <v>504</v>
          </cell>
          <cell r="E442">
            <v>705</v>
          </cell>
          <cell r="F442">
            <v>1561</v>
          </cell>
          <cell r="G442">
            <v>5.1177972281625701</v>
          </cell>
          <cell r="H442">
            <v>1.1444090485679299</v>
          </cell>
          <cell r="I442" t="str">
            <v>up</v>
          </cell>
          <cell r="J442">
            <v>3.9965916490553202E-5</v>
          </cell>
          <cell r="K442">
            <v>2.0097055518830198E-3</v>
          </cell>
          <cell r="L442" t="str">
            <v>-</v>
          </cell>
          <cell r="M442" t="str">
            <v>GO:0031224//intrinsic component of membrane;GO:0044459;GO:0043231//intracellular membrane-bounded organelle;GO:0043673</v>
          </cell>
          <cell r="N442" t="str">
            <v>GO:0015301//anion:anion antiporter activity;GO:0015562//efflux transmembrane transporter activity;GO:0015103//inorganic anion transmembrane transporter activity</v>
          </cell>
          <cell r="O442" t="str">
            <v>GO:0006820//anion transport;GO:0034220//ion transmembrane transport</v>
          </cell>
          <cell r="P442" t="str">
            <v>gi|698532260|ref|XP_009762959.1|/0/PREDICTED: boron transporter 1-like isoform X2 [Nicotiana sylvestris]</v>
          </cell>
        </row>
        <row r="443">
          <cell r="A443" t="str">
            <v>gene_18541</v>
          </cell>
          <cell r="B443">
            <v>1533</v>
          </cell>
          <cell r="C443">
            <v>759</v>
          </cell>
          <cell r="D443">
            <v>1294</v>
          </cell>
          <cell r="E443">
            <v>319</v>
          </cell>
          <cell r="F443">
            <v>621</v>
          </cell>
          <cell r="G443">
            <v>5.0115692643183101</v>
          </cell>
          <cell r="H443">
            <v>-1.16613462415771</v>
          </cell>
          <cell r="I443" t="str">
            <v>down</v>
          </cell>
          <cell r="J443">
            <v>4.0622451408782402E-5</v>
          </cell>
          <cell r="K443">
            <v>2.0362245953378399E-3</v>
          </cell>
          <cell r="L443" t="str">
            <v>-</v>
          </cell>
          <cell r="M443" t="str">
            <v>-</v>
          </cell>
          <cell r="N443" t="str">
            <v>-</v>
          </cell>
          <cell r="O443" t="str">
            <v>-</v>
          </cell>
          <cell r="P443" t="str">
            <v>gi|697156599|ref|XP_009587050.1|/0/PREDICTED: aspartic proteinase-like [Nicotiana tomentosiformis]</v>
          </cell>
        </row>
        <row r="444">
          <cell r="A444" t="str">
            <v>gene_66528</v>
          </cell>
          <cell r="B444">
            <v>339</v>
          </cell>
          <cell r="C444">
            <v>204</v>
          </cell>
          <cell r="D444">
            <v>239</v>
          </cell>
          <cell r="E444">
            <v>105</v>
          </cell>
          <cell r="F444">
            <v>105</v>
          </cell>
          <cell r="G444">
            <v>2.8395416773581301</v>
          </cell>
          <cell r="H444">
            <v>-1.1060064568269501</v>
          </cell>
          <cell r="I444" t="str">
            <v>down</v>
          </cell>
          <cell r="J444">
            <v>4.1392067448139697E-5</v>
          </cell>
          <cell r="K444">
            <v>2.0692494216968901E-3</v>
          </cell>
          <cell r="L444" t="str">
            <v>ko03010//Ribosome</v>
          </cell>
          <cell r="M444" t="str">
            <v>GO:0005911//cell-cell junction;GO:0015934//large ribosomal subunit;GO:0016020//membrane</v>
          </cell>
          <cell r="N444" t="str">
            <v>GO:0005198//structural molecule activity</v>
          </cell>
          <cell r="O444" t="str">
            <v>GO:0010467//gene expression;GO:0051707//response to other organism</v>
          </cell>
          <cell r="P444" t="str">
            <v>gi|698483299|ref|XP_009788520.1|/2.51874e-68/PREDICTED: 60S ribosomal protein L30-like [Nicotiana sylvestris]</v>
          </cell>
        </row>
        <row r="445">
          <cell r="A445" t="str">
            <v>gene_7966</v>
          </cell>
          <cell r="B445">
            <v>1206</v>
          </cell>
          <cell r="C445">
            <v>442</v>
          </cell>
          <cell r="D445">
            <v>370</v>
          </cell>
          <cell r="E445">
            <v>148</v>
          </cell>
          <cell r="F445">
            <v>253</v>
          </cell>
          <cell r="G445">
            <v>3.7251812666803499</v>
          </cell>
          <cell r="H445">
            <v>-1.0679470635038</v>
          </cell>
          <cell r="I445" t="str">
            <v>down</v>
          </cell>
          <cell r="J445">
            <v>4.1478183085807797E-5</v>
          </cell>
          <cell r="K445">
            <v>2.0692494216968901E-3</v>
          </cell>
          <cell r="L445" t="str">
            <v>-</v>
          </cell>
          <cell r="M445" t="str">
            <v>GO:0031224//intrinsic component of membrane</v>
          </cell>
          <cell r="N445" t="str">
            <v>-</v>
          </cell>
          <cell r="O445" t="str">
            <v>GO:0051234//establishment of localization</v>
          </cell>
          <cell r="P445" t="str">
            <v>gi|697160481|ref|XP_009589013.1|/0/PREDICTED: glucose-6-phosphate/phosphate translocator 2, chloroplastic-like [Nicotiana tomentosiformis]</v>
          </cell>
        </row>
        <row r="446">
          <cell r="A446" t="str">
            <v>gene_56469</v>
          </cell>
          <cell r="B446">
            <v>1662</v>
          </cell>
          <cell r="C446">
            <v>45</v>
          </cell>
          <cell r="D446">
            <v>46</v>
          </cell>
          <cell r="E446">
            <v>124</v>
          </cell>
          <cell r="F446">
            <v>128</v>
          </cell>
          <cell r="G446">
            <v>1.9171590273588199</v>
          </cell>
          <cell r="H446">
            <v>1.4338804825881699</v>
          </cell>
          <cell r="I446" t="str">
            <v>up</v>
          </cell>
          <cell r="J446">
            <v>4.1615439701021701E-5</v>
          </cell>
          <cell r="K446">
            <v>2.0728170589786898E-3</v>
          </cell>
          <cell r="L446" t="str">
            <v>-</v>
          </cell>
          <cell r="M446" t="str">
            <v>GO:0016020//membrane</v>
          </cell>
          <cell r="N446" t="str">
            <v>-</v>
          </cell>
          <cell r="O446" t="str">
            <v>GO:0051234//establishment of localization</v>
          </cell>
          <cell r="P446" t="str">
            <v>gi|697186097|ref|XP_009602084.1|/0/PREDICTED: protein NRT1/ PTR FAMILY 4.3-like [Nicotiana tomentosiformis]</v>
          </cell>
        </row>
        <row r="447">
          <cell r="A447" t="str">
            <v>gene_85199</v>
          </cell>
          <cell r="B447">
            <v>1494</v>
          </cell>
          <cell r="C447">
            <v>35</v>
          </cell>
          <cell r="D447">
            <v>25</v>
          </cell>
          <cell r="E447">
            <v>112</v>
          </cell>
          <cell r="F447">
            <v>92</v>
          </cell>
          <cell r="G447">
            <v>1.55363256531842</v>
          </cell>
          <cell r="H447">
            <v>1.72878986689933</v>
          </cell>
          <cell r="I447" t="str">
            <v>up</v>
          </cell>
          <cell r="J447">
            <v>4.2293606309820902E-5</v>
          </cell>
          <cell r="K447">
            <v>2.10327304943587E-3</v>
          </cell>
          <cell r="L447" t="str">
            <v>ko00943//Isoflavonoid biosynthesis;ko00903//Limonene and pinene degradation;ko01100//Metabolic pathways;ko00945//Stilbenoid, diarylheptanoid and gingerol biosynthesis;ko01110//Biosynthesis of secondary metabolites;ko00904//Diterpenoid biosynthesis</v>
          </cell>
          <cell r="M447" t="str">
            <v>-</v>
          </cell>
          <cell r="N447" t="str">
            <v>GO:0046914//transition metal ion binding;GO:0016491//oxidoreductase activity;GO:0046906//tetrapyrrole binding</v>
          </cell>
          <cell r="O447" t="str">
            <v>GO:0044710</v>
          </cell>
          <cell r="P447" t="str">
            <v>gi|697116976|ref|XP_009612418.1|/0/PREDICTED: premnaspirodiene oxygenase-like [Nicotiana tomentosiformis]</v>
          </cell>
        </row>
        <row r="448">
          <cell r="A448" t="str">
            <v>gene_49646</v>
          </cell>
          <cell r="B448">
            <v>711</v>
          </cell>
          <cell r="C448">
            <v>63</v>
          </cell>
          <cell r="D448">
            <v>135</v>
          </cell>
          <cell r="E448">
            <v>23</v>
          </cell>
          <cell r="F448">
            <v>29</v>
          </cell>
          <cell r="G448">
            <v>1.4754824954158701</v>
          </cell>
          <cell r="H448">
            <v>-1.9464880311860999</v>
          </cell>
          <cell r="I448" t="str">
            <v>down</v>
          </cell>
          <cell r="J448">
            <v>4.2599969450096599E-5</v>
          </cell>
          <cell r="K448">
            <v>2.1151723414048699E-3</v>
          </cell>
          <cell r="L448" t="str">
            <v>-</v>
          </cell>
          <cell r="M448" t="str">
            <v>-</v>
          </cell>
          <cell r="N448" t="str">
            <v>-</v>
          </cell>
          <cell r="O448" t="str">
            <v>-</v>
          </cell>
          <cell r="P448" t="str">
            <v>gi|697113696|ref|XP_009610732.1|/2.97968e-101/PREDICTED: LETM1 and EF-hand domain-containing protein 1, mitochondrial-like [Nicotiana tomentosiformis]</v>
          </cell>
        </row>
        <row r="449">
          <cell r="A449" t="str">
            <v>gene_473</v>
          </cell>
          <cell r="B449">
            <v>1062</v>
          </cell>
          <cell r="C449">
            <v>102</v>
          </cell>
          <cell r="D449">
            <v>131</v>
          </cell>
          <cell r="E449">
            <v>246</v>
          </cell>
          <cell r="F449">
            <v>252</v>
          </cell>
          <cell r="G449">
            <v>2.9906570663351402</v>
          </cell>
          <cell r="H449">
            <v>1.06607989639393</v>
          </cell>
          <cell r="I449" t="str">
            <v>up</v>
          </cell>
          <cell r="J449">
            <v>4.2793836970101598E-5</v>
          </cell>
          <cell r="K449">
            <v>2.1157574436741801E-3</v>
          </cell>
          <cell r="L449" t="str">
            <v>-</v>
          </cell>
          <cell r="M449" t="str">
            <v>GO:0031224//intrinsic component of membrane</v>
          </cell>
          <cell r="N449" t="str">
            <v>GO:0046915//transition metal ion transmembrane transporter activity</v>
          </cell>
          <cell r="O449" t="str">
            <v>GO:0006829//zinc II ion transport;GO:0044763</v>
          </cell>
          <cell r="P449" t="str">
            <v>gi|697143679|ref|XP_009625957.1|/0/PREDICTED: zinc transporter 8-like [Nicotiana tomentosiformis]</v>
          </cell>
        </row>
        <row r="450">
          <cell r="A450" t="str">
            <v>gene_9478</v>
          </cell>
          <cell r="B450">
            <v>1155</v>
          </cell>
          <cell r="C450">
            <v>28</v>
          </cell>
          <cell r="D450">
            <v>27</v>
          </cell>
          <cell r="E450">
            <v>92</v>
          </cell>
          <cell r="F450">
            <v>93</v>
          </cell>
          <cell r="G450">
            <v>1.4162486633939499</v>
          </cell>
          <cell r="H450">
            <v>1.7121188694383001</v>
          </cell>
          <cell r="I450" t="str">
            <v>up</v>
          </cell>
          <cell r="J450">
            <v>4.3300088684567802E-5</v>
          </cell>
          <cell r="K450">
            <v>2.1364765197742401E-3</v>
          </cell>
          <cell r="L450" t="str">
            <v>-</v>
          </cell>
          <cell r="M450" t="str">
            <v>-</v>
          </cell>
          <cell r="N450" t="str">
            <v>-</v>
          </cell>
          <cell r="O450" t="str">
            <v>-</v>
          </cell>
          <cell r="P450" t="str">
            <v>gi|697106449|ref|XP_009607060.1|/0/PREDICTED: BURP domain-containing protein 3-like [Nicotiana tomentosiformis]</v>
          </cell>
        </row>
        <row r="451">
          <cell r="A451" t="str">
            <v>gene_4630</v>
          </cell>
          <cell r="B451">
            <v>1128</v>
          </cell>
          <cell r="C451">
            <v>32</v>
          </cell>
          <cell r="D451">
            <v>17</v>
          </cell>
          <cell r="E451">
            <v>181</v>
          </cell>
          <cell r="F451">
            <v>64</v>
          </cell>
          <cell r="G451">
            <v>1.7170565923418699</v>
          </cell>
          <cell r="H451">
            <v>2.2997762140933502</v>
          </cell>
          <cell r="I451" t="str">
            <v>up</v>
          </cell>
          <cell r="J451">
            <v>4.4229703373371902E-5</v>
          </cell>
          <cell r="K451">
            <v>2.1687687677434601E-3</v>
          </cell>
          <cell r="L451" t="str">
            <v>ko01100//Metabolic pathways;ko00562//Inositol phosphate metabolism;ko01110//Biosynthesis of secondary metabolites</v>
          </cell>
          <cell r="M451" t="str">
            <v>-</v>
          </cell>
          <cell r="N451" t="str">
            <v>GO:0004022//alcohol dehydrogenase (NAD) activity</v>
          </cell>
          <cell r="O451" t="str">
            <v>GO:0044710</v>
          </cell>
          <cell r="P451" t="str">
            <v>gi|698528619|ref|XP_009761143.1|/0/PREDICTED: uncharacterized protein LOC104213345 [Nicotiana sylvestris]</v>
          </cell>
        </row>
        <row r="452">
          <cell r="A452" t="str">
            <v>gene_1033</v>
          </cell>
          <cell r="B452">
            <v>1404</v>
          </cell>
          <cell r="C452">
            <v>64</v>
          </cell>
          <cell r="D452">
            <v>72</v>
          </cell>
          <cell r="E452">
            <v>135</v>
          </cell>
          <cell r="F452">
            <v>220</v>
          </cell>
          <cell r="G452">
            <v>2.4163933653484699</v>
          </cell>
          <cell r="H452">
            <v>1.339140853265</v>
          </cell>
          <cell r="I452" t="str">
            <v>up</v>
          </cell>
          <cell r="J452">
            <v>4.5304830020419399E-5</v>
          </cell>
          <cell r="K452">
            <v>2.20775268271067E-3</v>
          </cell>
          <cell r="L452" t="str">
            <v>-</v>
          </cell>
          <cell r="M452" t="str">
            <v>-</v>
          </cell>
          <cell r="N452" t="str">
            <v>-</v>
          </cell>
          <cell r="O452" t="str">
            <v>-</v>
          </cell>
          <cell r="P452" t="str">
            <v>gi|698494281|ref|XP_009793343.1|/0/PREDICTED: uncharacterized protein LOC104240253 [Nicotiana sylvestris]</v>
          </cell>
        </row>
        <row r="453">
          <cell r="A453" t="str">
            <v>gene_62620</v>
          </cell>
          <cell r="B453">
            <v>321</v>
          </cell>
          <cell r="C453">
            <v>200</v>
          </cell>
          <cell r="D453">
            <v>129</v>
          </cell>
          <cell r="E453">
            <v>301</v>
          </cell>
          <cell r="F453">
            <v>463</v>
          </cell>
          <cell r="G453">
            <v>3.5619636101003702</v>
          </cell>
          <cell r="H453">
            <v>1.16141051439132</v>
          </cell>
          <cell r="I453" t="str">
            <v>up</v>
          </cell>
          <cell r="J453">
            <v>4.7996865018862603E-5</v>
          </cell>
          <cell r="K453">
            <v>2.3103712323354498E-3</v>
          </cell>
          <cell r="L453" t="str">
            <v>-</v>
          </cell>
          <cell r="M453" t="str">
            <v>-</v>
          </cell>
          <cell r="N453" t="str">
            <v>-</v>
          </cell>
          <cell r="O453" t="str">
            <v>-</v>
          </cell>
          <cell r="P453" t="str">
            <v>gi|698549666|ref|XP_009768724.1|/2.40681e-33/PREDICTED: protein SPIRAL1-like 5 [Nicotiana sylvestris]</v>
          </cell>
        </row>
        <row r="454">
          <cell r="A454" t="str">
            <v>gene_65144</v>
          </cell>
          <cell r="B454">
            <v>897</v>
          </cell>
          <cell r="C454">
            <v>503</v>
          </cell>
          <cell r="D454">
            <v>640</v>
          </cell>
          <cell r="E454">
            <v>344</v>
          </cell>
          <cell r="F454">
            <v>225</v>
          </cell>
          <cell r="G454">
            <v>4.2221216459302804</v>
          </cell>
          <cell r="H454">
            <v>-1.0224000997489999</v>
          </cell>
          <cell r="I454" t="str">
            <v>down</v>
          </cell>
          <cell r="J454">
            <v>4.8137896774091499E-5</v>
          </cell>
          <cell r="K454">
            <v>2.3136276637047699E-3</v>
          </cell>
          <cell r="L454" t="str">
            <v>-</v>
          </cell>
          <cell r="M454" t="str">
            <v>-</v>
          </cell>
          <cell r="N454" t="str">
            <v>-</v>
          </cell>
          <cell r="O454" t="str">
            <v>-</v>
          </cell>
          <cell r="P454" t="str">
            <v>gi|697125467|ref|XP_009616752.1|;gi|697125465|ref|XP_009616751.1|/9.24411e-82;2.03791e-87/PREDICTED: histone deacetylase HDT1-like isoform X2 [Nicotiana tomentosiformis];PREDICTED: histone deacetylase HDT1-like isoform X1 [Nicotiana tomentosiformis]</v>
          </cell>
        </row>
        <row r="455">
          <cell r="A455" t="str">
            <v>gene_37773</v>
          </cell>
          <cell r="B455">
            <v>1899</v>
          </cell>
          <cell r="C455">
            <v>4</v>
          </cell>
          <cell r="D455">
            <v>6</v>
          </cell>
          <cell r="E455">
            <v>48</v>
          </cell>
          <cell r="F455">
            <v>24</v>
          </cell>
          <cell r="G455">
            <v>-3.93153691877716E-2</v>
          </cell>
          <cell r="H455">
            <v>2.8055708844689802</v>
          </cell>
          <cell r="I455" t="str">
            <v>up</v>
          </cell>
          <cell r="J455">
            <v>4.94705683104449E-5</v>
          </cell>
          <cell r="K455">
            <v>2.3668551566919899E-3</v>
          </cell>
          <cell r="L455" t="str">
            <v>ko04626//Plant-pathogen interaction;ko04075//Plant hormone signal transduction</v>
          </cell>
          <cell r="M455" t="str">
            <v>-</v>
          </cell>
          <cell r="N455" t="str">
            <v>-</v>
          </cell>
          <cell r="O455" t="str">
            <v>-</v>
          </cell>
          <cell r="P455" t="str">
            <v>gi|698539413|ref|XP_009765439.1|/0/PREDICTED: probable receptor-like protein kinase At5g39020 [Nicotiana sylvestris]</v>
          </cell>
        </row>
        <row r="456">
          <cell r="A456" t="str">
            <v>gene_77033</v>
          </cell>
          <cell r="B456">
            <v>1104</v>
          </cell>
          <cell r="C456">
            <v>65</v>
          </cell>
          <cell r="D456">
            <v>139</v>
          </cell>
          <cell r="E456">
            <v>29</v>
          </cell>
          <cell r="F456">
            <v>25</v>
          </cell>
          <cell r="G456">
            <v>1.5211031119603</v>
          </cell>
          <cell r="H456">
            <v>-1.9275177565608601</v>
          </cell>
          <cell r="I456" t="str">
            <v>down</v>
          </cell>
          <cell r="J456">
            <v>5.0137958158676598E-5</v>
          </cell>
          <cell r="K456">
            <v>2.3951510345225999E-3</v>
          </cell>
          <cell r="L456" t="str">
            <v>ko01100//Metabolic pathways;ko00906//Carotenoid biosynthesis;ko01110//Biosynthesis of secondary metabolites;ko00511//Other glycan degradation</v>
          </cell>
          <cell r="M456" t="str">
            <v>-</v>
          </cell>
          <cell r="N456" t="str">
            <v>GO:0016787//hydrolase activity</v>
          </cell>
          <cell r="O456" t="str">
            <v>GO:0044238//primary metabolic process</v>
          </cell>
          <cell r="P456" t="str">
            <v>gi|697174455|ref|XP_009596154.1|/0/PREDICTED: GDSL esterase/lipase At1g33811 isoform X1 [Nicotiana tomentosiformis]</v>
          </cell>
        </row>
        <row r="457">
          <cell r="A457" t="str">
            <v>gene_39716</v>
          </cell>
          <cell r="B457">
            <v>2931</v>
          </cell>
          <cell r="C457">
            <v>300</v>
          </cell>
          <cell r="D457">
            <v>213</v>
          </cell>
          <cell r="E457">
            <v>90</v>
          </cell>
          <cell r="F457">
            <v>138</v>
          </cell>
          <cell r="G457">
            <v>3.0239740298053799</v>
          </cell>
          <cell r="H457">
            <v>-1.2197681587500699</v>
          </cell>
          <cell r="I457" t="str">
            <v>down</v>
          </cell>
          <cell r="J457">
            <v>5.0371298237599401E-5</v>
          </cell>
          <cell r="K457">
            <v>2.3994909282540298E-3</v>
          </cell>
          <cell r="L457" t="str">
            <v>ko00500//Starch and sucrose metabolism</v>
          </cell>
          <cell r="M457" t="str">
            <v>GO:0009536//plastid</v>
          </cell>
          <cell r="N457" t="str">
            <v>GO:0004645//phosphorylase activity;GO:0043168//anion binding</v>
          </cell>
          <cell r="O457" t="str">
            <v>GO:0009628//response to abiotic stimulus;GO:0006950//response to stress;GO:0044238//primary metabolic process</v>
          </cell>
          <cell r="P457" t="str">
            <v>gi|697182421|ref|XP_009600215.1|/0/PREDICTED: alpha-1,4 glucan phosphorylase L-2 isozyme, chloroplastic/amyloplastic [Nicotiana tomentosiformis]</v>
          </cell>
        </row>
        <row r="458">
          <cell r="A458" t="str">
            <v>gene_43218</v>
          </cell>
          <cell r="B458">
            <v>2514</v>
          </cell>
          <cell r="C458">
            <v>214</v>
          </cell>
          <cell r="D458">
            <v>173</v>
          </cell>
          <cell r="E458">
            <v>448</v>
          </cell>
          <cell r="F458">
            <v>353</v>
          </cell>
          <cell r="G458">
            <v>3.6931211149641499</v>
          </cell>
          <cell r="H458">
            <v>1.0186077300474701</v>
          </cell>
          <cell r="I458" t="str">
            <v>up</v>
          </cell>
          <cell r="J458">
            <v>5.0381014129980901E-5</v>
          </cell>
          <cell r="K458">
            <v>2.3994909282540298E-3</v>
          </cell>
          <cell r="L458" t="str">
            <v>ko00500//Starch and sucrose metabolism</v>
          </cell>
          <cell r="M458" t="str">
            <v>-</v>
          </cell>
          <cell r="N458" t="str">
            <v>GO:0035251//UDP-glucosyltransferase activity;GO:0019203//carbohydrate phosphatase activity</v>
          </cell>
          <cell r="O458" t="str">
            <v>GO:0006796//phosphate-containing compound metabolic process;GO:0005991//trehalose metabolic process</v>
          </cell>
          <cell r="P458" t="str">
            <v>gi|697140996|ref|XP_009624606.1|/0/PREDICTED: probable alpha,alpha-trehalose-phosphate synthase [UDP-forming] 7 isoform X1 [Nicotiana tomentosiformis]</v>
          </cell>
        </row>
        <row r="459">
          <cell r="A459" t="str">
            <v>gene_20701</v>
          </cell>
          <cell r="B459">
            <v>588</v>
          </cell>
          <cell r="C459">
            <v>214</v>
          </cell>
          <cell r="D459">
            <v>116</v>
          </cell>
          <cell r="E459">
            <v>283</v>
          </cell>
          <cell r="F459">
            <v>812</v>
          </cell>
          <cell r="G459">
            <v>3.9275835035292102</v>
          </cell>
          <cell r="H459">
            <v>1.6549621781796999</v>
          </cell>
          <cell r="I459" t="str">
            <v>up</v>
          </cell>
          <cell r="J459">
            <v>5.1171466288969203E-5</v>
          </cell>
          <cell r="K459">
            <v>2.4334617807313902E-3</v>
          </cell>
          <cell r="L459" t="str">
            <v>-</v>
          </cell>
          <cell r="M459" t="str">
            <v>-</v>
          </cell>
          <cell r="N459" t="str">
            <v>-</v>
          </cell>
          <cell r="O459" t="str">
            <v>-</v>
          </cell>
          <cell r="P459" t="str">
            <v>gi|697165289|ref|XP_009591453.1|/1.00238e-123/PREDICTED: kirola {ECO:0000303|PubMed:21309790}-like [Nicotiana tomentosiformis]</v>
          </cell>
        </row>
        <row r="460">
          <cell r="A460" t="str">
            <v>gene_24149</v>
          </cell>
          <cell r="B460">
            <v>2157</v>
          </cell>
          <cell r="C460">
            <v>99</v>
          </cell>
          <cell r="D460">
            <v>108</v>
          </cell>
          <cell r="E460">
            <v>221</v>
          </cell>
          <cell r="F460">
            <v>226</v>
          </cell>
          <cell r="G460">
            <v>2.8330093739673701</v>
          </cell>
          <cell r="H460">
            <v>1.0779198353755399</v>
          </cell>
          <cell r="I460" t="str">
            <v>up</v>
          </cell>
          <cell r="J460">
            <v>5.14344656976256E-5</v>
          </cell>
          <cell r="K460">
            <v>2.44228504364524E-3</v>
          </cell>
          <cell r="L460" t="str">
            <v>ko04712//Circadian rhythm - plant</v>
          </cell>
          <cell r="M460" t="str">
            <v>-</v>
          </cell>
          <cell r="N460" t="str">
            <v>-</v>
          </cell>
          <cell r="O460" t="str">
            <v>-</v>
          </cell>
          <cell r="P460" t="str">
            <v>gi|697148301|ref|XP_009628331.1|/0/PREDICTED: probable serine/threonine-protein kinase WNK3 isoform X3 [Nicotiana tomentosiformis]</v>
          </cell>
        </row>
        <row r="461">
          <cell r="A461" t="str">
            <v>gene_73403</v>
          </cell>
          <cell r="B461">
            <v>348</v>
          </cell>
          <cell r="C461">
            <v>34</v>
          </cell>
          <cell r="D461">
            <v>24</v>
          </cell>
          <cell r="E461">
            <v>2</v>
          </cell>
          <cell r="F461">
            <v>6</v>
          </cell>
          <cell r="G461">
            <v>-0.31802240434701101</v>
          </cell>
          <cell r="H461">
            <v>-2.86890063152681</v>
          </cell>
          <cell r="I461" t="str">
            <v>down</v>
          </cell>
          <cell r="J461">
            <v>5.1758550198138502E-5</v>
          </cell>
          <cell r="K461">
            <v>2.4480838018820501E-3</v>
          </cell>
          <cell r="L461" t="str">
            <v>-</v>
          </cell>
          <cell r="M461" t="str">
            <v>-</v>
          </cell>
          <cell r="N461" t="str">
            <v>-</v>
          </cell>
          <cell r="O461" t="str">
            <v>-</v>
          </cell>
          <cell r="P461" t="str">
            <v>gi|971586540|ref|XP_006367270.2|/1.67578e-75/PREDICTED: TBC1 domain family member 8B-like [Solanum tuberosum]</v>
          </cell>
        </row>
        <row r="462">
          <cell r="A462" t="str">
            <v>gene_78217</v>
          </cell>
          <cell r="B462">
            <v>597</v>
          </cell>
          <cell r="C462">
            <v>37</v>
          </cell>
          <cell r="D462">
            <v>20</v>
          </cell>
          <cell r="E462">
            <v>67</v>
          </cell>
          <cell r="F462">
            <v>190</v>
          </cell>
          <cell r="G462">
            <v>1.7765791488513001</v>
          </cell>
          <cell r="H462">
            <v>2.0975878161165999</v>
          </cell>
          <cell r="I462" t="str">
            <v>up</v>
          </cell>
          <cell r="J462">
            <v>5.3469717649225303E-5</v>
          </cell>
          <cell r="K462">
            <v>2.5199502657136399E-3</v>
          </cell>
          <cell r="L462" t="str">
            <v>-</v>
          </cell>
          <cell r="M462" t="str">
            <v>-</v>
          </cell>
          <cell r="N462" t="str">
            <v>-</v>
          </cell>
          <cell r="O462" t="str">
            <v>-</v>
          </cell>
          <cell r="P462" t="str">
            <v>gi|698521967|ref|XP_009757795.1|/7.88836e-132/PREDICTED: early nodulin-like protein 1 [Nicotiana sylvestris]</v>
          </cell>
        </row>
        <row r="463">
          <cell r="A463" t="str">
            <v>gene_82895</v>
          </cell>
          <cell r="B463">
            <v>753</v>
          </cell>
          <cell r="C463">
            <v>79</v>
          </cell>
          <cell r="D463">
            <v>108</v>
          </cell>
          <cell r="E463">
            <v>238</v>
          </cell>
          <cell r="F463">
            <v>195</v>
          </cell>
          <cell r="G463">
            <v>2.7591067935139599</v>
          </cell>
          <cell r="H463">
            <v>1.18842514667913</v>
          </cell>
          <cell r="I463" t="str">
            <v>up</v>
          </cell>
          <cell r="J463">
            <v>5.3641159657830099E-5</v>
          </cell>
          <cell r="K463">
            <v>2.5213273761606901E-3</v>
          </cell>
          <cell r="L463" t="str">
            <v>-</v>
          </cell>
          <cell r="M463" t="str">
            <v>GO:0043231//intracellular membrane-bounded organelle</v>
          </cell>
          <cell r="N463" t="str">
            <v>GO:0003676//nucleic acid binding</v>
          </cell>
          <cell r="O463" t="str">
            <v>-</v>
          </cell>
          <cell r="P463" t="str">
            <v>gi|697100285|ref|XP_009590398.1|/2.25696e-159/PREDICTED: transcription factor DIVARICATA-like [Nicotiana tomentosiformis]</v>
          </cell>
        </row>
        <row r="464">
          <cell r="A464" t="str">
            <v>gene_21945</v>
          </cell>
          <cell r="B464">
            <v>753</v>
          </cell>
          <cell r="C464">
            <v>94</v>
          </cell>
          <cell r="D464">
            <v>110</v>
          </cell>
          <cell r="E464">
            <v>248</v>
          </cell>
          <cell r="F464">
            <v>207</v>
          </cell>
          <cell r="G464">
            <v>2.8467678632915501</v>
          </cell>
          <cell r="H464">
            <v>1.13120094995361</v>
          </cell>
          <cell r="I464" t="str">
            <v>up</v>
          </cell>
          <cell r="J464">
            <v>5.4053077204497697E-5</v>
          </cell>
          <cell r="K464">
            <v>2.5360706416378098E-3</v>
          </cell>
          <cell r="L464" t="str">
            <v>-</v>
          </cell>
          <cell r="M464" t="str">
            <v>-</v>
          </cell>
          <cell r="N464" t="str">
            <v>-</v>
          </cell>
          <cell r="O464" t="str">
            <v>-</v>
          </cell>
          <cell r="P464" t="str">
            <v>gi|971588451|ref|XP_015161406.1|/8.85377e-58/PREDICTED: uncharacterized protein LOC107059406, partial [Solanum tuberosum]</v>
          </cell>
        </row>
        <row r="465">
          <cell r="A465" t="str">
            <v>gene_9822</v>
          </cell>
          <cell r="B465">
            <v>888</v>
          </cell>
          <cell r="C465">
            <v>927</v>
          </cell>
          <cell r="D465">
            <v>1048</v>
          </cell>
          <cell r="E465">
            <v>613</v>
          </cell>
          <cell r="F465">
            <v>347</v>
          </cell>
          <cell r="G465">
            <v>5.0003780209918203</v>
          </cell>
          <cell r="H465">
            <v>-1.05492152399251</v>
          </cell>
          <cell r="I465" t="str">
            <v>down</v>
          </cell>
          <cell r="J465">
            <v>5.4697436145969297E-5</v>
          </cell>
          <cell r="K465">
            <v>2.5548969840685398E-3</v>
          </cell>
          <cell r="L465" t="str">
            <v>-</v>
          </cell>
          <cell r="M465" t="str">
            <v>-</v>
          </cell>
          <cell r="N465" t="str">
            <v>-</v>
          </cell>
          <cell r="O465" t="str">
            <v>-</v>
          </cell>
          <cell r="P465" t="str">
            <v>gi|698526412|ref|XP_009760035.1|/4.59855e-90/PREDICTED: histone deacetylase HDT1-like [Nicotiana sylvestris]</v>
          </cell>
        </row>
        <row r="466">
          <cell r="A466" t="str">
            <v>gene_58492</v>
          </cell>
          <cell r="B466">
            <v>552</v>
          </cell>
          <cell r="C466">
            <v>58</v>
          </cell>
          <cell r="D466">
            <v>55</v>
          </cell>
          <cell r="E466">
            <v>226</v>
          </cell>
          <cell r="F466">
            <v>118</v>
          </cell>
          <cell r="G466">
            <v>2.3341020834931201</v>
          </cell>
          <cell r="H466">
            <v>1.5876704296026301</v>
          </cell>
          <cell r="I466" t="str">
            <v>up</v>
          </cell>
          <cell r="J466">
            <v>5.50188766362565E-5</v>
          </cell>
          <cell r="K466">
            <v>2.5573623773724398E-3</v>
          </cell>
          <cell r="L466" t="str">
            <v>-</v>
          </cell>
          <cell r="M466" t="str">
            <v>-</v>
          </cell>
          <cell r="N466" t="str">
            <v>-</v>
          </cell>
          <cell r="O466" t="str">
            <v>-</v>
          </cell>
          <cell r="P466" t="str">
            <v>gi|697105493|ref|XP_009606560.1|/1.03794e-86/PREDICTED: uncharacterized protein in LEU2 3'region [Nicotiana tomentosiformis]</v>
          </cell>
        </row>
        <row r="467">
          <cell r="A467" t="str">
            <v>gene_29391</v>
          </cell>
          <cell r="B467">
            <v>1599</v>
          </cell>
          <cell r="C467">
            <v>59</v>
          </cell>
          <cell r="D467">
            <v>59</v>
          </cell>
          <cell r="E467">
            <v>208</v>
          </cell>
          <cell r="F467">
            <v>126</v>
          </cell>
          <cell r="G467">
            <v>2.3160338752132401</v>
          </cell>
          <cell r="H467">
            <v>1.4797726778578799</v>
          </cell>
          <cell r="I467" t="str">
            <v>up</v>
          </cell>
          <cell r="J467">
            <v>5.5074663143007603E-5</v>
          </cell>
          <cell r="K467">
            <v>2.5573623773724398E-3</v>
          </cell>
          <cell r="L467" t="str">
            <v>-</v>
          </cell>
          <cell r="M467" t="str">
            <v>-</v>
          </cell>
          <cell r="N467" t="str">
            <v>-</v>
          </cell>
          <cell r="O467" t="str">
            <v>-</v>
          </cell>
          <cell r="P467" t="str">
            <v>gi|697123399|ref|XP_009615691.1|;gi|697123397|ref|XP_009615690.1|/0;0/PREDICTED: uncharacterized protein LOC104108377 isoform X2 [Nicotiana tomentosiformis];PREDICTED: uncharacterized protein LOC104108377 isoform X1 [Nicotiana tomentosiformis]</v>
          </cell>
        </row>
        <row r="468">
          <cell r="A468" t="str">
            <v>gene_11782</v>
          </cell>
          <cell r="B468">
            <v>1503</v>
          </cell>
          <cell r="C468">
            <v>96</v>
          </cell>
          <cell r="D468">
            <v>77</v>
          </cell>
          <cell r="E468">
            <v>173</v>
          </cell>
          <cell r="F468">
            <v>242</v>
          </cell>
          <cell r="G468">
            <v>2.67734516329813</v>
          </cell>
          <cell r="H468">
            <v>1.21563877077067</v>
          </cell>
          <cell r="I468" t="str">
            <v>up</v>
          </cell>
          <cell r="J468">
            <v>5.5269125119704801E-5</v>
          </cell>
          <cell r="K468">
            <v>2.5626180086752502E-3</v>
          </cell>
          <cell r="L468" t="str">
            <v>ko04144//Endocytosis;ko01100//Metabolic pathways;ko03008//Ribosome biogenesis in eukaryotes;ko04070//Phosphatidylinositol signaling system;ko04712//Circadian rhythm - plant;ko00562//Inositol phosphate metabolism</v>
          </cell>
          <cell r="M468" t="str">
            <v>-</v>
          </cell>
          <cell r="N468" t="str">
            <v>-</v>
          </cell>
          <cell r="O468" t="str">
            <v>-</v>
          </cell>
          <cell r="P468" t="str">
            <v>gi|698503072|ref|XP_009797154.1|/0/PREDICTED: uncharacterized protein LOC104243632 [Nicotiana sylvestris]</v>
          </cell>
        </row>
        <row r="469">
          <cell r="A469" t="str">
            <v>gene_35227</v>
          </cell>
          <cell r="B469">
            <v>963</v>
          </cell>
          <cell r="C469">
            <v>42</v>
          </cell>
          <cell r="D469">
            <v>56</v>
          </cell>
          <cell r="E469">
            <v>117</v>
          </cell>
          <cell r="F469">
            <v>151</v>
          </cell>
          <cell r="G469">
            <v>2.0038397087726199</v>
          </cell>
          <cell r="H469">
            <v>1.41446144532129</v>
          </cell>
          <cell r="I469" t="str">
            <v>up</v>
          </cell>
          <cell r="J469">
            <v>5.6407295417476299E-5</v>
          </cell>
          <cell r="K469">
            <v>2.5963001711206001E-3</v>
          </cell>
          <cell r="L469" t="str">
            <v>ko00270//Cysteine and methionine metabolism;ko01100//Metabolic pathways;ko01110//Biosynthesis of secondary metabolites</v>
          </cell>
          <cell r="M469" t="str">
            <v>-</v>
          </cell>
          <cell r="N469" t="str">
            <v>GO:0016705//oxidoreductase activity, acting on paired donors, with incorporation or reduction of molecular oxygen</v>
          </cell>
          <cell r="O469" t="str">
            <v>GO:0044710</v>
          </cell>
          <cell r="P469" t="str">
            <v>gi|698488622|ref|XP_009790903.1|/0/PREDICTED: 1-aminocyclopropane-1-carboxylate oxidase-like [Nicotiana sylvestris]</v>
          </cell>
        </row>
        <row r="470">
          <cell r="A470" t="str">
            <v>gene_4215</v>
          </cell>
          <cell r="B470">
            <v>480</v>
          </cell>
          <cell r="C470">
            <v>86</v>
          </cell>
          <cell r="D470">
            <v>138</v>
          </cell>
          <cell r="E470">
            <v>314</v>
          </cell>
          <cell r="F470">
            <v>222</v>
          </cell>
          <cell r="G470">
            <v>3.0509666066435099</v>
          </cell>
          <cell r="H470">
            <v>1.24357354340661</v>
          </cell>
          <cell r="I470" t="str">
            <v>up</v>
          </cell>
          <cell r="J470">
            <v>5.6865326175640098E-5</v>
          </cell>
          <cell r="K470">
            <v>2.6135668644194699E-3</v>
          </cell>
          <cell r="L470" t="str">
            <v>-</v>
          </cell>
          <cell r="M470" t="str">
            <v>-</v>
          </cell>
          <cell r="N470" t="str">
            <v>-</v>
          </cell>
          <cell r="O470" t="str">
            <v>-</v>
          </cell>
          <cell r="P470" t="str">
            <v>gi|697105926|ref|XP_009606793.1|;gi|697105924|ref|XP_009606792.1|/4.56402e-90;5.9232e-91/PREDICTED: uncharacterized protein LOC104101086 isoform X2 [Nicotiana tomentosiformis];PREDICTED: uncharacterized protein LOC104101086 isoform X1 [Nicotiana tomentosiformis]</v>
          </cell>
        </row>
        <row r="471">
          <cell r="A471" t="str">
            <v>gene_47298</v>
          </cell>
          <cell r="B471">
            <v>1074</v>
          </cell>
          <cell r="C471">
            <v>139</v>
          </cell>
          <cell r="D471">
            <v>78</v>
          </cell>
          <cell r="E471">
            <v>330</v>
          </cell>
          <cell r="F471">
            <v>237</v>
          </cell>
          <cell r="G471">
            <v>3.1007327860710201</v>
          </cell>
          <cell r="H471">
            <v>1.3500667872141201</v>
          </cell>
          <cell r="I471" t="str">
            <v>up</v>
          </cell>
          <cell r="J471">
            <v>5.7356773702746E-5</v>
          </cell>
          <cell r="K471">
            <v>2.62849086929343E-3</v>
          </cell>
          <cell r="L471" t="str">
            <v>-</v>
          </cell>
          <cell r="M471" t="str">
            <v>GO:0043231//intracellular membrane-bounded organelle</v>
          </cell>
          <cell r="N471" t="str">
            <v>-</v>
          </cell>
          <cell r="O471" t="str">
            <v>-</v>
          </cell>
          <cell r="P471" t="str">
            <v>gi|697100682|ref|XP_009592322.1|/1.42462e-153/PREDICTED: uncharacterized protein LOC104089180 [Nicotiana tomentosiformis]</v>
          </cell>
        </row>
        <row r="472">
          <cell r="A472" t="str">
            <v>gene_17975</v>
          </cell>
          <cell r="B472">
            <v>1410</v>
          </cell>
          <cell r="C472">
            <v>142</v>
          </cell>
          <cell r="D472">
            <v>179</v>
          </cell>
          <cell r="E472">
            <v>63</v>
          </cell>
          <cell r="F472">
            <v>74</v>
          </cell>
          <cell r="G472">
            <v>2.3333599426963301</v>
          </cell>
          <cell r="H472">
            <v>-1.2589541235828099</v>
          </cell>
          <cell r="I472" t="str">
            <v>down</v>
          </cell>
          <cell r="J472">
            <v>5.8366720129837099E-5</v>
          </cell>
          <cell r="K472">
            <v>2.67089160954083E-3</v>
          </cell>
          <cell r="L472" t="str">
            <v>-</v>
          </cell>
          <cell r="M472" t="str">
            <v>GO:0044464</v>
          </cell>
          <cell r="N472" t="str">
            <v>-</v>
          </cell>
          <cell r="O472" t="str">
            <v>GO:0007154//cell communication</v>
          </cell>
          <cell r="P472" t="str">
            <v>gi|697129354|ref|XP_009618734.1|/0/PREDICTED: rho GTPase-activating protein 2-like [Nicotiana tomentosiformis]</v>
          </cell>
        </row>
        <row r="473">
          <cell r="A473" t="str">
            <v>gene_38667</v>
          </cell>
          <cell r="B473">
            <v>441</v>
          </cell>
          <cell r="C473">
            <v>31</v>
          </cell>
          <cell r="D473">
            <v>22</v>
          </cell>
          <cell r="E473">
            <v>92</v>
          </cell>
          <cell r="F473">
            <v>91</v>
          </cell>
          <cell r="G473">
            <v>1.39408514155023</v>
          </cell>
          <cell r="H473">
            <v>1.74567874437629</v>
          </cell>
          <cell r="I473" t="str">
            <v>up</v>
          </cell>
          <cell r="J473">
            <v>6.2754358216617301E-5</v>
          </cell>
          <cell r="K473">
            <v>2.8144838694334701E-3</v>
          </cell>
          <cell r="L473" t="str">
            <v>-</v>
          </cell>
          <cell r="M473" t="str">
            <v>-</v>
          </cell>
          <cell r="N473" t="str">
            <v>-</v>
          </cell>
          <cell r="O473" t="str">
            <v>-</v>
          </cell>
          <cell r="P473" t="str">
            <v>gi|697146728|ref|XP_009627511.1|/2.42997e-62/PREDICTED: uncharacterized protein LOC104118044 [Nicotiana tomentosiformis]</v>
          </cell>
        </row>
        <row r="474">
          <cell r="A474" t="str">
            <v>gene_65786</v>
          </cell>
          <cell r="B474">
            <v>2250</v>
          </cell>
          <cell r="C474">
            <v>38</v>
          </cell>
          <cell r="D474">
            <v>50</v>
          </cell>
          <cell r="E474">
            <v>0</v>
          </cell>
          <cell r="F474">
            <v>12</v>
          </cell>
          <cell r="G474">
            <v>0.22211371579403899</v>
          </cell>
          <cell r="H474">
            <v>-2.9061200440324102</v>
          </cell>
          <cell r="I474" t="str">
            <v>down</v>
          </cell>
          <cell r="J474">
            <v>6.3132946516866205E-5</v>
          </cell>
          <cell r="K474">
            <v>2.8198962943849402E-3</v>
          </cell>
          <cell r="L474" t="str">
            <v>-</v>
          </cell>
          <cell r="M474" t="str">
            <v>GO:0000785//chromatin</v>
          </cell>
          <cell r="N474" t="str">
            <v>GO:0032550;GO:0003676//nucleic acid binding;GO:0003678//DNA helicase activity</v>
          </cell>
          <cell r="O474" t="str">
            <v>GO:0032196//transposition;GO:0009292;GO:0031062//positive regulation of histone methylation;GO:0006306//DNA methylation;GO:0035067//negative regulation of histone acetylation;GO:0009154//purine ribonucleotide catabolic process;GO:0032392//DNA geometric change</v>
          </cell>
          <cell r="P474" t="str">
            <v>gi|697098086|ref|XP_009624829.1|/0/PREDICTED: ATP-dependent DNA helicase DDM1-like isoform X2 [Nicotiana tomentosiformis]</v>
          </cell>
        </row>
        <row r="475">
          <cell r="A475" t="str">
            <v>gene_46832</v>
          </cell>
          <cell r="B475">
            <v>1080</v>
          </cell>
          <cell r="C475">
            <v>204</v>
          </cell>
          <cell r="D475">
            <v>269</v>
          </cell>
          <cell r="E475">
            <v>99</v>
          </cell>
          <cell r="F475">
            <v>129</v>
          </cell>
          <cell r="G475">
            <v>2.93687683432336</v>
          </cell>
          <cell r="H475">
            <v>-1.0855877446514</v>
          </cell>
          <cell r="I475" t="str">
            <v>down</v>
          </cell>
          <cell r="J475">
            <v>6.3559082250998905E-5</v>
          </cell>
          <cell r="K475">
            <v>2.8344473893801201E-3</v>
          </cell>
          <cell r="L475" t="str">
            <v>ko01100//Metabolic pathways;ko00906//Carotenoid biosynthesis;ko01110//Biosynthesis of secondary metabolites;ko00511//Other glycan degradation</v>
          </cell>
          <cell r="M475" t="str">
            <v>-</v>
          </cell>
          <cell r="N475" t="str">
            <v>GO:0016787//hydrolase activity</v>
          </cell>
          <cell r="O475" t="str">
            <v>-</v>
          </cell>
          <cell r="P475" t="str">
            <v>gi|697150191|ref|XP_009629303.1|/0/PREDICTED: GDSL esterase/lipase At5g55050-like [Nicotiana tomentosiformis]</v>
          </cell>
        </row>
        <row r="476">
          <cell r="A476" t="str">
            <v>gene_69240</v>
          </cell>
          <cell r="B476">
            <v>1014</v>
          </cell>
          <cell r="C476">
            <v>12</v>
          </cell>
          <cell r="D476">
            <v>13</v>
          </cell>
          <cell r="E476">
            <v>42</v>
          </cell>
          <cell r="F476">
            <v>72</v>
          </cell>
          <cell r="G476">
            <v>0.65490090882616803</v>
          </cell>
          <cell r="H476">
            <v>2.1331923233765102</v>
          </cell>
          <cell r="I476" t="str">
            <v>up</v>
          </cell>
          <cell r="J476">
            <v>6.3868996942346499E-5</v>
          </cell>
          <cell r="K476">
            <v>2.84424520423057E-3</v>
          </cell>
          <cell r="L476" t="str">
            <v>-</v>
          </cell>
          <cell r="M476" t="str">
            <v>-</v>
          </cell>
          <cell r="N476" t="str">
            <v>-</v>
          </cell>
          <cell r="O476" t="str">
            <v>-</v>
          </cell>
          <cell r="P476" t="str">
            <v>gi|697180040|ref|XP_009598994.1|/0/PREDICTED: BURP domain-containing protein 3-like [Nicotiana tomentosiformis]</v>
          </cell>
        </row>
        <row r="477">
          <cell r="A477" t="str">
            <v>gene_24701</v>
          </cell>
          <cell r="B477">
            <v>768</v>
          </cell>
          <cell r="C477">
            <v>52</v>
          </cell>
          <cell r="D477">
            <v>63</v>
          </cell>
          <cell r="E477">
            <v>152</v>
          </cell>
          <cell r="F477">
            <v>141</v>
          </cell>
          <cell r="G477">
            <v>2.1633722487528599</v>
          </cell>
          <cell r="H477">
            <v>1.31980998271761</v>
          </cell>
          <cell r="I477" t="str">
            <v>up</v>
          </cell>
          <cell r="J477">
            <v>6.3972228733778395E-5</v>
          </cell>
          <cell r="K477">
            <v>2.8448242591640298E-3</v>
          </cell>
          <cell r="L477" t="str">
            <v>-</v>
          </cell>
          <cell r="M477" t="str">
            <v>-</v>
          </cell>
          <cell r="N477" t="str">
            <v>-</v>
          </cell>
          <cell r="O477" t="str">
            <v>-</v>
          </cell>
          <cell r="P477" t="str">
            <v>gi|698512605|ref|XP_009801313.1|/3.81634e-114/PREDICTED: uncharacterized protein LOC104247064 [Nicotiana sylvestris]</v>
          </cell>
        </row>
        <row r="478">
          <cell r="A478" t="str">
            <v>gene_64687</v>
          </cell>
          <cell r="B478">
            <v>1443</v>
          </cell>
          <cell r="C478">
            <v>110</v>
          </cell>
          <cell r="D478">
            <v>219</v>
          </cell>
          <cell r="E478">
            <v>33</v>
          </cell>
          <cell r="F478">
            <v>72</v>
          </cell>
          <cell r="G478">
            <v>2.2491766291582098</v>
          </cell>
          <cell r="H478">
            <v>-1.6817502946299001</v>
          </cell>
          <cell r="I478" t="str">
            <v>down</v>
          </cell>
          <cell r="J478">
            <v>6.5016028325043593E-5</v>
          </cell>
          <cell r="K478">
            <v>2.8750215386540001E-3</v>
          </cell>
          <cell r="L478" t="str">
            <v>ko00520//Amino sugar and nucleotide sugar metabolism;ko01100//Metabolic pathways;ko00040//Pentose and glucuronate interconversions;ko00500//Starch and sucrose metabolism;ko01110//Biosynthesis of secondary metabolites;ko00053//Ascorbate and aldarate metabolism</v>
          </cell>
          <cell r="M478" t="str">
            <v>-</v>
          </cell>
          <cell r="N478" t="str">
            <v>GO:0000166//nucleotide binding;GO:0016616//oxidoreductase activity, acting on the CH-OH group of donors, NAD or NADP as acceptor</v>
          </cell>
          <cell r="O478" t="str">
            <v>GO:0044710</v>
          </cell>
          <cell r="P478" t="str">
            <v>gi|698509736|ref|XP_009800068.1|/0/PREDICTED: UDP-glucose 6-dehydrogenase 4-like [Nicotiana sylvestris]</v>
          </cell>
        </row>
        <row r="479">
          <cell r="A479" t="str">
            <v>gene_22841</v>
          </cell>
          <cell r="B479">
            <v>1350</v>
          </cell>
          <cell r="C479">
            <v>34</v>
          </cell>
          <cell r="D479">
            <v>41</v>
          </cell>
          <cell r="E479">
            <v>88</v>
          </cell>
          <cell r="F479">
            <v>145</v>
          </cell>
          <cell r="G479">
            <v>1.7572154517068499</v>
          </cell>
          <cell r="H479">
            <v>1.58961539846545</v>
          </cell>
          <cell r="I479" t="str">
            <v>up</v>
          </cell>
          <cell r="J479">
            <v>6.5926046106161497E-5</v>
          </cell>
          <cell r="K479">
            <v>2.8991630494719701E-3</v>
          </cell>
          <cell r="L479" t="str">
            <v>-</v>
          </cell>
          <cell r="M479" t="str">
            <v>-</v>
          </cell>
          <cell r="N479" t="str">
            <v>-</v>
          </cell>
          <cell r="O479" t="str">
            <v>-</v>
          </cell>
          <cell r="P479" t="str">
            <v>gi|698469990|ref|XP_009783701.1|/0/PREDICTED: protein WVD2-like 1 [Nicotiana sylvestris]</v>
          </cell>
        </row>
        <row r="480">
          <cell r="A480" t="str">
            <v>gene_25209</v>
          </cell>
          <cell r="B480">
            <v>534</v>
          </cell>
          <cell r="C480">
            <v>22</v>
          </cell>
          <cell r="D480">
            <v>29</v>
          </cell>
          <cell r="E480">
            <v>59</v>
          </cell>
          <cell r="F480">
            <v>151</v>
          </cell>
          <cell r="G480">
            <v>1.51760916316054</v>
          </cell>
          <cell r="H480">
            <v>1.9842975076803899</v>
          </cell>
          <cell r="I480" t="str">
            <v>up</v>
          </cell>
          <cell r="J480">
            <v>6.6689189975002903E-5</v>
          </cell>
          <cell r="K480">
            <v>2.9243998201973101E-3</v>
          </cell>
          <cell r="L480" t="str">
            <v>-</v>
          </cell>
          <cell r="M480" t="str">
            <v>-</v>
          </cell>
          <cell r="N480" t="str">
            <v>GO:0003824//catalytic activity</v>
          </cell>
          <cell r="O480" t="str">
            <v>-</v>
          </cell>
          <cell r="P480" t="str">
            <v>gi|698514397|ref|XP_009802082.1|/4.7628e-114/PREDICTED: uncharacterized protein LOC104247701 [Nicotiana sylvestris]</v>
          </cell>
        </row>
        <row r="481">
          <cell r="A481" t="str">
            <v>gene_3769</v>
          </cell>
          <cell r="B481">
            <v>1116</v>
          </cell>
          <cell r="C481">
            <v>12</v>
          </cell>
          <cell r="D481">
            <v>55</v>
          </cell>
          <cell r="E481">
            <v>132</v>
          </cell>
          <cell r="F481">
            <v>142</v>
          </cell>
          <cell r="G481">
            <v>1.90224765848318</v>
          </cell>
          <cell r="H481">
            <v>2.0168001689372699</v>
          </cell>
          <cell r="I481" t="str">
            <v>up</v>
          </cell>
          <cell r="J481">
            <v>6.7781255712365799E-5</v>
          </cell>
          <cell r="K481">
            <v>2.9640432889808301E-3</v>
          </cell>
          <cell r="L481" t="str">
            <v>ko01100//Metabolic pathways;ko00280//Valine, leucine and isoleucine degradation;ko00770//Pantothenate and CoA biosynthesis;ko01110//Biosynthesis of secondary metabolites;ko00966//Glucosinolate biosynthesis;ko00290//Valine, leucine and isoleucine biosynthesis</v>
          </cell>
          <cell r="M481" t="str">
            <v>-</v>
          </cell>
          <cell r="N481" t="str">
            <v>-</v>
          </cell>
          <cell r="O481" t="str">
            <v>-</v>
          </cell>
          <cell r="P481" t="str">
            <v>gi|698442181|ref|XP_009762639.1|/0/PREDICTED: branched-chain-amino-acid aminotransferase 2, chloroplastic-like [Nicotiana sylvestris]</v>
          </cell>
        </row>
        <row r="482">
          <cell r="A482" t="str">
            <v>gene_34218</v>
          </cell>
          <cell r="B482">
            <v>828</v>
          </cell>
          <cell r="C482">
            <v>167</v>
          </cell>
          <cell r="D482">
            <v>142</v>
          </cell>
          <cell r="E482">
            <v>367</v>
          </cell>
          <cell r="F482">
            <v>285</v>
          </cell>
          <cell r="G482">
            <v>3.3892117580280301</v>
          </cell>
          <cell r="H482">
            <v>1.04767001976719</v>
          </cell>
          <cell r="I482" t="str">
            <v>up</v>
          </cell>
          <cell r="J482">
            <v>7.1947133735469605E-5</v>
          </cell>
          <cell r="K482">
            <v>3.1159631587165098E-3</v>
          </cell>
          <cell r="L482" t="str">
            <v>-</v>
          </cell>
          <cell r="M482" t="str">
            <v>GO:0005911//cell-cell junction;GO:0044437;GO:0009536//plastid</v>
          </cell>
          <cell r="N482" t="str">
            <v>GO:0019901//protein kinase binding</v>
          </cell>
          <cell r="O482" t="str">
            <v>-</v>
          </cell>
          <cell r="P482" t="str">
            <v>gi|697146209|ref|XP_009627247.1|/0/PREDICTED: hypersensitive-induced response protein 2-like [Nicotiana tomentosiformis]</v>
          </cell>
        </row>
        <row r="483">
          <cell r="A483" t="str">
            <v>gene_60772</v>
          </cell>
          <cell r="B483">
            <v>1071</v>
          </cell>
          <cell r="C483">
            <v>47</v>
          </cell>
          <cell r="D483">
            <v>52</v>
          </cell>
          <cell r="E483">
            <v>149</v>
          </cell>
          <cell r="F483">
            <v>119</v>
          </cell>
          <cell r="G483">
            <v>2.01638521067165</v>
          </cell>
          <cell r="H483">
            <v>1.40931581748635</v>
          </cell>
          <cell r="I483" t="str">
            <v>up</v>
          </cell>
          <cell r="J483">
            <v>7.2341999986128398E-5</v>
          </cell>
          <cell r="K483">
            <v>3.1287666907580799E-3</v>
          </cell>
          <cell r="L483" t="str">
            <v>ko04626//Plant-pathogen interaction</v>
          </cell>
          <cell r="M483" t="str">
            <v>-</v>
          </cell>
          <cell r="N483" t="str">
            <v>GO:0003677//DNA binding;GO:0001071//nucleic acid binding transcription factor activity</v>
          </cell>
          <cell r="O483" t="str">
            <v>GO:0006351//transcription, DNA-templated</v>
          </cell>
          <cell r="P483" t="str">
            <v>gi|6472585|dbj|BAA87058.1|/0/WIZZ [Nicotiana tabacum]</v>
          </cell>
        </row>
        <row r="484">
          <cell r="A484" t="str">
            <v>gene_15302</v>
          </cell>
          <cell r="B484">
            <v>681</v>
          </cell>
          <cell r="C484">
            <v>28</v>
          </cell>
          <cell r="D484">
            <v>29</v>
          </cell>
          <cell r="E484">
            <v>3</v>
          </cell>
          <cell r="F484">
            <v>6</v>
          </cell>
          <cell r="G484">
            <v>-0.32051251759633198</v>
          </cell>
          <cell r="H484">
            <v>-2.6689786086637701</v>
          </cell>
          <cell r="I484" t="str">
            <v>down</v>
          </cell>
          <cell r="J484">
            <v>7.2726446282948796E-5</v>
          </cell>
          <cell r="K484">
            <v>3.1325029028075099E-3</v>
          </cell>
          <cell r="L484" t="str">
            <v>ko00604//Glycosphingolipid biosynthesis - ganglio series;ko00531//Glycosaminoglycan degradation;ko01100//Metabolic pathways;ko00600//Sphingolipid metabolism;ko00052//Galactose metabolism;ko00511//Other glycan degradation</v>
          </cell>
          <cell r="M484" t="str">
            <v>-</v>
          </cell>
          <cell r="N484" t="str">
            <v>GO:0016798//hydrolase activity, acting on glycosyl bonds;GO:0004553//hydrolase activity, hydrolyzing O-glycosyl compounds</v>
          </cell>
          <cell r="O484" t="str">
            <v>GO:0008152//metabolic process</v>
          </cell>
          <cell r="P484" t="str">
            <v>gi|697139307|ref|XP_009623740.1|/9.59401e-31/PREDICTED: beta-galactosidase 17-like, partial [Nicotiana tomentosiformis]</v>
          </cell>
        </row>
        <row r="485">
          <cell r="A485" t="str">
            <v>gene_49356</v>
          </cell>
          <cell r="B485">
            <v>528</v>
          </cell>
          <cell r="C485">
            <v>376</v>
          </cell>
          <cell r="D485">
            <v>387</v>
          </cell>
          <cell r="E485">
            <v>142</v>
          </cell>
          <cell r="F485">
            <v>248</v>
          </cell>
          <cell r="G485">
            <v>3.6489765271590402</v>
          </cell>
          <cell r="H485">
            <v>-1.0141383678817999</v>
          </cell>
          <cell r="I485" t="str">
            <v>down</v>
          </cell>
          <cell r="J485">
            <v>7.5155374949793295E-5</v>
          </cell>
          <cell r="K485">
            <v>3.2295249098122998E-3</v>
          </cell>
          <cell r="L485" t="str">
            <v>ko00903//Limonene and pinene degradation;ko00340//Histidine metabolism;ko01100//Metabolic pathways;ko00640//Propanoate metabolism;ko00380//Tryptophan metabolism;ko00280//Valine, leucine and isoleucine degradation;ko00410//beta-Alanine metabolism;ko00040//Pentose and glucuronate interconversions;ko00620//Pyruvate metabolism;ko00310//Lysine degradation;ko01110//Biosynthesis of secondary metabolites;ko00010//Glycolysis / Gluconeogenesis;ko00071//Fatty acid metabolism;ko00053//Ascorbate and aldarate metabolism;ko00330//Arginine and proline metabolism;ko00561//Glycerolipid metabolism</v>
          </cell>
          <cell r="M485" t="str">
            <v>-</v>
          </cell>
          <cell r="N485" t="str">
            <v>GO:0016903//oxidoreductase activity, acting on the aldehyde or oxo group of donors</v>
          </cell>
          <cell r="O485" t="str">
            <v>GO:0044710</v>
          </cell>
          <cell r="P485" t="str">
            <v>gi|698498110|ref|XP_009794979.1|;gi|697107051|ref|XP_009607357.1|/2.37796e-129;9.13649e-48/PREDICTED: aldehyde dehydrogenase family 2 member B7, mitochondrial-like [Nicotiana sylvestris];PREDICTED: uncharacterized protein At4g08330, chloroplastic-like isoform X2 [Nicotiana tomentosiformis]</v>
          </cell>
        </row>
        <row r="486">
          <cell r="A486" t="str">
            <v>gene_64075</v>
          </cell>
          <cell r="B486">
            <v>480</v>
          </cell>
          <cell r="C486">
            <v>41</v>
          </cell>
          <cell r="D486">
            <v>80</v>
          </cell>
          <cell r="E486">
            <v>296</v>
          </cell>
          <cell r="F486">
            <v>122</v>
          </cell>
          <cell r="G486">
            <v>2.56919730316016</v>
          </cell>
          <cell r="H486">
            <v>1.7903376814576899</v>
          </cell>
          <cell r="I486" t="str">
            <v>up</v>
          </cell>
          <cell r="J486">
            <v>7.5862288443302202E-5</v>
          </cell>
          <cell r="K486">
            <v>3.2498126254468401E-3</v>
          </cell>
          <cell r="L486" t="str">
            <v>-</v>
          </cell>
          <cell r="M486" t="str">
            <v>-</v>
          </cell>
          <cell r="N486" t="str">
            <v>-</v>
          </cell>
          <cell r="O486" t="str">
            <v>-</v>
          </cell>
          <cell r="P486" t="str">
            <v>gi|698571603|ref|XP_009774918.1|;gi|698571607|ref|XP_009774919.1|/5.04089e-32;1.24965e-90/PREDICTED: uncharacterized protein LOC104224898 isoform X1 [Nicotiana sylvestris];PREDICTED: uncharacterized protein LOC104224898 isoform X2 [Nicotiana sylvestris]</v>
          </cell>
        </row>
        <row r="487">
          <cell r="A487" t="str">
            <v>gene_28620</v>
          </cell>
          <cell r="B487">
            <v>714</v>
          </cell>
          <cell r="C487">
            <v>95</v>
          </cell>
          <cell r="D487">
            <v>79</v>
          </cell>
          <cell r="E487">
            <v>257</v>
          </cell>
          <cell r="F487">
            <v>173</v>
          </cell>
          <cell r="G487">
            <v>2.72785568303695</v>
          </cell>
          <cell r="H487">
            <v>1.27855941940032</v>
          </cell>
          <cell r="I487" t="str">
            <v>up</v>
          </cell>
          <cell r="J487">
            <v>7.7250293596171199E-5</v>
          </cell>
          <cell r="K487">
            <v>3.29583830418631E-3</v>
          </cell>
          <cell r="L487" t="str">
            <v>-</v>
          </cell>
          <cell r="M487" t="str">
            <v>-</v>
          </cell>
          <cell r="N487" t="str">
            <v>-</v>
          </cell>
          <cell r="O487" t="str">
            <v>-</v>
          </cell>
          <cell r="P487" t="str">
            <v>gi|697140967|ref|XP_009624591.1|/2.68099e-156/PREDICTED: transcription factor MYB48-like [Nicotiana tomentosiformis]</v>
          </cell>
        </row>
        <row r="488">
          <cell r="A488" t="str">
            <v>gene_80944</v>
          </cell>
          <cell r="B488">
            <v>588</v>
          </cell>
          <cell r="C488">
            <v>171</v>
          </cell>
          <cell r="D488">
            <v>183</v>
          </cell>
          <cell r="E488">
            <v>51</v>
          </cell>
          <cell r="F488">
            <v>96</v>
          </cell>
          <cell r="G488">
            <v>2.4599058641922902</v>
          </cell>
          <cell r="H488">
            <v>-1.31237205039361</v>
          </cell>
          <cell r="I488" t="str">
            <v>down</v>
          </cell>
          <cell r="J488">
            <v>7.7641844405712898E-5</v>
          </cell>
          <cell r="K488">
            <v>3.3080671787401698E-3</v>
          </cell>
          <cell r="L488" t="str">
            <v>-</v>
          </cell>
          <cell r="M488" t="str">
            <v>-</v>
          </cell>
          <cell r="N488" t="str">
            <v>-</v>
          </cell>
          <cell r="O488" t="str">
            <v>-</v>
          </cell>
          <cell r="P488" t="str">
            <v>gi|698459513|ref|XP_009781311.1|/6.71355e-133/PREDICTED: lactoylglutathione lyase-like [Nicotiana sylvestris]</v>
          </cell>
        </row>
        <row r="489">
          <cell r="A489" t="str">
            <v>gene_74432</v>
          </cell>
          <cell r="B489">
            <v>1092</v>
          </cell>
          <cell r="C489">
            <v>96</v>
          </cell>
          <cell r="D489">
            <v>114</v>
          </cell>
          <cell r="E489">
            <v>21</v>
          </cell>
          <cell r="F489">
            <v>46</v>
          </cell>
          <cell r="G489">
            <v>1.62273185387713</v>
          </cell>
          <cell r="H489">
            <v>-1.68989403599179</v>
          </cell>
          <cell r="I489" t="str">
            <v>down</v>
          </cell>
          <cell r="J489">
            <v>7.8093635350045699E-5</v>
          </cell>
          <cell r="K489">
            <v>3.3228262199076798E-3</v>
          </cell>
          <cell r="L489" t="str">
            <v>-</v>
          </cell>
          <cell r="M489" t="str">
            <v>-</v>
          </cell>
          <cell r="N489" t="str">
            <v>-</v>
          </cell>
          <cell r="O489" t="str">
            <v>-</v>
          </cell>
          <cell r="P489" t="str">
            <v>gi|697139172|ref|XP_009623674.1|/5.39494e-113/PREDICTED: uncharacterized protein LOC104114842 [Nicotiana tomentosiformis]</v>
          </cell>
        </row>
        <row r="490">
          <cell r="A490" t="str">
            <v>gene_84165</v>
          </cell>
          <cell r="B490">
            <v>2679</v>
          </cell>
          <cell r="C490">
            <v>93</v>
          </cell>
          <cell r="D490">
            <v>79</v>
          </cell>
          <cell r="E490">
            <v>262</v>
          </cell>
          <cell r="F490">
            <v>169</v>
          </cell>
          <cell r="G490">
            <v>2.7260397517360202</v>
          </cell>
          <cell r="H490">
            <v>1.30009592493848</v>
          </cell>
          <cell r="I490" t="str">
            <v>up</v>
          </cell>
          <cell r="J490">
            <v>7.9214098700314595E-5</v>
          </cell>
          <cell r="K490">
            <v>3.3594182481689401E-3</v>
          </cell>
          <cell r="L490" t="str">
            <v>ko04626//Plant-pathogen interaction</v>
          </cell>
          <cell r="M490" t="str">
            <v>-</v>
          </cell>
          <cell r="N490" t="str">
            <v>-</v>
          </cell>
          <cell r="O490" t="str">
            <v>-</v>
          </cell>
          <cell r="P490" t="str">
            <v>gi|697134674|ref|XP_009621385.1|/0/PREDICTED: probable LRR receptor-like serine/threonine-protein kinase At1g06840 isoform X1 [Nicotiana tomentosiformis]</v>
          </cell>
        </row>
        <row r="491">
          <cell r="A491" t="str">
            <v>gene_34238</v>
          </cell>
          <cell r="B491">
            <v>1536</v>
          </cell>
          <cell r="C491">
            <v>1902</v>
          </cell>
          <cell r="D491">
            <v>2639</v>
          </cell>
          <cell r="E491">
            <v>706</v>
          </cell>
          <cell r="F491">
            <v>1498</v>
          </cell>
          <cell r="G491">
            <v>6.1834079310962498</v>
          </cell>
          <cell r="H491">
            <v>-1.08946655702971</v>
          </cell>
          <cell r="I491" t="str">
            <v>down</v>
          </cell>
          <cell r="J491">
            <v>7.9379827932565496E-5</v>
          </cell>
          <cell r="K491">
            <v>3.3594182481689401E-3</v>
          </cell>
          <cell r="L491" t="str">
            <v>-</v>
          </cell>
          <cell r="M491" t="str">
            <v>-</v>
          </cell>
          <cell r="N491" t="str">
            <v>GO:0004175//endopeptidase activity</v>
          </cell>
          <cell r="O491" t="str">
            <v>GO:0016485//protein processing</v>
          </cell>
          <cell r="P491" t="str">
            <v>gi|697130639|ref|XP_009619375.1|/5.49962e-138/PREDICTED: cyprosin-like isoform X2 [Nicotiana tomentosiformis]</v>
          </cell>
        </row>
        <row r="492">
          <cell r="A492" t="str">
            <v>gene_7222</v>
          </cell>
          <cell r="B492">
            <v>1041</v>
          </cell>
          <cell r="C492">
            <v>3093</v>
          </cell>
          <cell r="D492">
            <v>3318</v>
          </cell>
          <cell r="E492">
            <v>996</v>
          </cell>
          <cell r="F492">
            <v>2174</v>
          </cell>
          <cell r="G492">
            <v>6.6928589384279196</v>
          </cell>
          <cell r="H492">
            <v>-1.06956071844723</v>
          </cell>
          <cell r="I492" t="str">
            <v>down</v>
          </cell>
          <cell r="J492">
            <v>8.0848686592580705E-5</v>
          </cell>
          <cell r="K492">
            <v>3.41242066877842E-3</v>
          </cell>
          <cell r="L492" t="str">
            <v>ko00941//Flavonoid biosynthesis;ko01100//Metabolic pathways;ko01110//Biosynthesis of secondary metabolites</v>
          </cell>
          <cell r="M492" t="str">
            <v>GO:0044424</v>
          </cell>
          <cell r="N492" t="str">
            <v>GO:0046914//transition metal ion binding;GO:0019842//vitamin binding;GO:0016706//oxidoreductase activity, acting on paired donors, with incorporation or reduction of molecular oxygen, 2-oxoglutarate as one donor, and incorporation of one atom each of oxygen into both donors</v>
          </cell>
          <cell r="O492" t="str">
            <v>GO:0009314//response to radiation;GO:0051553;GO:0009725//response to hormone</v>
          </cell>
          <cell r="P492" t="str">
            <v>gi|164454785|dbj|BAF96939.1|/0/flavonol synthase [Nicotiana tabacum]</v>
          </cell>
        </row>
        <row r="493">
          <cell r="A493" t="str">
            <v>gene_71127</v>
          </cell>
          <cell r="B493">
            <v>849</v>
          </cell>
          <cell r="C493">
            <v>44</v>
          </cell>
          <cell r="D493">
            <v>25</v>
          </cell>
          <cell r="E493">
            <v>124</v>
          </cell>
          <cell r="F493">
            <v>103</v>
          </cell>
          <cell r="G493">
            <v>1.71489296565862</v>
          </cell>
          <cell r="H493">
            <v>1.67780130230611</v>
          </cell>
          <cell r="I493" t="str">
            <v>up</v>
          </cell>
          <cell r="J493">
            <v>8.1386295407727193E-5</v>
          </cell>
          <cell r="K493">
            <v>3.4305193956019101E-3</v>
          </cell>
          <cell r="L493" t="str">
            <v>-</v>
          </cell>
          <cell r="M493" t="str">
            <v>GO:0044421;GO:0031012//extracellular matrix</v>
          </cell>
          <cell r="N493" t="str">
            <v>GO:0008422//beta-glucosidase activity</v>
          </cell>
          <cell r="O493" t="str">
            <v>GO:0033554//cellular response to stress;GO:0044238//primary metabolic process</v>
          </cell>
          <cell r="P493" t="str">
            <v>gi|698457792|ref|XP_009780913.1|/0/PREDICTED: glucan endo-1,3-beta-glucosidase, acidic isoform GI9-like [Nicotiana sylvestris]</v>
          </cell>
        </row>
        <row r="494">
          <cell r="A494" t="str">
            <v>gene_24389</v>
          </cell>
          <cell r="B494">
            <v>1485</v>
          </cell>
          <cell r="C494">
            <v>13</v>
          </cell>
          <cell r="D494">
            <v>7</v>
          </cell>
          <cell r="E494">
            <v>87</v>
          </cell>
          <cell r="F494">
            <v>33</v>
          </cell>
          <cell r="G494">
            <v>0.68402089156595203</v>
          </cell>
          <cell r="H494">
            <v>2.5538888099242798</v>
          </cell>
          <cell r="I494" t="str">
            <v>up</v>
          </cell>
          <cell r="J494">
            <v>8.2652384015120695E-5</v>
          </cell>
          <cell r="K494">
            <v>3.4607530087818598E-3</v>
          </cell>
          <cell r="L494" t="str">
            <v>ko01100//Metabolic pathways;ko01110//Biosynthesis of secondary metabolites;ko00940//Phenylpropanoid biosynthesis</v>
          </cell>
          <cell r="M494" t="str">
            <v>-</v>
          </cell>
          <cell r="N494" t="str">
            <v>-</v>
          </cell>
          <cell r="O494" t="str">
            <v>-</v>
          </cell>
          <cell r="P494" t="str">
            <v>gi|698463386|ref|XP_009782203.1|/0/PREDICTED: cytochrome P450 CYP736A12-like [Nicotiana sylvestris]</v>
          </cell>
        </row>
        <row r="495">
          <cell r="A495" t="str">
            <v>gene_15264</v>
          </cell>
          <cell r="B495">
            <v>654</v>
          </cell>
          <cell r="C495">
            <v>127</v>
          </cell>
          <cell r="D495">
            <v>114</v>
          </cell>
          <cell r="E495">
            <v>299</v>
          </cell>
          <cell r="F495">
            <v>228</v>
          </cell>
          <cell r="G495">
            <v>3.06847508194666</v>
          </cell>
          <cell r="H495">
            <v>1.1004989654702499</v>
          </cell>
          <cell r="I495" t="str">
            <v>up</v>
          </cell>
          <cell r="J495">
            <v>8.4542761994778695E-5</v>
          </cell>
          <cell r="K495">
            <v>3.5305281363356002E-3</v>
          </cell>
          <cell r="L495" t="str">
            <v>ko04712//Circadian rhythm - plant</v>
          </cell>
          <cell r="M495" t="str">
            <v>GO:0044464</v>
          </cell>
          <cell r="N495" t="str">
            <v>GO:0046914//transition metal ion binding</v>
          </cell>
          <cell r="O495" t="str">
            <v>-</v>
          </cell>
          <cell r="P495" t="str">
            <v>gi|697176875|ref|XP_009597386.1|/9.71305e-20/PREDICTED: probable salt tolerance-like protein At1g75540 [Nicotiana tomentosiformis]</v>
          </cell>
        </row>
        <row r="496">
          <cell r="A496" t="str">
            <v>gene_47177</v>
          </cell>
          <cell r="B496">
            <v>1467</v>
          </cell>
          <cell r="C496">
            <v>37</v>
          </cell>
          <cell r="D496">
            <v>48</v>
          </cell>
          <cell r="E496">
            <v>136</v>
          </cell>
          <cell r="F496">
            <v>106</v>
          </cell>
          <cell r="G496">
            <v>1.8531966899073</v>
          </cell>
          <cell r="H496">
            <v>1.4848140965499901</v>
          </cell>
          <cell r="I496" t="str">
            <v>up</v>
          </cell>
          <cell r="J496">
            <v>8.5578334880475997E-5</v>
          </cell>
          <cell r="K496">
            <v>3.56904672016736E-3</v>
          </cell>
          <cell r="L496" t="str">
            <v>ko00908//Zeatin biosynthesis;ko01100//Metabolic pathways;ko00942//Anthocyanin biosynthesis;ko01110//Biosynthesis of secondary metabolites;ko00402//Benzoxazinoid biosynthesis;ko00940//Phenylpropanoid biosynthesis;ko00460//Cyanoamino acid metabolism</v>
          </cell>
          <cell r="M496" t="str">
            <v>-</v>
          </cell>
          <cell r="N496" t="str">
            <v>-</v>
          </cell>
          <cell r="O496" t="str">
            <v>-</v>
          </cell>
          <cell r="P496" t="str">
            <v>gi|697161328|ref|XP_009589440.1|;gi|697161330|ref|XP_009589441.1|/0;0/PREDICTED: 7-deoxyloganetic acid glucosyltransferase-like isoform X1 [Nicotiana tomentosiformis];PREDICTED: 7-deoxyloganetic acid glucosyltransferase-like isoform X2 [Nicotiana tomentosiformis]</v>
          </cell>
        </row>
        <row r="497">
          <cell r="A497" t="str">
            <v>gene_15170</v>
          </cell>
          <cell r="B497">
            <v>1053</v>
          </cell>
          <cell r="C497">
            <v>89</v>
          </cell>
          <cell r="D497">
            <v>89</v>
          </cell>
          <cell r="E497">
            <v>164</v>
          </cell>
          <cell r="F497">
            <v>250</v>
          </cell>
          <cell r="G497">
            <v>2.6845013431553202</v>
          </cell>
          <cell r="H497">
            <v>1.1728067137427001</v>
          </cell>
          <cell r="I497" t="str">
            <v>up</v>
          </cell>
          <cell r="J497">
            <v>8.5838053706334302E-5</v>
          </cell>
          <cell r="K497">
            <v>3.5714212370968699E-3</v>
          </cell>
          <cell r="L497" t="str">
            <v>ko04626//Plant-pathogen interaction</v>
          </cell>
          <cell r="M497" t="str">
            <v>-</v>
          </cell>
          <cell r="N497" t="str">
            <v>GO:0003677//DNA binding;GO:0001071//nucleic acid binding transcription factor activity;GO:0005515//protein binding</v>
          </cell>
          <cell r="O497" t="str">
            <v>GO:0006351//transcription, DNA-templated</v>
          </cell>
          <cell r="P497" t="str">
            <v>gi|10798760|dbj|BAB16432.1|/0/WRKY transcription factor NtEIG-D48 [Nicotiana tabacum]</v>
          </cell>
        </row>
        <row r="498">
          <cell r="A498" t="str">
            <v>gene_65788</v>
          </cell>
          <cell r="B498">
            <v>1443</v>
          </cell>
          <cell r="C498">
            <v>425</v>
          </cell>
          <cell r="D498">
            <v>758</v>
          </cell>
          <cell r="E498">
            <v>181</v>
          </cell>
          <cell r="F498">
            <v>353</v>
          </cell>
          <cell r="G498">
            <v>4.2123686433709304</v>
          </cell>
          <cell r="H498">
            <v>-1.1852215140073801</v>
          </cell>
          <cell r="I498" t="str">
            <v>down</v>
          </cell>
          <cell r="J498">
            <v>9.0001406975920203E-5</v>
          </cell>
          <cell r="K498">
            <v>3.7190751776458599E-3</v>
          </cell>
          <cell r="L498" t="str">
            <v>-</v>
          </cell>
          <cell r="M498" t="str">
            <v>-</v>
          </cell>
          <cell r="N498" t="str">
            <v>-</v>
          </cell>
          <cell r="O498" t="str">
            <v>-</v>
          </cell>
          <cell r="P498" t="str">
            <v>gi|697154569|ref|XP_009631525.1|/0/PREDICTED: uncharacterized protein LOC104121277 [Nicotiana tomentosiformis]</v>
          </cell>
        </row>
        <row r="499">
          <cell r="A499" t="str">
            <v>gene_25842</v>
          </cell>
          <cell r="B499">
            <v>672</v>
          </cell>
          <cell r="C499">
            <v>114</v>
          </cell>
          <cell r="D499">
            <v>143</v>
          </cell>
          <cell r="E499">
            <v>310</v>
          </cell>
          <cell r="F499">
            <v>237</v>
          </cell>
          <cell r="G499">
            <v>3.1318067659441602</v>
          </cell>
          <cell r="H499">
            <v>1.06777546152354</v>
          </cell>
          <cell r="I499" t="str">
            <v>up</v>
          </cell>
          <cell r="J499">
            <v>9.6471574791162697E-5</v>
          </cell>
          <cell r="K499">
            <v>3.96048474165439E-3</v>
          </cell>
          <cell r="L499" t="str">
            <v>-</v>
          </cell>
          <cell r="M499" t="str">
            <v>-</v>
          </cell>
          <cell r="N499" t="str">
            <v>-</v>
          </cell>
          <cell r="O499" t="str">
            <v>-</v>
          </cell>
          <cell r="P499" t="str">
            <v>gi|697143281|ref|XP_009625749.1|/6.90938e-102/PREDICTED: uncharacterized protein LOC104116565 [Nicotiana tomentosiformis]</v>
          </cell>
        </row>
        <row r="500">
          <cell r="A500" t="str">
            <v>gene_81787</v>
          </cell>
          <cell r="B500">
            <v>2022</v>
          </cell>
          <cell r="C500">
            <v>1</v>
          </cell>
          <cell r="D500">
            <v>6</v>
          </cell>
          <cell r="E500">
            <v>24</v>
          </cell>
          <cell r="F500">
            <v>28</v>
          </cell>
          <cell r="G500">
            <v>-0.47323442632594898</v>
          </cell>
          <cell r="H500">
            <v>2.82358149961855</v>
          </cell>
          <cell r="I500" t="str">
            <v>up</v>
          </cell>
          <cell r="J500">
            <v>9.67348243224158E-5</v>
          </cell>
          <cell r="K500">
            <v>3.9661277972190502E-3</v>
          </cell>
          <cell r="L500" t="str">
            <v>ko04626//Plant-pathogen interaction</v>
          </cell>
          <cell r="M500" t="str">
            <v>-</v>
          </cell>
          <cell r="N500" t="str">
            <v>GO:0016772//transferase activity, transferring phosphorus-containing groups;GO:0004672//protein kinase activity</v>
          </cell>
          <cell r="O500" t="str">
            <v>-</v>
          </cell>
          <cell r="P500" t="str">
            <v>gi|697155319|ref|XP_009631896.1|;gi|697155321|ref|XP_009631897.1|/0;5.95361e-129/PREDICTED: putative receptor-like protein kinase At4g00960 isoform X1 [Nicotiana tomentosiformis];PREDICTED: cysteine-rich receptor-like protein kinase 25 isoform X2 [Nicotiana tomentosiformis]</v>
          </cell>
        </row>
        <row r="501">
          <cell r="A501" t="str">
            <v>gene_36424</v>
          </cell>
          <cell r="B501">
            <v>2361</v>
          </cell>
          <cell r="C501">
            <v>22</v>
          </cell>
          <cell r="D501">
            <v>46</v>
          </cell>
          <cell r="E501">
            <v>75</v>
          </cell>
          <cell r="F501">
            <v>186</v>
          </cell>
          <cell r="G501">
            <v>1.8405753660528601</v>
          </cell>
          <cell r="H501">
            <v>1.8926413846890699</v>
          </cell>
          <cell r="I501" t="str">
            <v>up</v>
          </cell>
          <cell r="J501">
            <v>9.7470641372970806E-5</v>
          </cell>
          <cell r="K501">
            <v>3.9911063011018096E-3</v>
          </cell>
          <cell r="L501" t="str">
            <v>-</v>
          </cell>
          <cell r="M501" t="str">
            <v>-</v>
          </cell>
          <cell r="N501" t="str">
            <v>-</v>
          </cell>
          <cell r="O501" t="str">
            <v>-</v>
          </cell>
          <cell r="P501" t="str">
            <v>gi|697130795|ref|XP_009619449.1|/0/PREDICTED: subtilisin-like protease isoform X1 [Nicotiana tomentosiformis]</v>
          </cell>
        </row>
        <row r="502">
          <cell r="A502" t="str">
            <v>gene_33874</v>
          </cell>
          <cell r="B502">
            <v>951</v>
          </cell>
          <cell r="C502">
            <v>136</v>
          </cell>
          <cell r="D502">
            <v>118</v>
          </cell>
          <cell r="E502">
            <v>28</v>
          </cell>
          <cell r="F502">
            <v>61</v>
          </cell>
          <cell r="G502">
            <v>1.9267094300159799</v>
          </cell>
          <cell r="H502">
            <v>-1.5629793512711501</v>
          </cell>
          <cell r="I502" t="str">
            <v>down</v>
          </cell>
          <cell r="J502">
            <v>9.9597452345225705E-5</v>
          </cell>
          <cell r="K502">
            <v>4.0729028210021003E-3</v>
          </cell>
          <cell r="L502" t="str">
            <v>ko04146//Peroxisome;ko00270//Cysteine and methionine metabolism;ko01100//Metabolic pathways;ko00300//Lysine biosynthesis;ko00260//Glycine, serine and threonine metabolism;ko01110//Biosynthesis of secondary metabolites</v>
          </cell>
          <cell r="M502" t="str">
            <v>GO:0031224//intrinsic component of membrane</v>
          </cell>
          <cell r="N502" t="str">
            <v>-</v>
          </cell>
          <cell r="O502" t="str">
            <v>GO:0051234//establishment of localization;GO:0044763</v>
          </cell>
          <cell r="P502" t="str">
            <v>gi|697143176|ref|XP_009625700.1|/0/PREDICTED: peroxisomal adenine nucleotide carrier 1 [Nicotiana tomentosiformis]</v>
          </cell>
        </row>
        <row r="503">
          <cell r="A503" t="str">
            <v>gene_60735</v>
          </cell>
          <cell r="B503">
            <v>558</v>
          </cell>
          <cell r="C503">
            <v>26</v>
          </cell>
          <cell r="D503">
            <v>59</v>
          </cell>
          <cell r="E503">
            <v>175</v>
          </cell>
          <cell r="F503">
            <v>106</v>
          </cell>
          <cell r="G503">
            <v>2.0136778643316502</v>
          </cell>
          <cell r="H503">
            <v>1.7171497134343201</v>
          </cell>
          <cell r="I503" t="str">
            <v>up</v>
          </cell>
          <cell r="J503">
            <v>1.00229817881995E-4</v>
          </cell>
          <cell r="K503">
            <v>4.0934532746132301E-3</v>
          </cell>
          <cell r="L503" t="str">
            <v>-</v>
          </cell>
          <cell r="M503" t="str">
            <v>-</v>
          </cell>
          <cell r="N503" t="str">
            <v>-</v>
          </cell>
          <cell r="O503" t="str">
            <v>-</v>
          </cell>
          <cell r="P503" t="str">
            <v>gi|698498472|ref|XP_009795139.1|/6.27942e-91/PREDICTED: uncharacterized protein LOC104241880 [Nicotiana sylvestris]</v>
          </cell>
        </row>
        <row r="504">
          <cell r="A504" t="str">
            <v>gene_8687</v>
          </cell>
          <cell r="B504">
            <v>2379</v>
          </cell>
          <cell r="C504">
            <v>263</v>
          </cell>
          <cell r="D504">
            <v>237</v>
          </cell>
          <cell r="E504">
            <v>131</v>
          </cell>
          <cell r="F504">
            <v>121</v>
          </cell>
          <cell r="G504">
            <v>3.04488635011989</v>
          </cell>
          <cell r="H504">
            <v>-1.02125242186207</v>
          </cell>
          <cell r="I504" t="str">
            <v>down</v>
          </cell>
          <cell r="J504">
            <v>1.01616876674368E-4</v>
          </cell>
          <cell r="K504">
            <v>4.1370261296785798E-3</v>
          </cell>
          <cell r="L504" t="str">
            <v>-</v>
          </cell>
          <cell r="M504" t="str">
            <v>GO:0009536//plastid;GO:0043232</v>
          </cell>
          <cell r="N504" t="str">
            <v>GO:0032550;GO:0003676//nucleic acid binding;GO:0016853//isomerase activity;GO:0008094//DNA-dependent ATPase activity</v>
          </cell>
          <cell r="O504" t="str">
            <v>GO:0071103//DNA conformation change;GO:0009154//purine ribonucleotide catabolic process</v>
          </cell>
          <cell r="P504" t="str">
            <v>gi|697125954|ref|XP_009617006.1|/0/PREDICTED: DNA gyrase subunit A, chloroplastic/mitochondrial isoform X1 [Nicotiana tomentosiformis]</v>
          </cell>
        </row>
        <row r="505">
          <cell r="A505" t="str">
            <v>gene_52248</v>
          </cell>
          <cell r="B505">
            <v>1353</v>
          </cell>
          <cell r="C505">
            <v>1267</v>
          </cell>
          <cell r="D505">
            <v>1070</v>
          </cell>
          <cell r="E505">
            <v>1624</v>
          </cell>
          <cell r="F505">
            <v>3860</v>
          </cell>
          <cell r="G505">
            <v>6.3808524132981299</v>
          </cell>
          <cell r="H505">
            <v>1.1689505942395999</v>
          </cell>
          <cell r="I505" t="str">
            <v>up</v>
          </cell>
          <cell r="J505">
            <v>1.02062580565851E-4</v>
          </cell>
          <cell r="K505">
            <v>4.1468184312637999E-3</v>
          </cell>
          <cell r="L505" t="str">
            <v>ko04145//Phagosome</v>
          </cell>
          <cell r="M505" t="str">
            <v>GO:0032991//macromolecular complex;GO:0015630//microtubule cytoskeleton</v>
          </cell>
          <cell r="N505" t="str">
            <v>GO:0017111//nucleoside-triphosphatase activity;GO:0032550;GO:0005198//structural molecule activity</v>
          </cell>
          <cell r="O505" t="str">
            <v>GO:0009154//purine ribonucleotide catabolic process;GO:0043623//cellular protein complex assembly</v>
          </cell>
          <cell r="P505" t="str">
            <v>gi|697133501|ref|XP_009620798.1|/0/PREDICTED: tubulin alpha chain [Nicotiana tomentosiformis]</v>
          </cell>
        </row>
        <row r="506">
          <cell r="A506" t="str">
            <v>gene_80047</v>
          </cell>
          <cell r="B506">
            <v>942</v>
          </cell>
          <cell r="C506">
            <v>45</v>
          </cell>
          <cell r="D506">
            <v>83</v>
          </cell>
          <cell r="E506">
            <v>16</v>
          </cell>
          <cell r="F506">
            <v>15</v>
          </cell>
          <cell r="G506">
            <v>0.85086270854394896</v>
          </cell>
          <cell r="H506">
            <v>-2.05736894002884</v>
          </cell>
          <cell r="I506" t="str">
            <v>down</v>
          </cell>
          <cell r="J506">
            <v>1.03251552361716E-4</v>
          </cell>
          <cell r="K506">
            <v>4.1769694702680502E-3</v>
          </cell>
          <cell r="L506" t="str">
            <v>ko01100//Metabolic pathways;ko01110//Biosynthesis of secondary metabolites;ko00940//Phenylpropanoid biosynthesis</v>
          </cell>
          <cell r="M506" t="str">
            <v>-</v>
          </cell>
          <cell r="N506" t="str">
            <v>-</v>
          </cell>
          <cell r="O506" t="str">
            <v>-</v>
          </cell>
          <cell r="P506" t="str">
            <v>gi|697143676|ref|XP_009625955.1|/0/PREDICTED: cinnamoyl-CoA reductase 1-like [Nicotiana tomentosiformis]</v>
          </cell>
        </row>
        <row r="507">
          <cell r="A507" t="str">
            <v>gene_2386</v>
          </cell>
          <cell r="B507">
            <v>675</v>
          </cell>
          <cell r="C507">
            <v>215</v>
          </cell>
          <cell r="D507">
            <v>207</v>
          </cell>
          <cell r="E507">
            <v>99</v>
          </cell>
          <cell r="F507">
            <v>110</v>
          </cell>
          <cell r="G507">
            <v>2.7921747214727199</v>
          </cell>
          <cell r="H507">
            <v>-1.0492202287460499</v>
          </cell>
          <cell r="I507" t="str">
            <v>down</v>
          </cell>
          <cell r="J507">
            <v>1.03719795079811E-4</v>
          </cell>
          <cell r="K507">
            <v>4.1871721114870204E-3</v>
          </cell>
          <cell r="L507" t="str">
            <v>ko00061//Fatty acid biosynthesis;ko01100//Metabolic pathways</v>
          </cell>
          <cell r="M507" t="str">
            <v>-</v>
          </cell>
          <cell r="N507" t="str">
            <v>-</v>
          </cell>
          <cell r="O507" t="str">
            <v>-</v>
          </cell>
          <cell r="P507" t="str">
            <v>gi|697184790|ref|XP_009601414.1|/5.66055e-164/PREDICTED: uncharacterized protein LOC104096705 [Nicotiana tomentosiformis]</v>
          </cell>
        </row>
        <row r="508">
          <cell r="A508" t="str">
            <v>gene_19456</v>
          </cell>
          <cell r="B508">
            <v>1995</v>
          </cell>
          <cell r="C508">
            <v>107</v>
          </cell>
          <cell r="D508">
            <v>97</v>
          </cell>
          <cell r="E508">
            <v>184</v>
          </cell>
          <cell r="F508">
            <v>273</v>
          </cell>
          <cell r="G508">
            <v>2.8427037638492099</v>
          </cell>
          <cell r="H508">
            <v>1.11770133255566</v>
          </cell>
          <cell r="I508" t="str">
            <v>up</v>
          </cell>
          <cell r="J508">
            <v>1.04194574913546E-4</v>
          </cell>
          <cell r="K508">
            <v>4.2009600414951399E-3</v>
          </cell>
          <cell r="L508" t="str">
            <v>-</v>
          </cell>
          <cell r="M508" t="str">
            <v>-</v>
          </cell>
          <cell r="N508" t="str">
            <v>GO:0046872//metal ion binding</v>
          </cell>
          <cell r="O508" t="str">
            <v>-</v>
          </cell>
          <cell r="P508" t="str">
            <v>gi|698418830|ref|XP_009783994.1|/0/PREDICTED: fimbrin-like protein 2 [Nicotiana sylvestris]</v>
          </cell>
        </row>
        <row r="509">
          <cell r="A509" t="str">
            <v>gene_18035</v>
          </cell>
          <cell r="B509">
            <v>747</v>
          </cell>
          <cell r="C509">
            <v>94</v>
          </cell>
          <cell r="D509">
            <v>157</v>
          </cell>
          <cell r="E509">
            <v>40</v>
          </cell>
          <cell r="F509">
            <v>51</v>
          </cell>
          <cell r="G509">
            <v>1.91706127328236</v>
          </cell>
          <cell r="H509">
            <v>-1.48930208200999</v>
          </cell>
          <cell r="I509" t="str">
            <v>down</v>
          </cell>
          <cell r="J509">
            <v>1.0703883626827001E-4</v>
          </cell>
          <cell r="K509">
            <v>4.2782320049654498E-3</v>
          </cell>
          <cell r="L509" t="str">
            <v>-</v>
          </cell>
          <cell r="M509" t="str">
            <v>GO:0030312//external encapsulating structure</v>
          </cell>
          <cell r="N509" t="str">
            <v>-</v>
          </cell>
          <cell r="O509" t="str">
            <v>GO:0071555//cell wall organization</v>
          </cell>
          <cell r="P509" t="str">
            <v>gi|698546072|ref|XP_009767600.1|/1.41208e-171/PREDICTED: expansin-A15-like [Nicotiana sylvestris]</v>
          </cell>
        </row>
        <row r="510">
          <cell r="A510" t="str">
            <v>gene_30591</v>
          </cell>
          <cell r="B510">
            <v>1206</v>
          </cell>
          <cell r="C510">
            <v>15</v>
          </cell>
          <cell r="D510">
            <v>4</v>
          </cell>
          <cell r="E510">
            <v>38</v>
          </cell>
          <cell r="F510">
            <v>78</v>
          </cell>
          <cell r="G510">
            <v>0.61426433772116595</v>
          </cell>
          <cell r="H510">
            <v>2.5284505702334998</v>
          </cell>
          <cell r="I510" t="str">
            <v>up</v>
          </cell>
          <cell r="J510">
            <v>1.07060961398006E-4</v>
          </cell>
          <cell r="K510">
            <v>4.2782320049654498E-3</v>
          </cell>
          <cell r="L510" t="str">
            <v>-</v>
          </cell>
          <cell r="M510" t="str">
            <v>-</v>
          </cell>
          <cell r="N510" t="str">
            <v>GO:0005488</v>
          </cell>
          <cell r="O510" t="str">
            <v>-</v>
          </cell>
          <cell r="P510" t="str">
            <v>gi|698480519|ref|XP_009787306.1|/0/PREDICTED: protein SHOOT GRAVITROPISM 5-like isoform X1 [Nicotiana sylvestris]</v>
          </cell>
        </row>
        <row r="511">
          <cell r="A511" t="str">
            <v>gene_38371</v>
          </cell>
          <cell r="B511">
            <v>1113</v>
          </cell>
          <cell r="C511">
            <v>135</v>
          </cell>
          <cell r="D511">
            <v>70</v>
          </cell>
          <cell r="E511">
            <v>190</v>
          </cell>
          <cell r="F511">
            <v>428</v>
          </cell>
          <cell r="G511">
            <v>3.14808782357927</v>
          </cell>
          <cell r="H511">
            <v>1.5225912716494701</v>
          </cell>
          <cell r="I511" t="str">
            <v>up</v>
          </cell>
          <cell r="J511">
            <v>1.07894919340428E-4</v>
          </cell>
          <cell r="K511">
            <v>4.2942017705292898E-3</v>
          </cell>
          <cell r="L511" t="str">
            <v>ko01110//Biosynthesis of secondary metabolites;ko00904//Diterpenoid biosynthesis</v>
          </cell>
          <cell r="M511" t="str">
            <v>-</v>
          </cell>
          <cell r="N511" t="str">
            <v>GO:0016705//oxidoreductase activity, acting on paired donors, with incorporation or reduction of molecular oxygen;GO:0005515//protein binding</v>
          </cell>
          <cell r="O511" t="str">
            <v>GO:0044710;GO:0009639//response to red or far red light;GO:0001101//response to acid chemical</v>
          </cell>
          <cell r="P511" t="str">
            <v>gi|985482239|ref|NP_001306263.1|/1.09809e-105/gibberellin 3-beta-dioxygenase 1-like [Nicotiana sylvestris]</v>
          </cell>
        </row>
        <row r="512">
          <cell r="A512" t="str">
            <v>gene_5605</v>
          </cell>
          <cell r="B512">
            <v>435</v>
          </cell>
          <cell r="C512">
            <v>15</v>
          </cell>
          <cell r="D512">
            <v>21</v>
          </cell>
          <cell r="E512">
            <v>76</v>
          </cell>
          <cell r="F512">
            <v>60</v>
          </cell>
          <cell r="G512">
            <v>0.95634372979159998</v>
          </cell>
          <cell r="H512">
            <v>1.8883945103589299</v>
          </cell>
          <cell r="I512" t="str">
            <v>up</v>
          </cell>
          <cell r="J512">
            <v>1.0836208572214601E-4</v>
          </cell>
          <cell r="K512">
            <v>4.30295743165433E-3</v>
          </cell>
          <cell r="L512" t="str">
            <v>-</v>
          </cell>
          <cell r="M512" t="str">
            <v>-</v>
          </cell>
          <cell r="N512" t="str">
            <v>-</v>
          </cell>
          <cell r="O512" t="str">
            <v>-</v>
          </cell>
          <cell r="P512" t="str">
            <v>gi|697106024|ref|XP_009606845.1|/1.18989e-85/PREDICTED: calcyclin-binding protein isoform X2 [Nicotiana tomentosiformis]</v>
          </cell>
        </row>
        <row r="513">
          <cell r="A513" t="str">
            <v>gene_46209</v>
          </cell>
          <cell r="B513">
            <v>1317</v>
          </cell>
          <cell r="C513">
            <v>1281</v>
          </cell>
          <cell r="D513">
            <v>3044</v>
          </cell>
          <cell r="E513">
            <v>199</v>
          </cell>
          <cell r="F513">
            <v>926</v>
          </cell>
          <cell r="G513">
            <v>5.8690725508306798</v>
          </cell>
          <cell r="H513">
            <v>-1.99515584877478</v>
          </cell>
          <cell r="I513" t="str">
            <v>down</v>
          </cell>
          <cell r="J513">
            <v>1.10126521063735E-4</v>
          </cell>
          <cell r="K513">
            <v>4.3675208586396201E-3</v>
          </cell>
          <cell r="L513" t="str">
            <v>-</v>
          </cell>
          <cell r="M513" t="str">
            <v>-</v>
          </cell>
          <cell r="N513" t="str">
            <v>GO:0004175//endopeptidase activity</v>
          </cell>
          <cell r="O513" t="str">
            <v>GO:0016485//protein processing</v>
          </cell>
          <cell r="P513" t="str">
            <v>gi|697169445|ref|XP_009593615.1|/0/PREDICTED: protein ASPARTIC PROTEASE IN GUARD CELL 2 [Nicotiana tomentosiformis]</v>
          </cell>
        </row>
        <row r="514">
          <cell r="A514" t="str">
            <v>gene_75196</v>
          </cell>
          <cell r="B514">
            <v>2160</v>
          </cell>
          <cell r="C514">
            <v>575</v>
          </cell>
          <cell r="D514">
            <v>846</v>
          </cell>
          <cell r="E514">
            <v>180</v>
          </cell>
          <cell r="F514">
            <v>446</v>
          </cell>
          <cell r="G514">
            <v>4.4660948359448698</v>
          </cell>
          <cell r="H514">
            <v>-1.23076006044555</v>
          </cell>
          <cell r="I514" t="str">
            <v>down</v>
          </cell>
          <cell r="J514">
            <v>1.13064508440545E-4</v>
          </cell>
          <cell r="K514">
            <v>4.4671815621828998E-3</v>
          </cell>
          <cell r="L514" t="str">
            <v>ko01100//Metabolic pathways;ko01110//Biosynthesis of secondary metabolites;ko00940//Phenylpropanoid biosynthesis;ko00360//Phenylalanine metabolism</v>
          </cell>
          <cell r="M514" t="str">
            <v>GO:0044424</v>
          </cell>
          <cell r="N514" t="str">
            <v>GO:0016841//ammonia-lyase activity</v>
          </cell>
          <cell r="O514" t="str">
            <v>GO:0009699//phenylpropanoid biosynthetic process;GO:0006558//L-phenylalanine metabolic process</v>
          </cell>
          <cell r="P514" t="str">
            <v>gi|697175401|ref|XP_009596642.1|/0/PREDICTED: phenylalanine ammonia-lyase G4-like [Nicotiana tomentosiformis]</v>
          </cell>
        </row>
        <row r="515">
          <cell r="A515" t="str">
            <v>gene_83513</v>
          </cell>
          <cell r="B515">
            <v>1560</v>
          </cell>
          <cell r="C515">
            <v>10</v>
          </cell>
          <cell r="D515">
            <v>17</v>
          </cell>
          <cell r="E515">
            <v>53</v>
          </cell>
          <cell r="F515">
            <v>57</v>
          </cell>
          <cell r="G515">
            <v>0.64021307763396895</v>
          </cell>
          <cell r="H515">
            <v>1.9887544683770899</v>
          </cell>
          <cell r="I515" t="str">
            <v>up</v>
          </cell>
          <cell r="J515">
            <v>1.21418981078017E-4</v>
          </cell>
          <cell r="K515">
            <v>4.76146648558309E-3</v>
          </cell>
          <cell r="L515" t="str">
            <v>ko04120//Ubiquitin mediated proteolysis</v>
          </cell>
          <cell r="M515" t="str">
            <v>-</v>
          </cell>
          <cell r="N515" t="str">
            <v>-</v>
          </cell>
          <cell r="O515" t="str">
            <v>-</v>
          </cell>
          <cell r="P515" t="str">
            <v>gi|697164561|ref|XP_009591088.1|;gi|698488313|ref|XP_009790764.1|/0;0/PREDICTED: uncharacterized protein LOC104088155 isoform X3 [Nicotiana tomentosiformis];PREDICTED: uncharacterized protein LOC104238167 isoform X1 [Nicotiana sylvestris]</v>
          </cell>
        </row>
        <row r="516">
          <cell r="A516" t="str">
            <v>gene_34534</v>
          </cell>
          <cell r="B516">
            <v>444</v>
          </cell>
          <cell r="C516">
            <v>29</v>
          </cell>
          <cell r="D516">
            <v>54</v>
          </cell>
          <cell r="E516">
            <v>180</v>
          </cell>
          <cell r="F516">
            <v>94</v>
          </cell>
          <cell r="G516">
            <v>1.98155436937496</v>
          </cell>
          <cell r="H516">
            <v>1.7156386119915701</v>
          </cell>
          <cell r="I516" t="str">
            <v>up</v>
          </cell>
          <cell r="J516">
            <v>1.2404339821432599E-4</v>
          </cell>
          <cell r="K516">
            <v>4.8395469150169798E-3</v>
          </cell>
          <cell r="L516" t="str">
            <v>-</v>
          </cell>
          <cell r="M516" t="str">
            <v>-</v>
          </cell>
          <cell r="N516" t="str">
            <v>GO:0043169//cation binding</v>
          </cell>
          <cell r="O516" t="str">
            <v>GO:0006812//cation transport</v>
          </cell>
          <cell r="P516" t="str">
            <v>gi|697108501|ref|XP_009608111.1|/6.16966e-106/PREDICTED: heavy metal-associated isoprenylated plant protein 26 [Nicotiana tomentosiformis]</v>
          </cell>
        </row>
        <row r="517">
          <cell r="A517" t="str">
            <v>gene_74232</v>
          </cell>
          <cell r="B517">
            <v>1188</v>
          </cell>
          <cell r="C517">
            <v>104</v>
          </cell>
          <cell r="D517">
            <v>110</v>
          </cell>
          <cell r="E517">
            <v>231</v>
          </cell>
          <cell r="F517">
            <v>217</v>
          </cell>
          <cell r="G517">
            <v>2.8521574824404601</v>
          </cell>
          <cell r="H517">
            <v>1.03490223982481</v>
          </cell>
          <cell r="I517" t="str">
            <v>up</v>
          </cell>
          <cell r="J517">
            <v>1.2417753351672201E-4</v>
          </cell>
          <cell r="K517">
            <v>4.8395469150169798E-3</v>
          </cell>
          <cell r="L517" t="str">
            <v>ko04626//Plant-pathogen interaction;ko04075//Plant hormone signal transduction</v>
          </cell>
          <cell r="M517" t="str">
            <v>-</v>
          </cell>
          <cell r="N517" t="str">
            <v>GO:0004713//protein tyrosine kinase activity;GO:0032550</v>
          </cell>
          <cell r="O517" t="str">
            <v>GO:0006468//protein phosphorylation</v>
          </cell>
          <cell r="P517" t="str">
            <v>gi|697146114|ref|XP_009627196.1|/0/PREDICTED: putative serine/threonine-protein kinase {ECO:0000250|UniProtKB:Q9FE20, ECO:0000303|Ref.2} [Nicotiana tomentosiformis]</v>
          </cell>
        </row>
        <row r="518">
          <cell r="A518" t="str">
            <v>gene_51787</v>
          </cell>
          <cell r="B518">
            <v>1032</v>
          </cell>
          <cell r="C518">
            <v>294</v>
          </cell>
          <cell r="D518">
            <v>283</v>
          </cell>
          <cell r="E518">
            <v>101</v>
          </cell>
          <cell r="F518">
            <v>181</v>
          </cell>
          <cell r="G518">
            <v>3.22881641341354</v>
          </cell>
          <cell r="H518">
            <v>-1.0803148231436399</v>
          </cell>
          <cell r="I518" t="str">
            <v>down</v>
          </cell>
          <cell r="J518">
            <v>1.27261112048088E-4</v>
          </cell>
          <cell r="K518">
            <v>4.9474914941604999E-3</v>
          </cell>
          <cell r="L518" t="str">
            <v>-</v>
          </cell>
          <cell r="M518" t="str">
            <v>-</v>
          </cell>
          <cell r="N518" t="str">
            <v>-</v>
          </cell>
          <cell r="O518" t="str">
            <v>-</v>
          </cell>
          <cell r="P518" t="str">
            <v>gi|697188495|ref|XP_009603290.1|/0/PREDICTED: uncharacterized protein LOC104098301 [Nicotiana tomentosiformis]</v>
          </cell>
        </row>
        <row r="519">
          <cell r="A519" t="str">
            <v>gene_33868</v>
          </cell>
          <cell r="B519">
            <v>1335</v>
          </cell>
          <cell r="C519">
            <v>123</v>
          </cell>
          <cell r="D519">
            <v>149</v>
          </cell>
          <cell r="E519">
            <v>210</v>
          </cell>
          <cell r="F519">
            <v>439</v>
          </cell>
          <cell r="G519">
            <v>3.3076221703081998</v>
          </cell>
          <cell r="H519">
            <v>1.2048919645196801</v>
          </cell>
          <cell r="I519" t="str">
            <v>up</v>
          </cell>
          <cell r="J519">
            <v>1.2896957534687799E-4</v>
          </cell>
          <cell r="K519">
            <v>4.9954321143878396E-3</v>
          </cell>
          <cell r="L519" t="str">
            <v>-</v>
          </cell>
          <cell r="M519" t="str">
            <v>GO:0005911//cell-cell junction;GO:0043231//intracellular membrane-bounded organelle</v>
          </cell>
          <cell r="N519" t="str">
            <v>-</v>
          </cell>
          <cell r="O519" t="str">
            <v>-</v>
          </cell>
          <cell r="P519" t="str">
            <v>gi|697174196|ref|XP_009596040.1|/1.03739e-67/PREDICTED: neurogenic protein mastermind-like [Nicotiana tomentosiformis]</v>
          </cell>
        </row>
        <row r="520">
          <cell r="A520" t="str">
            <v>gene_5023</v>
          </cell>
          <cell r="B520">
            <v>501</v>
          </cell>
          <cell r="C520">
            <v>291</v>
          </cell>
          <cell r="D520">
            <v>358</v>
          </cell>
          <cell r="E520">
            <v>113</v>
          </cell>
          <cell r="F520">
            <v>207</v>
          </cell>
          <cell r="G520">
            <v>3.3974534893210402</v>
          </cell>
          <cell r="H520">
            <v>-1.0631399073724299</v>
          </cell>
          <cell r="I520" t="str">
            <v>down</v>
          </cell>
          <cell r="J520">
            <v>1.29745287650198E-4</v>
          </cell>
          <cell r="K520">
            <v>5.0149382785335097E-3</v>
          </cell>
          <cell r="L520" t="str">
            <v>-</v>
          </cell>
          <cell r="M520" t="str">
            <v>-</v>
          </cell>
          <cell r="N520" t="str">
            <v>-</v>
          </cell>
          <cell r="O520" t="str">
            <v>-</v>
          </cell>
          <cell r="P520" t="str">
            <v>gi|697173981|ref|XP_009595926.1|/1.52532e-31/PREDICTED: uncharacterized protein LOC104092119, partial [Nicotiana tomentosiformis]</v>
          </cell>
        </row>
        <row r="521">
          <cell r="A521" t="str">
            <v>gene_1670</v>
          </cell>
          <cell r="B521">
            <v>1992</v>
          </cell>
          <cell r="C521">
            <v>172</v>
          </cell>
          <cell r="D521">
            <v>141</v>
          </cell>
          <cell r="E521">
            <v>260</v>
          </cell>
          <cell r="F521">
            <v>394</v>
          </cell>
          <cell r="G521">
            <v>3.3865222119688001</v>
          </cell>
          <cell r="H521">
            <v>1.01464525231386</v>
          </cell>
          <cell r="I521" t="str">
            <v>up</v>
          </cell>
          <cell r="J521">
            <v>1.3198342944575401E-4</v>
          </cell>
          <cell r="K521">
            <v>5.0905799235628898E-3</v>
          </cell>
          <cell r="L521" t="str">
            <v>-</v>
          </cell>
          <cell r="M521" t="str">
            <v>-</v>
          </cell>
          <cell r="N521" t="str">
            <v>GO:0016759//cellulose synthase activity</v>
          </cell>
          <cell r="O521" t="str">
            <v>-</v>
          </cell>
          <cell r="P521" t="str">
            <v>gi|697129003|ref|XP_009618557.1|/0/PREDICTED: xyloglucan glycosyltransferase 4 [Nicotiana tomentosiformis]</v>
          </cell>
        </row>
        <row r="522">
          <cell r="A522" t="str">
            <v>gene_72150</v>
          </cell>
          <cell r="B522">
            <v>459</v>
          </cell>
          <cell r="C522">
            <v>30</v>
          </cell>
          <cell r="D522">
            <v>29</v>
          </cell>
          <cell r="E522">
            <v>97</v>
          </cell>
          <cell r="F522">
            <v>86</v>
          </cell>
          <cell r="G522">
            <v>1.4300821909474799</v>
          </cell>
          <cell r="H522">
            <v>1.59896286529457</v>
          </cell>
          <cell r="I522" t="str">
            <v>up</v>
          </cell>
          <cell r="J522">
            <v>1.3223333938272699E-4</v>
          </cell>
          <cell r="K522">
            <v>5.0905799235628898E-3</v>
          </cell>
          <cell r="L522" t="str">
            <v>-</v>
          </cell>
          <cell r="M522" t="str">
            <v>-</v>
          </cell>
          <cell r="N522" t="str">
            <v>-</v>
          </cell>
          <cell r="O522" t="str">
            <v>-</v>
          </cell>
          <cell r="P522" t="str">
            <v>gi|965600715|dbj|BAT87893.1|/1.08736e-19/hypothetical protein VIGAN_05131200 [Vigna angularis var. angularis]</v>
          </cell>
        </row>
        <row r="523">
          <cell r="A523" t="str">
            <v>gene_26892</v>
          </cell>
          <cell r="B523">
            <v>957</v>
          </cell>
          <cell r="C523">
            <v>158</v>
          </cell>
          <cell r="D523">
            <v>184</v>
          </cell>
          <cell r="E523">
            <v>42</v>
          </cell>
          <cell r="F523">
            <v>94</v>
          </cell>
          <cell r="G523">
            <v>2.3913663496348798</v>
          </cell>
          <cell r="H523">
            <v>-1.37683725066635</v>
          </cell>
          <cell r="I523" t="str">
            <v>down</v>
          </cell>
          <cell r="J523">
            <v>1.4128010054612899E-4</v>
          </cell>
          <cell r="K523">
            <v>5.3797346499020503E-3</v>
          </cell>
          <cell r="L523" t="str">
            <v>-</v>
          </cell>
          <cell r="M523" t="str">
            <v>-</v>
          </cell>
          <cell r="N523" t="str">
            <v>-</v>
          </cell>
          <cell r="O523" t="str">
            <v>-</v>
          </cell>
          <cell r="P523" t="str">
            <v>gi|697174211|ref|XP_009596048.1|/0/PREDICTED: triacylglycerol lipase 2-like [Nicotiana tomentosiformis]</v>
          </cell>
        </row>
        <row r="524">
          <cell r="A524" t="str">
            <v>gene_30739</v>
          </cell>
          <cell r="B524">
            <v>1137</v>
          </cell>
          <cell r="C524">
            <v>176</v>
          </cell>
          <cell r="D524">
            <v>459</v>
          </cell>
          <cell r="E524">
            <v>48</v>
          </cell>
          <cell r="F524">
            <v>143</v>
          </cell>
          <cell r="G524">
            <v>3.15968504875319</v>
          </cell>
          <cell r="H524">
            <v>-1.77154219819819</v>
          </cell>
          <cell r="I524" t="str">
            <v>down</v>
          </cell>
          <cell r="J524">
            <v>1.4182400321242599E-4</v>
          </cell>
          <cell r="K524">
            <v>5.3939312391852396E-3</v>
          </cell>
          <cell r="L524" t="str">
            <v>ko01100//Metabolic pathways;ko00906//Carotenoid biosynthesis;ko01110//Biosynthesis of secondary metabolites;ko00511//Other glycan degradation</v>
          </cell>
          <cell r="M524" t="str">
            <v>-</v>
          </cell>
          <cell r="N524" t="str">
            <v>GO:0016787//hydrolase activity</v>
          </cell>
          <cell r="O524" t="str">
            <v>GO:0044238//primary metabolic process</v>
          </cell>
          <cell r="P524" t="str">
            <v>gi|698535256|ref|XP_009764127.1|/0/PREDICTED: GDSL esterase/lipase At5g33370-like isoform X1 [Nicotiana sylvestris]</v>
          </cell>
        </row>
        <row r="525">
          <cell r="A525" t="str">
            <v>gene_42423</v>
          </cell>
          <cell r="B525">
            <v>1521</v>
          </cell>
          <cell r="C525">
            <v>9</v>
          </cell>
          <cell r="D525">
            <v>0</v>
          </cell>
          <cell r="E525">
            <v>55</v>
          </cell>
          <cell r="F525">
            <v>25</v>
          </cell>
          <cell r="G525">
            <v>7.2071725199224196E-2</v>
          </cell>
          <cell r="H525">
            <v>3.0835801642986498</v>
          </cell>
          <cell r="I525" t="str">
            <v>up</v>
          </cell>
          <cell r="J525">
            <v>1.42889178731744E-4</v>
          </cell>
          <cell r="K525">
            <v>5.4278950797989802E-3</v>
          </cell>
          <cell r="L525" t="str">
            <v>ko00943//Isoflavonoid biosynthesis;ko00903//Limonene and pinene degradation;ko01100//Metabolic pathways;ko00945//Stilbenoid, diarylheptanoid and gingerol biosynthesis;ko01110//Biosynthesis of secondary metabolites;ko00940//Phenylpropanoid biosynthesis;ko00460//Cyanoamino acid metabolism;ko00904//Diterpenoid biosynthesis</v>
          </cell>
          <cell r="M525" t="str">
            <v>-</v>
          </cell>
          <cell r="N525" t="str">
            <v>GO:0016491//oxidoreductase activity;GO:0005488;GO:0016705//oxidoreductase activity, acting on paired donors, with incorporation or reduction of molecular oxygen;GO:0004497//monooxygenase activity</v>
          </cell>
          <cell r="O525" t="str">
            <v>-</v>
          </cell>
          <cell r="P525" t="str">
            <v>gi|698500225|ref|XP_009795889.1|/0/PREDICTED: premnaspirodiene oxygenase-like [Nicotiana sylvestris]</v>
          </cell>
        </row>
        <row r="526">
          <cell r="A526" t="str">
            <v>gene_28134</v>
          </cell>
          <cell r="B526">
            <v>780</v>
          </cell>
          <cell r="C526">
            <v>169</v>
          </cell>
          <cell r="D526">
            <v>182</v>
          </cell>
          <cell r="E526">
            <v>265</v>
          </cell>
          <cell r="F526">
            <v>475</v>
          </cell>
          <cell r="G526">
            <v>3.5542365589598899</v>
          </cell>
          <cell r="H526">
            <v>1.0283256050831899</v>
          </cell>
          <cell r="I526" t="str">
            <v>up</v>
          </cell>
          <cell r="J526">
            <v>1.43158346246329E-4</v>
          </cell>
          <cell r="K526">
            <v>5.4315758108309303E-3</v>
          </cell>
          <cell r="L526" t="str">
            <v>-</v>
          </cell>
          <cell r="M526" t="str">
            <v>GO:0031224//intrinsic component of membrane</v>
          </cell>
          <cell r="N526" t="str">
            <v>-</v>
          </cell>
          <cell r="O526" t="str">
            <v>GO:0044765</v>
          </cell>
          <cell r="P526" t="str">
            <v>gi|697185250|ref|XP_009601651.1|/3.07834e-106/PREDICTED: bidirectional sugar transporter SWEET3b [Nicotiana tomentosiformis]</v>
          </cell>
        </row>
        <row r="527">
          <cell r="A527" t="str">
            <v>gene_9408</v>
          </cell>
          <cell r="B527">
            <v>303</v>
          </cell>
          <cell r="C527">
            <v>150</v>
          </cell>
          <cell r="D527">
            <v>123</v>
          </cell>
          <cell r="E527">
            <v>54</v>
          </cell>
          <cell r="F527">
            <v>61</v>
          </cell>
          <cell r="G527">
            <v>2.10412572372269</v>
          </cell>
          <cell r="H527">
            <v>-1.2853445989726</v>
          </cell>
          <cell r="I527" t="str">
            <v>down</v>
          </cell>
          <cell r="J527">
            <v>1.46611334511898E-4</v>
          </cell>
          <cell r="K527">
            <v>5.5359386417073303E-3</v>
          </cell>
          <cell r="L527" t="str">
            <v>-</v>
          </cell>
          <cell r="M527" t="str">
            <v>-</v>
          </cell>
          <cell r="N527" t="str">
            <v>-</v>
          </cell>
          <cell r="O527" t="str">
            <v>-</v>
          </cell>
          <cell r="P527" t="str">
            <v>gi|697126617|ref|XP_009617342.1|/8.85111e-70/PREDICTED: uncharacterized protein LOC104109700 [Nicotiana tomentosiformis]</v>
          </cell>
        </row>
        <row r="528">
          <cell r="A528" t="str">
            <v>gene_81210</v>
          </cell>
          <cell r="B528">
            <v>594</v>
          </cell>
          <cell r="C528">
            <v>81</v>
          </cell>
          <cell r="D528">
            <v>156</v>
          </cell>
          <cell r="E528">
            <v>262</v>
          </cell>
          <cell r="F528">
            <v>270</v>
          </cell>
          <cell r="G528">
            <v>3.06016719730974</v>
          </cell>
          <cell r="H528">
            <v>1.1444125800209399</v>
          </cell>
          <cell r="I528" t="str">
            <v>up</v>
          </cell>
          <cell r="J528">
            <v>1.4981017735043301E-4</v>
          </cell>
          <cell r="K528">
            <v>5.6261193152167197E-3</v>
          </cell>
          <cell r="L528" t="str">
            <v>ko04626//Plant-pathogen interaction;ko04075//Plant hormone signal transduction</v>
          </cell>
          <cell r="M528" t="str">
            <v>-</v>
          </cell>
          <cell r="N528" t="str">
            <v>GO:0016491//oxidoreductase activity</v>
          </cell>
          <cell r="O528" t="str">
            <v>GO:0008152//metabolic process</v>
          </cell>
          <cell r="P528" t="str">
            <v>gi|697190883|ref|XP_009604507.1|/5.57586e-139/PREDICTED: somatic embryogenesis receptor kinase 2-like [Nicotiana tomentosiformis]</v>
          </cell>
        </row>
        <row r="529">
          <cell r="A529" t="str">
            <v>gene_28340</v>
          </cell>
          <cell r="B529">
            <v>663</v>
          </cell>
          <cell r="C529">
            <v>40</v>
          </cell>
          <cell r="D529">
            <v>38</v>
          </cell>
          <cell r="E529">
            <v>117</v>
          </cell>
          <cell r="F529">
            <v>101</v>
          </cell>
          <cell r="G529">
            <v>1.7129818443839899</v>
          </cell>
          <cell r="H529">
            <v>1.4501937626300001</v>
          </cell>
          <cell r="I529" t="str">
            <v>up</v>
          </cell>
          <cell r="J529">
            <v>1.50136433630796E-4</v>
          </cell>
          <cell r="K529">
            <v>5.6285988298993804E-3</v>
          </cell>
          <cell r="L529" t="str">
            <v>ko00480//Glutathione metabolism</v>
          </cell>
          <cell r="M529" t="str">
            <v>-</v>
          </cell>
          <cell r="N529" t="str">
            <v>GO:0016765//transferase activity, transferring alkyl or aryl (other than methyl) groups</v>
          </cell>
          <cell r="O529" t="str">
            <v>GO:0009755//hormone-mediated signaling pathway</v>
          </cell>
          <cell r="P529" t="str">
            <v>gi|697128716|ref|XP_009618409.1|/1.20504e-146/PREDICTED: probable glutathione S-transferase [Nicotiana tomentosiformis]</v>
          </cell>
        </row>
        <row r="530">
          <cell r="A530" t="str">
            <v>gene_30561</v>
          </cell>
          <cell r="B530">
            <v>1449</v>
          </cell>
          <cell r="C530">
            <v>140</v>
          </cell>
          <cell r="D530">
            <v>198</v>
          </cell>
          <cell r="E530">
            <v>36</v>
          </cell>
          <cell r="F530">
            <v>89</v>
          </cell>
          <cell r="G530">
            <v>2.34359816026386</v>
          </cell>
          <cell r="H530">
            <v>-1.4794353802854201</v>
          </cell>
          <cell r="I530" t="str">
            <v>down</v>
          </cell>
          <cell r="J530">
            <v>1.5072424133953099E-4</v>
          </cell>
          <cell r="K530">
            <v>5.6301476840634503E-3</v>
          </cell>
          <cell r="L530" t="str">
            <v>ko00073//Cutin, suberine and wax biosynthesis</v>
          </cell>
          <cell r="M530" t="str">
            <v>-</v>
          </cell>
          <cell r="N530" t="str">
            <v>GO:0016411//acylglycerol O-acyltransferase activity</v>
          </cell>
          <cell r="O530" t="str">
            <v>GO:0008610//lipid biosynthetic process</v>
          </cell>
          <cell r="P530" t="str">
            <v>gi|698473136|ref|XP_009784406.1|/0/PREDICTED: O-acyltransferase WSD1-like [Nicotiana sylvestris]</v>
          </cell>
        </row>
        <row r="531">
          <cell r="A531" t="str">
            <v>gene_40217</v>
          </cell>
          <cell r="B531">
            <v>1647</v>
          </cell>
          <cell r="C531">
            <v>115</v>
          </cell>
          <cell r="D531">
            <v>138</v>
          </cell>
          <cell r="E531">
            <v>297</v>
          </cell>
          <cell r="F531">
            <v>230</v>
          </cell>
          <cell r="G531">
            <v>3.0886724344927301</v>
          </cell>
          <cell r="H531">
            <v>1.0354461277193101</v>
          </cell>
          <cell r="I531" t="str">
            <v>up</v>
          </cell>
          <cell r="J531">
            <v>1.50736881585577E-4</v>
          </cell>
          <cell r="K531">
            <v>5.6301476840634503E-3</v>
          </cell>
          <cell r="L531" t="str">
            <v>ko00908//Zeatin biosynthesis;ko01100//Metabolic pathways;ko00905//Brassinosteroid biosynthesis;ko01110//Biosynthesis of secondary metabolites</v>
          </cell>
          <cell r="M531" t="str">
            <v>-</v>
          </cell>
          <cell r="N531" t="str">
            <v>GO:0046914//transition metal ion binding;GO:0016491//oxidoreductase activity;GO:0046906//tetrapyrrole binding</v>
          </cell>
          <cell r="O531" t="str">
            <v>GO:0044710</v>
          </cell>
          <cell r="P531" t="str">
            <v>gi|698486703|ref|XP_009790069.1|/0/PREDICTED: cytochrome P450 734A1 [Nicotiana sylvestris]</v>
          </cell>
        </row>
        <row r="532">
          <cell r="A532" t="str">
            <v>gene_59371</v>
          </cell>
          <cell r="B532">
            <v>1338</v>
          </cell>
          <cell r="C532">
            <v>96</v>
          </cell>
          <cell r="D532">
            <v>67</v>
          </cell>
          <cell r="E532">
            <v>171</v>
          </cell>
          <cell r="F532">
            <v>210</v>
          </cell>
          <cell r="G532">
            <v>2.5700029639747899</v>
          </cell>
          <cell r="H532">
            <v>1.1791488786295601</v>
          </cell>
          <cell r="I532" t="str">
            <v>up</v>
          </cell>
          <cell r="J532">
            <v>1.5832345667458699E-4</v>
          </cell>
          <cell r="K532">
            <v>5.8657817455852598E-3</v>
          </cell>
          <cell r="L532" t="str">
            <v>-</v>
          </cell>
          <cell r="M532" t="str">
            <v>-</v>
          </cell>
          <cell r="N532" t="str">
            <v>GO:0046914//transition metal ion binding</v>
          </cell>
          <cell r="O532" t="str">
            <v>-</v>
          </cell>
          <cell r="P532" t="str">
            <v>gi|697129674|ref|XP_009618898.1|/0/PREDICTED: putative E3 ubiquitin-protein ligase XBAT31 [Nicotiana tomentosiformis]</v>
          </cell>
        </row>
        <row r="533">
          <cell r="A533" t="str">
            <v>gene_44745</v>
          </cell>
          <cell r="B533">
            <v>1827</v>
          </cell>
          <cell r="C533">
            <v>79</v>
          </cell>
          <cell r="D533">
            <v>132</v>
          </cell>
          <cell r="E533">
            <v>256</v>
          </cell>
          <cell r="F533">
            <v>215</v>
          </cell>
          <cell r="G533">
            <v>2.8934080222887499</v>
          </cell>
          <cell r="H533">
            <v>1.1390428630655001</v>
          </cell>
          <cell r="I533" t="str">
            <v>up</v>
          </cell>
          <cell r="J533">
            <v>1.6055304672498E-4</v>
          </cell>
          <cell r="K533">
            <v>5.92749064425282E-3</v>
          </cell>
          <cell r="L533" t="str">
            <v>-</v>
          </cell>
          <cell r="M533" t="str">
            <v>GO:0016020//membrane</v>
          </cell>
          <cell r="N533" t="str">
            <v>-</v>
          </cell>
          <cell r="O533" t="str">
            <v>-</v>
          </cell>
          <cell r="P533" t="str">
            <v>gi|698521662|ref|XP_009757633.1|/0/PREDICTED: protein NRT1/ PTR FAMILY 4.4-like [Nicotiana sylvestris]</v>
          </cell>
        </row>
        <row r="534">
          <cell r="A534" t="str">
            <v>gene_27752</v>
          </cell>
          <cell r="B534">
            <v>870</v>
          </cell>
          <cell r="C534">
            <v>20</v>
          </cell>
          <cell r="D534">
            <v>38</v>
          </cell>
          <cell r="E534">
            <v>90</v>
          </cell>
          <cell r="F534">
            <v>95</v>
          </cell>
          <cell r="G534">
            <v>1.4307129267558201</v>
          </cell>
          <cell r="H534">
            <v>1.64493823638842</v>
          </cell>
          <cell r="I534" t="str">
            <v>up</v>
          </cell>
          <cell r="J534">
            <v>1.66456078096841E-4</v>
          </cell>
          <cell r="K534">
            <v>6.1167758581763499E-3</v>
          </cell>
          <cell r="L534" t="str">
            <v>-</v>
          </cell>
          <cell r="M534" t="str">
            <v>-</v>
          </cell>
          <cell r="N534" t="str">
            <v>-</v>
          </cell>
          <cell r="O534" t="str">
            <v>-</v>
          </cell>
          <cell r="P534" t="str">
            <v>gi|698582526|ref|XP_009777851.1|/0/PREDICTED: dof zinc finger protein DOF2.1-like [Nicotiana sylvestris]</v>
          </cell>
        </row>
        <row r="535">
          <cell r="A535" t="str">
            <v>gene_49434</v>
          </cell>
          <cell r="B535">
            <v>567</v>
          </cell>
          <cell r="C535">
            <v>151</v>
          </cell>
          <cell r="D535">
            <v>138</v>
          </cell>
          <cell r="E535">
            <v>55</v>
          </cell>
          <cell r="F535">
            <v>72</v>
          </cell>
          <cell r="G535">
            <v>2.2001768238518</v>
          </cell>
          <cell r="H535">
            <v>-1.22552861535758</v>
          </cell>
          <cell r="I535" t="str">
            <v>down</v>
          </cell>
          <cell r="J535">
            <v>1.7791076495377901E-4</v>
          </cell>
          <cell r="K535">
            <v>6.4847959632690104E-3</v>
          </cell>
          <cell r="L535" t="str">
            <v>-</v>
          </cell>
          <cell r="M535" t="str">
            <v>-</v>
          </cell>
          <cell r="N535" t="str">
            <v>-</v>
          </cell>
          <cell r="O535" t="str">
            <v>-</v>
          </cell>
          <cell r="P535" t="str">
            <v>gi|697163860|ref|XP_009590751.1|/3.68218e-60/PREDICTED: protein NLRC3 [Nicotiana tomentosiformis]</v>
          </cell>
        </row>
        <row r="536">
          <cell r="A536" t="str">
            <v>gene_11842</v>
          </cell>
          <cell r="B536">
            <v>2157</v>
          </cell>
          <cell r="C536">
            <v>276</v>
          </cell>
          <cell r="D536">
            <v>329</v>
          </cell>
          <cell r="E536">
            <v>409</v>
          </cell>
          <cell r="F536">
            <v>1006</v>
          </cell>
          <cell r="G536">
            <v>4.4301141356680196</v>
          </cell>
          <cell r="H536">
            <v>1.1715009410919199</v>
          </cell>
          <cell r="I536" t="str">
            <v>up</v>
          </cell>
          <cell r="J536">
            <v>1.7820780474484801E-4</v>
          </cell>
          <cell r="K536">
            <v>6.48812225842993E-3</v>
          </cell>
          <cell r="L536" t="str">
            <v>-</v>
          </cell>
          <cell r="M536" t="str">
            <v>GO:0031224//intrinsic component of membrane;GO:0044459;GO:0043231//intracellular membrane-bounded organelle;GO:0043673</v>
          </cell>
          <cell r="N536" t="str">
            <v>GO:0015301//anion:anion antiporter activity;GO:0015562//efflux transmembrane transporter activity;GO:0015103//inorganic anion transmembrane transporter activity</v>
          </cell>
          <cell r="O536" t="str">
            <v>GO:0006820//anion transport;GO:0034220//ion transmembrane transport</v>
          </cell>
          <cell r="P536" t="str">
            <v>gi|697163449|ref|XP_009590549.1|;gi|697163451|ref|XP_009590550.1|/0;0/PREDICTED: boron transporter 1-like isoform X1 [Nicotiana tomentosiformis];PREDICTED: boron transporter 1-like isoform X2 [Nicotiana tomentosiformis]</v>
          </cell>
        </row>
        <row r="537">
          <cell r="A537" t="str">
            <v>gene_18398</v>
          </cell>
          <cell r="B537">
            <v>333</v>
          </cell>
          <cell r="C537">
            <v>10</v>
          </cell>
          <cell r="D537">
            <v>13</v>
          </cell>
          <cell r="E537">
            <v>52</v>
          </cell>
          <cell r="F537">
            <v>44</v>
          </cell>
          <cell r="G537">
            <v>0.45270636623073601</v>
          </cell>
          <cell r="H537">
            <v>2.02439125282072</v>
          </cell>
          <cell r="I537" t="str">
            <v>up</v>
          </cell>
          <cell r="J537">
            <v>1.7878163537525399E-4</v>
          </cell>
          <cell r="K537">
            <v>6.5015065533406899E-3</v>
          </cell>
          <cell r="L537" t="str">
            <v>-</v>
          </cell>
          <cell r="M537" t="str">
            <v>-</v>
          </cell>
          <cell r="N537" t="str">
            <v>-</v>
          </cell>
          <cell r="O537" t="str">
            <v>-</v>
          </cell>
          <cell r="P537" t="str">
            <v>gi|698583999|ref|XP_009778240.1|/1.38772e-59/PREDICTED: agamous-like MADS-box protein AGL27 isoform X2 [Nicotiana sylvestris]</v>
          </cell>
        </row>
        <row r="538">
          <cell r="A538" t="str">
            <v>gene_4045</v>
          </cell>
          <cell r="B538">
            <v>690</v>
          </cell>
          <cell r="C538">
            <v>99</v>
          </cell>
          <cell r="D538">
            <v>126</v>
          </cell>
          <cell r="E538">
            <v>239</v>
          </cell>
          <cell r="F538">
            <v>223</v>
          </cell>
          <cell r="G538">
            <v>2.9040027093463001</v>
          </cell>
          <cell r="H538">
            <v>1.0105612580879</v>
          </cell>
          <cell r="I538" t="str">
            <v>up</v>
          </cell>
          <cell r="J538">
            <v>1.7953583866412901E-4</v>
          </cell>
          <cell r="K538">
            <v>6.5123588540231397E-3</v>
          </cell>
          <cell r="L538" t="str">
            <v>-</v>
          </cell>
          <cell r="M538" t="str">
            <v>-</v>
          </cell>
          <cell r="N538" t="str">
            <v>-</v>
          </cell>
          <cell r="O538" t="str">
            <v>-</v>
          </cell>
          <cell r="P538" t="str">
            <v>gi|697161610|ref|XP_009589589.1|/7.40205e-149/PREDICTED: DCN1-like protein 4 [Nicotiana tomentosiformis]</v>
          </cell>
        </row>
        <row r="539">
          <cell r="A539" t="str">
            <v>gene_11164</v>
          </cell>
          <cell r="B539">
            <v>1542</v>
          </cell>
          <cell r="C539">
            <v>1697</v>
          </cell>
          <cell r="D539">
            <v>962</v>
          </cell>
          <cell r="E539">
            <v>533</v>
          </cell>
          <cell r="F539">
            <v>812</v>
          </cell>
          <cell r="G539">
            <v>5.4483782244761301</v>
          </cell>
          <cell r="H539">
            <v>-1.04101141734666</v>
          </cell>
          <cell r="I539" t="str">
            <v>down</v>
          </cell>
          <cell r="J539">
            <v>1.8231985573210799E-4</v>
          </cell>
          <cell r="K539">
            <v>6.5921590956165496E-3</v>
          </cell>
          <cell r="L539" t="str">
            <v>-</v>
          </cell>
          <cell r="M539" t="str">
            <v>GO:0043231//intracellular membrane-bounded organelle;GO:0005911//cell-cell junction</v>
          </cell>
          <cell r="N539" t="str">
            <v>-</v>
          </cell>
          <cell r="O539" t="str">
            <v>GO:0010038//response to metal ion;GO:0000041//transition metal ion transport;GO:0046916//cellular transition metal ion homeostasis;GO:0072593//reactive oxygen species metabolic process;GO:0009617//response to bacterium</v>
          </cell>
          <cell r="P539" t="str">
            <v>gi|697124709|ref|XP_009616361.1|/0/PREDICTED: metal transporter Nramp3-like [Nicotiana tomentosiformis]</v>
          </cell>
        </row>
        <row r="540">
          <cell r="A540" t="str">
            <v>gene_16056</v>
          </cell>
          <cell r="B540">
            <v>1071</v>
          </cell>
          <cell r="C540">
            <v>59</v>
          </cell>
          <cell r="D540">
            <v>11</v>
          </cell>
          <cell r="E540">
            <v>155</v>
          </cell>
          <cell r="F540">
            <v>153</v>
          </cell>
          <cell r="G540">
            <v>2.05758226071283</v>
          </cell>
          <cell r="H540">
            <v>2.0751582176203902</v>
          </cell>
          <cell r="I540" t="str">
            <v>up</v>
          </cell>
          <cell r="J540">
            <v>1.83595506253351E-4</v>
          </cell>
          <cell r="K540">
            <v>6.6306789423389604E-3</v>
          </cell>
          <cell r="L540" t="str">
            <v>ko01100//Metabolic pathways;ko00630//Glyoxylate and dicarboxylate metabolism;ko00910//Nitrogen metabolism;ko00250//Alanine, aspartate and glutamate metabolism;ko00330//Arginine and proline metabolism</v>
          </cell>
          <cell r="M540" t="str">
            <v>GO:0044424</v>
          </cell>
          <cell r="N540" t="str">
            <v>GO:0016211;GO:0032550</v>
          </cell>
          <cell r="O540" t="str">
            <v>GO:0006541//glutamine metabolic process;GO:0071941</v>
          </cell>
          <cell r="P540" t="str">
            <v>gi|697149599|ref|XP_009629012.1|/0/PREDICTED: glutamine synthetase-like [Nicotiana tomentosiformis]</v>
          </cell>
        </row>
        <row r="541">
          <cell r="A541" t="str">
            <v>gene_15216</v>
          </cell>
          <cell r="B541">
            <v>2403</v>
          </cell>
          <cell r="C541">
            <v>13</v>
          </cell>
          <cell r="D541">
            <v>18</v>
          </cell>
          <cell r="E541">
            <v>68</v>
          </cell>
          <cell r="F541">
            <v>51</v>
          </cell>
          <cell r="G541">
            <v>0.76903301458288398</v>
          </cell>
          <cell r="H541">
            <v>1.9111794420358299</v>
          </cell>
          <cell r="I541" t="str">
            <v>up</v>
          </cell>
          <cell r="J541">
            <v>1.85300797864892E-4</v>
          </cell>
          <cell r="K541">
            <v>6.6693480089979303E-3</v>
          </cell>
          <cell r="L541" t="str">
            <v>ko04075//Plant hormone signal transduction</v>
          </cell>
          <cell r="M541" t="str">
            <v>-</v>
          </cell>
          <cell r="N541" t="str">
            <v>GO:0036094//small molecule binding;GO:0004672//protein kinase activity;GO:1901363;GO:0097159//organic cyclic compound binding</v>
          </cell>
          <cell r="O541" t="str">
            <v>GO:0009987//cellular process</v>
          </cell>
          <cell r="P541" t="str">
            <v>gi|698569101|ref|XP_009774242.1|/0/PREDICTED: putative receptor protein kinase ZmPK1 [Nicotiana sylvestris]</v>
          </cell>
        </row>
        <row r="542">
          <cell r="A542" t="str">
            <v>gene_58236</v>
          </cell>
          <cell r="B542">
            <v>1062</v>
          </cell>
          <cell r="C542">
            <v>313</v>
          </cell>
          <cell r="D542">
            <v>206</v>
          </cell>
          <cell r="E542">
            <v>110</v>
          </cell>
          <cell r="F542">
            <v>139</v>
          </cell>
          <cell r="G542">
            <v>3.0769289238209399</v>
          </cell>
          <cell r="H542">
            <v>-1.10654232395839</v>
          </cell>
          <cell r="I542" t="str">
            <v>down</v>
          </cell>
          <cell r="J542">
            <v>1.8744744267495901E-4</v>
          </cell>
          <cell r="K542">
            <v>6.7218885344320599E-3</v>
          </cell>
          <cell r="L542" t="str">
            <v>-</v>
          </cell>
          <cell r="M542" t="str">
            <v>-</v>
          </cell>
          <cell r="N542" t="str">
            <v>-</v>
          </cell>
          <cell r="O542" t="str">
            <v>-</v>
          </cell>
          <cell r="P542" t="str">
            <v>gi|698551780|ref|XP_009769424.1|/0/PREDICTED: uncharacterized protein LOC104220284 [Nicotiana sylvestris]</v>
          </cell>
        </row>
        <row r="543">
          <cell r="A543" t="str">
            <v>gene_63996</v>
          </cell>
          <cell r="B543">
            <v>1923</v>
          </cell>
          <cell r="C543">
            <v>3</v>
          </cell>
          <cell r="D543">
            <v>5</v>
          </cell>
          <cell r="E543">
            <v>25</v>
          </cell>
          <cell r="F543">
            <v>25</v>
          </cell>
          <cell r="G543">
            <v>-0.49268443433575299</v>
          </cell>
          <cell r="H543">
            <v>2.57817598025609</v>
          </cell>
          <cell r="I543" t="str">
            <v>up</v>
          </cell>
          <cell r="J543">
            <v>1.9158407567821E-4</v>
          </cell>
          <cell r="K543">
            <v>6.8485876667327399E-3</v>
          </cell>
          <cell r="L543" t="str">
            <v>-</v>
          </cell>
          <cell r="M543" t="str">
            <v>-</v>
          </cell>
          <cell r="N543" t="str">
            <v>-</v>
          </cell>
          <cell r="O543" t="str">
            <v>-</v>
          </cell>
          <cell r="P543" t="str">
            <v>gi|697149659|ref|XP_009629037.1|/0/PREDICTED: uncharacterized protein At1g04910-like isoform X1 [Nicotiana tomentosiformis]</v>
          </cell>
        </row>
        <row r="544">
          <cell r="A544" t="str">
            <v>gene_21840</v>
          </cell>
          <cell r="B544">
            <v>672</v>
          </cell>
          <cell r="C544">
            <v>58</v>
          </cell>
          <cell r="D544">
            <v>37</v>
          </cell>
          <cell r="E544">
            <v>97</v>
          </cell>
          <cell r="F544">
            <v>192</v>
          </cell>
          <cell r="G544">
            <v>2.0673760256167002</v>
          </cell>
          <cell r="H544">
            <v>1.5438414962085101</v>
          </cell>
          <cell r="I544" t="str">
            <v>up</v>
          </cell>
          <cell r="J544">
            <v>1.92110673188648E-4</v>
          </cell>
          <cell r="K544">
            <v>6.8549266003521203E-3</v>
          </cell>
          <cell r="L544" t="str">
            <v>ko00480//Glutathione metabolism</v>
          </cell>
          <cell r="M544" t="str">
            <v>-</v>
          </cell>
          <cell r="N544" t="str">
            <v>-</v>
          </cell>
          <cell r="O544" t="str">
            <v>-</v>
          </cell>
          <cell r="P544" t="str">
            <v>gi|698476596|ref|XP_009785599.1|/6.17181e-164/PREDICTED: glutathione S-transferase U9 [Nicotiana sylvestris]</v>
          </cell>
        </row>
        <row r="545">
          <cell r="A545" t="str">
            <v>gene_56604</v>
          </cell>
          <cell r="B545">
            <v>1110</v>
          </cell>
          <cell r="C545">
            <v>122</v>
          </cell>
          <cell r="D545">
            <v>121</v>
          </cell>
          <cell r="E545">
            <v>33</v>
          </cell>
          <cell r="F545">
            <v>61</v>
          </cell>
          <cell r="G545">
            <v>1.90021944395852</v>
          </cell>
          <cell r="H545">
            <v>-1.4142173365210999</v>
          </cell>
          <cell r="I545" t="str">
            <v>down</v>
          </cell>
          <cell r="J545">
            <v>1.9219623567862199E-4</v>
          </cell>
          <cell r="K545">
            <v>6.8549266003521203E-3</v>
          </cell>
          <cell r="L545" t="str">
            <v>ko00903//Limonene and pinene degradation;ko01100//Metabolic pathways;ko00945//Stilbenoid, diarylheptanoid and gingerol biosynthesis;ko01110//Biosynthesis of secondary metabolites</v>
          </cell>
          <cell r="M545" t="str">
            <v>GO:0044437</v>
          </cell>
          <cell r="N545" t="str">
            <v>GO:0000989//transcription factor binding transcription factor activity;GO:0046914//transition metal ion binding;GO:0008080//N-acetyltransferase activity;GO:0005515//protein binding</v>
          </cell>
          <cell r="O545" t="str">
            <v>GO:0001101//response to acid chemical;GO:0000302//response to reactive oxygen species;GO:0009725//response to hormone;GO:0010243//response to organonitrogen compound;GO:0006970//response to osmotic stress;GO:0016570//histone modification;GO:0006351//transcription, DNA-templated</v>
          </cell>
          <cell r="P545" t="str">
            <v>gi|697157593|ref|XP_009587551.1|;gi|697157589|ref|XP_009587549.1|/0;0/PREDICTED: BTB/POZ and TAZ domain-containing protein 4-like isoform X2 [Nicotiana tomentosiformis];PREDICTED: BTB/POZ and TAZ domain-containing protein 4-like isoform X1 [Nicotiana tomentosiformis]</v>
          </cell>
        </row>
        <row r="546">
          <cell r="A546" t="str">
            <v>gene_16357</v>
          </cell>
          <cell r="B546">
            <v>2304</v>
          </cell>
          <cell r="C546">
            <v>192</v>
          </cell>
          <cell r="D546">
            <v>183</v>
          </cell>
          <cell r="E546">
            <v>87</v>
          </cell>
          <cell r="F546">
            <v>97</v>
          </cell>
          <cell r="G546">
            <v>2.6197411989414299</v>
          </cell>
          <cell r="H546">
            <v>-1.06280484630551</v>
          </cell>
          <cell r="I546" t="str">
            <v>down</v>
          </cell>
          <cell r="J546">
            <v>1.9899758894883999E-4</v>
          </cell>
          <cell r="K546">
            <v>7.0338508766457303E-3</v>
          </cell>
          <cell r="L546" t="str">
            <v>ko04626//Plant-pathogen interaction</v>
          </cell>
          <cell r="M546" t="str">
            <v>-</v>
          </cell>
          <cell r="N546" t="str">
            <v>GO:0016772//transferase activity, transferring phosphorus-containing groups</v>
          </cell>
          <cell r="O546" t="str">
            <v>-</v>
          </cell>
          <cell r="P546" t="str">
            <v>gi|697102798|ref|XP_009603090.1|;gi|697102800|ref|XP_009603098.1|/0;0/PREDICTED: probable inactive leucine-rich repeat receptor-like protein kinase At3g03770 isoform X1 [Nicotiana tomentosiformis];PREDICTED: probable inactive leucine-rich repeat receptor-like protein kinase At3g03770 isoform X2 [Nicotiana tomentosiformis]</v>
          </cell>
        </row>
        <row r="547">
          <cell r="A547" t="str">
            <v>gene_20823</v>
          </cell>
          <cell r="B547">
            <v>726</v>
          </cell>
          <cell r="C547">
            <v>84</v>
          </cell>
          <cell r="D547">
            <v>49</v>
          </cell>
          <cell r="E547">
            <v>185</v>
          </cell>
          <cell r="F547">
            <v>158</v>
          </cell>
          <cell r="G547">
            <v>2.3867896989827</v>
          </cell>
          <cell r="H547">
            <v>1.3271906716678801</v>
          </cell>
          <cell r="I547" t="str">
            <v>up</v>
          </cell>
          <cell r="J547">
            <v>2.02644341566183E-4</v>
          </cell>
          <cell r="K547">
            <v>7.1387412795979703E-3</v>
          </cell>
          <cell r="L547" t="str">
            <v>-</v>
          </cell>
          <cell r="M547" t="str">
            <v>-</v>
          </cell>
          <cell r="N547" t="str">
            <v>GO:0005488</v>
          </cell>
          <cell r="O547" t="str">
            <v>-</v>
          </cell>
          <cell r="P547" t="str">
            <v>gi|698516460|ref|XP_009803110.1|/1.87042e-179/PREDICTED: PCTP-like protein [Nicotiana sylvestris]</v>
          </cell>
        </row>
        <row r="548">
          <cell r="A548" t="str">
            <v>gene_66894</v>
          </cell>
          <cell r="B548">
            <v>354</v>
          </cell>
          <cell r="C548">
            <v>3646</v>
          </cell>
          <cell r="D548">
            <v>10775</v>
          </cell>
          <cell r="E548">
            <v>1514</v>
          </cell>
          <cell r="F548">
            <v>3542</v>
          </cell>
          <cell r="G548">
            <v>7.7027438424703201</v>
          </cell>
          <cell r="H548">
            <v>-1.5456715919272599</v>
          </cell>
          <cell r="I548" t="str">
            <v>down</v>
          </cell>
          <cell r="J548">
            <v>2.0479723646296799E-4</v>
          </cell>
          <cell r="K548">
            <v>7.2065313263849403E-3</v>
          </cell>
          <cell r="L548" t="str">
            <v>-</v>
          </cell>
          <cell r="M548" t="str">
            <v>-</v>
          </cell>
          <cell r="N548" t="str">
            <v>-</v>
          </cell>
          <cell r="O548" t="str">
            <v>GO:0051234//establishment of localization</v>
          </cell>
          <cell r="P548" t="str">
            <v>gi|48526017|gb|AAT45202.1|/9.89384e-65/lipid transfer protein 1 precursor [Nicotiana tabacum]</v>
          </cell>
        </row>
        <row r="549">
          <cell r="A549" t="str">
            <v>gene_801</v>
          </cell>
          <cell r="B549">
            <v>1260</v>
          </cell>
          <cell r="C549">
            <v>182</v>
          </cell>
          <cell r="D549">
            <v>105</v>
          </cell>
          <cell r="E549">
            <v>351</v>
          </cell>
          <cell r="F549">
            <v>293</v>
          </cell>
          <cell r="G549">
            <v>3.34461551088528</v>
          </cell>
          <cell r="H549">
            <v>1.1268681244038099</v>
          </cell>
          <cell r="I549" t="str">
            <v>up</v>
          </cell>
          <cell r="J549">
            <v>2.09880333475274E-4</v>
          </cell>
          <cell r="K549">
            <v>7.3771650324881803E-3</v>
          </cell>
          <cell r="L549" t="str">
            <v>ko00531//Glycosaminoglycan degradation;ko01100//Metabolic pathways</v>
          </cell>
          <cell r="M549" t="str">
            <v>-</v>
          </cell>
          <cell r="N549" t="str">
            <v>-</v>
          </cell>
          <cell r="O549" t="str">
            <v>-</v>
          </cell>
          <cell r="P549" t="str">
            <v>gi|698588865|ref|XP_009779584.1|/1.8404e-168/PREDICTED: heparan-alpha-glucosaminide N-acetyltransferase-like [Nicotiana sylvestris]</v>
          </cell>
        </row>
        <row r="550">
          <cell r="A550" t="str">
            <v>gene_37252</v>
          </cell>
          <cell r="B550">
            <v>867</v>
          </cell>
          <cell r="C550">
            <v>60</v>
          </cell>
          <cell r="D550">
            <v>42</v>
          </cell>
          <cell r="E550">
            <v>113</v>
          </cell>
          <cell r="F550">
            <v>157</v>
          </cell>
          <cell r="G550">
            <v>2.0288509748033698</v>
          </cell>
          <cell r="H550">
            <v>1.35494737791402</v>
          </cell>
          <cell r="I550" t="str">
            <v>up</v>
          </cell>
          <cell r="J550">
            <v>2.10819385227595E-4</v>
          </cell>
          <cell r="K550">
            <v>7.4019202637426E-3</v>
          </cell>
          <cell r="L550" t="str">
            <v>-</v>
          </cell>
          <cell r="M550" t="str">
            <v>-</v>
          </cell>
          <cell r="N550" t="str">
            <v>-</v>
          </cell>
          <cell r="O550" t="str">
            <v>-</v>
          </cell>
          <cell r="P550" t="str">
            <v>gi|698532608|ref|XP_009763127.1|/0/PREDICTED: patatin-like protein 2 [Nicotiana sylvestris]</v>
          </cell>
        </row>
        <row r="551">
          <cell r="A551" t="str">
            <v>gene_42254</v>
          </cell>
          <cell r="B551">
            <v>2652</v>
          </cell>
          <cell r="C551">
            <v>62</v>
          </cell>
          <cell r="D551">
            <v>63</v>
          </cell>
          <cell r="E551">
            <v>151</v>
          </cell>
          <cell r="F551">
            <v>143</v>
          </cell>
          <cell r="G551">
            <v>2.2019501552991501</v>
          </cell>
          <cell r="H551">
            <v>1.20122122537009</v>
          </cell>
          <cell r="I551" t="str">
            <v>up</v>
          </cell>
          <cell r="J551">
            <v>2.1189612334659099E-4</v>
          </cell>
          <cell r="K551">
            <v>7.4231920811051802E-3</v>
          </cell>
          <cell r="L551" t="str">
            <v>ko00230//Purine metabolism;ko01100//Metabolic pathways;ko04626//Plant-pathogen interaction;ko00240//Pyrimidine metabolism;ko03020//RNA polymerase</v>
          </cell>
          <cell r="M551" t="str">
            <v>-</v>
          </cell>
          <cell r="N551" t="str">
            <v>-</v>
          </cell>
          <cell r="O551" t="str">
            <v>-</v>
          </cell>
          <cell r="P551" t="str">
            <v>gi|698543995|ref|XP_009766920.1|/0/PREDICTED: putative late blight resistance protein homolog R1B-16, partial [Nicotiana sylvestris]</v>
          </cell>
        </row>
        <row r="552">
          <cell r="A552" t="str">
            <v>gene_73384</v>
          </cell>
          <cell r="B552">
            <v>1755</v>
          </cell>
          <cell r="C552">
            <v>44</v>
          </cell>
          <cell r="D552">
            <v>54</v>
          </cell>
          <cell r="E552">
            <v>125</v>
          </cell>
          <cell r="F552">
            <v>121</v>
          </cell>
          <cell r="G552">
            <v>1.92184171812229</v>
          </cell>
          <cell r="H552">
            <v>1.2970880060700301</v>
          </cell>
          <cell r="I552" t="str">
            <v>up</v>
          </cell>
          <cell r="J552">
            <v>2.1327722937181001E-4</v>
          </cell>
          <cell r="K552">
            <v>7.4550086084964502E-3</v>
          </cell>
          <cell r="L552" t="str">
            <v>-</v>
          </cell>
          <cell r="M552" t="str">
            <v>-</v>
          </cell>
          <cell r="N552" t="str">
            <v>-</v>
          </cell>
          <cell r="O552" t="str">
            <v>GO:0051234//establishment of localization</v>
          </cell>
          <cell r="P552" t="str">
            <v>gi|697170727|ref|XP_009594286.1|/0/PREDICTED: protein NRT1/ PTR FAMILY 4.6-like [Nicotiana tomentosiformis]</v>
          </cell>
        </row>
        <row r="553">
          <cell r="A553" t="str">
            <v>gene_17131</v>
          </cell>
          <cell r="B553">
            <v>1245</v>
          </cell>
          <cell r="C553">
            <v>125</v>
          </cell>
          <cell r="D553">
            <v>165</v>
          </cell>
          <cell r="E553">
            <v>422</v>
          </cell>
          <cell r="F553">
            <v>236</v>
          </cell>
          <cell r="G553">
            <v>3.3722624998311601</v>
          </cell>
          <cell r="H553">
            <v>1.1702153886048099</v>
          </cell>
          <cell r="I553" t="str">
            <v>up</v>
          </cell>
          <cell r="J553">
            <v>2.14876366068989E-4</v>
          </cell>
          <cell r="K553">
            <v>7.4894401472446904E-3</v>
          </cell>
          <cell r="L553" t="str">
            <v>ko04712//Circadian rhythm - plant</v>
          </cell>
          <cell r="M553" t="str">
            <v>-</v>
          </cell>
          <cell r="N553" t="str">
            <v>-</v>
          </cell>
          <cell r="O553" t="str">
            <v>-</v>
          </cell>
          <cell r="P553" t="str">
            <v>gi|698521680|ref|XP_009757642.1|/0/PREDICTED: transcription factor bHLH130-like [Nicotiana sylvestris]</v>
          </cell>
        </row>
        <row r="554">
          <cell r="A554" t="str">
            <v>gene_10826</v>
          </cell>
          <cell r="B554">
            <v>1332</v>
          </cell>
          <cell r="C554">
            <v>11</v>
          </cell>
          <cell r="D554">
            <v>5</v>
          </cell>
          <cell r="E554">
            <v>66</v>
          </cell>
          <cell r="F554">
            <v>27</v>
          </cell>
          <cell r="G554">
            <v>0.343499114165423</v>
          </cell>
          <cell r="H554">
            <v>2.50115764622899</v>
          </cell>
          <cell r="I554" t="str">
            <v>up</v>
          </cell>
          <cell r="J554">
            <v>2.1497489083879701E-4</v>
          </cell>
          <cell r="K554">
            <v>7.4894401472446904E-3</v>
          </cell>
          <cell r="L554" t="str">
            <v>-</v>
          </cell>
          <cell r="M554" t="str">
            <v>-</v>
          </cell>
          <cell r="N554" t="str">
            <v>-</v>
          </cell>
          <cell r="O554" t="str">
            <v>-</v>
          </cell>
          <cell r="P554" t="str">
            <v>gi|698491633|ref|XP_009792227.1|/1.47575e-175/PREDICTED: ethylene-responsive transcription factor ABR1-like isoform X1 [Nicotiana sylvestris]</v>
          </cell>
        </row>
        <row r="555">
          <cell r="A555" t="str">
            <v>gene_84247</v>
          </cell>
          <cell r="B555">
            <v>711</v>
          </cell>
          <cell r="C555">
            <v>58</v>
          </cell>
          <cell r="D555">
            <v>96</v>
          </cell>
          <cell r="E555">
            <v>108</v>
          </cell>
          <cell r="F555">
            <v>508</v>
          </cell>
          <cell r="G555">
            <v>3.0344086293190702</v>
          </cell>
          <cell r="H555">
            <v>1.93722197079085</v>
          </cell>
          <cell r="I555" t="str">
            <v>up</v>
          </cell>
          <cell r="J555">
            <v>2.1762542292401901E-4</v>
          </cell>
          <cell r="K555">
            <v>7.5650627997479397E-3</v>
          </cell>
          <cell r="L555" t="str">
            <v>-</v>
          </cell>
          <cell r="M555" t="str">
            <v>-</v>
          </cell>
          <cell r="N555" t="str">
            <v>-</v>
          </cell>
          <cell r="O555" t="str">
            <v>-</v>
          </cell>
          <cell r="P555" t="str">
            <v>-</v>
          </cell>
        </row>
        <row r="556">
          <cell r="A556" t="str">
            <v>gene_12653</v>
          </cell>
          <cell r="B556">
            <v>666</v>
          </cell>
          <cell r="C556">
            <v>5</v>
          </cell>
          <cell r="D556">
            <v>14</v>
          </cell>
          <cell r="E556">
            <v>44</v>
          </cell>
          <cell r="F556">
            <v>44</v>
          </cell>
          <cell r="G556">
            <v>0.30633148087913098</v>
          </cell>
          <cell r="H556">
            <v>2.1754628913407799</v>
          </cell>
          <cell r="I556" t="str">
            <v>up</v>
          </cell>
          <cell r="J556">
            <v>2.2128417648256701E-4</v>
          </cell>
          <cell r="K556">
            <v>7.6668887915591899E-3</v>
          </cell>
          <cell r="L556" t="str">
            <v>ko00480//Glutathione metabolism</v>
          </cell>
          <cell r="M556" t="str">
            <v>-</v>
          </cell>
          <cell r="N556" t="str">
            <v>GO:0016765//transferase activity, transferring alkyl or aryl (other than methyl) groups</v>
          </cell>
          <cell r="O556" t="str">
            <v>GO:0009755//hormone-mediated signaling pathway</v>
          </cell>
          <cell r="P556" t="str">
            <v>gi|697165603|ref|XP_009591608.1|/2.12296e-151/PREDICTED: probable glutathione S-transferase parC [Nicotiana tomentosiformis]</v>
          </cell>
        </row>
        <row r="557">
          <cell r="A557" t="str">
            <v>gene_59810</v>
          </cell>
          <cell r="B557">
            <v>1332</v>
          </cell>
          <cell r="C557">
            <v>41</v>
          </cell>
          <cell r="D557">
            <v>49</v>
          </cell>
          <cell r="E557">
            <v>127</v>
          </cell>
          <cell r="F557">
            <v>108</v>
          </cell>
          <cell r="G557">
            <v>1.8438332875760499</v>
          </cell>
          <cell r="H557">
            <v>1.3566218871301801</v>
          </cell>
          <cell r="I557" t="str">
            <v>up</v>
          </cell>
          <cell r="J557">
            <v>2.22429186287952E-4</v>
          </cell>
          <cell r="K557">
            <v>7.6981007842731302E-3</v>
          </cell>
          <cell r="L557" t="str">
            <v>-</v>
          </cell>
          <cell r="M557" t="str">
            <v>-</v>
          </cell>
          <cell r="N557" t="str">
            <v>GO:0097159//organic cyclic compound binding;GO:0043169//cation binding</v>
          </cell>
          <cell r="O557" t="str">
            <v>-</v>
          </cell>
          <cell r="P557" t="str">
            <v>gi|698471605|ref|XP_009784070.1|/0/PREDICTED: zinc finger protein MAGPIE-like [Nicotiana sylvestris]</v>
          </cell>
        </row>
        <row r="558">
          <cell r="A558" t="str">
            <v>gene_14853</v>
          </cell>
          <cell r="B558">
            <v>861</v>
          </cell>
          <cell r="C558">
            <v>43</v>
          </cell>
          <cell r="D558">
            <v>32</v>
          </cell>
          <cell r="E558">
            <v>92</v>
          </cell>
          <cell r="F558">
            <v>121</v>
          </cell>
          <cell r="G558">
            <v>1.66904969503892</v>
          </cell>
          <cell r="H558">
            <v>1.45839724020982</v>
          </cell>
          <cell r="I558" t="str">
            <v>up</v>
          </cell>
          <cell r="J558">
            <v>2.2275758695608299E-4</v>
          </cell>
          <cell r="K558">
            <v>7.7010131130902902E-3</v>
          </cell>
          <cell r="L558" t="str">
            <v>-</v>
          </cell>
          <cell r="M558" t="str">
            <v>GO:0031224//intrinsic component of membrane</v>
          </cell>
          <cell r="N558" t="str">
            <v>-</v>
          </cell>
          <cell r="O558" t="str">
            <v>GO:0051234//establishment of localization</v>
          </cell>
          <cell r="P558" t="str">
            <v>gi|698513431|ref|XP_009801656.1|/0/PREDICTED: aquaporin NIP2-1-like [Nicotiana sylvestris]</v>
          </cell>
        </row>
        <row r="559">
          <cell r="A559" t="str">
            <v>gene_16881</v>
          </cell>
          <cell r="B559">
            <v>306</v>
          </cell>
          <cell r="C559">
            <v>37</v>
          </cell>
          <cell r="D559">
            <v>56</v>
          </cell>
          <cell r="E559">
            <v>99</v>
          </cell>
          <cell r="F559">
            <v>155</v>
          </cell>
          <cell r="G559">
            <v>1.9251746487664101</v>
          </cell>
          <cell r="H559">
            <v>1.4096550850229499</v>
          </cell>
          <cell r="I559" t="str">
            <v>up</v>
          </cell>
          <cell r="J559">
            <v>2.24843072239617E-4</v>
          </cell>
          <cell r="K559">
            <v>7.7224380963429196E-3</v>
          </cell>
          <cell r="L559" t="str">
            <v>-</v>
          </cell>
          <cell r="M559" t="str">
            <v>-</v>
          </cell>
          <cell r="N559" t="str">
            <v>GO:0005515//protein binding</v>
          </cell>
          <cell r="O559" t="str">
            <v>-</v>
          </cell>
          <cell r="P559" t="str">
            <v>gi|697115925|ref|XP_009611879.1|/1.36141e-40/PREDICTED: transcription factor bHLH148-like [Nicotiana tomentosiformis]</v>
          </cell>
        </row>
        <row r="560">
          <cell r="A560" t="str">
            <v>gene_3503</v>
          </cell>
          <cell r="B560">
            <v>1083</v>
          </cell>
          <cell r="C560">
            <v>155</v>
          </cell>
          <cell r="D560">
            <v>244</v>
          </cell>
          <cell r="E560">
            <v>98</v>
          </cell>
          <cell r="F560">
            <v>85</v>
          </cell>
          <cell r="G560">
            <v>2.67292818548056</v>
          </cell>
          <cell r="H560">
            <v>-1.14392063404849</v>
          </cell>
          <cell r="I560" t="str">
            <v>down</v>
          </cell>
          <cell r="J560">
            <v>2.2528479320022999E-4</v>
          </cell>
          <cell r="K560">
            <v>7.7224380963429196E-3</v>
          </cell>
          <cell r="L560" t="str">
            <v>ko00270//Cysteine and methionine metabolism;ko01100//Metabolic pathways;ko00920//Sulfur metabolism</v>
          </cell>
          <cell r="M560" t="str">
            <v>GO:0044424</v>
          </cell>
          <cell r="N560" t="str">
            <v>GO:0016412//serine O-acyltransferase activity</v>
          </cell>
          <cell r="O560" t="str">
            <v>GO:0006563//L-serine metabolic process</v>
          </cell>
          <cell r="P560" t="str">
            <v>gi|697189424|ref|XP_009603768.1|/0/PREDICTED: serine acetyltransferase 2-like [Nicotiana tomentosiformis]</v>
          </cell>
        </row>
        <row r="561">
          <cell r="A561" t="str">
            <v>gene_67067</v>
          </cell>
          <cell r="B561">
            <v>975</v>
          </cell>
          <cell r="C561">
            <v>159</v>
          </cell>
          <cell r="D561">
            <v>90</v>
          </cell>
          <cell r="E561">
            <v>281</v>
          </cell>
          <cell r="F561">
            <v>280</v>
          </cell>
          <cell r="G561">
            <v>3.1424396563777899</v>
          </cell>
          <cell r="H561">
            <v>1.12756292597771</v>
          </cell>
          <cell r="I561" t="str">
            <v>up</v>
          </cell>
          <cell r="J561">
            <v>2.2602437243302099E-4</v>
          </cell>
          <cell r="K561">
            <v>7.7375922241484296E-3</v>
          </cell>
          <cell r="L561" t="str">
            <v>-</v>
          </cell>
          <cell r="M561" t="str">
            <v>GO:0043231//intracellular membrane-bounded organelle</v>
          </cell>
          <cell r="N561" t="str">
            <v>GO:0016788//hydrolase activity, acting on ester bonds</v>
          </cell>
          <cell r="O561" t="str">
            <v>GO:0090304;GO:0032446//protein modification by small protein conjugation</v>
          </cell>
          <cell r="P561" t="str">
            <v>gi|697156119|ref|XP_009586807.1|/0/PREDICTED: bifunctional nuclease 2-like [Nicotiana tomentosiformis]</v>
          </cell>
        </row>
        <row r="562">
          <cell r="A562" t="str">
            <v>gene_20962</v>
          </cell>
          <cell r="B562">
            <v>2379</v>
          </cell>
          <cell r="C562">
            <v>28</v>
          </cell>
          <cell r="D562">
            <v>31</v>
          </cell>
          <cell r="E562">
            <v>74</v>
          </cell>
          <cell r="F562">
            <v>107</v>
          </cell>
          <cell r="G562">
            <v>1.4108727960598699</v>
          </cell>
          <cell r="H562">
            <v>1.57268427519375</v>
          </cell>
          <cell r="I562" t="str">
            <v>up</v>
          </cell>
          <cell r="J562">
            <v>2.30275371092943E-4</v>
          </cell>
          <cell r="K562">
            <v>7.8405531049561498E-3</v>
          </cell>
          <cell r="L562" t="str">
            <v>-</v>
          </cell>
          <cell r="M562" t="str">
            <v>GO:0031224//intrinsic component of membrane</v>
          </cell>
          <cell r="N562" t="str">
            <v>-</v>
          </cell>
          <cell r="O562" t="str">
            <v>GO:0009267//cellular response to starvation</v>
          </cell>
          <cell r="P562" t="str">
            <v>gi|697120941|ref|XP_009614439.1|/0/PREDICTED: phosphate transporter PHO1 homolog 1 isoform X2 [Nicotiana tomentosiformis]</v>
          </cell>
        </row>
        <row r="563">
          <cell r="A563" t="str">
            <v>gene_17253</v>
          </cell>
          <cell r="B563">
            <v>1158</v>
          </cell>
          <cell r="C563">
            <v>179</v>
          </cell>
          <cell r="D563">
            <v>197</v>
          </cell>
          <cell r="E563">
            <v>89</v>
          </cell>
          <cell r="F563">
            <v>98</v>
          </cell>
          <cell r="G563">
            <v>2.6280410427337402</v>
          </cell>
          <cell r="H563">
            <v>-1.04015780403289</v>
          </cell>
          <cell r="I563" t="str">
            <v>down</v>
          </cell>
          <cell r="J563">
            <v>2.3318155422636999E-4</v>
          </cell>
          <cell r="K563">
            <v>7.9223935594862401E-3</v>
          </cell>
          <cell r="L563" t="str">
            <v>ko00380//Tryptophan metabolism</v>
          </cell>
          <cell r="M563" t="str">
            <v>-</v>
          </cell>
          <cell r="N563" t="str">
            <v>GO:0016709//oxidoreductase activity, acting on paired donors, with incorporation or reduction of molecular oxygen, NAD(P)H as one donor, and incorporation of one atom of oxygen;GO:0000166//nucleotide binding</v>
          </cell>
          <cell r="O563" t="str">
            <v>GO:0044710</v>
          </cell>
          <cell r="P563" t="str">
            <v>gi|697155239|ref|XP_009631855.1|/0/PREDICTED: probable indole-3-pyruvate monooxygenase YUCCA10 [Nicotiana tomentosiformis]</v>
          </cell>
        </row>
        <row r="564">
          <cell r="A564" t="str">
            <v>gene_4113</v>
          </cell>
          <cell r="B564">
            <v>681</v>
          </cell>
          <cell r="C564">
            <v>85</v>
          </cell>
          <cell r="D564">
            <v>92</v>
          </cell>
          <cell r="E564">
            <v>183</v>
          </cell>
          <cell r="F564">
            <v>192</v>
          </cell>
          <cell r="G564">
            <v>2.5914553813742298</v>
          </cell>
          <cell r="H564">
            <v>1.04946929963428</v>
          </cell>
          <cell r="I564" t="str">
            <v>up</v>
          </cell>
          <cell r="J564">
            <v>2.3591224919526299E-4</v>
          </cell>
          <cell r="K564">
            <v>7.9979325858897093E-3</v>
          </cell>
          <cell r="L564" t="str">
            <v>ko04141//Protein processing in endoplasmic reticulum;ko01100//Metabolic pathways;ko03010//Ribosome;ko00563//Glycosylphosphatidylinositol(GPI)-anchor biosynthesis;ko04120//Ubiquitin mediated proteolysis</v>
          </cell>
          <cell r="M564" t="str">
            <v>-</v>
          </cell>
          <cell r="N564" t="str">
            <v>-</v>
          </cell>
          <cell r="O564" t="str">
            <v>-</v>
          </cell>
          <cell r="P564" t="str">
            <v>gi|698583408|ref|XP_009778091.1|/1.17049e-151/PREDICTED: E3 ubiquitin-protein ligase At3g02290-like [Nicotiana sylvestris]</v>
          </cell>
        </row>
        <row r="565">
          <cell r="A565" t="str">
            <v>gene_3340</v>
          </cell>
          <cell r="B565">
            <v>840</v>
          </cell>
          <cell r="C565">
            <v>13</v>
          </cell>
          <cell r="D565">
            <v>18</v>
          </cell>
          <cell r="E565">
            <v>52</v>
          </cell>
          <cell r="F565">
            <v>61</v>
          </cell>
          <cell r="G565">
            <v>0.70774983271873004</v>
          </cell>
          <cell r="H565">
            <v>1.82541113978518</v>
          </cell>
          <cell r="I565" t="str">
            <v>up</v>
          </cell>
          <cell r="J565">
            <v>2.3721436425487599E-4</v>
          </cell>
          <cell r="K565">
            <v>8.0334389802276807E-3</v>
          </cell>
          <cell r="L565" t="str">
            <v>ko00860//Porphyrin and chlorophyll metabolism;ko01110//Biosynthesis of secondary metabolites;ko00901//Indole alkaloid biosynthesis</v>
          </cell>
          <cell r="M565" t="str">
            <v>-</v>
          </cell>
          <cell r="N565" t="str">
            <v>GO:0052689//carboxylic ester hydrolase activity</v>
          </cell>
          <cell r="O565" t="str">
            <v>GO:0009683//indoleacetic acid metabolic process;GO:0044767</v>
          </cell>
          <cell r="P565" t="str">
            <v>gi|698451424|ref|XP_009777586.1|/0/PREDICTED: methylesterase 17-like [Nicotiana sylvestris]</v>
          </cell>
        </row>
        <row r="566">
          <cell r="A566" t="str">
            <v>gene_46511</v>
          </cell>
          <cell r="B566">
            <v>1452</v>
          </cell>
          <cell r="C566">
            <v>119</v>
          </cell>
          <cell r="D566">
            <v>97</v>
          </cell>
          <cell r="E566">
            <v>218</v>
          </cell>
          <cell r="F566">
            <v>229</v>
          </cell>
          <cell r="G566">
            <v>2.8541679538975</v>
          </cell>
          <cell r="H566">
            <v>1.01067595031165</v>
          </cell>
          <cell r="I566" t="str">
            <v>up</v>
          </cell>
          <cell r="J566">
            <v>2.39237638841128E-4</v>
          </cell>
          <cell r="K566">
            <v>8.0845911200663704E-3</v>
          </cell>
          <cell r="L566" t="str">
            <v>ko01100//Metabolic pathways;ko00592//alpha-Linolenic acid metabolism</v>
          </cell>
          <cell r="M566" t="str">
            <v>-</v>
          </cell>
          <cell r="N566" t="str">
            <v>GO:0046914//transition metal ion binding;GO:0016491//oxidoreductase activity;GO:0046906//tetrapyrrole binding</v>
          </cell>
          <cell r="O566" t="str">
            <v>GO:0044710</v>
          </cell>
          <cell r="P566" t="str">
            <v>gi|697146404|ref|XP_009627350.1|/0/PREDICTED: 9-divinyl ether synthase-like [Nicotiana tomentosiformis]</v>
          </cell>
        </row>
        <row r="567">
          <cell r="A567" t="str">
            <v>gene_15297</v>
          </cell>
          <cell r="B567">
            <v>816</v>
          </cell>
          <cell r="C567">
            <v>83</v>
          </cell>
          <cell r="D567">
            <v>117</v>
          </cell>
          <cell r="E567">
            <v>199</v>
          </cell>
          <cell r="F567">
            <v>219</v>
          </cell>
          <cell r="G567">
            <v>2.7497044252396701</v>
          </cell>
          <cell r="H567">
            <v>1.0334022830504599</v>
          </cell>
          <cell r="I567" t="str">
            <v>up</v>
          </cell>
          <cell r="J567">
            <v>2.4003135069754501E-4</v>
          </cell>
          <cell r="K567">
            <v>8.09406251993894E-3</v>
          </cell>
          <cell r="L567" t="str">
            <v>ko01100//Metabolic pathways;ko00750//Vitamin B6 metabolism</v>
          </cell>
          <cell r="M567" t="str">
            <v>-</v>
          </cell>
          <cell r="N567" t="str">
            <v>-</v>
          </cell>
          <cell r="O567" t="str">
            <v>-</v>
          </cell>
          <cell r="P567" t="str">
            <v>gi|662552173|gb|AIE54289.1|/0/psi14B protein [Nicotiana tabacum]</v>
          </cell>
        </row>
        <row r="568">
          <cell r="A568" t="str">
            <v>gene_8536</v>
          </cell>
          <cell r="B568">
            <v>936</v>
          </cell>
          <cell r="C568">
            <v>160</v>
          </cell>
          <cell r="D568">
            <v>116</v>
          </cell>
          <cell r="E568">
            <v>325</v>
          </cell>
          <cell r="F568">
            <v>257</v>
          </cell>
          <cell r="G568">
            <v>3.2277835670064898</v>
          </cell>
          <cell r="H568">
            <v>1.0431461371016699</v>
          </cell>
          <cell r="I568" t="str">
            <v>up</v>
          </cell>
          <cell r="J568">
            <v>2.4227426212785499E-4</v>
          </cell>
          <cell r="K568">
            <v>8.1435663226323493E-3</v>
          </cell>
          <cell r="L568" t="str">
            <v>-</v>
          </cell>
          <cell r="M568" t="str">
            <v>-</v>
          </cell>
          <cell r="N568" t="str">
            <v>-</v>
          </cell>
          <cell r="O568" t="str">
            <v>GO:0044238//primary metabolic process</v>
          </cell>
          <cell r="P568" t="str">
            <v>gi|697117421|ref|XP_009612649.1|/0/PREDICTED: patatin-like protein 2 [Nicotiana tomentosiformis]</v>
          </cell>
        </row>
        <row r="569">
          <cell r="A569" t="str">
            <v>gene_29394</v>
          </cell>
          <cell r="B569">
            <v>483</v>
          </cell>
          <cell r="C569">
            <v>35</v>
          </cell>
          <cell r="D569">
            <v>19</v>
          </cell>
          <cell r="E569">
            <v>95</v>
          </cell>
          <cell r="F569">
            <v>85</v>
          </cell>
          <cell r="G569">
            <v>1.38476548767216</v>
          </cell>
          <cell r="H569">
            <v>1.6933461239202701</v>
          </cell>
          <cell r="I569" t="str">
            <v>up</v>
          </cell>
          <cell r="J569">
            <v>2.42711667296394E-4</v>
          </cell>
          <cell r="K569">
            <v>8.1495805731501593E-3</v>
          </cell>
          <cell r="L569" t="str">
            <v>ko04141//Protein processing in endoplasmic reticulum</v>
          </cell>
          <cell r="M569" t="str">
            <v>GO:0043231//intracellular membrane-bounded organelle;GO:0009532//plastid stroma</v>
          </cell>
          <cell r="N569" t="str">
            <v>-</v>
          </cell>
          <cell r="O569" t="str">
            <v>GO:0050896//response to stimulus;GO:0009314//response to radiation</v>
          </cell>
          <cell r="P569" t="str">
            <v>gi|697123415|ref|XP_009615700.1|/2.46978e-70/PREDICTED: chaperone protein dnaJ 8, chloroplastic-like [Nicotiana tomentosiformis]</v>
          </cell>
        </row>
        <row r="570">
          <cell r="A570" t="str">
            <v>gene_42653</v>
          </cell>
          <cell r="B570">
            <v>639</v>
          </cell>
          <cell r="C570">
            <v>93</v>
          </cell>
          <cell r="D570">
            <v>44</v>
          </cell>
          <cell r="E570">
            <v>280</v>
          </cell>
          <cell r="F570">
            <v>143</v>
          </cell>
          <cell r="G570">
            <v>2.6265098527660098</v>
          </cell>
          <cell r="H570">
            <v>1.5962507828927399</v>
          </cell>
          <cell r="I570" t="str">
            <v>up</v>
          </cell>
          <cell r="J570">
            <v>2.43715372477003E-4</v>
          </cell>
          <cell r="K570">
            <v>8.1525872381480995E-3</v>
          </cell>
          <cell r="L570" t="str">
            <v>ko04075//Plant hormone signal transduction</v>
          </cell>
          <cell r="M570" t="str">
            <v>-</v>
          </cell>
          <cell r="N570" t="str">
            <v>-</v>
          </cell>
          <cell r="O570" t="str">
            <v>GO:0050794//regulation of cellular process;GO:0009639//response to red or far red light;GO:0006351//transcription, DNA-templated</v>
          </cell>
          <cell r="P570" t="str">
            <v>gi|697110011|ref|XP_009608871.1|/1.89695e-143/PREDICTED: auxin-responsive protein IAA20-like [Nicotiana tomentosiformis]</v>
          </cell>
        </row>
        <row r="571">
          <cell r="A571" t="str">
            <v>gene_22443</v>
          </cell>
          <cell r="B571">
            <v>1074</v>
          </cell>
          <cell r="C571">
            <v>150</v>
          </cell>
          <cell r="D571">
            <v>86</v>
          </cell>
          <cell r="E571">
            <v>270</v>
          </cell>
          <cell r="F571">
            <v>263</v>
          </cell>
          <cell r="G571">
            <v>3.0685622174497298</v>
          </cell>
          <cell r="H571">
            <v>1.1319517500941501</v>
          </cell>
          <cell r="I571" t="str">
            <v>up</v>
          </cell>
          <cell r="J571">
            <v>2.4420337222006002E-4</v>
          </cell>
          <cell r="K571">
            <v>8.1525872381480995E-3</v>
          </cell>
          <cell r="L571" t="str">
            <v>-</v>
          </cell>
          <cell r="M571" t="str">
            <v>GO:0043231//intracellular membrane-bounded organelle</v>
          </cell>
          <cell r="N571" t="str">
            <v>GO:0003677//DNA binding;GO:0001071//nucleic acid binding transcription factor activity</v>
          </cell>
          <cell r="O571" t="str">
            <v>GO:0006351//transcription, DNA-templated</v>
          </cell>
          <cell r="P571" t="str">
            <v>gi|697154762|ref|XP_009631619.1|;gi|697154760|ref|XP_009631618.1|/3.86646e-177;1.75237e-120/PREDICTED: heat stress transcription factor A-7a-like isoform X2 [Nicotiana tomentosiformis];PREDICTED: heat stress transcription factor A-7a-like isoform X1 [Nicotiana tomentosiformis]</v>
          </cell>
        </row>
        <row r="572">
          <cell r="A572" t="str">
            <v>gene_68381</v>
          </cell>
          <cell r="B572">
            <v>519</v>
          </cell>
          <cell r="C572">
            <v>96</v>
          </cell>
          <cell r="D572">
            <v>47</v>
          </cell>
          <cell r="E572">
            <v>202</v>
          </cell>
          <cell r="F572">
            <v>176</v>
          </cell>
          <cell r="G572">
            <v>2.5154078882804201</v>
          </cell>
          <cell r="H572">
            <v>1.35901892665041</v>
          </cell>
          <cell r="I572" t="str">
            <v>up</v>
          </cell>
          <cell r="J572">
            <v>2.4439544542725802E-4</v>
          </cell>
          <cell r="K572">
            <v>8.1525872381480995E-3</v>
          </cell>
          <cell r="L572" t="str">
            <v>-</v>
          </cell>
          <cell r="M572" t="str">
            <v>-</v>
          </cell>
          <cell r="N572" t="str">
            <v>-</v>
          </cell>
          <cell r="O572" t="str">
            <v>-</v>
          </cell>
          <cell r="P572" t="str">
            <v>gi|697171336|ref|XP_009594599.1|/6.96201e-108/PREDICTED: uncharacterized protein LOC104091051 isoform X1 [Nicotiana tomentosiformis]</v>
          </cell>
        </row>
        <row r="573">
          <cell r="A573" t="str">
            <v>gene_1704</v>
          </cell>
          <cell r="B573">
            <v>909</v>
          </cell>
          <cell r="C573">
            <v>51</v>
          </cell>
          <cell r="D573">
            <v>58</v>
          </cell>
          <cell r="E573">
            <v>98</v>
          </cell>
          <cell r="F573">
            <v>204</v>
          </cell>
          <cell r="G573">
            <v>2.1605885650217802</v>
          </cell>
          <cell r="H573">
            <v>1.41854543190965</v>
          </cell>
          <cell r="I573" t="str">
            <v>up</v>
          </cell>
          <cell r="J573">
            <v>2.4461123179574698E-4</v>
          </cell>
          <cell r="K573">
            <v>8.1525872381480995E-3</v>
          </cell>
          <cell r="L573" t="str">
            <v>-</v>
          </cell>
          <cell r="M573" t="str">
            <v>-</v>
          </cell>
          <cell r="N573" t="str">
            <v>GO:0016759//cellulose synthase activity</v>
          </cell>
          <cell r="O573" t="str">
            <v>-</v>
          </cell>
          <cell r="P573" t="str">
            <v>gi|698479408|ref|XP_009786792.1|/0/PREDICTED: xyloglucan glycosyltransferase 4 [Nicotiana sylvestris]</v>
          </cell>
        </row>
        <row r="574">
          <cell r="A574" t="str">
            <v>gene_18257</v>
          </cell>
          <cell r="B574">
            <v>810</v>
          </cell>
          <cell r="C574">
            <v>181</v>
          </cell>
          <cell r="D574">
            <v>160</v>
          </cell>
          <cell r="E574">
            <v>76</v>
          </cell>
          <cell r="F574">
            <v>87</v>
          </cell>
          <cell r="G574">
            <v>2.4733429230230701</v>
          </cell>
          <cell r="H574">
            <v>-1.1024659876778899</v>
          </cell>
          <cell r="I574" t="str">
            <v>down</v>
          </cell>
          <cell r="J574">
            <v>2.4770917274394001E-4</v>
          </cell>
          <cell r="K574">
            <v>8.2297392070007202E-3</v>
          </cell>
          <cell r="L574" t="str">
            <v>-</v>
          </cell>
          <cell r="M574" t="str">
            <v>GO:0009532//plastid stroma;GO:0000229</v>
          </cell>
          <cell r="N574" t="str">
            <v>GO:0001071//nucleic acid binding transcription factor activity;GO:0043565//sequence-specific DNA binding;GO:0043566//structure-specific DNA binding</v>
          </cell>
          <cell r="O574" t="str">
            <v>GO:0009620//response to fungus;GO:0006351//transcription, DNA-templated;GO:0007004//telomere maintenance via telomerase;GO:0006950//response to stress</v>
          </cell>
          <cell r="P574" t="str">
            <v>gi|698523098|ref|XP_009758353.1|/0/PREDICTED: single-stranded DNA-binding protein WHY1, chloroplastic-like [Nicotiana sylvestris]</v>
          </cell>
        </row>
        <row r="575">
          <cell r="A575" t="str">
            <v>gene_70975</v>
          </cell>
          <cell r="B575">
            <v>477</v>
          </cell>
          <cell r="C575">
            <v>174</v>
          </cell>
          <cell r="D575">
            <v>206</v>
          </cell>
          <cell r="E575">
            <v>87</v>
          </cell>
          <cell r="F575">
            <v>103</v>
          </cell>
          <cell r="G575">
            <v>2.6440660419181299</v>
          </cell>
          <cell r="H575">
            <v>-1.03263589329578</v>
          </cell>
          <cell r="I575" t="str">
            <v>down</v>
          </cell>
          <cell r="J575">
            <v>2.48828919444384E-4</v>
          </cell>
          <cell r="K575">
            <v>8.2582389485915692E-3</v>
          </cell>
          <cell r="L575" t="str">
            <v>ko01100//Metabolic pathways;ko00770//Pantothenate and CoA biosynthesis;ko01110//Biosynthesis of secondary metabolites;ko00290//Valine, leucine and isoleucine biosynthesis</v>
          </cell>
          <cell r="M575" t="str">
            <v>-</v>
          </cell>
          <cell r="N575" t="str">
            <v>GO:0016836//hydro-lyase activity</v>
          </cell>
          <cell r="O575" t="str">
            <v>GO:0008652//cellular amino acid biosynthetic process</v>
          </cell>
          <cell r="P575" t="str">
            <v>gi|698519187|ref|XP_009804459.1|/2.59373e-96/PREDICTED: putative dihydroxy-acid dehydratase, mitochondrial, partial [Nicotiana sylvestris]</v>
          </cell>
        </row>
        <row r="576">
          <cell r="A576" t="str">
            <v>gene_84724</v>
          </cell>
          <cell r="B576">
            <v>513</v>
          </cell>
          <cell r="C576">
            <v>28</v>
          </cell>
          <cell r="D576">
            <v>7</v>
          </cell>
          <cell r="E576">
            <v>62</v>
          </cell>
          <cell r="F576">
            <v>106</v>
          </cell>
          <cell r="G576">
            <v>1.17732916272227</v>
          </cell>
          <cell r="H576">
            <v>2.1883099023734101</v>
          </cell>
          <cell r="I576" t="str">
            <v>up</v>
          </cell>
          <cell r="J576">
            <v>2.53181372923418E-4</v>
          </cell>
          <cell r="K576">
            <v>8.3586968658664294E-3</v>
          </cell>
          <cell r="L576" t="str">
            <v>-</v>
          </cell>
          <cell r="M576" t="str">
            <v>-</v>
          </cell>
          <cell r="N576" t="str">
            <v>-</v>
          </cell>
          <cell r="O576" t="str">
            <v>-</v>
          </cell>
          <cell r="P576" t="str">
            <v>gi|545911810|gb|AGW81769.1|/2.75859e-120/EF2 protein [Nicotiana tabacum]</v>
          </cell>
        </row>
        <row r="577">
          <cell r="A577" t="str">
            <v>gene_1197</v>
          </cell>
          <cell r="B577">
            <v>1485</v>
          </cell>
          <cell r="C577">
            <v>38</v>
          </cell>
          <cell r="D577">
            <v>29</v>
          </cell>
          <cell r="E577">
            <v>7</v>
          </cell>
          <cell r="F577">
            <v>7</v>
          </cell>
          <cell r="G577">
            <v>-5.0860875176232001E-2</v>
          </cell>
          <cell r="H577">
            <v>-2.2770649803825198</v>
          </cell>
          <cell r="I577" t="str">
            <v>down</v>
          </cell>
          <cell r="J577">
            <v>2.5810932316352601E-4</v>
          </cell>
          <cell r="K577">
            <v>8.4801482827773205E-3</v>
          </cell>
          <cell r="L577" t="str">
            <v>-</v>
          </cell>
          <cell r="M577" t="str">
            <v>GO:0044424</v>
          </cell>
          <cell r="N577" t="str">
            <v>GO:0016881//acid-amino acid ligase activity;GO:0032550;GO:0016874//ligase activity</v>
          </cell>
          <cell r="O577" t="str">
            <v>GO:0022604//regulation of cell morphogenesis;GO:0008152//metabolic process;GO:0044763</v>
          </cell>
          <cell r="P577" t="str">
            <v>gi|698497087|ref|XP_009794552.1|;gi|698497094|ref|XP_009794556.1|;gi|698497089|ref|XP_009794553.1|;gi|698497091|ref|XP_009794555.1|/0;0;6.6869e-99;0/PREDICTED: uncharacterized protein LOC104241312 isoform X1 [Nicotiana sylvestris];PREDICTED: uncharacterized protein LOC104241312 isoform X4 [Nicotiana sylvestris];PREDICTED: uncharacterized protein LOC104241312 isoform X2 [Nicotiana sylvestris];PREDICTED: uncharacterized protein LOC104241312 isoform X3 [Nicotiana sylvestris]</v>
          </cell>
        </row>
        <row r="578">
          <cell r="A578" t="str">
            <v>gene_60894</v>
          </cell>
          <cell r="B578">
            <v>1122</v>
          </cell>
          <cell r="C578">
            <v>279</v>
          </cell>
          <cell r="D578">
            <v>305</v>
          </cell>
          <cell r="E578">
            <v>101</v>
          </cell>
          <cell r="F578">
            <v>191</v>
          </cell>
          <cell r="G578">
            <v>3.2544161320106602</v>
          </cell>
          <cell r="H578">
            <v>-1.0461627524275201</v>
          </cell>
          <cell r="I578" t="str">
            <v>down</v>
          </cell>
          <cell r="J578">
            <v>2.5902931983294602E-4</v>
          </cell>
          <cell r="K578">
            <v>8.4903424012292301E-3</v>
          </cell>
          <cell r="L578" t="str">
            <v>-</v>
          </cell>
          <cell r="M578" t="str">
            <v>-</v>
          </cell>
          <cell r="N578" t="str">
            <v>-</v>
          </cell>
          <cell r="O578" t="str">
            <v>-</v>
          </cell>
          <cell r="P578" t="str">
            <v>gi|698561584|ref|XP_009772169.1|/0/PREDICTED: thaumatin-like protein 1 [Nicotiana sylvestris]</v>
          </cell>
        </row>
        <row r="579">
          <cell r="A579" t="str">
            <v>gene_38721</v>
          </cell>
          <cell r="B579">
            <v>1473</v>
          </cell>
          <cell r="C579">
            <v>1964</v>
          </cell>
          <cell r="D579">
            <v>896</v>
          </cell>
          <cell r="E579">
            <v>3780</v>
          </cell>
          <cell r="F579">
            <v>2908</v>
          </cell>
          <cell r="G579">
            <v>6.6950717790364402</v>
          </cell>
          <cell r="H579">
            <v>1.18313233923442</v>
          </cell>
          <cell r="I579" t="str">
            <v>up</v>
          </cell>
          <cell r="J579">
            <v>2.6165411508956998E-4</v>
          </cell>
          <cell r="K579">
            <v>8.5577724010986195E-3</v>
          </cell>
          <cell r="L579" t="str">
            <v>-</v>
          </cell>
          <cell r="M579" t="str">
            <v>-</v>
          </cell>
          <cell r="N579" t="str">
            <v>GO:0004175//endopeptidase activity</v>
          </cell>
          <cell r="O579" t="str">
            <v>GO:0016485//protein processing</v>
          </cell>
          <cell r="P579" t="str">
            <v>gi|27544006|dbj|BAC54827.1|/0/vacuolar processing enzyme-1a [Nicotiana tabacum]</v>
          </cell>
        </row>
        <row r="580">
          <cell r="A580" t="str">
            <v>gene_55145</v>
          </cell>
          <cell r="B580">
            <v>726</v>
          </cell>
          <cell r="C580">
            <v>112</v>
          </cell>
          <cell r="D580">
            <v>145</v>
          </cell>
          <cell r="E580">
            <v>35</v>
          </cell>
          <cell r="F580">
            <v>66</v>
          </cell>
          <cell r="G580">
            <v>1.98196590342796</v>
          </cell>
          <cell r="H580">
            <v>-1.38678458713577</v>
          </cell>
          <cell r="I580" t="str">
            <v>down</v>
          </cell>
          <cell r="J580">
            <v>2.6493699856447998E-4</v>
          </cell>
          <cell r="K580">
            <v>8.6293374253507103E-3</v>
          </cell>
          <cell r="L580" t="str">
            <v>-</v>
          </cell>
          <cell r="M580" t="str">
            <v>-</v>
          </cell>
          <cell r="N580" t="str">
            <v>-</v>
          </cell>
          <cell r="O580" t="str">
            <v>-</v>
          </cell>
          <cell r="P580" t="str">
            <v>gi|697120440|ref|XP_009614188.1|/5.21501e-179/PREDICTED: mitochondrial outer membrane protein porin of 36 kDa-like [Nicotiana tomentosiformis]</v>
          </cell>
        </row>
        <row r="581">
          <cell r="A581" t="str">
            <v>gene_50824</v>
          </cell>
          <cell r="B581">
            <v>3069</v>
          </cell>
          <cell r="C581">
            <v>14</v>
          </cell>
          <cell r="D581">
            <v>6</v>
          </cell>
          <cell r="E581">
            <v>43</v>
          </cell>
          <cell r="F581">
            <v>49</v>
          </cell>
          <cell r="G581">
            <v>0.369502756846118</v>
          </cell>
          <cell r="H581">
            <v>2.1428033308338699</v>
          </cell>
          <cell r="I581" t="str">
            <v>up</v>
          </cell>
          <cell r="J581">
            <v>2.6912559104737499E-4</v>
          </cell>
          <cell r="K581">
            <v>8.7296921400542103E-3</v>
          </cell>
          <cell r="L581" t="str">
            <v>ko04626//Plant-pathogen interaction</v>
          </cell>
          <cell r="M581" t="str">
            <v>-</v>
          </cell>
          <cell r="N581" t="str">
            <v>-</v>
          </cell>
          <cell r="O581" t="str">
            <v>-</v>
          </cell>
          <cell r="P581" t="str">
            <v>gi|698557793|ref|XP_009771122.1|/0/PREDICTED: probable leucine-rich repeat receptor-like protein kinase At1g35710 [Nicotiana sylvestris]</v>
          </cell>
        </row>
        <row r="582">
          <cell r="A582" t="str">
            <v>gene_55235</v>
          </cell>
          <cell r="B582">
            <v>1236</v>
          </cell>
          <cell r="C582">
            <v>141</v>
          </cell>
          <cell r="D582">
            <v>157</v>
          </cell>
          <cell r="E582">
            <v>57</v>
          </cell>
          <cell r="F582">
            <v>79</v>
          </cell>
          <cell r="G582">
            <v>2.2570607647636498</v>
          </cell>
          <cell r="H582">
            <v>-1.16841162147055</v>
          </cell>
          <cell r="I582" t="str">
            <v>down</v>
          </cell>
          <cell r="J582">
            <v>2.7029277843944999E-4</v>
          </cell>
          <cell r="K582">
            <v>8.7585416355780103E-3</v>
          </cell>
          <cell r="L582" t="str">
            <v>-</v>
          </cell>
          <cell r="M582" t="str">
            <v>GO:0031224//intrinsic component of membrane;GO:0009526//plastid envelope</v>
          </cell>
          <cell r="N582" t="str">
            <v>GO:0008028//monocarboxylic acid transmembrane transporter activity;GO:0015605</v>
          </cell>
          <cell r="O582" t="str">
            <v>GO:0015748;GO:0015718//monocarboxylic acid transport</v>
          </cell>
          <cell r="P582" t="str">
            <v>gi|698568183|ref|XP_009773987.1|/0/PREDICTED: triose phosphate/phosphate translocator, non-green plastid, chloroplastic-like [Nicotiana sylvestris]</v>
          </cell>
        </row>
        <row r="583">
          <cell r="A583" t="str">
            <v>gene_6113</v>
          </cell>
          <cell r="B583">
            <v>2544</v>
          </cell>
          <cell r="C583">
            <v>188</v>
          </cell>
          <cell r="D583">
            <v>251</v>
          </cell>
          <cell r="E583">
            <v>103</v>
          </cell>
          <cell r="F583">
            <v>121</v>
          </cell>
          <cell r="G583">
            <v>2.85774738873332</v>
          </cell>
          <cell r="H583">
            <v>-1.00093038423183</v>
          </cell>
          <cell r="I583" t="str">
            <v>down</v>
          </cell>
          <cell r="J583">
            <v>2.7387518973787399E-4</v>
          </cell>
          <cell r="K583">
            <v>8.8175268038121202E-3</v>
          </cell>
          <cell r="L583" t="str">
            <v>ko03008//Ribosome biogenesis in eukaryotes</v>
          </cell>
          <cell r="M583" t="str">
            <v>-</v>
          </cell>
          <cell r="N583" t="str">
            <v>GO:0016407//acetyltransferase activity</v>
          </cell>
          <cell r="O583" t="str">
            <v>-</v>
          </cell>
          <cell r="P583" t="str">
            <v>gi|698517119|ref|XP_009803442.1|/0/PREDICTED: UPF0202 protein At1g10490-like [Nicotiana sylvestris]</v>
          </cell>
        </row>
        <row r="584">
          <cell r="A584" t="str">
            <v>gene_23521</v>
          </cell>
          <cell r="B584">
            <v>1269</v>
          </cell>
          <cell r="C584">
            <v>40</v>
          </cell>
          <cell r="D584">
            <v>20</v>
          </cell>
          <cell r="E584">
            <v>83</v>
          </cell>
          <cell r="F584">
            <v>113</v>
          </cell>
          <cell r="G584">
            <v>1.50427511373742</v>
          </cell>
          <cell r="H584">
            <v>1.6519981482767001</v>
          </cell>
          <cell r="I584" t="str">
            <v>up</v>
          </cell>
          <cell r="J584">
            <v>2.7587873431768897E-4</v>
          </cell>
          <cell r="K584">
            <v>8.8341875327862494E-3</v>
          </cell>
          <cell r="L584" t="str">
            <v>-</v>
          </cell>
          <cell r="M584" t="str">
            <v>-</v>
          </cell>
          <cell r="N584" t="str">
            <v>-</v>
          </cell>
          <cell r="O584" t="str">
            <v>GO:0044699</v>
          </cell>
          <cell r="P584" t="str">
            <v>gi|698446876|ref|XP_009769917.1|/0/PREDICTED: transcription factor MYB86-like [Nicotiana sylvestris]</v>
          </cell>
        </row>
        <row r="585">
          <cell r="A585" t="str">
            <v>gene_73804</v>
          </cell>
          <cell r="B585">
            <v>486</v>
          </cell>
          <cell r="C585">
            <v>59</v>
          </cell>
          <cell r="D585">
            <v>52</v>
          </cell>
          <cell r="E585">
            <v>189</v>
          </cell>
          <cell r="F585">
            <v>110</v>
          </cell>
          <cell r="G585">
            <v>2.1791823578510701</v>
          </cell>
          <cell r="H585">
            <v>1.4069542508631501</v>
          </cell>
          <cell r="I585" t="str">
            <v>up</v>
          </cell>
          <cell r="J585">
            <v>2.7598955627499902E-4</v>
          </cell>
          <cell r="K585">
            <v>8.8341875327862494E-3</v>
          </cell>
          <cell r="L585" t="str">
            <v>-</v>
          </cell>
          <cell r="M585" t="str">
            <v>-</v>
          </cell>
          <cell r="N585" t="str">
            <v>-</v>
          </cell>
          <cell r="O585" t="str">
            <v>-</v>
          </cell>
          <cell r="P585" t="str">
            <v>gi|698530796|ref|XP_009762223.1|/1.45707e-67/PREDICTED: HMG-Y-related protein A-like [Nicotiana sylvestris]</v>
          </cell>
        </row>
        <row r="586">
          <cell r="A586" t="str">
            <v>gene_19313</v>
          </cell>
          <cell r="B586">
            <v>1350</v>
          </cell>
          <cell r="C586">
            <v>617</v>
          </cell>
          <cell r="D586">
            <v>294</v>
          </cell>
          <cell r="E586">
            <v>16</v>
          </cell>
          <cell r="F586">
            <v>161</v>
          </cell>
          <cell r="G586">
            <v>3.5818337506366298</v>
          </cell>
          <cell r="H586">
            <v>-2.45923792628964</v>
          </cell>
          <cell r="I586" t="str">
            <v>down</v>
          </cell>
          <cell r="J586">
            <v>2.77010215595281E-4</v>
          </cell>
          <cell r="K586">
            <v>8.8578652003079295E-3</v>
          </cell>
          <cell r="L586" t="str">
            <v>-</v>
          </cell>
          <cell r="M586" t="str">
            <v>-</v>
          </cell>
          <cell r="N586" t="str">
            <v>GO:0016740//transferase activity</v>
          </cell>
          <cell r="O586" t="str">
            <v>-</v>
          </cell>
          <cell r="P586" t="str">
            <v>gi|698464323|ref|XP_009782413.1|/0/PREDICTED: UDP-glycosyltransferase 74E2-like [Nicotiana sylvestris]</v>
          </cell>
        </row>
        <row r="587">
          <cell r="A587" t="str">
            <v>gene_76031</v>
          </cell>
          <cell r="B587">
            <v>1344</v>
          </cell>
          <cell r="C587">
            <v>76</v>
          </cell>
          <cell r="D587">
            <v>77</v>
          </cell>
          <cell r="E587">
            <v>186</v>
          </cell>
          <cell r="F587">
            <v>155</v>
          </cell>
          <cell r="G587">
            <v>2.4377015745204198</v>
          </cell>
          <cell r="H587">
            <v>1.1272147060003801</v>
          </cell>
          <cell r="I587" t="str">
            <v>up</v>
          </cell>
          <cell r="J587">
            <v>2.7836192176295001E-4</v>
          </cell>
          <cell r="K587">
            <v>8.8830698697004492E-3</v>
          </cell>
          <cell r="L587" t="str">
            <v>-</v>
          </cell>
          <cell r="M587" t="str">
            <v>GO:0031224//intrinsic component of membrane</v>
          </cell>
          <cell r="N587" t="str">
            <v>-</v>
          </cell>
          <cell r="O587" t="str">
            <v>-</v>
          </cell>
          <cell r="P587" t="str">
            <v>gi|697143335|ref|XP_009625775.1|/0/PREDICTED: proline transporter 2-like [Nicotiana tomentosiformis]</v>
          </cell>
        </row>
        <row r="588">
          <cell r="A588" t="str">
            <v>gene_2527</v>
          </cell>
          <cell r="B588">
            <v>534</v>
          </cell>
          <cell r="C588">
            <v>55</v>
          </cell>
          <cell r="D588">
            <v>61</v>
          </cell>
          <cell r="E588">
            <v>118</v>
          </cell>
          <cell r="F588">
            <v>158</v>
          </cell>
          <cell r="G588">
            <v>2.1017397164155098</v>
          </cell>
          <cell r="H588">
            <v>1.21030538797672</v>
          </cell>
          <cell r="I588" t="str">
            <v>up</v>
          </cell>
          <cell r="J588">
            <v>2.8668446919281399E-4</v>
          </cell>
          <cell r="K588">
            <v>9.0846507542052396E-3</v>
          </cell>
          <cell r="L588" t="str">
            <v>-</v>
          </cell>
          <cell r="M588" t="str">
            <v>-</v>
          </cell>
          <cell r="N588" t="str">
            <v>GO:0008238//exopeptidase activity</v>
          </cell>
          <cell r="O588" t="str">
            <v>GO:0016485//protein processing</v>
          </cell>
          <cell r="P588" t="str">
            <v>gi|698508645|ref|XP_009799578.1|/3.05395e-130/PREDICTED: josephin-like protein [Nicotiana sylvestris]</v>
          </cell>
        </row>
        <row r="589">
          <cell r="A589" t="str">
            <v>gene_85188</v>
          </cell>
          <cell r="B589">
            <v>900</v>
          </cell>
          <cell r="C589">
            <v>48</v>
          </cell>
          <cell r="D589">
            <v>33</v>
          </cell>
          <cell r="E589">
            <v>11</v>
          </cell>
          <cell r="F589">
            <v>7</v>
          </cell>
          <cell r="G589">
            <v>0.217504622115507</v>
          </cell>
          <cell r="H589">
            <v>-2.1886740116079002</v>
          </cell>
          <cell r="I589" t="str">
            <v>down</v>
          </cell>
          <cell r="J589">
            <v>2.9020988270238199E-4</v>
          </cell>
          <cell r="K589">
            <v>9.1813691974943403E-3</v>
          </cell>
          <cell r="L589" t="str">
            <v>ko01100//Metabolic pathways;ko00909//Sesquiterpenoid and triterpenoid biosynthesis;ko01110//Biosynthesis of secondary metabolites</v>
          </cell>
          <cell r="M589" t="str">
            <v>GO:0031224//intrinsic component of membrane;GO:0042175//nuclear outer membrane-endoplasmic reticulum membrane network;GO:0043231//intracellular membrane-bounded organelle</v>
          </cell>
          <cell r="N589" t="str">
            <v>GO:0004311//farnesyltranstransferase activity</v>
          </cell>
          <cell r="O589" t="str">
            <v>GO:0006720//isoprenoid metabolic process;GO:0006629//lipid metabolic process</v>
          </cell>
          <cell r="P589" t="str">
            <v>gi|697130483|ref|XP_009619298.1|/0/PREDICTED: squalene synthase-like [Nicotiana tomentosiformis]</v>
          </cell>
        </row>
        <row r="590">
          <cell r="A590" t="str">
            <v>gene_26800</v>
          </cell>
          <cell r="B590">
            <v>1032</v>
          </cell>
          <cell r="C590">
            <v>182</v>
          </cell>
          <cell r="D590">
            <v>251</v>
          </cell>
          <cell r="E590">
            <v>62</v>
          </cell>
          <cell r="F590">
            <v>130</v>
          </cell>
          <cell r="G590">
            <v>2.7697806935070801</v>
          </cell>
          <cell r="H590">
            <v>-1.2160108297030301</v>
          </cell>
          <cell r="I590" t="str">
            <v>down</v>
          </cell>
          <cell r="J590">
            <v>2.9068462715726702E-4</v>
          </cell>
          <cell r="K590">
            <v>9.1813691974943403E-3</v>
          </cell>
          <cell r="L590" t="str">
            <v>ko01100//Metabolic pathways;ko01110//Biosynthesis of secondary metabolites;ko00940//Phenylpropanoid biosynthesis</v>
          </cell>
          <cell r="M590" t="str">
            <v>-</v>
          </cell>
          <cell r="N590" t="str">
            <v>-</v>
          </cell>
          <cell r="O590" t="str">
            <v>-</v>
          </cell>
          <cell r="P590" t="str">
            <v>gi|698552258|ref|XP_009769579.1|/0/PREDICTED: dihydroflavonol-4-reductase-like [Nicotiana sylvestris]</v>
          </cell>
        </row>
        <row r="591">
          <cell r="A591" t="str">
            <v>gene_7632</v>
          </cell>
          <cell r="B591">
            <v>861</v>
          </cell>
          <cell r="C591">
            <v>50</v>
          </cell>
          <cell r="D591">
            <v>50</v>
          </cell>
          <cell r="E591">
            <v>119</v>
          </cell>
          <cell r="F591">
            <v>125</v>
          </cell>
          <cell r="G591">
            <v>1.9217144470324601</v>
          </cell>
          <cell r="H591">
            <v>1.25084691841827</v>
          </cell>
          <cell r="I591" t="str">
            <v>up</v>
          </cell>
          <cell r="J591">
            <v>3.0348405526315199E-4</v>
          </cell>
          <cell r="K591">
            <v>9.5209440581014108E-3</v>
          </cell>
          <cell r="L591" t="str">
            <v>ko04075//Plant hormone signal transduction</v>
          </cell>
          <cell r="M591" t="str">
            <v>GO:0043231//intracellular membrane-bounded organelle;GO:0031224//intrinsic component of membrane</v>
          </cell>
          <cell r="N591" t="str">
            <v>GO:0042562//hormone binding;GO:0080161//auxin transmembrane transporter activity;GO:0015291//secondary active transmembrane transporter activity</v>
          </cell>
          <cell r="O591" t="str">
            <v>GO:0060918//auxin transport;GO:0051707//response to other organism;GO:0010053//root epidermal cell differentiation;GO:0001738//morphogenesis of a polarized epithelium;GO:0046942//carboxylic acid transport;GO:0009755//hormone-mediated signaling pathway;GO:0009791//post-embryonic development;GO:0009630//gravitropism</v>
          </cell>
          <cell r="P591" t="str">
            <v>gi|697116646|ref|XP_009612241.1|/0/PREDICTED: auxin transporter-like protein 4 [Nicotiana tomentosiformis]</v>
          </cell>
        </row>
        <row r="592">
          <cell r="A592" t="str">
            <v>gene_7533</v>
          </cell>
          <cell r="B592">
            <v>1464</v>
          </cell>
          <cell r="C592">
            <v>64</v>
          </cell>
          <cell r="D592">
            <v>47</v>
          </cell>
          <cell r="E592">
            <v>154</v>
          </cell>
          <cell r="F592">
            <v>125</v>
          </cell>
          <cell r="G592">
            <v>2.1043306198698102</v>
          </cell>
          <cell r="H592">
            <v>1.2953115796852199</v>
          </cell>
          <cell r="I592" t="str">
            <v>up</v>
          </cell>
          <cell r="J592">
            <v>3.04284603809283E-4</v>
          </cell>
          <cell r="K592">
            <v>9.5326054982061408E-3</v>
          </cell>
          <cell r="L592" t="str">
            <v>ko04075//Plant hormone signal transduction</v>
          </cell>
          <cell r="M592" t="str">
            <v>GO:0043231//intracellular membrane-bounded organelle;GO:0031224//intrinsic component of membrane</v>
          </cell>
          <cell r="N592" t="str">
            <v>GO:0042562//hormone binding;GO:0080161//auxin transmembrane transporter activity;GO:0015291//secondary active transmembrane transporter activity</v>
          </cell>
          <cell r="O592" t="str">
            <v>GO:0060918//auxin transport;GO:0051707//response to other organism;GO:0010053//root epidermal cell differentiation;GO:0001738//morphogenesis of a polarized epithelium;GO:0046942//carboxylic acid transport;GO:0009755//hormone-mediated signaling pathway;GO:0009791//post-embryonic development;GO:0009630//gravitropism</v>
          </cell>
          <cell r="P592" t="str">
            <v>gi|697116646|ref|XP_009612241.1|/0/PREDICTED: auxin transporter-like protein 4 [Nicotiana tomentosiformis]</v>
          </cell>
        </row>
        <row r="593">
          <cell r="A593" t="str">
            <v>gene_69025</v>
          </cell>
          <cell r="B593">
            <v>1515</v>
          </cell>
          <cell r="C593">
            <v>29</v>
          </cell>
          <cell r="D593">
            <v>8</v>
          </cell>
          <cell r="E593">
            <v>210</v>
          </cell>
          <cell r="F593">
            <v>40</v>
          </cell>
          <cell r="G593">
            <v>1.6910245055526101</v>
          </cell>
          <cell r="H593">
            <v>2.7336019802114899</v>
          </cell>
          <cell r="I593" t="str">
            <v>up</v>
          </cell>
          <cell r="J593">
            <v>3.1176852714221099E-4</v>
          </cell>
          <cell r="K593">
            <v>9.7246249472486192E-3</v>
          </cell>
          <cell r="L593" t="str">
            <v>ko00943//Isoflavonoid biosynthesis;ko00903//Limonene and pinene degradation;ko01100//Metabolic pathways;ko00945//Stilbenoid, diarylheptanoid and gingerol biosynthesis;ko01110//Biosynthesis of secondary metabolites;ko00904//Diterpenoid biosynthesis</v>
          </cell>
          <cell r="M593" t="str">
            <v>GO:0031224//intrinsic component of membrane</v>
          </cell>
          <cell r="N593" t="str">
            <v>GO:0046914//transition metal ion binding;GO:0016491//oxidoreductase activity;GO:0046906//tetrapyrrole binding</v>
          </cell>
          <cell r="O593" t="str">
            <v>GO:0044710</v>
          </cell>
          <cell r="P593" t="str">
            <v>gi|698513891|ref|XP_009801864.1|/0/PREDICTED: LOW QUALITY PROTEIN: 5-epiaristolochene 1,3-dihydroxylase-like [Nicotiana sylvestris]</v>
          </cell>
        </row>
        <row r="594">
          <cell r="A594" t="str">
            <v>gene_52035</v>
          </cell>
          <cell r="B594">
            <v>579</v>
          </cell>
          <cell r="C594">
            <v>209</v>
          </cell>
          <cell r="D594">
            <v>182</v>
          </cell>
          <cell r="E594">
            <v>86</v>
          </cell>
          <cell r="F594">
            <v>110</v>
          </cell>
          <cell r="G594">
            <v>2.6892471943839</v>
          </cell>
          <cell r="H594">
            <v>-1.03702319918897</v>
          </cell>
          <cell r="I594" t="str">
            <v>down</v>
          </cell>
          <cell r="J594">
            <v>3.1234091126585502E-4</v>
          </cell>
          <cell r="K594">
            <v>9.7310242997046895E-3</v>
          </cell>
          <cell r="L594" t="str">
            <v>-</v>
          </cell>
          <cell r="M594" t="str">
            <v>-</v>
          </cell>
          <cell r="N594" t="str">
            <v>-</v>
          </cell>
          <cell r="O594" t="str">
            <v>-</v>
          </cell>
          <cell r="P594" t="str">
            <v>gi|698573512|ref|XP_009775427.1|/2.53986e-128/PREDICTED: uncharacterized protein LOC104225353 [Nicotiana sylvestris]</v>
          </cell>
        </row>
        <row r="595">
          <cell r="A595" t="str">
            <v>gene_23999</v>
          </cell>
          <cell r="B595">
            <v>555</v>
          </cell>
          <cell r="C595">
            <v>55</v>
          </cell>
          <cell r="D595">
            <v>41</v>
          </cell>
          <cell r="E595">
            <v>98</v>
          </cell>
          <cell r="F595">
            <v>164</v>
          </cell>
          <cell r="G595">
            <v>1.97136798485064</v>
          </cell>
          <cell r="H595">
            <v>1.39492593106164</v>
          </cell>
          <cell r="I595" t="str">
            <v>up</v>
          </cell>
          <cell r="J595">
            <v>3.1402165593098498E-4</v>
          </cell>
          <cell r="K595">
            <v>9.7640915087258608E-3</v>
          </cell>
          <cell r="L595" t="str">
            <v>-</v>
          </cell>
          <cell r="M595" t="str">
            <v>-</v>
          </cell>
          <cell r="N595" t="str">
            <v>-</v>
          </cell>
          <cell r="O595" t="str">
            <v>-</v>
          </cell>
          <cell r="P595" t="str">
            <v>gi|698530456|ref|XP_009762052.1|;gi|698530460|ref|XP_009762054.1|/5.81557e-120;3.09029e-82/PREDICTED: axial regulator YABBY 5-like isoform X1 [Nicotiana sylvestris];PREDICTED: axial regulator YABBY 5-like isoform X3 [Nicotiana sylvestris]</v>
          </cell>
        </row>
        <row r="596">
          <cell r="A596" t="str">
            <v>gene_84064</v>
          </cell>
          <cell r="B596">
            <v>1548</v>
          </cell>
          <cell r="C596">
            <v>29</v>
          </cell>
          <cell r="D596">
            <v>38</v>
          </cell>
          <cell r="E596">
            <v>4</v>
          </cell>
          <cell r="F596">
            <v>10</v>
          </cell>
          <cell r="G596">
            <v>-5.6577111212195198E-2</v>
          </cell>
          <cell r="H596">
            <v>-2.2780758421049701</v>
          </cell>
          <cell r="I596" t="str">
            <v>down</v>
          </cell>
          <cell r="J596">
            <v>3.2825863893821299E-4</v>
          </cell>
          <cell r="K596">
            <v>1.01386663602885E-2</v>
          </cell>
          <cell r="L596" t="str">
            <v>ko01100//Metabolic pathways;ko00564//Glycerophospholipid metabolism;ko00562//Inositol phosphate metabolism;ko00565//Ether lipid metabolism</v>
          </cell>
          <cell r="M596" t="str">
            <v>-</v>
          </cell>
          <cell r="N596" t="str">
            <v>GO:0016787//hydrolase activity</v>
          </cell>
          <cell r="O596" t="str">
            <v>-</v>
          </cell>
          <cell r="P596" t="str">
            <v>gi|698438482|ref|XP_009757037.1|/0/PREDICTED: non-specific phospholipase C4-like [Nicotiana sylvestris]</v>
          </cell>
        </row>
        <row r="597">
          <cell r="A597" t="str">
            <v>gene_10791</v>
          </cell>
          <cell r="B597">
            <v>975</v>
          </cell>
          <cell r="C597">
            <v>1038</v>
          </cell>
          <cell r="D597">
            <v>465</v>
          </cell>
          <cell r="E597">
            <v>2230</v>
          </cell>
          <cell r="F597">
            <v>1433</v>
          </cell>
          <cell r="G597">
            <v>5.8132325205339397</v>
          </cell>
          <cell r="H597">
            <v>1.24768524694938</v>
          </cell>
          <cell r="I597" t="str">
            <v>up</v>
          </cell>
          <cell r="J597">
            <v>3.2872838194545901E-4</v>
          </cell>
          <cell r="K597">
            <v>1.01386663602885E-2</v>
          </cell>
          <cell r="L597" t="str">
            <v>ko01100//Metabolic pathways;ko01110//Biosynthesis of secondary metabolites;ko00940//Phenylpropanoid biosynthesis;ko00360//Phenylalanine metabolism</v>
          </cell>
          <cell r="M597" t="str">
            <v>-</v>
          </cell>
          <cell r="N597" t="str">
            <v>GO:0046906//tetrapyrrole binding;GO:0016209//antioxidant activity;GO:0043169//cation binding;GO:0003824//catalytic activity</v>
          </cell>
          <cell r="O597" t="str">
            <v>GO:0042743//hydrogen peroxide metabolic process;GO:0006950//response to stress;GO:0044710</v>
          </cell>
          <cell r="P597" t="str">
            <v>gi|697133576|ref|XP_009620837.1|/0/PREDICTED: lignin-forming anionic peroxidase [Nicotiana tomentosiformis]</v>
          </cell>
        </row>
        <row r="598">
          <cell r="A598" t="str">
            <v>gene_4357</v>
          </cell>
          <cell r="B598">
            <v>636</v>
          </cell>
          <cell r="C598">
            <v>34</v>
          </cell>
          <cell r="D598">
            <v>42</v>
          </cell>
          <cell r="E598">
            <v>118</v>
          </cell>
          <cell r="F598">
            <v>91</v>
          </cell>
          <cell r="G598">
            <v>1.66044333709306</v>
          </cell>
          <cell r="H598">
            <v>1.4339332864329599</v>
          </cell>
          <cell r="I598" t="str">
            <v>up</v>
          </cell>
          <cell r="J598">
            <v>3.2896240561308899E-4</v>
          </cell>
          <cell r="K598">
            <v>1.01386663602885E-2</v>
          </cell>
          <cell r="L598" t="str">
            <v>ko04075//Plant hormone signal transduction</v>
          </cell>
          <cell r="M598" t="str">
            <v>-</v>
          </cell>
          <cell r="N598" t="str">
            <v>-</v>
          </cell>
          <cell r="O598" t="str">
            <v>GO:0009987//cellular process;GO:0050896//response to stimulus</v>
          </cell>
          <cell r="P598" t="str">
            <v>gi|698545620|ref|XP_009767450.1|/7.2809e-138/PREDICTED: auxin-responsive protein IAA29-like [Nicotiana sylvestris]</v>
          </cell>
        </row>
        <row r="599">
          <cell r="A599" t="str">
            <v>gene_69100</v>
          </cell>
          <cell r="B599">
            <v>2799</v>
          </cell>
          <cell r="C599">
            <v>72</v>
          </cell>
          <cell r="D599">
            <v>98</v>
          </cell>
          <cell r="E599">
            <v>15</v>
          </cell>
          <cell r="F599">
            <v>37</v>
          </cell>
          <cell r="G599">
            <v>1.31156087423023</v>
          </cell>
          <cell r="H599">
            <v>-1.74869225732597</v>
          </cell>
          <cell r="I599" t="str">
            <v>down</v>
          </cell>
          <cell r="J599">
            <v>3.3766816155655498E-4</v>
          </cell>
          <cell r="K599">
            <v>1.0326226445893901E-2</v>
          </cell>
          <cell r="L599" t="str">
            <v>-</v>
          </cell>
          <cell r="M599" t="str">
            <v>-</v>
          </cell>
          <cell r="N599" t="str">
            <v>GO:0004558//alpha-1,4-glucosidase activity;GO:0005488</v>
          </cell>
          <cell r="O599" t="str">
            <v>GO:0044238//primary metabolic process</v>
          </cell>
          <cell r="P599" t="str">
            <v>gi|697186647|ref|XP_009602359.1|/0/PREDICTED: alpha-xylosidase 1-like [Nicotiana tomentosiformis]</v>
          </cell>
        </row>
        <row r="600">
          <cell r="A600" t="str">
            <v>gene_14191</v>
          </cell>
          <cell r="B600">
            <v>1851</v>
          </cell>
          <cell r="C600">
            <v>332</v>
          </cell>
          <cell r="D600">
            <v>391</v>
          </cell>
          <cell r="E600">
            <v>1060</v>
          </cell>
          <cell r="F600">
            <v>506</v>
          </cell>
          <cell r="G600">
            <v>4.6409617160262799</v>
          </cell>
          <cell r="H600">
            <v>1.1063938786696601</v>
          </cell>
          <cell r="I600" t="str">
            <v>up</v>
          </cell>
          <cell r="J600">
            <v>3.4264046984868298E-4</v>
          </cell>
          <cell r="K600">
            <v>1.04277136813312E-2</v>
          </cell>
          <cell r="L600" t="str">
            <v>ko01100//Metabolic pathways;ko01110//Biosynthesis of secondary metabolites;ko00940//Phenylpropanoid biosynthesis;ko00360//Phenylalanine metabolism;ko00130//Ubiquinone and other terpenoid-quinone biosynthesis</v>
          </cell>
          <cell r="M600" t="str">
            <v>-</v>
          </cell>
          <cell r="N600" t="str">
            <v>GO:0016405//CoA-ligase activity</v>
          </cell>
          <cell r="O600" t="str">
            <v>-</v>
          </cell>
          <cell r="P600" t="str">
            <v>gi|698485576|ref|XP_009789560.1|/0/PREDICTED: probable acyl-activating enzyme 6 [Nicotiana sylvestris]</v>
          </cell>
        </row>
        <row r="601">
          <cell r="A601" t="str">
            <v>gene_49314</v>
          </cell>
          <cell r="B601">
            <v>1110</v>
          </cell>
          <cell r="C601">
            <v>61</v>
          </cell>
          <cell r="D601">
            <v>107</v>
          </cell>
          <cell r="E601">
            <v>178</v>
          </cell>
          <cell r="F601">
            <v>199</v>
          </cell>
          <cell r="G601">
            <v>2.5691272002029799</v>
          </cell>
          <cell r="H601">
            <v>1.1392084685595301</v>
          </cell>
          <cell r="I601" t="str">
            <v>up</v>
          </cell>
          <cell r="J601">
            <v>3.4409314387030799E-4</v>
          </cell>
          <cell r="K601">
            <v>1.04507697317809E-2</v>
          </cell>
          <cell r="L601" t="str">
            <v>ko04075//Plant hormone signal transduction</v>
          </cell>
          <cell r="M601" t="str">
            <v>GO:0043231//intracellular membrane-bounded organelle</v>
          </cell>
          <cell r="N601" t="str">
            <v>GO:0019900//kinase binding</v>
          </cell>
          <cell r="O601" t="str">
            <v>GO:0051726//regulation of cell cycle;GO:0044772//mitotic cell cycle phase transition;GO:0009725//response to hormone;GO:0009791//post-embryonic development;GO:0034285;GO:0008283//cell proliferation</v>
          </cell>
          <cell r="P601" t="str">
            <v>gi|90991353|dbj|BAE93057.1|/0/cyclin [Nicotiana tabacum]</v>
          </cell>
        </row>
        <row r="602">
          <cell r="A602" t="str">
            <v>gene_11323</v>
          </cell>
          <cell r="B602">
            <v>2190</v>
          </cell>
          <cell r="C602">
            <v>169</v>
          </cell>
          <cell r="D602">
            <v>187</v>
          </cell>
          <cell r="E602">
            <v>44</v>
          </cell>
          <cell r="F602">
            <v>105</v>
          </cell>
          <cell r="G602">
            <v>2.4692318476852702</v>
          </cell>
          <cell r="H602">
            <v>-1.30604440241046</v>
          </cell>
          <cell r="I602" t="str">
            <v>down</v>
          </cell>
          <cell r="J602">
            <v>3.44536027021218E-4</v>
          </cell>
          <cell r="K602">
            <v>1.04507697317809E-2</v>
          </cell>
          <cell r="L602" t="str">
            <v>-</v>
          </cell>
          <cell r="M602" t="str">
            <v>-</v>
          </cell>
          <cell r="N602" t="str">
            <v>GO:0046872//metal ion binding</v>
          </cell>
          <cell r="O602" t="str">
            <v>-</v>
          </cell>
          <cell r="P602" t="str">
            <v>gi|698563753|ref|XP_009772791.1|/0/PREDICTED: uncharacterized protein LOC104223123 [Nicotiana sylvestris]</v>
          </cell>
        </row>
        <row r="603">
          <cell r="A603" t="str">
            <v>gene_57943</v>
          </cell>
          <cell r="B603">
            <v>1230</v>
          </cell>
          <cell r="C603">
            <v>51</v>
          </cell>
          <cell r="D603">
            <v>32</v>
          </cell>
          <cell r="E603">
            <v>87</v>
          </cell>
          <cell r="F603">
            <v>163</v>
          </cell>
          <cell r="G603">
            <v>1.8677672149821301</v>
          </cell>
          <cell r="H603">
            <v>1.53064053038707</v>
          </cell>
          <cell r="I603" t="str">
            <v>up</v>
          </cell>
          <cell r="J603">
            <v>3.4466461869003497E-4</v>
          </cell>
          <cell r="K603">
            <v>1.04507697317809E-2</v>
          </cell>
          <cell r="L603" t="str">
            <v>-</v>
          </cell>
          <cell r="M603" t="str">
            <v>-</v>
          </cell>
          <cell r="N603" t="str">
            <v>GO:0005488</v>
          </cell>
          <cell r="O603" t="str">
            <v>-</v>
          </cell>
          <cell r="P603" t="str">
            <v>gi|697124656|ref|XP_009616334.1|/0/PREDICTED: protein SHOOT GRAVITROPISM 5-like isoform X1 [Nicotiana tomentosiformis]</v>
          </cell>
        </row>
        <row r="604">
          <cell r="A604" t="str">
            <v>gene_45790</v>
          </cell>
          <cell r="B604">
            <v>1929</v>
          </cell>
          <cell r="C604">
            <v>289</v>
          </cell>
          <cell r="D604">
            <v>271</v>
          </cell>
          <cell r="E604">
            <v>169</v>
          </cell>
          <cell r="F604">
            <v>115</v>
          </cell>
          <cell r="G604">
            <v>3.2119275257084299</v>
          </cell>
          <cell r="H604">
            <v>-1.0039333561944801</v>
          </cell>
          <cell r="I604" t="str">
            <v>down</v>
          </cell>
          <cell r="J604">
            <v>3.4472392150249401E-4</v>
          </cell>
          <cell r="K604">
            <v>1.04507697317809E-2</v>
          </cell>
          <cell r="L604" t="str">
            <v>ko04144//Endocytosis;ko03050//Proteasome</v>
          </cell>
          <cell r="M604" t="str">
            <v>GO:0005618//cell wall;GO:0043231//intracellular membrane-bounded organelle</v>
          </cell>
          <cell r="N604" t="str">
            <v>GO:0046914//transition metal ion binding;GO:0016462//pyrophosphatase activity;GO:0032550</v>
          </cell>
          <cell r="O604" t="str">
            <v>-</v>
          </cell>
          <cell r="P604" t="str">
            <v>gi|697119825|ref|XP_009613874.1|/0/PREDICTED: ATPase family AAA domain-containing protein 3-A-like [Nicotiana tomentosiformis]</v>
          </cell>
        </row>
        <row r="605">
          <cell r="A605" t="str">
            <v>gene_35229</v>
          </cell>
          <cell r="B605">
            <v>1311</v>
          </cell>
          <cell r="C605">
            <v>86</v>
          </cell>
          <cell r="D605">
            <v>60</v>
          </cell>
          <cell r="E605">
            <v>186</v>
          </cell>
          <cell r="F605">
            <v>156</v>
          </cell>
          <cell r="G605">
            <v>2.4221067769523201</v>
          </cell>
          <cell r="H605">
            <v>1.19222096050895</v>
          </cell>
          <cell r="I605" t="str">
            <v>up</v>
          </cell>
          <cell r="J605">
            <v>3.4849569891644901E-4</v>
          </cell>
          <cell r="K605">
            <v>1.0506700542428801E-2</v>
          </cell>
          <cell r="L605" t="str">
            <v>ko01100//Metabolic pathways;ko00561//Glycerolipid metabolism</v>
          </cell>
          <cell r="M605" t="str">
            <v>GO:0031224//intrinsic component of membrane;GO:0042175//nuclear outer membrane-endoplasmic reticulum membrane network;GO:0043231//intracellular membrane-bounded organelle</v>
          </cell>
          <cell r="N605" t="str">
            <v>GO:0016411//acylglycerol O-acyltransferase activity</v>
          </cell>
          <cell r="O605" t="str">
            <v>GO:0006641//triglyceride metabolic process</v>
          </cell>
          <cell r="P605" t="str">
            <v>gi|698588538|ref|XP_009779492.1|/0/PREDICTED: diacylglycerol O-acyltransferase 1-like [Nicotiana sylvestris]</v>
          </cell>
        </row>
        <row r="606">
          <cell r="A606" t="str">
            <v>gene_20996</v>
          </cell>
          <cell r="B606">
            <v>783</v>
          </cell>
          <cell r="C606">
            <v>27</v>
          </cell>
          <cell r="D606">
            <v>32</v>
          </cell>
          <cell r="E606">
            <v>60</v>
          </cell>
          <cell r="F606">
            <v>141</v>
          </cell>
          <cell r="G606">
            <v>1.51485060686562</v>
          </cell>
          <cell r="H606">
            <v>1.7124210738413099</v>
          </cell>
          <cell r="I606" t="str">
            <v>up</v>
          </cell>
          <cell r="J606">
            <v>3.4856826310319001E-4</v>
          </cell>
          <cell r="K606">
            <v>1.0506700542428801E-2</v>
          </cell>
          <cell r="L606" t="str">
            <v>-</v>
          </cell>
          <cell r="M606" t="str">
            <v>GO:0031224//intrinsic component of membrane</v>
          </cell>
          <cell r="N606" t="str">
            <v>-</v>
          </cell>
          <cell r="O606" t="str">
            <v>GO:0044765</v>
          </cell>
          <cell r="P606" t="str">
            <v>gi|698498305|ref|XP_009795065.1|/1.34435e-110/PREDICTED: bidirectional sugar transporter SWEET3 [Nicotiana sylvestris]</v>
          </cell>
        </row>
        <row r="607">
          <cell r="A607" t="str">
            <v>gene_1050</v>
          </cell>
          <cell r="B607">
            <v>1206</v>
          </cell>
          <cell r="C607">
            <v>21</v>
          </cell>
          <cell r="D607">
            <v>19</v>
          </cell>
          <cell r="E607">
            <v>90</v>
          </cell>
          <cell r="F607">
            <v>54</v>
          </cell>
          <cell r="G607">
            <v>1.0544445632230099</v>
          </cell>
          <cell r="H607">
            <v>1.8206161763178299</v>
          </cell>
          <cell r="I607" t="str">
            <v>up</v>
          </cell>
          <cell r="J607">
            <v>3.4993619835015202E-4</v>
          </cell>
          <cell r="K607">
            <v>1.05215342088377E-2</v>
          </cell>
          <cell r="L607" t="str">
            <v>-</v>
          </cell>
          <cell r="M607" t="str">
            <v>-</v>
          </cell>
          <cell r="N607" t="str">
            <v>-</v>
          </cell>
          <cell r="O607" t="str">
            <v>-</v>
          </cell>
          <cell r="P607" t="str">
            <v>gi|697122332|ref|XP_009615152.1|/0/PREDICTED: cytochrome b561 and DOMON domain-containing protein At5g47530-like [Nicotiana tomentosiformis]</v>
          </cell>
        </row>
        <row r="608">
          <cell r="A608" t="str">
            <v>gene_59884</v>
          </cell>
          <cell r="B608">
            <v>1350</v>
          </cell>
          <cell r="C608">
            <v>122</v>
          </cell>
          <cell r="D608">
            <v>201</v>
          </cell>
          <cell r="E608">
            <v>46</v>
          </cell>
          <cell r="F608">
            <v>86</v>
          </cell>
          <cell r="G608">
            <v>2.31782560962397</v>
          </cell>
          <cell r="H608">
            <v>-1.32647727538777</v>
          </cell>
          <cell r="I608" t="str">
            <v>down</v>
          </cell>
          <cell r="J608">
            <v>3.5194793557525098E-4</v>
          </cell>
          <cell r="K608">
            <v>1.05581031976709E-2</v>
          </cell>
          <cell r="L608" t="str">
            <v>-</v>
          </cell>
          <cell r="M608" t="str">
            <v>-</v>
          </cell>
          <cell r="N608" t="str">
            <v>-</v>
          </cell>
          <cell r="O608" t="str">
            <v>-</v>
          </cell>
          <cell r="P608" t="str">
            <v>gi|698496350|ref|XP_009794232.1|/0/PREDICTED: uncharacterized protein LOC104241028 [Nicotiana sylvestris]</v>
          </cell>
        </row>
        <row r="609">
          <cell r="A609" t="str">
            <v>gene_43146</v>
          </cell>
          <cell r="B609">
            <v>885</v>
          </cell>
          <cell r="C609">
            <v>2</v>
          </cell>
          <cell r="D609">
            <v>17</v>
          </cell>
          <cell r="E609">
            <v>32</v>
          </cell>
          <cell r="F609">
            <v>92</v>
          </cell>
          <cell r="G609">
            <v>0.68381648874408496</v>
          </cell>
          <cell r="H609">
            <v>2.6546156159562599</v>
          </cell>
          <cell r="I609" t="str">
            <v>up</v>
          </cell>
          <cell r="J609">
            <v>3.5395581160888202E-4</v>
          </cell>
          <cell r="K609">
            <v>1.06048643738602E-2</v>
          </cell>
          <cell r="L609" t="str">
            <v>-</v>
          </cell>
          <cell r="M609" t="str">
            <v>GO:0031224//intrinsic component of membrane</v>
          </cell>
          <cell r="N609" t="str">
            <v>GO:0015291//secondary active transmembrane transporter activity;GO:0015103//inorganic anion transmembrane transporter activity</v>
          </cell>
          <cell r="O609" t="str">
            <v>GO:0008272//sulfate transport;GO:0044763</v>
          </cell>
          <cell r="P609" t="str">
            <v>gi|697119684|ref|XP_009613801.1|/0/PREDICTED: probable sulfate transporter 3.5 isoform X1 [Nicotiana tomentosiformis]</v>
          </cell>
        </row>
        <row r="610">
          <cell r="A610" t="str">
            <v>gene_81008</v>
          </cell>
          <cell r="B610">
            <v>2055</v>
          </cell>
          <cell r="C610">
            <v>69</v>
          </cell>
          <cell r="D610">
            <v>70</v>
          </cell>
          <cell r="E610">
            <v>141</v>
          </cell>
          <cell r="F610">
            <v>168</v>
          </cell>
          <cell r="G610">
            <v>2.2933068029386701</v>
          </cell>
          <cell r="H610">
            <v>1.1141390621097</v>
          </cell>
          <cell r="I610" t="str">
            <v>up</v>
          </cell>
          <cell r="J610">
            <v>3.6281766956053899E-4</v>
          </cell>
          <cell r="K610">
            <v>1.0832649908687699E-2</v>
          </cell>
          <cell r="L610" t="str">
            <v>ko04626//Plant-pathogen interaction</v>
          </cell>
          <cell r="M610" t="str">
            <v>GO:0016020//membrane</v>
          </cell>
          <cell r="N610" t="str">
            <v>GO:0016491//oxidoreductase activity;GO:0016301//kinase activity</v>
          </cell>
          <cell r="O610" t="str">
            <v>GO:0006796//phosphate-containing compound metabolic process</v>
          </cell>
          <cell r="P610" t="str">
            <v>gi|698485738|ref|XP_009789637.1|/0/PREDICTED: probable leucine-rich repeat receptor-like protein kinase At5g63930 [Nicotiana sylvestris]</v>
          </cell>
        </row>
        <row r="611">
          <cell r="A611" t="str">
            <v>gene_3460</v>
          </cell>
          <cell r="B611">
            <v>1278</v>
          </cell>
          <cell r="C611">
            <v>7</v>
          </cell>
          <cell r="D611">
            <v>12</v>
          </cell>
          <cell r="E611">
            <v>59</v>
          </cell>
          <cell r="F611">
            <v>30</v>
          </cell>
          <cell r="G611">
            <v>0.32691291967928399</v>
          </cell>
          <cell r="H611">
            <v>2.2038258886161</v>
          </cell>
          <cell r="I611" t="str">
            <v>up</v>
          </cell>
          <cell r="J611">
            <v>3.6672696118713298E-4</v>
          </cell>
          <cell r="K611">
            <v>1.09286714170786E-2</v>
          </cell>
          <cell r="L611" t="str">
            <v>-</v>
          </cell>
          <cell r="M611" t="str">
            <v>GO:0016020//membrane</v>
          </cell>
          <cell r="N611" t="str">
            <v>-</v>
          </cell>
          <cell r="O611" t="str">
            <v>-</v>
          </cell>
          <cell r="P611" t="str">
            <v>gi|697160135|ref|XP_009588848.1|/7.89883e-118/PREDICTED: proton-coupled amino acid transporter 3-like [Nicotiana tomentosiformis]</v>
          </cell>
        </row>
        <row r="612">
          <cell r="A612" t="str">
            <v>gene_31146</v>
          </cell>
          <cell r="B612">
            <v>807</v>
          </cell>
          <cell r="C612">
            <v>254</v>
          </cell>
          <cell r="D612">
            <v>409</v>
          </cell>
          <cell r="E612">
            <v>67</v>
          </cell>
          <cell r="F612">
            <v>197</v>
          </cell>
          <cell r="G612">
            <v>3.32895754162598</v>
          </cell>
          <cell r="H612">
            <v>-1.3769460013033401</v>
          </cell>
          <cell r="I612" t="str">
            <v>down</v>
          </cell>
          <cell r="J612">
            <v>3.7185333432731302E-4</v>
          </cell>
          <cell r="K612">
            <v>1.10709761831972E-2</v>
          </cell>
          <cell r="L612" t="str">
            <v>-</v>
          </cell>
          <cell r="M612" t="str">
            <v>-</v>
          </cell>
          <cell r="N612" t="str">
            <v>-</v>
          </cell>
          <cell r="O612" t="str">
            <v>GO:0000003//reproduction</v>
          </cell>
          <cell r="P612" t="str">
            <v>gi|698574443|ref|XP_009775666.1|/0/PREDICTED: expansin-B3 [Nicotiana sylvestris]</v>
          </cell>
        </row>
        <row r="613">
          <cell r="A613" t="str">
            <v>gene_63117</v>
          </cell>
          <cell r="B613">
            <v>624</v>
          </cell>
          <cell r="C613">
            <v>14</v>
          </cell>
          <cell r="D613">
            <v>11</v>
          </cell>
          <cell r="E613">
            <v>80</v>
          </cell>
          <cell r="F613">
            <v>33</v>
          </cell>
          <cell r="G613">
            <v>0.66307221964218499</v>
          </cell>
          <cell r="H613">
            <v>2.1513847607774701</v>
          </cell>
          <cell r="I613" t="str">
            <v>up</v>
          </cell>
          <cell r="J613">
            <v>3.7633924162949999E-4</v>
          </cell>
          <cell r="K613">
            <v>1.1193962216355199E-2</v>
          </cell>
          <cell r="L613" t="str">
            <v>-</v>
          </cell>
          <cell r="M613" t="str">
            <v>GO:0043231//intracellular membrane-bounded organelle</v>
          </cell>
          <cell r="N613" t="str">
            <v>-</v>
          </cell>
          <cell r="O613" t="str">
            <v>-</v>
          </cell>
          <cell r="P613" t="str">
            <v>gi|697124514|ref|XP_009616256.1|/2.35955e-123/PREDICTED: uncharacterized protein LOC104108833 [Nicotiana tomentosiformis]</v>
          </cell>
        </row>
        <row r="614">
          <cell r="A614" t="str">
            <v>gene_61516</v>
          </cell>
          <cell r="B614">
            <v>1179</v>
          </cell>
          <cell r="C614">
            <v>30</v>
          </cell>
          <cell r="D614">
            <v>14</v>
          </cell>
          <cell r="E614">
            <v>91</v>
          </cell>
          <cell r="F614">
            <v>69</v>
          </cell>
          <cell r="G614">
            <v>1.19622629144913</v>
          </cell>
          <cell r="H614">
            <v>1.81993467928997</v>
          </cell>
          <cell r="I614" t="str">
            <v>up</v>
          </cell>
          <cell r="J614">
            <v>3.8046292582285E-4</v>
          </cell>
          <cell r="K614">
            <v>1.12953065802906E-2</v>
          </cell>
          <cell r="L614" t="str">
            <v>-</v>
          </cell>
          <cell r="M614" t="str">
            <v>-</v>
          </cell>
          <cell r="N614" t="str">
            <v>GO:0004175//endopeptidase activity;GO:0008236//serine-type peptidase activity</v>
          </cell>
          <cell r="O614" t="str">
            <v>GO:0016485//protein processing</v>
          </cell>
          <cell r="P614" t="str">
            <v>gi|698573918|ref|XP_009775532.1|;gi|698573914|ref|XP_009775531.1|;gi|698573911|ref|XP_009775530.1|/2.26473e-146;0;0/PREDICTED: prolyl endopeptidase isoform X3 [Nicotiana sylvestris];PREDICTED: prolyl endopeptidase isoform X2 [Nicotiana sylvestris];PREDICTED: prolyl endopeptidase isoform X1 [Nicotiana sylvestris]</v>
          </cell>
        </row>
        <row r="615">
          <cell r="A615" t="str">
            <v>gene_33716</v>
          </cell>
          <cell r="B615">
            <v>318</v>
          </cell>
          <cell r="C615">
            <v>53</v>
          </cell>
          <cell r="D615">
            <v>32</v>
          </cell>
          <cell r="E615">
            <v>1</v>
          </cell>
          <cell r="F615">
            <v>14</v>
          </cell>
          <cell r="G615">
            <v>0.22816972362600799</v>
          </cell>
          <cell r="H615">
            <v>-2.5555487579576401</v>
          </cell>
          <cell r="I615" t="str">
            <v>down</v>
          </cell>
          <cell r="J615">
            <v>3.8301232705212801E-4</v>
          </cell>
          <cell r="K615">
            <v>1.1338963060682199E-2</v>
          </cell>
          <cell r="L615" t="str">
            <v>ko03008//Ribosome biogenesis in eukaryotes</v>
          </cell>
          <cell r="M615" t="str">
            <v>-</v>
          </cell>
          <cell r="N615" t="str">
            <v>-</v>
          </cell>
          <cell r="O615" t="str">
            <v>-</v>
          </cell>
          <cell r="P615" t="str">
            <v>gi|698451687|ref|XP_009778176.1|;gi|698451690|ref|XP_009778185.1|/1.17012e-10;6.23895e-31/PREDICTED: tryptophan aminotransferase-related protein 4-like [Nicotiana sylvestris];PREDICTED: alliin lyase 1-like [Nicotiana sylvestris]</v>
          </cell>
        </row>
        <row r="616">
          <cell r="A616" t="str">
            <v>gene_56597</v>
          </cell>
          <cell r="B616">
            <v>2172</v>
          </cell>
          <cell r="C616">
            <v>87</v>
          </cell>
          <cell r="D616">
            <v>115</v>
          </cell>
          <cell r="E616">
            <v>11</v>
          </cell>
          <cell r="F616">
            <v>46</v>
          </cell>
          <cell r="G616">
            <v>1.5258915959914801</v>
          </cell>
          <cell r="H616">
            <v>-1.87605890832064</v>
          </cell>
          <cell r="I616" t="str">
            <v>down</v>
          </cell>
          <cell r="J616">
            <v>3.84232596530332E-4</v>
          </cell>
          <cell r="K616">
            <v>1.1364417951224099E-2</v>
          </cell>
          <cell r="L616" t="str">
            <v>ko04626//Plant-pathogen interaction</v>
          </cell>
          <cell r="M616" t="str">
            <v>-</v>
          </cell>
          <cell r="N616" t="str">
            <v>-</v>
          </cell>
          <cell r="O616" t="str">
            <v>-</v>
          </cell>
          <cell r="P616" t="str">
            <v>gi|698551872|ref|XP_009769453.1|/0/PREDICTED: respiratory burst oxidase homolog protein E-like [Nicotiana sylvestris]</v>
          </cell>
        </row>
        <row r="617">
          <cell r="A617" t="str">
            <v>gene_35063</v>
          </cell>
          <cell r="B617">
            <v>717</v>
          </cell>
          <cell r="C617">
            <v>7</v>
          </cell>
          <cell r="D617">
            <v>6</v>
          </cell>
          <cell r="E617">
            <v>26</v>
          </cell>
          <cell r="F617">
            <v>37</v>
          </cell>
          <cell r="G617">
            <v>-0.147430309309528</v>
          </cell>
          <cell r="H617">
            <v>2.2135525881583198</v>
          </cell>
          <cell r="I617" t="str">
            <v>up</v>
          </cell>
          <cell r="J617">
            <v>3.86083614152942E-4</v>
          </cell>
          <cell r="K617">
            <v>1.13977811522735E-2</v>
          </cell>
          <cell r="L617" t="str">
            <v>ko04130//SNARE interactions in vesicular transport</v>
          </cell>
          <cell r="M617" t="str">
            <v>-</v>
          </cell>
          <cell r="N617" t="str">
            <v>-</v>
          </cell>
          <cell r="O617" t="str">
            <v>-</v>
          </cell>
          <cell r="P617" t="str">
            <v>gi|697168271|ref|XP_009593014.1|/1.83788e-176/PREDICTED: probable VAMP-like protein At1g33475 [Nicotiana tomentosiformis]</v>
          </cell>
        </row>
        <row r="618">
          <cell r="A618" t="str">
            <v>gene_74809</v>
          </cell>
          <cell r="B618">
            <v>1536</v>
          </cell>
          <cell r="C618">
            <v>81</v>
          </cell>
          <cell r="D618">
            <v>94</v>
          </cell>
          <cell r="E618">
            <v>28</v>
          </cell>
          <cell r="F618">
            <v>37</v>
          </cell>
          <cell r="G618">
            <v>1.42381773991233</v>
          </cell>
          <cell r="H618">
            <v>-1.46126810768837</v>
          </cell>
          <cell r="I618" t="str">
            <v>down</v>
          </cell>
          <cell r="J618">
            <v>3.9995404040551802E-4</v>
          </cell>
          <cell r="K618">
            <v>1.16868868766873E-2</v>
          </cell>
          <cell r="L618" t="str">
            <v>ko03008//Ribosome biogenesis in eukaryotes;ko03018//RNA degradation</v>
          </cell>
          <cell r="M618" t="str">
            <v>-</v>
          </cell>
          <cell r="N618" t="str">
            <v>-</v>
          </cell>
          <cell r="O618" t="str">
            <v>-</v>
          </cell>
          <cell r="P618" t="str">
            <v>gi|697186564|ref|XP_009602317.1|;gi|697186566|ref|XP_009602318.1|/0;0/PREDICTED: 5'-3' exoribonuclease 3-like isoform X1 [Nicotiana tomentosiformis];PREDICTED: 5'-3' exoribonuclease 3-like isoform X2 [Nicotiana tomentosiformis]</v>
          </cell>
        </row>
        <row r="619">
          <cell r="A619" t="str">
            <v>gene_10563</v>
          </cell>
          <cell r="B619">
            <v>627</v>
          </cell>
          <cell r="C619">
            <v>211</v>
          </cell>
          <cell r="D619">
            <v>340</v>
          </cell>
          <cell r="E619">
            <v>71</v>
          </cell>
          <cell r="F619">
            <v>167</v>
          </cell>
          <cell r="G619">
            <v>3.0993486871765699</v>
          </cell>
          <cell r="H619">
            <v>-1.2540596142789999</v>
          </cell>
          <cell r="I619" t="str">
            <v>down</v>
          </cell>
          <cell r="J619">
            <v>4.0659923192746497E-4</v>
          </cell>
          <cell r="K619">
            <v>1.1837425259623899E-2</v>
          </cell>
          <cell r="L619" t="str">
            <v>-</v>
          </cell>
          <cell r="M619" t="str">
            <v>-</v>
          </cell>
          <cell r="N619" t="str">
            <v>-</v>
          </cell>
          <cell r="O619" t="str">
            <v>-</v>
          </cell>
          <cell r="P619" t="str">
            <v>gi|697149670|ref|XP_009629042.1|/1.70771e-149/PREDICTED: amino acid permease 6-like [Nicotiana tomentosiformis]</v>
          </cell>
        </row>
        <row r="620">
          <cell r="A620" t="str">
            <v>gene_79265</v>
          </cell>
          <cell r="B620">
            <v>375</v>
          </cell>
          <cell r="C620">
            <v>8</v>
          </cell>
          <cell r="D620">
            <v>17</v>
          </cell>
          <cell r="E620">
            <v>72</v>
          </cell>
          <cell r="F620">
            <v>37</v>
          </cell>
          <cell r="G620">
            <v>0.61843301751944402</v>
          </cell>
          <cell r="H620">
            <v>2.1078138891715401</v>
          </cell>
          <cell r="I620" t="str">
            <v>up</v>
          </cell>
          <cell r="J620">
            <v>4.0879149372232901E-4</v>
          </cell>
          <cell r="K620">
            <v>1.18790663645819E-2</v>
          </cell>
          <cell r="L620" t="str">
            <v>-</v>
          </cell>
          <cell r="M620" t="str">
            <v>-</v>
          </cell>
          <cell r="N620" t="str">
            <v>-</v>
          </cell>
          <cell r="O620" t="str">
            <v>-</v>
          </cell>
          <cell r="P620" t="str">
            <v>gi|697179098|ref|XP_009598528.1|/2.31982e-67/PREDICTED: auxin-repressed 12.5 kDa protein-like isoform X1 [Nicotiana tomentosiformis]</v>
          </cell>
        </row>
        <row r="621">
          <cell r="A621" t="str">
            <v>gene_41337</v>
          </cell>
          <cell r="B621">
            <v>903</v>
          </cell>
          <cell r="C621">
            <v>62</v>
          </cell>
          <cell r="D621">
            <v>105</v>
          </cell>
          <cell r="E621">
            <v>125</v>
          </cell>
          <cell r="F621">
            <v>368</v>
          </cell>
          <cell r="G621">
            <v>2.8239128861526499</v>
          </cell>
          <cell r="H621">
            <v>1.50950967871856</v>
          </cell>
          <cell r="I621" t="str">
            <v>up</v>
          </cell>
          <cell r="J621">
            <v>4.1423298439287901E-4</v>
          </cell>
          <cell r="K621">
            <v>1.19827920589393E-2</v>
          </cell>
          <cell r="L621" t="str">
            <v>-</v>
          </cell>
          <cell r="M621" t="str">
            <v>-</v>
          </cell>
          <cell r="N621" t="str">
            <v>-</v>
          </cell>
          <cell r="O621" t="str">
            <v>GO:0010410;GO:0009698//phenylpropanoid metabolic process</v>
          </cell>
          <cell r="P621" t="str">
            <v>gi|697160046|ref|XP_009588800.1|/0/PREDICTED: glucuronoxylan 4-O-methyltransferase 3 [Nicotiana tomentosiformis]</v>
          </cell>
        </row>
        <row r="622">
          <cell r="A622" t="str">
            <v>gene_47283</v>
          </cell>
          <cell r="B622">
            <v>1968</v>
          </cell>
          <cell r="C622">
            <v>8</v>
          </cell>
          <cell r="D622">
            <v>0</v>
          </cell>
          <cell r="E622">
            <v>28</v>
          </cell>
          <cell r="F622">
            <v>25</v>
          </cell>
          <cell r="G622">
            <v>-0.42532975983513799</v>
          </cell>
          <cell r="H622">
            <v>2.6442692414208202</v>
          </cell>
          <cell r="I622" t="str">
            <v>up</v>
          </cell>
          <cell r="J622">
            <v>4.1813107718586601E-4</v>
          </cell>
          <cell r="K622">
            <v>1.20285170917821E-2</v>
          </cell>
          <cell r="L622" t="str">
            <v>ko00450//Selenocompound metabolism;ko01100//Metabolic pathways;ko00730//Thiamine metabolism</v>
          </cell>
          <cell r="M622" t="str">
            <v>-</v>
          </cell>
          <cell r="N622" t="str">
            <v>-</v>
          </cell>
          <cell r="O622" t="str">
            <v>-</v>
          </cell>
          <cell r="P622" t="str">
            <v>gi|697152941|ref|XP_009630711.1|/6.33371e-180/PREDICTED: uncharacterized protein LOC104120612 [Nicotiana tomentosiformis]</v>
          </cell>
        </row>
        <row r="623">
          <cell r="A623" t="str">
            <v>gene_54282</v>
          </cell>
          <cell r="B623">
            <v>1089</v>
          </cell>
          <cell r="C623">
            <v>29</v>
          </cell>
          <cell r="D623">
            <v>47</v>
          </cell>
          <cell r="E623">
            <v>109</v>
          </cell>
          <cell r="F623">
            <v>97</v>
          </cell>
          <cell r="G623">
            <v>1.6423441917344599</v>
          </cell>
          <cell r="H623">
            <v>1.41374763787637</v>
          </cell>
          <cell r="I623" t="str">
            <v>up</v>
          </cell>
          <cell r="J623">
            <v>4.1953019214186101E-4</v>
          </cell>
          <cell r="K623">
            <v>1.2057764291741799E-2</v>
          </cell>
          <cell r="L623" t="str">
            <v>ko04712//Circadian rhythm - plant</v>
          </cell>
          <cell r="M623" t="str">
            <v>-</v>
          </cell>
          <cell r="N623" t="str">
            <v>GO:0005515//protein binding</v>
          </cell>
          <cell r="O623" t="str">
            <v>-</v>
          </cell>
          <cell r="P623" t="str">
            <v>gi|464092865|emb|CCF72393.1|/0/bHLH trascription factor [Nicotiana tabacum]</v>
          </cell>
        </row>
        <row r="624">
          <cell r="A624" t="str">
            <v>gene_4664</v>
          </cell>
          <cell r="B624">
            <v>1074</v>
          </cell>
          <cell r="C624">
            <v>72</v>
          </cell>
          <cell r="D624">
            <v>142</v>
          </cell>
          <cell r="E624">
            <v>32</v>
          </cell>
          <cell r="F624">
            <v>43</v>
          </cell>
          <cell r="G624">
            <v>1.6782056110663499</v>
          </cell>
          <cell r="H624">
            <v>-1.5354660028321501</v>
          </cell>
          <cell r="I624" t="str">
            <v>down</v>
          </cell>
          <cell r="J624">
            <v>4.2449817385241102E-4</v>
          </cell>
          <cell r="K624">
            <v>1.2189437999446899E-2</v>
          </cell>
          <cell r="L624" t="str">
            <v>-</v>
          </cell>
          <cell r="M624" t="str">
            <v>-</v>
          </cell>
          <cell r="N624" t="str">
            <v>-</v>
          </cell>
          <cell r="O624" t="str">
            <v>-</v>
          </cell>
          <cell r="P624" t="str">
            <v>gi|697147548|ref|XP_009627936.1|/0/PREDICTED: heptahelical transmembrane protein 2-like [Nicotiana tomentosiformis]</v>
          </cell>
        </row>
        <row r="625">
          <cell r="A625" t="str">
            <v>gene_63271</v>
          </cell>
          <cell r="B625">
            <v>450</v>
          </cell>
          <cell r="C625">
            <v>96</v>
          </cell>
          <cell r="D625">
            <v>103</v>
          </cell>
          <cell r="E625">
            <v>41</v>
          </cell>
          <cell r="F625">
            <v>39</v>
          </cell>
          <cell r="G625">
            <v>1.63711024414893</v>
          </cell>
          <cell r="H625">
            <v>-1.34291508612151</v>
          </cell>
          <cell r="I625" t="str">
            <v>down</v>
          </cell>
          <cell r="J625">
            <v>4.2657781302901898E-4</v>
          </cell>
          <cell r="K625">
            <v>1.22103271871183E-2</v>
          </cell>
          <cell r="L625" t="str">
            <v>-</v>
          </cell>
          <cell r="M625" t="str">
            <v>-</v>
          </cell>
          <cell r="N625" t="str">
            <v>GO:0004175//endopeptidase activity;GO:0016462//pyrophosphatase activity;GO:0032550</v>
          </cell>
          <cell r="O625" t="str">
            <v>GO:0016485//protein processing</v>
          </cell>
          <cell r="P625" t="str">
            <v>gi|697170086|ref|XP_009593960.1|/6.76278e-100/PREDICTED: ATP-dependent zinc metalloprotease FTSH 12, chloroplastic [Nicotiana tomentosiformis]</v>
          </cell>
        </row>
        <row r="626">
          <cell r="A626" t="str">
            <v>gene_58153</v>
          </cell>
          <cell r="B626">
            <v>1329</v>
          </cell>
          <cell r="C626">
            <v>4449</v>
          </cell>
          <cell r="D626">
            <v>5477</v>
          </cell>
          <cell r="E626">
            <v>1565</v>
          </cell>
          <cell r="F626">
            <v>3569</v>
          </cell>
          <cell r="G626">
            <v>7.3418137580417797</v>
          </cell>
          <cell r="H626">
            <v>-1.00270832301331</v>
          </cell>
          <cell r="I626" t="str">
            <v>down</v>
          </cell>
          <cell r="J626">
            <v>4.2798363557786199E-4</v>
          </cell>
          <cell r="K626">
            <v>1.2211670629985899E-2</v>
          </cell>
          <cell r="L626" t="str">
            <v>-</v>
          </cell>
          <cell r="M626" t="str">
            <v>-</v>
          </cell>
          <cell r="N626" t="str">
            <v>GO:0016787//hydrolase activity</v>
          </cell>
          <cell r="O626" t="str">
            <v>-</v>
          </cell>
          <cell r="P626" t="str">
            <v>gi|698583759|ref|XP_009778175.1|/0/PREDICTED: protein ASPARTIC PROTEASE IN GUARD CELL 2 [Nicotiana sylvestris]</v>
          </cell>
        </row>
        <row r="627">
          <cell r="A627" t="str">
            <v>gene_4009</v>
          </cell>
          <cell r="B627">
            <v>1461</v>
          </cell>
          <cell r="C627">
            <v>252</v>
          </cell>
          <cell r="D627">
            <v>513</v>
          </cell>
          <cell r="E627">
            <v>154</v>
          </cell>
          <cell r="F627">
            <v>218</v>
          </cell>
          <cell r="G627">
            <v>3.6217191031574099</v>
          </cell>
          <cell r="H627">
            <v>-1.06658630762712</v>
          </cell>
          <cell r="I627" t="str">
            <v>down</v>
          </cell>
          <cell r="J627">
            <v>4.41207861048203E-4</v>
          </cell>
          <cell r="K627">
            <v>1.2498510917330501E-2</v>
          </cell>
          <cell r="L627" t="str">
            <v>ko01100//Metabolic pathways;ko00040//Pentose and glucuronate interconversions;ko00500//Starch and sucrose metabolism</v>
          </cell>
          <cell r="M627" t="str">
            <v>-</v>
          </cell>
          <cell r="N627" t="str">
            <v>GO:0004553//hydrolase activity, hydrolyzing O-glycosyl compounds</v>
          </cell>
          <cell r="O627" t="str">
            <v>GO:0044238//primary metabolic process</v>
          </cell>
          <cell r="P627" t="str">
            <v>gi|698531762|ref|XP_009762710.1|/3.11142e-171/PREDICTED: probable polygalacturonase isoform X1 [Nicotiana sylvestris]</v>
          </cell>
        </row>
        <row r="628">
          <cell r="A628" t="str">
            <v>gene_37568</v>
          </cell>
          <cell r="B628">
            <v>1431</v>
          </cell>
          <cell r="C628">
            <v>115</v>
          </cell>
          <cell r="D628">
            <v>191</v>
          </cell>
          <cell r="E628">
            <v>39</v>
          </cell>
          <cell r="F628">
            <v>82</v>
          </cell>
          <cell r="G628">
            <v>2.2273004104452099</v>
          </cell>
          <cell r="H628">
            <v>-1.3761833200739999</v>
          </cell>
          <cell r="I628" t="str">
            <v>down</v>
          </cell>
          <cell r="J628">
            <v>4.5410502894593598E-4</v>
          </cell>
          <cell r="K628">
            <v>1.27948860211228E-2</v>
          </cell>
          <cell r="L628" t="str">
            <v>-</v>
          </cell>
          <cell r="M628" t="str">
            <v>GO:0005618//cell wall;GO:0044444</v>
          </cell>
          <cell r="N628" t="str">
            <v>GO:0043169//cation binding;GO:0016791//phosphatase activity</v>
          </cell>
          <cell r="O628" t="str">
            <v>GO:0006796//phosphate-containing compound metabolic process;GO:0072506</v>
          </cell>
          <cell r="P628" t="str">
            <v>gi|697190445|ref|XP_009604288.1|/0/PREDICTED: bifunctional purple acid phosphatase 26-like [Nicotiana tomentosiformis]</v>
          </cell>
        </row>
        <row r="629">
          <cell r="A629" t="str">
            <v>gene_11018</v>
          </cell>
          <cell r="B629">
            <v>486</v>
          </cell>
          <cell r="C629">
            <v>200</v>
          </cell>
          <cell r="D629">
            <v>150</v>
          </cell>
          <cell r="E629">
            <v>81</v>
          </cell>
          <cell r="F629">
            <v>88</v>
          </cell>
          <cell r="G629">
            <v>2.51746871967869</v>
          </cell>
          <cell r="H629">
            <v>-1.0902012643872301</v>
          </cell>
          <cell r="I629" t="str">
            <v>down</v>
          </cell>
          <cell r="J629">
            <v>4.7800355591147398E-4</v>
          </cell>
          <cell r="K629">
            <v>1.33371452339229E-2</v>
          </cell>
          <cell r="L629" t="str">
            <v>-</v>
          </cell>
          <cell r="M629" t="str">
            <v>GO:0009536//plastid;GO:0043232</v>
          </cell>
          <cell r="N629" t="str">
            <v>GO:0032550;GO:0003676//nucleic acid binding;GO:0016853//isomerase activity;GO:0008094//DNA-dependent ATPase activity</v>
          </cell>
          <cell r="O629" t="str">
            <v>GO:0071103//DNA conformation change;GO:0009154//purine ribonucleotide catabolic process</v>
          </cell>
          <cell r="P629" t="str">
            <v>gi|698482659|ref|XP_009788233.1|/2.62331e-105/PREDICTED: DNA gyrase subunit A, chloroplastic/mitochondrial isoform X1 [Nicotiana sylvestris]</v>
          </cell>
        </row>
        <row r="630">
          <cell r="A630" t="str">
            <v>gene_37009</v>
          </cell>
          <cell r="B630">
            <v>1170</v>
          </cell>
          <cell r="C630">
            <v>37</v>
          </cell>
          <cell r="D630">
            <v>14</v>
          </cell>
          <cell r="E630">
            <v>41</v>
          </cell>
          <cell r="F630">
            <v>256</v>
          </cell>
          <cell r="G630">
            <v>1.91034743042685</v>
          </cell>
          <cell r="H630">
            <v>2.4427441235578198</v>
          </cell>
          <cell r="I630" t="str">
            <v>up</v>
          </cell>
          <cell r="J630">
            <v>4.8488345460106E-4</v>
          </cell>
          <cell r="K630">
            <v>1.34695069956976E-2</v>
          </cell>
          <cell r="L630" t="str">
            <v>-</v>
          </cell>
          <cell r="M630" t="str">
            <v>GO:0031224//intrinsic component of membrane</v>
          </cell>
          <cell r="N630" t="str">
            <v>GO:0015291//secondary active transmembrane transporter activity;GO:0015103//inorganic anion transmembrane transporter activity</v>
          </cell>
          <cell r="O630" t="str">
            <v>GO:0008272//sulfate transport;GO:0044763</v>
          </cell>
          <cell r="P630" t="str">
            <v>gi|697133585|ref|XP_009620841.1|/0/PREDICTED: sulfate transporter 3.1-like isoform X2 [Nicotiana tomentosiformis]</v>
          </cell>
        </row>
        <row r="631">
          <cell r="A631" t="str">
            <v>gene_43144</v>
          </cell>
          <cell r="B631">
            <v>1068</v>
          </cell>
          <cell r="C631">
            <v>2</v>
          </cell>
          <cell r="D631">
            <v>29</v>
          </cell>
          <cell r="E631">
            <v>46</v>
          </cell>
          <cell r="F631">
            <v>185</v>
          </cell>
          <cell r="G631">
            <v>1.5115782930128201</v>
          </cell>
          <cell r="H631">
            <v>2.8521635233107601</v>
          </cell>
          <cell r="I631" t="str">
            <v>up</v>
          </cell>
          <cell r="J631">
            <v>4.8894746779848603E-4</v>
          </cell>
          <cell r="K631">
            <v>1.3558508981722501E-2</v>
          </cell>
          <cell r="L631" t="str">
            <v>-</v>
          </cell>
          <cell r="M631" t="str">
            <v>GO:0016020//membrane</v>
          </cell>
          <cell r="N631" t="str">
            <v>GO:0015103//inorganic anion transmembrane transporter activity</v>
          </cell>
          <cell r="O631" t="str">
            <v>GO:0008272//sulfate transport;GO:0044763</v>
          </cell>
          <cell r="P631" t="str">
            <v>gi|697119686|ref|XP_009613802.1|/0/PREDICTED: probable sulfate transporter 3.5 isoform X2 [Nicotiana tomentosiformis]</v>
          </cell>
        </row>
        <row r="632">
          <cell r="A632" t="str">
            <v>gene_58478</v>
          </cell>
          <cell r="B632">
            <v>1125</v>
          </cell>
          <cell r="C632">
            <v>28</v>
          </cell>
          <cell r="D632">
            <v>53</v>
          </cell>
          <cell r="E632">
            <v>6</v>
          </cell>
          <cell r="F632">
            <v>13</v>
          </cell>
          <cell r="G632">
            <v>0.21976330234976901</v>
          </cell>
          <cell r="H632">
            <v>-2.1104263329386899</v>
          </cell>
          <cell r="I632" t="str">
            <v>down</v>
          </cell>
          <cell r="J632">
            <v>4.9372721211514404E-4</v>
          </cell>
          <cell r="K632">
            <v>1.36662036715503E-2</v>
          </cell>
          <cell r="L632" t="str">
            <v>-</v>
          </cell>
          <cell r="M632" t="str">
            <v>-</v>
          </cell>
          <cell r="N632" t="str">
            <v>GO:0016301//kinase activity;GO:0032550</v>
          </cell>
          <cell r="O632" t="str">
            <v>GO:0006464//cellular protein modification process</v>
          </cell>
          <cell r="P632" t="str">
            <v>gi|698556110|ref|XP_009770677.1|/0/PREDICTED: proline-rich receptor-like protein kinase PERK3 isoform X1 [Nicotiana sylvestris]</v>
          </cell>
        </row>
        <row r="633">
          <cell r="A633" t="str">
            <v>gene_39934</v>
          </cell>
          <cell r="B633">
            <v>687</v>
          </cell>
          <cell r="C633">
            <v>9</v>
          </cell>
          <cell r="D633">
            <v>14</v>
          </cell>
          <cell r="E633">
            <v>54</v>
          </cell>
          <cell r="F633">
            <v>37</v>
          </cell>
          <cell r="G633">
            <v>0.39683615243876003</v>
          </cell>
          <cell r="H633">
            <v>1.9548853129938799</v>
          </cell>
          <cell r="I633" t="str">
            <v>up</v>
          </cell>
          <cell r="J633">
            <v>4.9409053359582202E-4</v>
          </cell>
          <cell r="K633">
            <v>1.36662036715503E-2</v>
          </cell>
          <cell r="L633" t="str">
            <v>ko04141//Protein processing in endoplasmic reticulum</v>
          </cell>
          <cell r="M633" t="str">
            <v>-</v>
          </cell>
          <cell r="N633" t="str">
            <v>-</v>
          </cell>
          <cell r="O633" t="str">
            <v>-</v>
          </cell>
          <cell r="P633" t="str">
            <v>gi|698570673|ref|XP_009774665.1|/4.53667e-138/PREDICTED: DPH4 homolog [Nicotiana sylvestris]</v>
          </cell>
        </row>
        <row r="634">
          <cell r="A634" t="str">
            <v>gene_3762</v>
          </cell>
          <cell r="B634">
            <v>429</v>
          </cell>
          <cell r="C634">
            <v>63</v>
          </cell>
          <cell r="D634">
            <v>66</v>
          </cell>
          <cell r="E634">
            <v>7</v>
          </cell>
          <cell r="F634">
            <v>27</v>
          </cell>
          <cell r="G634">
            <v>0.88624841129721299</v>
          </cell>
          <cell r="H634">
            <v>-1.9715702873127301</v>
          </cell>
          <cell r="I634" t="str">
            <v>down</v>
          </cell>
          <cell r="J634">
            <v>4.9768491389682397E-4</v>
          </cell>
          <cell r="K634">
            <v>1.37043734936707E-2</v>
          </cell>
          <cell r="L634" t="str">
            <v>-</v>
          </cell>
          <cell r="M634" t="str">
            <v>-</v>
          </cell>
          <cell r="N634" t="str">
            <v>-</v>
          </cell>
          <cell r="O634" t="str">
            <v>-</v>
          </cell>
          <cell r="P634" t="str">
            <v>gi|697114226|ref|XP_009611012.1|/6.31871e-21/PREDICTED: abscisic acid and environmental stress-inducible protein TAS14-like [Nicotiana tomentosiformis]</v>
          </cell>
        </row>
        <row r="635">
          <cell r="A635" t="str">
            <v>gene_79497</v>
          </cell>
          <cell r="B635">
            <v>774</v>
          </cell>
          <cell r="C635">
            <v>26</v>
          </cell>
          <cell r="D635">
            <v>38</v>
          </cell>
          <cell r="E635">
            <v>79</v>
          </cell>
          <cell r="F635">
            <v>101</v>
          </cell>
          <cell r="G635">
            <v>1.43497930403648</v>
          </cell>
          <cell r="H635">
            <v>1.4552541405674899</v>
          </cell>
          <cell r="I635" t="str">
            <v>up</v>
          </cell>
          <cell r="J635">
            <v>4.9939575541315599E-4</v>
          </cell>
          <cell r="K635">
            <v>1.3724837988923501E-2</v>
          </cell>
          <cell r="L635" t="str">
            <v>-</v>
          </cell>
          <cell r="M635" t="str">
            <v>-</v>
          </cell>
          <cell r="N635" t="str">
            <v>-</v>
          </cell>
          <cell r="O635" t="str">
            <v>-</v>
          </cell>
          <cell r="P635" t="str">
            <v>gi|698543210|ref|XP_009766664.1|/7.30478e-160/PREDICTED: uncharacterized protein LOC104217986 [Nicotiana sylvestris]</v>
          </cell>
        </row>
        <row r="636">
          <cell r="A636" t="str">
            <v>gene_4543</v>
          </cell>
          <cell r="B636">
            <v>870</v>
          </cell>
          <cell r="C636">
            <v>168</v>
          </cell>
          <cell r="D636">
            <v>136</v>
          </cell>
          <cell r="E636">
            <v>57</v>
          </cell>
          <cell r="F636">
            <v>84</v>
          </cell>
          <cell r="G636">
            <v>2.2960001618419899</v>
          </cell>
          <cell r="H636">
            <v>-1.15323202342168</v>
          </cell>
          <cell r="I636" t="str">
            <v>down</v>
          </cell>
          <cell r="J636">
            <v>4.9973402300371704E-4</v>
          </cell>
          <cell r="K636">
            <v>1.3724837988923501E-2</v>
          </cell>
          <cell r="L636" t="str">
            <v>ko04146//Peroxisome;ko01100//Metabolic pathways;ko00630//Glyoxylate and dicarboxylate metabolism;ko01110//Biosynthesis of secondary metabolites</v>
          </cell>
          <cell r="M636" t="str">
            <v>-</v>
          </cell>
          <cell r="N636" t="str">
            <v>GO:0003824//catalytic activity;GO:0032553//ribonucleotide binding</v>
          </cell>
          <cell r="O636" t="str">
            <v>GO:0044710</v>
          </cell>
          <cell r="P636" t="str">
            <v>gi|698519157|ref|XP_009804445.1|;gi|697182070|ref|XP_009600036.1|/0;5.98935e-87/PREDICTED: peroxisomal (S)-2-hydroxy-acid oxidase GLO4-like [Nicotiana sylvestris];PREDICTED: peroxisomal (S)-2-hydroxy-acid oxidase GLO4-like, partial [Nicotiana tomentosiformis]</v>
          </cell>
        </row>
        <row r="637">
          <cell r="A637" t="str">
            <v>gene_27231</v>
          </cell>
          <cell r="B637">
            <v>2049</v>
          </cell>
          <cell r="C637">
            <v>24</v>
          </cell>
          <cell r="D637">
            <v>29</v>
          </cell>
          <cell r="E637">
            <v>86</v>
          </cell>
          <cell r="F637">
            <v>73</v>
          </cell>
          <cell r="G637">
            <v>1.24565953070228</v>
          </cell>
          <cell r="H637">
            <v>1.5549592007764701</v>
          </cell>
          <cell r="I637" t="str">
            <v>up</v>
          </cell>
          <cell r="J637">
            <v>5.1631593449916299E-4</v>
          </cell>
          <cell r="K637">
            <v>1.4082115137391099E-2</v>
          </cell>
          <cell r="L637" t="str">
            <v>-</v>
          </cell>
          <cell r="M637" t="str">
            <v>-</v>
          </cell>
          <cell r="N637" t="str">
            <v>GO:0036094//small molecule binding;GO:0004672//protein kinase activity;GO:1901363;GO:0097159//organic cyclic compound binding</v>
          </cell>
          <cell r="O637" t="str">
            <v>-</v>
          </cell>
          <cell r="P637" t="str">
            <v>gi|698497133|ref|XP_009794572.1|/0/PREDICTED: wall-associated receptor kinase-like 14 [Nicotiana sylvestris]</v>
          </cell>
        </row>
        <row r="638">
          <cell r="A638" t="str">
            <v>gene_74550</v>
          </cell>
          <cell r="B638">
            <v>2535</v>
          </cell>
          <cell r="C638">
            <v>36</v>
          </cell>
          <cell r="D638">
            <v>146</v>
          </cell>
          <cell r="E638">
            <v>241</v>
          </cell>
          <cell r="F638">
            <v>299</v>
          </cell>
          <cell r="G638">
            <v>2.9628236490167499</v>
          </cell>
          <cell r="H638">
            <v>1.55434830223549</v>
          </cell>
          <cell r="I638" t="str">
            <v>up</v>
          </cell>
          <cell r="J638">
            <v>5.1978696624656404E-4</v>
          </cell>
          <cell r="K638">
            <v>1.41522998780552E-2</v>
          </cell>
          <cell r="L638" t="str">
            <v>ko00591//Linoleic acid metabolism</v>
          </cell>
          <cell r="M638" t="str">
            <v>GO:0044424</v>
          </cell>
          <cell r="N638" t="str">
            <v>GO:0046914//transition metal ion binding;GO:0016702//oxidoreductase activity, acting on single donors with incorporation of molecular oxygen, incorporation of two atoms of oxygen</v>
          </cell>
          <cell r="O638" t="str">
            <v>GO:0006633//fatty acid biosynthetic process</v>
          </cell>
          <cell r="P638" t="str">
            <v>gi|698568462|ref|XP_009774054.1|/0/PREDICTED: probable linoleate 9S-lipoxygenase 5 [Nicotiana sylvestris]</v>
          </cell>
        </row>
        <row r="639">
          <cell r="A639" t="str">
            <v>gene_71367</v>
          </cell>
          <cell r="B639">
            <v>1071</v>
          </cell>
          <cell r="C639">
            <v>48</v>
          </cell>
          <cell r="D639">
            <v>69</v>
          </cell>
          <cell r="E639">
            <v>131</v>
          </cell>
          <cell r="F639">
            <v>139</v>
          </cell>
          <cell r="G639">
            <v>2.0860626980013</v>
          </cell>
          <cell r="H639">
            <v>1.1765560573310501</v>
          </cell>
          <cell r="I639" t="str">
            <v>up</v>
          </cell>
          <cell r="J639">
            <v>5.2464711074493096E-4</v>
          </cell>
          <cell r="K639">
            <v>1.42477164122971E-2</v>
          </cell>
          <cell r="L639" t="str">
            <v>ko04140//Regulation of autophagy</v>
          </cell>
          <cell r="M639" t="str">
            <v>-</v>
          </cell>
          <cell r="N639" t="str">
            <v>GO:0003824//catalytic activity</v>
          </cell>
          <cell r="O639" t="str">
            <v>-</v>
          </cell>
          <cell r="P639" t="str">
            <v>gi|698496086|ref|XP_009794113.1|/0/PREDICTED: U-box domain-containing protein 4-like [Nicotiana sylvestris]</v>
          </cell>
        </row>
        <row r="640">
          <cell r="A640" t="str">
            <v>gene_39117</v>
          </cell>
          <cell r="B640">
            <v>4314</v>
          </cell>
          <cell r="C640">
            <v>113</v>
          </cell>
          <cell r="D640">
            <v>29</v>
          </cell>
          <cell r="E640">
            <v>430</v>
          </cell>
          <cell r="F640">
            <v>155</v>
          </cell>
          <cell r="G640">
            <v>3.00538587038423</v>
          </cell>
          <cell r="H640">
            <v>2.0102436162497601</v>
          </cell>
          <cell r="I640" t="str">
            <v>up</v>
          </cell>
          <cell r="J640">
            <v>5.2852752501787205E-4</v>
          </cell>
          <cell r="K640">
            <v>1.43407438350159E-2</v>
          </cell>
          <cell r="L640" t="str">
            <v>ko03040//Spliceosome;ko02010//ABC transporters</v>
          </cell>
          <cell r="M640" t="str">
            <v>GO:0031224//intrinsic component of membrane</v>
          </cell>
          <cell r="N640" t="str">
            <v>GO:0017111//nucleoside-triphosphatase activity;GO:0032550</v>
          </cell>
          <cell r="O640" t="str">
            <v>GO:0009154//purine ribonucleotide catabolic process;GO:0051234//establishment of localization;GO:0006950//response to stress</v>
          </cell>
          <cell r="P640" t="str">
            <v>gi|698508466|ref|XP_009799502.1|/0/PREDICTED: pleiotropic drug resistance protein 1 [Nicotiana sylvestris]</v>
          </cell>
        </row>
        <row r="641">
          <cell r="A641" t="str">
            <v>gene_41629</v>
          </cell>
          <cell r="B641">
            <v>324</v>
          </cell>
          <cell r="C641">
            <v>8</v>
          </cell>
          <cell r="D641">
            <v>5</v>
          </cell>
          <cell r="E641">
            <v>30</v>
          </cell>
          <cell r="F641">
            <v>31</v>
          </cell>
          <cell r="G641">
            <v>-0.178708494294614</v>
          </cell>
          <cell r="H641">
            <v>2.1716227644432702</v>
          </cell>
          <cell r="I641" t="str">
            <v>up</v>
          </cell>
          <cell r="J641">
            <v>5.30814343749312E-4</v>
          </cell>
          <cell r="K641">
            <v>1.43727919803044E-2</v>
          </cell>
          <cell r="L641" t="str">
            <v>-</v>
          </cell>
          <cell r="M641" t="str">
            <v>-</v>
          </cell>
          <cell r="N641" t="str">
            <v>-</v>
          </cell>
          <cell r="O641" t="str">
            <v>-</v>
          </cell>
          <cell r="P641" t="str">
            <v>gi|697117356|ref|XP_009612614.1|/2.77941e-67/PREDICTED: uncharacterized protein LOC104105892 [Nicotiana tomentosiformis]</v>
          </cell>
        </row>
        <row r="642">
          <cell r="A642" t="str">
            <v>gene_6318</v>
          </cell>
          <cell r="B642">
            <v>498</v>
          </cell>
          <cell r="C642">
            <v>59</v>
          </cell>
          <cell r="D642">
            <v>38</v>
          </cell>
          <cell r="E642">
            <v>102</v>
          </cell>
          <cell r="F642">
            <v>155</v>
          </cell>
          <cell r="G642">
            <v>1.95792573871497</v>
          </cell>
          <cell r="H642">
            <v>1.3521938441882599</v>
          </cell>
          <cell r="I642" t="str">
            <v>up</v>
          </cell>
          <cell r="J642">
            <v>5.3132660812297899E-4</v>
          </cell>
          <cell r="K642">
            <v>1.43727919803044E-2</v>
          </cell>
          <cell r="L642" t="str">
            <v>-</v>
          </cell>
          <cell r="M642" t="str">
            <v>-</v>
          </cell>
          <cell r="N642" t="str">
            <v>-</v>
          </cell>
          <cell r="O642" t="str">
            <v>-</v>
          </cell>
          <cell r="P642" t="str">
            <v>gi|551639012|ref|XP_005822317.1|/1.08353e-08/hypothetical protein GUITHDRAFT_56435, partial [Guillardia theta CCMP2712]</v>
          </cell>
        </row>
        <row r="643">
          <cell r="A643" t="str">
            <v>gene_22155</v>
          </cell>
          <cell r="B643">
            <v>1899</v>
          </cell>
          <cell r="C643">
            <v>10</v>
          </cell>
          <cell r="D643">
            <v>8</v>
          </cell>
          <cell r="E643">
            <v>44</v>
          </cell>
          <cell r="F643">
            <v>32</v>
          </cell>
          <cell r="G643">
            <v>0.13915551018682301</v>
          </cell>
          <cell r="H643">
            <v>2.0357028094675398</v>
          </cell>
          <cell r="I643" t="str">
            <v>up</v>
          </cell>
          <cell r="J643">
            <v>5.3146813620799497E-4</v>
          </cell>
          <cell r="K643">
            <v>1.43727919803044E-2</v>
          </cell>
          <cell r="L643" t="str">
            <v>ko04626//Plant-pathogen interaction</v>
          </cell>
          <cell r="M643" t="str">
            <v>-</v>
          </cell>
          <cell r="N643" t="str">
            <v>-</v>
          </cell>
          <cell r="O643" t="str">
            <v>-</v>
          </cell>
          <cell r="P643" t="str">
            <v>gi|697139286|ref|XP_009623729.1|/0/PREDICTED: LRR receptor-like serine/threonine-protein kinase GSO2 [Nicotiana tomentosiformis]</v>
          </cell>
        </row>
        <row r="644">
          <cell r="A644" t="str">
            <v>gene_15295</v>
          </cell>
          <cell r="B644">
            <v>1302</v>
          </cell>
          <cell r="C644">
            <v>477</v>
          </cell>
          <cell r="D644">
            <v>181</v>
          </cell>
          <cell r="E644">
            <v>1031</v>
          </cell>
          <cell r="F644">
            <v>666</v>
          </cell>
          <cell r="G644">
            <v>4.6826414546396604</v>
          </cell>
          <cell r="H644">
            <v>1.32619023311739</v>
          </cell>
          <cell r="I644" t="str">
            <v>up</v>
          </cell>
          <cell r="J644">
            <v>5.3408188264227995E-4</v>
          </cell>
          <cell r="K644">
            <v>1.4404677226542701E-2</v>
          </cell>
          <cell r="L644" t="str">
            <v>ko04626//Plant-pathogen interaction;ko04712//Circadian rhythm - plant;ko04075//Plant hormone signal transduction</v>
          </cell>
          <cell r="M644" t="str">
            <v>-</v>
          </cell>
          <cell r="N644" t="str">
            <v>-</v>
          </cell>
          <cell r="O644" t="str">
            <v>-</v>
          </cell>
          <cell r="P644" t="str">
            <v>gi|697142236|ref|XP_009625228.1|/0/PREDICTED: transcription factor bHLH87-like [Nicotiana tomentosiformis]</v>
          </cell>
        </row>
        <row r="645">
          <cell r="A645" t="str">
            <v>gene_55383</v>
          </cell>
          <cell r="B645">
            <v>1191</v>
          </cell>
          <cell r="C645">
            <v>11</v>
          </cell>
          <cell r="D645">
            <v>5</v>
          </cell>
          <cell r="E645">
            <v>41</v>
          </cell>
          <cell r="F645">
            <v>31</v>
          </cell>
          <cell r="G645">
            <v>5.2099071546172097E-2</v>
          </cell>
          <cell r="H645">
            <v>2.11886862845979</v>
          </cell>
          <cell r="I645" t="str">
            <v>up</v>
          </cell>
          <cell r="J645">
            <v>5.7388389931134704E-4</v>
          </cell>
          <cell r="K645">
            <v>1.5320902168829399E-2</v>
          </cell>
          <cell r="L645" t="str">
            <v>ko04070//Phosphatidylinositol signaling system;ko04626//Plant-pathogen interaction</v>
          </cell>
          <cell r="M645" t="str">
            <v>-</v>
          </cell>
          <cell r="N645" t="str">
            <v>-</v>
          </cell>
          <cell r="O645" t="str">
            <v>-</v>
          </cell>
          <cell r="P645" t="str">
            <v>gi|698486926|ref|XP_009790158.1|/0/PREDICTED: uncharacterized protein LOC104237669 isoform X2 [Nicotiana sylvestris]</v>
          </cell>
        </row>
        <row r="646">
          <cell r="A646" t="str">
            <v>gene_64041</v>
          </cell>
          <cell r="B646">
            <v>1143</v>
          </cell>
          <cell r="C646">
            <v>59</v>
          </cell>
          <cell r="D646">
            <v>66</v>
          </cell>
          <cell r="E646">
            <v>152</v>
          </cell>
          <cell r="F646">
            <v>129</v>
          </cell>
          <cell r="G646">
            <v>2.1587797157584601</v>
          </cell>
          <cell r="H646">
            <v>1.1404882152054201</v>
          </cell>
          <cell r="I646" t="str">
            <v>up</v>
          </cell>
          <cell r="J646">
            <v>5.7453630334734903E-4</v>
          </cell>
          <cell r="K646">
            <v>1.53210544986988E-2</v>
          </cell>
          <cell r="L646" t="str">
            <v>-</v>
          </cell>
          <cell r="M646" t="str">
            <v>-</v>
          </cell>
          <cell r="N646" t="str">
            <v>-</v>
          </cell>
          <cell r="O646" t="str">
            <v>-</v>
          </cell>
          <cell r="P646" t="str">
            <v>gi|698524136|ref|XP_009758869.1|/0/PREDICTED: cyclic dof factor 1-like [Nicotiana sylvestris]</v>
          </cell>
        </row>
        <row r="647">
          <cell r="A647" t="str">
            <v>gene_65853</v>
          </cell>
          <cell r="B647">
            <v>504</v>
          </cell>
          <cell r="C647">
            <v>193</v>
          </cell>
          <cell r="D647">
            <v>79</v>
          </cell>
          <cell r="E647">
            <v>401</v>
          </cell>
          <cell r="F647">
            <v>290</v>
          </cell>
          <cell r="G647">
            <v>3.39653870946688</v>
          </cell>
          <cell r="H647">
            <v>1.30313417605219</v>
          </cell>
          <cell r="I647" t="str">
            <v>up</v>
          </cell>
          <cell r="J647">
            <v>5.75347411159864E-4</v>
          </cell>
          <cell r="K647">
            <v>1.53210544986988E-2</v>
          </cell>
          <cell r="L647" t="str">
            <v>-</v>
          </cell>
          <cell r="M647" t="str">
            <v>-</v>
          </cell>
          <cell r="N647" t="str">
            <v>GO:0003677//DNA binding</v>
          </cell>
          <cell r="O647" t="str">
            <v>GO:0009888//tissue development;GO:0009725//response to hormone;GO:0006351//transcription, DNA-templated;GO:0009791//post-embryonic development;GO:0048608//reproductive structure development;GO:0044702//single organism reproductive process;GO:0048367//shoot system development;GO:0050794//regulation of cellular process</v>
          </cell>
          <cell r="P647" t="str">
            <v>gi|697163917|ref|XP_009590779.1|/1.55854e-90/PREDICTED: homeobox-leucine zipper protein HAT4-like [Nicotiana tomentosiformis]</v>
          </cell>
        </row>
        <row r="648">
          <cell r="A648" t="str">
            <v>gene_32836</v>
          </cell>
          <cell r="B648">
            <v>594</v>
          </cell>
          <cell r="C648">
            <v>41</v>
          </cell>
          <cell r="D648">
            <v>70</v>
          </cell>
          <cell r="E648">
            <v>12</v>
          </cell>
          <cell r="F648">
            <v>20</v>
          </cell>
          <cell r="G648">
            <v>0.70396983184333295</v>
          </cell>
          <cell r="H648">
            <v>-1.81844553526356</v>
          </cell>
          <cell r="I648" t="str">
            <v>down</v>
          </cell>
          <cell r="J648">
            <v>5.8158974615242802E-4</v>
          </cell>
          <cell r="K648">
            <v>1.5444910328357399E-2</v>
          </cell>
          <cell r="L648" t="str">
            <v>-</v>
          </cell>
          <cell r="M648" t="str">
            <v>-</v>
          </cell>
          <cell r="N648" t="str">
            <v>-</v>
          </cell>
          <cell r="O648" t="str">
            <v>-</v>
          </cell>
          <cell r="P648" t="str">
            <v>gi|698528391|ref|XP_009761028.1|/8.09491e-129/PREDICTED: uncharacterized protein LOC104213262 isoform X1 [Nicotiana sylvestris]</v>
          </cell>
        </row>
        <row r="649">
          <cell r="A649" t="str">
            <v>gene_76752</v>
          </cell>
          <cell r="B649">
            <v>2358</v>
          </cell>
          <cell r="C649">
            <v>14</v>
          </cell>
          <cell r="D649">
            <v>12</v>
          </cell>
          <cell r="E649">
            <v>46</v>
          </cell>
          <cell r="F649">
            <v>47</v>
          </cell>
          <cell r="G649">
            <v>0.451872488109617</v>
          </cell>
          <cell r="H649">
            <v>1.7940151604299299</v>
          </cell>
          <cell r="I649" t="str">
            <v>up</v>
          </cell>
          <cell r="J649">
            <v>6.1733356573817004E-4</v>
          </cell>
          <cell r="K649">
            <v>1.6206419645427801E-2</v>
          </cell>
          <cell r="L649" t="str">
            <v>-</v>
          </cell>
          <cell r="M649" t="str">
            <v>GO:0031224//intrinsic component of membrane</v>
          </cell>
          <cell r="N649" t="str">
            <v>GO:0046873//metal ion transmembrane transporter activity</v>
          </cell>
          <cell r="O649" t="str">
            <v>GO:0030001//metal ion transport;GO:0034220//ion transmembrane transport</v>
          </cell>
          <cell r="P649" t="str">
            <v>gi|698501777|ref|XP_009796575.1|/0/PREDICTED: potassium transporter 4-like [Nicotiana sylvestris]</v>
          </cell>
        </row>
        <row r="650">
          <cell r="A650" t="str">
            <v>gene_66489</v>
          </cell>
          <cell r="B650">
            <v>531</v>
          </cell>
          <cell r="C650">
            <v>39</v>
          </cell>
          <cell r="D650">
            <v>18</v>
          </cell>
          <cell r="E650">
            <v>112</v>
          </cell>
          <cell r="F650">
            <v>76</v>
          </cell>
          <cell r="G650">
            <v>1.4535662612251701</v>
          </cell>
          <cell r="H650">
            <v>1.68262355499911</v>
          </cell>
          <cell r="I650" t="str">
            <v>up</v>
          </cell>
          <cell r="J650">
            <v>6.1962530362228005E-4</v>
          </cell>
          <cell r="K650">
            <v>1.6239539649132901E-2</v>
          </cell>
          <cell r="L650" t="str">
            <v>ko04626//Plant-pathogen interaction</v>
          </cell>
          <cell r="M650" t="str">
            <v>-</v>
          </cell>
          <cell r="N650" t="str">
            <v>-</v>
          </cell>
          <cell r="O650" t="str">
            <v>-</v>
          </cell>
          <cell r="P650" t="str">
            <v>gi|698464581|ref|XP_009782472.1|;gi|698464586|ref|XP_009782473.1|/1.11132e-109;9.39542e-93/PREDICTED: probable receptor-like protein kinase At1g67000 isoform X1 [Nicotiana sylvestris];PREDICTED: probable receptor-like protein kinase At1g67000 isoform X2 [Nicotiana sylvestris]</v>
          </cell>
        </row>
        <row r="651">
          <cell r="A651" t="str">
            <v>gene_85218</v>
          </cell>
          <cell r="B651">
            <v>1434</v>
          </cell>
          <cell r="C651">
            <v>284</v>
          </cell>
          <cell r="D651">
            <v>570</v>
          </cell>
          <cell r="E651">
            <v>79</v>
          </cell>
          <cell r="F651">
            <v>249</v>
          </cell>
          <cell r="G651">
            <v>3.6734732360465601</v>
          </cell>
          <cell r="H651">
            <v>-1.42669310976413</v>
          </cell>
          <cell r="I651" t="str">
            <v>down</v>
          </cell>
          <cell r="J651">
            <v>6.27680871223534E-4</v>
          </cell>
          <cell r="K651">
            <v>1.6382574659608299E-2</v>
          </cell>
          <cell r="L651" t="str">
            <v>ko01100//Metabolic pathways;ko00040//Pentose and glucuronate interconversions;ko00500//Starch and sucrose metabolism</v>
          </cell>
          <cell r="M651" t="str">
            <v>-</v>
          </cell>
          <cell r="N651" t="str">
            <v>GO:0004553//hydrolase activity, hydrolyzing O-glycosyl compounds</v>
          </cell>
          <cell r="O651" t="str">
            <v>GO:0044238//primary metabolic process</v>
          </cell>
          <cell r="P651" t="str">
            <v>gi|698567251|ref|XP_009773723.1|/0/PREDICTED: polygalacturonase At1g48100 [Nicotiana sylvestris]</v>
          </cell>
        </row>
        <row r="652">
          <cell r="A652" t="str">
            <v>gene_78195</v>
          </cell>
          <cell r="B652">
            <v>612</v>
          </cell>
          <cell r="C652">
            <v>53</v>
          </cell>
          <cell r="D652">
            <v>105</v>
          </cell>
          <cell r="E652">
            <v>13</v>
          </cell>
          <cell r="F652">
            <v>32</v>
          </cell>
          <cell r="G652">
            <v>1.18362035085535</v>
          </cell>
          <cell r="H652">
            <v>-1.8434858463333099</v>
          </cell>
          <cell r="I652" t="str">
            <v>down</v>
          </cell>
          <cell r="J652">
            <v>6.5659491529682795E-4</v>
          </cell>
          <cell r="K652">
            <v>1.6885628943224901E-2</v>
          </cell>
          <cell r="L652" t="str">
            <v>-</v>
          </cell>
          <cell r="M652" t="str">
            <v>-</v>
          </cell>
          <cell r="N652" t="str">
            <v>-</v>
          </cell>
          <cell r="O652" t="str">
            <v>-</v>
          </cell>
          <cell r="P652" t="str">
            <v>gi|697175601|ref|XP_009596742.1|/2.68949e-84/PREDICTED: CASP-like protein 1 [Nicotiana tomentosiformis]</v>
          </cell>
        </row>
        <row r="653">
          <cell r="A653" t="str">
            <v>gene_48575</v>
          </cell>
          <cell r="B653">
            <v>492</v>
          </cell>
          <cell r="C653">
            <v>168</v>
          </cell>
          <cell r="D653">
            <v>77</v>
          </cell>
          <cell r="E653">
            <v>407</v>
          </cell>
          <cell r="F653">
            <v>230</v>
          </cell>
          <cell r="G653">
            <v>3.27449673388185</v>
          </cell>
          <cell r="H653">
            <v>1.3452756881327499</v>
          </cell>
          <cell r="I653" t="str">
            <v>up</v>
          </cell>
          <cell r="J653">
            <v>6.6359401036575197E-4</v>
          </cell>
          <cell r="K653">
            <v>1.7019523226559401E-2</v>
          </cell>
          <cell r="L653" t="str">
            <v>-</v>
          </cell>
          <cell r="M653" t="str">
            <v>-</v>
          </cell>
          <cell r="N653" t="str">
            <v>-</v>
          </cell>
          <cell r="O653" t="str">
            <v>-</v>
          </cell>
          <cell r="P653" t="str">
            <v>gi|698505997|ref|XP_009798419.1|/1.80694e-97/PREDICTED: HMG-Y-related protein A-like [Nicotiana sylvestris]</v>
          </cell>
        </row>
        <row r="654">
          <cell r="A654" t="str">
            <v>gene_52242</v>
          </cell>
          <cell r="B654">
            <v>1002</v>
          </cell>
          <cell r="C654">
            <v>49</v>
          </cell>
          <cell r="D654">
            <v>51</v>
          </cell>
          <cell r="E654">
            <v>216</v>
          </cell>
          <cell r="F654">
            <v>83</v>
          </cell>
          <cell r="G654">
            <v>2.1457550767240798</v>
          </cell>
          <cell r="H654">
            <v>1.5707836493859799</v>
          </cell>
          <cell r="I654" t="str">
            <v>up</v>
          </cell>
          <cell r="J654">
            <v>6.6945682878074403E-4</v>
          </cell>
          <cell r="K654">
            <v>1.7146469825043101E-2</v>
          </cell>
          <cell r="L654" t="str">
            <v>-</v>
          </cell>
          <cell r="M654" t="str">
            <v>GO:0044444</v>
          </cell>
          <cell r="N654" t="str">
            <v>GO:0016703</v>
          </cell>
          <cell r="O654" t="str">
            <v>GO:0044710;GO:0009608//response to symbiont;GO:0010038//response to metal ion</v>
          </cell>
          <cell r="P654" t="str">
            <v>gi|698487717|ref|XP_009790489.1|/1.60696e-86/PREDICTED: nitronate monooxygenase [Nicotiana sylvestris]</v>
          </cell>
        </row>
        <row r="655">
          <cell r="A655" t="str">
            <v>gene_53828</v>
          </cell>
          <cell r="B655">
            <v>738</v>
          </cell>
          <cell r="C655">
            <v>25</v>
          </cell>
          <cell r="D655">
            <v>78</v>
          </cell>
          <cell r="E655">
            <v>149</v>
          </cell>
          <cell r="F655">
            <v>144</v>
          </cell>
          <cell r="G655">
            <v>2.1161313227532399</v>
          </cell>
          <cell r="H655">
            <v>1.49384095446445</v>
          </cell>
          <cell r="I655" t="str">
            <v>up</v>
          </cell>
          <cell r="J655">
            <v>6.7448123707517698E-4</v>
          </cell>
          <cell r="K655">
            <v>1.7261135490051399E-2</v>
          </cell>
          <cell r="L655" t="str">
            <v>-</v>
          </cell>
          <cell r="M655" t="str">
            <v>-</v>
          </cell>
          <cell r="N655" t="str">
            <v>-</v>
          </cell>
          <cell r="O655" t="str">
            <v>-</v>
          </cell>
          <cell r="P655" t="str">
            <v>gi|698543210|ref|XP_009766664.1|/1.3635e-175/PREDICTED: uncharacterized protein LOC104217986 [Nicotiana sylvestris]</v>
          </cell>
        </row>
        <row r="656">
          <cell r="A656" t="str">
            <v>gene_38837</v>
          </cell>
          <cell r="B656">
            <v>2325</v>
          </cell>
          <cell r="C656">
            <v>89</v>
          </cell>
          <cell r="D656">
            <v>28</v>
          </cell>
          <cell r="E656">
            <v>245</v>
          </cell>
          <cell r="F656">
            <v>138</v>
          </cell>
          <cell r="G656">
            <v>2.4647835977652099</v>
          </cell>
          <cell r="H656">
            <v>1.67107864954344</v>
          </cell>
          <cell r="I656" t="str">
            <v>up</v>
          </cell>
          <cell r="J656">
            <v>6.7776168682829197E-4</v>
          </cell>
          <cell r="K656">
            <v>1.7302954027537801E-2</v>
          </cell>
          <cell r="L656" t="str">
            <v>ko01100//Metabolic pathways;ko00500//Starch and sucrose metabolism;ko01110//Biosynthesis of secondary metabolites;ko00940//Phenylpropanoid biosynthesis;ko00460//Cyanoamino acid metabolism</v>
          </cell>
          <cell r="M656" t="str">
            <v>-</v>
          </cell>
          <cell r="N656" t="str">
            <v>GO:0016787//hydrolase activity;GO:0016798//hydrolase activity, acting on glycosyl bonds;GO:0015926//glucosidase activity</v>
          </cell>
          <cell r="O656" t="str">
            <v>GO:0044238//primary metabolic process</v>
          </cell>
          <cell r="P656" t="str">
            <v>gi|698518408|ref|XP_009804070.1|/0/PREDICTED: beta-D-xylosidase 1 isoform X1 [Nicotiana sylvestris]</v>
          </cell>
        </row>
        <row r="657">
          <cell r="A657" t="str">
            <v>gene_19273</v>
          </cell>
          <cell r="B657">
            <v>1902</v>
          </cell>
          <cell r="C657">
            <v>35</v>
          </cell>
          <cell r="D657">
            <v>49</v>
          </cell>
          <cell r="E657">
            <v>89</v>
          </cell>
          <cell r="F657">
            <v>127</v>
          </cell>
          <cell r="G657">
            <v>1.7228294332459</v>
          </cell>
          <cell r="H657">
            <v>1.3236678207008099</v>
          </cell>
          <cell r="I657" t="str">
            <v>up</v>
          </cell>
          <cell r="J657">
            <v>6.7939979881415698E-4</v>
          </cell>
          <cell r="K657">
            <v>1.7330741308100001E-2</v>
          </cell>
          <cell r="L657" t="str">
            <v>ko03040//Spliceosome;ko02010//ABC transporters</v>
          </cell>
          <cell r="M657" t="str">
            <v>-</v>
          </cell>
          <cell r="N657" t="str">
            <v>GO:0017111//nucleoside-triphosphatase activity;GO:0032550</v>
          </cell>
          <cell r="O657" t="str">
            <v>GO:0009154//purine ribonucleotide catabolic process</v>
          </cell>
          <cell r="P657" t="str">
            <v>gi|697104220|ref|XP_009605917.1|/0/PREDICTED: ABC transporter G family member 14-like [Nicotiana tomentosiformis]</v>
          </cell>
        </row>
        <row r="658">
          <cell r="A658" t="str">
            <v>gene_40488</v>
          </cell>
          <cell r="B658">
            <v>861</v>
          </cell>
          <cell r="C658">
            <v>31</v>
          </cell>
          <cell r="D658">
            <v>32</v>
          </cell>
          <cell r="E658">
            <v>9</v>
          </cell>
          <cell r="F658">
            <v>6</v>
          </cell>
          <cell r="G658">
            <v>-0.102044668177467</v>
          </cell>
          <cell r="H658">
            <v>-2.0801664585619499</v>
          </cell>
          <cell r="I658" t="str">
            <v>down</v>
          </cell>
          <cell r="J658">
            <v>7.0978960265437904E-4</v>
          </cell>
          <cell r="K658">
            <v>1.7913134979064299E-2</v>
          </cell>
          <cell r="L658" t="str">
            <v>-</v>
          </cell>
          <cell r="M658" t="str">
            <v>-</v>
          </cell>
          <cell r="N658" t="str">
            <v>-</v>
          </cell>
          <cell r="O658" t="str">
            <v>-</v>
          </cell>
          <cell r="P658" t="str">
            <v>gi|698523270|ref|XP_009758443.1|/0/PREDICTED: uncharacterized protein LOC104211135 [Nicotiana sylvestris]</v>
          </cell>
        </row>
        <row r="659">
          <cell r="A659" t="str">
            <v>gene_69927</v>
          </cell>
          <cell r="B659">
            <v>2688</v>
          </cell>
          <cell r="C659">
            <v>14</v>
          </cell>
          <cell r="D659">
            <v>24</v>
          </cell>
          <cell r="E659">
            <v>60</v>
          </cell>
          <cell r="F659">
            <v>62</v>
          </cell>
          <cell r="G659">
            <v>0.85315204508189202</v>
          </cell>
          <cell r="H659">
            <v>1.6504662264466601</v>
          </cell>
          <cell r="I659" t="str">
            <v>up</v>
          </cell>
          <cell r="J659">
            <v>7.11532970346041E-4</v>
          </cell>
          <cell r="K659">
            <v>1.7932792183885202E-2</v>
          </cell>
          <cell r="L659" t="str">
            <v>ko00230//Purine metabolism;ko01100//Metabolic pathways;ko00240//Pyrimidine metabolism;ko00760//Nicotinate and nicotinamide metabolism</v>
          </cell>
          <cell r="M659" t="str">
            <v>-</v>
          </cell>
          <cell r="N659" t="str">
            <v>-</v>
          </cell>
          <cell r="O659" t="str">
            <v>-</v>
          </cell>
          <cell r="P659" t="str">
            <v>gi|698569999|ref|XP_009774487.1|;gi|698570003|ref|XP_009774488.1|;gi|698570011|ref|XP_009774490.1|/0;0;6.40713e-180/PREDICTED: uncharacterized protein LOC104224512 isoform X1 [Nicotiana sylvestris];PREDICTED: uncharacterized protein LOC104224512 isoform X2 [Nicotiana sylvestris];PREDICTED: uncharacterized protein C1683.06c-like isoform X3 [Nicotiana sylvestris]</v>
          </cell>
        </row>
        <row r="660">
          <cell r="A660" t="str">
            <v>gene_10432</v>
          </cell>
          <cell r="B660">
            <v>513</v>
          </cell>
          <cell r="C660">
            <v>17</v>
          </cell>
          <cell r="D660">
            <v>29</v>
          </cell>
          <cell r="E660">
            <v>69</v>
          </cell>
          <cell r="F660">
            <v>72</v>
          </cell>
          <cell r="G660">
            <v>1.0677691566065</v>
          </cell>
          <cell r="H660">
            <v>1.58492601488739</v>
          </cell>
          <cell r="I660" t="str">
            <v>up</v>
          </cell>
          <cell r="J660">
            <v>7.1766906137906805E-4</v>
          </cell>
          <cell r="K660">
            <v>1.80287223129439E-2</v>
          </cell>
          <cell r="L660" t="str">
            <v>-</v>
          </cell>
          <cell r="M660" t="str">
            <v>-</v>
          </cell>
          <cell r="N660" t="str">
            <v>-</v>
          </cell>
          <cell r="O660" t="str">
            <v>-</v>
          </cell>
          <cell r="P660" t="str">
            <v>gi|697178722|ref|XP_009598350.1|;gi|698525639|ref|XP_009759640.1|/3.09837e-69;1.5726e-52/PREDICTED: uncharacterized protein LOC104094178 [Nicotiana tomentosiformis];PREDICTED: uncharacterized protein LOC104212143 [Nicotiana sylvestris]</v>
          </cell>
        </row>
        <row r="661">
          <cell r="A661" t="str">
            <v>gene_28859</v>
          </cell>
          <cell r="B661">
            <v>2820</v>
          </cell>
          <cell r="C661">
            <v>156</v>
          </cell>
          <cell r="D661">
            <v>68</v>
          </cell>
          <cell r="E661">
            <v>260</v>
          </cell>
          <cell r="F661">
            <v>276</v>
          </cell>
          <cell r="G661">
            <v>3.05119278472811</v>
          </cell>
          <cell r="H661">
            <v>1.20745648527288</v>
          </cell>
          <cell r="I661" t="str">
            <v>up</v>
          </cell>
          <cell r="J661">
            <v>7.1819833248937704E-4</v>
          </cell>
          <cell r="K661">
            <v>1.80287223129439E-2</v>
          </cell>
          <cell r="L661" t="str">
            <v>ko04626//Plant-pathogen interaction</v>
          </cell>
          <cell r="M661" t="str">
            <v>GO:0044424</v>
          </cell>
          <cell r="N661" t="str">
            <v>GO:0032550</v>
          </cell>
          <cell r="O661" t="str">
            <v>GO:0033554//cellular response to stress;GO:0007154//cell communication</v>
          </cell>
          <cell r="P661" t="str">
            <v>gi|697131298|ref|XP_009619704.1|/0/PREDICTED: TMV resistance protein N-like [Nicotiana tomentosiformis]</v>
          </cell>
        </row>
        <row r="662">
          <cell r="A662" t="str">
            <v>gene_44597</v>
          </cell>
          <cell r="B662">
            <v>1932</v>
          </cell>
          <cell r="C662">
            <v>20</v>
          </cell>
          <cell r="D662">
            <v>7</v>
          </cell>
          <cell r="E662">
            <v>70</v>
          </cell>
          <cell r="F662">
            <v>44</v>
          </cell>
          <cell r="G662">
            <v>0.68950287196447302</v>
          </cell>
          <cell r="H662">
            <v>2.0335505103743201</v>
          </cell>
          <cell r="I662" t="str">
            <v>up</v>
          </cell>
          <cell r="J662">
            <v>7.2472270764919902E-4</v>
          </cell>
          <cell r="K662">
            <v>1.8145275460519601E-2</v>
          </cell>
          <cell r="L662" t="str">
            <v>ko04075//Plant hormone signal transduction</v>
          </cell>
          <cell r="M662" t="str">
            <v>-</v>
          </cell>
          <cell r="N662" t="str">
            <v>-</v>
          </cell>
          <cell r="O662" t="str">
            <v>-</v>
          </cell>
          <cell r="P662" t="str">
            <v>gi|697183463|ref|XP_009600758.1|;gi|697183469|ref|XP_009600761.1|;gi|697183473|ref|XP_009600763.1|;gi|697183471|ref|XP_009600762.1|;gi|697183467|ref|XP_009600760.1|/0;0;0;0;0/PREDICTED: probable serine/threonine-protein kinase At1g18390 isoform X1 [Nicotiana tomentosiformis];PREDICTED: probable serine/threonine-protein kinase At1g18390 isoform X2 [Nicotiana tomentosiformis];PREDICTED: probable serine/threonine-protein kinase At1g18390 isoform X4 [Nicotiana tomentosiformis];PREDICTED: probable serine/threonine-protein kinase At1g18390 isoform X3 [Nicotiana tomentosiformis];PREDICTED: probable serine/threonine-protein kinase At1g18390 isoform X1 [Nicotiana tomentosiformis]</v>
          </cell>
        </row>
        <row r="663">
          <cell r="A663" t="str">
            <v>gene_57563</v>
          </cell>
          <cell r="B663">
            <v>1395</v>
          </cell>
          <cell r="C663">
            <v>118</v>
          </cell>
          <cell r="D663">
            <v>177</v>
          </cell>
          <cell r="E663">
            <v>74</v>
          </cell>
          <cell r="F663">
            <v>60</v>
          </cell>
          <cell r="G663">
            <v>2.2408307261847802</v>
          </cell>
          <cell r="H663">
            <v>-1.1572002705615401</v>
          </cell>
          <cell r="I663" t="str">
            <v>down</v>
          </cell>
          <cell r="J663">
            <v>7.3226062248959805E-4</v>
          </cell>
          <cell r="K663">
            <v>1.8301507471715901E-2</v>
          </cell>
          <cell r="L663" t="str">
            <v>-</v>
          </cell>
          <cell r="M663" t="str">
            <v>-</v>
          </cell>
          <cell r="N663" t="str">
            <v>-</v>
          </cell>
          <cell r="O663" t="str">
            <v>-</v>
          </cell>
          <cell r="P663" t="str">
            <v>gi|698562192|ref|XP_009772340.1|;gi|698562195|ref|XP_009772341.1|/0;0/PREDICTED: uncharacterized protein LOC104222750 isoform X1 [Nicotiana sylvestris];PREDICTED: uncharacterized protein LOC104222750 isoform X2 [Nicotiana sylvestris]</v>
          </cell>
        </row>
        <row r="664">
          <cell r="A664" t="str">
            <v>gene_19685</v>
          </cell>
          <cell r="B664">
            <v>843</v>
          </cell>
          <cell r="C664">
            <v>39</v>
          </cell>
          <cell r="D664">
            <v>24</v>
          </cell>
          <cell r="E664">
            <v>159</v>
          </cell>
          <cell r="F664">
            <v>61</v>
          </cell>
          <cell r="G664">
            <v>1.6625779608578299</v>
          </cell>
          <cell r="H664">
            <v>1.78353109704145</v>
          </cell>
          <cell r="I664" t="str">
            <v>up</v>
          </cell>
          <cell r="J664">
            <v>7.4081124800674998E-4</v>
          </cell>
          <cell r="K664">
            <v>1.84400176656703E-2</v>
          </cell>
          <cell r="L664" t="str">
            <v>-</v>
          </cell>
          <cell r="M664" t="str">
            <v>-</v>
          </cell>
          <cell r="N664" t="str">
            <v>-</v>
          </cell>
          <cell r="O664" t="str">
            <v>GO:0009987//cellular process;GO:0048367//shoot system development</v>
          </cell>
          <cell r="P664" t="str">
            <v>gi|698459238|ref|XP_009781251.1|/0/PREDICTED: NAC transcription factor 29-like [Nicotiana sylvestris]</v>
          </cell>
        </row>
        <row r="665">
          <cell r="A665" t="str">
            <v>gene_22106</v>
          </cell>
          <cell r="B665">
            <v>804</v>
          </cell>
          <cell r="C665">
            <v>87</v>
          </cell>
          <cell r="D665">
            <v>139</v>
          </cell>
          <cell r="E665">
            <v>46</v>
          </cell>
          <cell r="F665">
            <v>48</v>
          </cell>
          <cell r="G665">
            <v>1.8246143836279101</v>
          </cell>
          <cell r="H665">
            <v>-1.2881333555260399</v>
          </cell>
          <cell r="I665" t="str">
            <v>down</v>
          </cell>
          <cell r="J665">
            <v>7.4696959802771003E-4</v>
          </cell>
          <cell r="K665">
            <v>1.8555047731124E-2</v>
          </cell>
          <cell r="L665" t="str">
            <v>ko00061//Fatty acid biosynthesis;ko01100//Metabolic pathways;ko01040//Biosynthesis of unsaturated fatty acids;ko00600//Sphingolipid metabolism</v>
          </cell>
          <cell r="M665" t="str">
            <v>-</v>
          </cell>
          <cell r="N665" t="str">
            <v>GO:0003824//catalytic activity</v>
          </cell>
          <cell r="O665" t="str">
            <v>GO:0044710</v>
          </cell>
          <cell r="P665" t="str">
            <v>gi|698507990|ref|XP_009799294.1|;gi|698507993|ref|XP_009799295.1|/1.18175e-177;3.3668e-177/PREDICTED: carbonyl reductase family member 4-like isoform X1 [Nicotiana sylvestris];PREDICTED: 3-ketodihydrosphingosine reductase-like isoform X2 [Nicotiana sylvestris]</v>
          </cell>
        </row>
        <row r="666">
          <cell r="A666" t="str">
            <v>gene_46483</v>
          </cell>
          <cell r="B666">
            <v>2316</v>
          </cell>
          <cell r="C666">
            <v>57</v>
          </cell>
          <cell r="D666">
            <v>49</v>
          </cell>
          <cell r="E666">
            <v>132</v>
          </cell>
          <cell r="F666">
            <v>117</v>
          </cell>
          <cell r="G666">
            <v>1.9696847022483599</v>
          </cell>
          <cell r="H666">
            <v>1.1980385935651101</v>
          </cell>
          <cell r="I666" t="str">
            <v>up</v>
          </cell>
          <cell r="J666">
            <v>7.4770183887593598E-4</v>
          </cell>
          <cell r="K666">
            <v>1.8555047731124E-2</v>
          </cell>
          <cell r="L666" t="str">
            <v>-</v>
          </cell>
          <cell r="M666" t="str">
            <v>-</v>
          </cell>
          <cell r="N666" t="str">
            <v>-</v>
          </cell>
          <cell r="O666" t="str">
            <v>-</v>
          </cell>
          <cell r="P666" t="str">
            <v>gi|698522062|ref|XP_009757845.1|/0/PREDICTED: uncharacterized protein LOC104210603 [Nicotiana sylvestris]</v>
          </cell>
        </row>
        <row r="667">
          <cell r="A667" t="str">
            <v>gene_68586</v>
          </cell>
          <cell r="B667">
            <v>2535</v>
          </cell>
          <cell r="C667">
            <v>53</v>
          </cell>
          <cell r="D667">
            <v>209</v>
          </cell>
          <cell r="E667">
            <v>331</v>
          </cell>
          <cell r="F667">
            <v>389</v>
          </cell>
          <cell r="G667">
            <v>3.4029868243393899</v>
          </cell>
          <cell r="H667">
            <v>1.4461373499302701</v>
          </cell>
          <cell r="I667" t="str">
            <v>up</v>
          </cell>
          <cell r="J667">
            <v>7.6965578312867199E-4</v>
          </cell>
          <cell r="K667">
            <v>1.8943385781626802E-2</v>
          </cell>
          <cell r="L667" t="str">
            <v>ko00591//Linoleic acid metabolism</v>
          </cell>
          <cell r="M667" t="str">
            <v>GO:0044424</v>
          </cell>
          <cell r="N667" t="str">
            <v>GO:0051213//dioxygenase activity;GO:0046914//transition metal ion binding;GO:0016702//oxidoreductase activity, acting on single donors with incorporation of molecular oxygen, incorporation of two atoms of oxygen</v>
          </cell>
          <cell r="O667" t="str">
            <v>GO:0044710;GO:0006633//fatty acid biosynthetic process</v>
          </cell>
          <cell r="P667" t="str">
            <v>gi|697143409|ref|XP_009625817.1|/0/PREDICTED: probable linoleate 9S-lipoxygenase 5 [Nicotiana tomentosiformis]</v>
          </cell>
        </row>
        <row r="668">
          <cell r="A668" t="str">
            <v>gene_69852</v>
          </cell>
          <cell r="B668">
            <v>357</v>
          </cell>
          <cell r="C668">
            <v>80</v>
          </cell>
          <cell r="D668">
            <v>2563</v>
          </cell>
          <cell r="E668">
            <v>12</v>
          </cell>
          <cell r="F668">
            <v>158</v>
          </cell>
          <cell r="G668">
            <v>4.9005104840710896</v>
          </cell>
          <cell r="H668">
            <v>-3.9959355205480098</v>
          </cell>
          <cell r="I668" t="str">
            <v>down</v>
          </cell>
          <cell r="J668">
            <v>7.7207709660209896E-4</v>
          </cell>
          <cell r="K668">
            <v>1.8988158173765701E-2</v>
          </cell>
          <cell r="L668" t="str">
            <v>-</v>
          </cell>
          <cell r="M668" t="str">
            <v>-</v>
          </cell>
          <cell r="N668" t="str">
            <v>-</v>
          </cell>
          <cell r="O668" t="str">
            <v>-</v>
          </cell>
          <cell r="P668" t="str">
            <v>gi|343424521|gb|AEM24937.1|/5.61315e-83/thionin-like protein [Nicotiana tabacum]</v>
          </cell>
        </row>
        <row r="669">
          <cell r="A669" t="str">
            <v>gene_85043</v>
          </cell>
          <cell r="B669">
            <v>2787</v>
          </cell>
          <cell r="C669">
            <v>38</v>
          </cell>
          <cell r="D669">
            <v>88</v>
          </cell>
          <cell r="E669">
            <v>11</v>
          </cell>
          <cell r="F669">
            <v>23</v>
          </cell>
          <cell r="G669">
            <v>0.85454088001056105</v>
          </cell>
          <cell r="H669">
            <v>-1.9128984898411201</v>
          </cell>
          <cell r="I669" t="str">
            <v>down</v>
          </cell>
          <cell r="J669">
            <v>7.8090797425167896E-4</v>
          </cell>
          <cell r="K669">
            <v>1.9119576058265801E-2</v>
          </cell>
          <cell r="L669" t="str">
            <v>-</v>
          </cell>
          <cell r="M669" t="str">
            <v>-</v>
          </cell>
          <cell r="N669" t="str">
            <v>GO:0004558//alpha-1,4-glucosidase activity;GO:0005488</v>
          </cell>
          <cell r="O669" t="str">
            <v>GO:0044238//primary metabolic process</v>
          </cell>
          <cell r="P669" t="str">
            <v>gi|698472757|ref|XP_009784328.1|/0/PREDICTED: alpha-xylosidase 1-like [Nicotiana sylvestris]</v>
          </cell>
        </row>
        <row r="670">
          <cell r="A670" t="str">
            <v>gene_4952</v>
          </cell>
          <cell r="B670">
            <v>780</v>
          </cell>
          <cell r="C670">
            <v>46</v>
          </cell>
          <cell r="D670">
            <v>37</v>
          </cell>
          <cell r="E670">
            <v>141</v>
          </cell>
          <cell r="F670">
            <v>84</v>
          </cell>
          <cell r="G670">
            <v>1.7752551873153399</v>
          </cell>
          <cell r="H670">
            <v>1.4131507118945501</v>
          </cell>
          <cell r="I670" t="str">
            <v>up</v>
          </cell>
          <cell r="J670">
            <v>7.8562944004439798E-4</v>
          </cell>
          <cell r="K670">
            <v>1.9201636135782799E-2</v>
          </cell>
          <cell r="L670" t="str">
            <v>-</v>
          </cell>
          <cell r="M670" t="str">
            <v>-</v>
          </cell>
          <cell r="N670" t="str">
            <v>GO:0004180//carboxypeptidase activity</v>
          </cell>
          <cell r="O670" t="str">
            <v>GO:0016485//protein processing</v>
          </cell>
          <cell r="P670" t="str">
            <v>gi|698496105|ref|XP_009794123.1|/0/PREDICTED: serine carboxypeptidase-like 34 [Nicotiana sylvestris]</v>
          </cell>
        </row>
        <row r="671">
          <cell r="A671" t="str">
            <v>gene_30846</v>
          </cell>
          <cell r="B671">
            <v>2877</v>
          </cell>
          <cell r="C671">
            <v>155</v>
          </cell>
          <cell r="D671">
            <v>193</v>
          </cell>
          <cell r="E671">
            <v>56</v>
          </cell>
          <cell r="F671">
            <v>108</v>
          </cell>
          <cell r="G671">
            <v>2.4875754615896701</v>
          </cell>
          <cell r="H671">
            <v>-1.1279277047966301</v>
          </cell>
          <cell r="I671" t="str">
            <v>down</v>
          </cell>
          <cell r="J671">
            <v>7.9390406601787E-4</v>
          </cell>
          <cell r="K671">
            <v>1.9305820702056699E-2</v>
          </cell>
          <cell r="L671" t="str">
            <v>-</v>
          </cell>
          <cell r="M671" t="str">
            <v>-</v>
          </cell>
          <cell r="N671" t="str">
            <v>-</v>
          </cell>
          <cell r="O671" t="str">
            <v>-</v>
          </cell>
          <cell r="P671" t="str">
            <v>gi|698477893|ref|XP_009786136.1|/0/PREDICTED: uncharacterized protein LOC104234300 [Nicotiana sylvestris]</v>
          </cell>
        </row>
        <row r="672">
          <cell r="A672" t="str">
            <v>gene_41125</v>
          </cell>
          <cell r="B672">
            <v>492</v>
          </cell>
          <cell r="C672">
            <v>16</v>
          </cell>
          <cell r="D672">
            <v>17</v>
          </cell>
          <cell r="E672">
            <v>68</v>
          </cell>
          <cell r="F672">
            <v>44</v>
          </cell>
          <cell r="G672">
            <v>0.72533617653911397</v>
          </cell>
          <cell r="H672">
            <v>1.73450895007184</v>
          </cell>
          <cell r="I672" t="str">
            <v>up</v>
          </cell>
          <cell r="J672">
            <v>7.9730744461953295E-4</v>
          </cell>
          <cell r="K672">
            <v>1.9322295481482898E-2</v>
          </cell>
          <cell r="L672" t="str">
            <v>-</v>
          </cell>
          <cell r="M672" t="str">
            <v>-</v>
          </cell>
          <cell r="N672" t="str">
            <v>-</v>
          </cell>
          <cell r="O672" t="str">
            <v>-</v>
          </cell>
          <cell r="P672" t="str">
            <v>gi|698489784|ref|XP_009791422.1|/7.46258e-116/PREDICTED: uncharacterized protein LOC104238684 [Nicotiana sylvestris]</v>
          </cell>
        </row>
        <row r="673">
          <cell r="A673" t="str">
            <v>gene_41107</v>
          </cell>
          <cell r="B673">
            <v>1110</v>
          </cell>
          <cell r="C673">
            <v>49</v>
          </cell>
          <cell r="D673">
            <v>37</v>
          </cell>
          <cell r="E673">
            <v>12</v>
          </cell>
          <cell r="F673">
            <v>12</v>
          </cell>
          <cell r="G673">
            <v>0.35668342325436903</v>
          </cell>
          <cell r="H673">
            <v>-1.86929459533215</v>
          </cell>
          <cell r="I673" t="str">
            <v>down</v>
          </cell>
          <cell r="J673">
            <v>8.0770518029234803E-4</v>
          </cell>
          <cell r="K673">
            <v>1.95142809420976E-2</v>
          </cell>
          <cell r="L673" t="str">
            <v>-</v>
          </cell>
          <cell r="M673" t="str">
            <v>GO:0043231//intracellular membrane-bounded organelle</v>
          </cell>
          <cell r="N673" t="str">
            <v>-</v>
          </cell>
          <cell r="O673" t="str">
            <v>-</v>
          </cell>
          <cell r="P673" t="str">
            <v>gi|698500446|ref|XP_009795981.1|/0/PREDICTED: putative pentatricopeptide repeat-containing protein At3g28640 [Nicotiana sylvestris]</v>
          </cell>
        </row>
        <row r="674">
          <cell r="A674" t="str">
            <v>gene_10945</v>
          </cell>
          <cell r="B674">
            <v>345</v>
          </cell>
          <cell r="C674">
            <v>122</v>
          </cell>
          <cell r="D674">
            <v>139</v>
          </cell>
          <cell r="E674">
            <v>64</v>
          </cell>
          <cell r="F674">
            <v>59</v>
          </cell>
          <cell r="G674">
            <v>2.0862187660054898</v>
          </cell>
          <cell r="H674">
            <v>-1.1127327085452401</v>
          </cell>
          <cell r="I674" t="str">
            <v>down</v>
          </cell>
          <cell r="J674">
            <v>8.1491934210418395E-4</v>
          </cell>
          <cell r="K674">
            <v>1.96134289596968E-2</v>
          </cell>
          <cell r="L674" t="str">
            <v>ko03010//Ribosome</v>
          </cell>
          <cell r="M674" t="str">
            <v>GO:0044391//ribosomal subunit</v>
          </cell>
          <cell r="N674" t="str">
            <v>GO:0003676//nucleic acid binding;GO:0005198//structural molecule activity</v>
          </cell>
          <cell r="O674" t="str">
            <v>GO:0010467//gene expression</v>
          </cell>
          <cell r="P674" t="str">
            <v>gi|502183795|ref|XP_004517216.1|/1.05643e-59/PREDICTED: 40S ribosomal protein S5-like [Cicer arietinum]</v>
          </cell>
        </row>
        <row r="675">
          <cell r="A675" t="str">
            <v>gene_74616</v>
          </cell>
          <cell r="B675">
            <v>381</v>
          </cell>
          <cell r="C675">
            <v>52</v>
          </cell>
          <cell r="D675">
            <v>115</v>
          </cell>
          <cell r="E675">
            <v>15</v>
          </cell>
          <cell r="F675">
            <v>34</v>
          </cell>
          <cell r="G675">
            <v>1.2688307574788</v>
          </cell>
          <cell r="H675">
            <v>-1.7978631436303401</v>
          </cell>
          <cell r="I675" t="str">
            <v>down</v>
          </cell>
          <cell r="J675">
            <v>8.2997140199820999E-4</v>
          </cell>
          <cell r="K675">
            <v>1.98658355087038E-2</v>
          </cell>
          <cell r="L675" t="str">
            <v>-</v>
          </cell>
          <cell r="M675" t="str">
            <v>GO:0031224//intrinsic component of membrane</v>
          </cell>
          <cell r="N675" t="str">
            <v>GO:0015171//amino acid transmembrane transporter activity</v>
          </cell>
          <cell r="O675" t="str">
            <v>GO:0006865//amino acid transport;GO:0051707//response to other organism</v>
          </cell>
          <cell r="P675" t="str">
            <v>gi|697149670|ref|XP_009629042.1|/1.35451e-80/PREDICTED: amino acid permease 6-like [Nicotiana tomentosiformis]</v>
          </cell>
        </row>
        <row r="676">
          <cell r="A676" t="str">
            <v>gene_15075</v>
          </cell>
          <cell r="B676">
            <v>945</v>
          </cell>
          <cell r="C676">
            <v>51</v>
          </cell>
          <cell r="D676">
            <v>45</v>
          </cell>
          <cell r="E676">
            <v>90</v>
          </cell>
          <cell r="F676">
            <v>150</v>
          </cell>
          <cell r="G676">
            <v>1.88205470683914</v>
          </cell>
          <cell r="H676">
            <v>1.27169432219425</v>
          </cell>
          <cell r="I676" t="str">
            <v>up</v>
          </cell>
          <cell r="J676">
            <v>8.3964321567606603E-4</v>
          </cell>
          <cell r="K676">
            <v>2.0025046102156299E-2</v>
          </cell>
          <cell r="L676" t="str">
            <v>-</v>
          </cell>
          <cell r="M676" t="str">
            <v>GO:0031224//intrinsic component of membrane</v>
          </cell>
          <cell r="N676" t="str">
            <v>GO:0015291//secondary active transmembrane transporter activity;GO:0015103//inorganic anion transmembrane transporter activity</v>
          </cell>
          <cell r="O676" t="str">
            <v>GO:0008272//sulfate transport;GO:0044763</v>
          </cell>
          <cell r="P676" t="str">
            <v>gi|698576190|ref|XP_009776146.1|/8.63798e-170/PREDICTED: low affinity sulfate transporter 3-like [Nicotiana sylvestris]</v>
          </cell>
        </row>
        <row r="677">
          <cell r="A677" t="str">
            <v>gene_34200</v>
          </cell>
          <cell r="B677">
            <v>825</v>
          </cell>
          <cell r="C677">
            <v>6</v>
          </cell>
          <cell r="D677">
            <v>4</v>
          </cell>
          <cell r="E677">
            <v>24</v>
          </cell>
          <cell r="F677">
            <v>24</v>
          </cell>
          <cell r="G677">
            <v>-0.49134015291301902</v>
          </cell>
          <cell r="H677">
            <v>2.1997646358809999</v>
          </cell>
          <cell r="I677" t="str">
            <v>up</v>
          </cell>
          <cell r="J677">
            <v>8.4278376323255403E-4</v>
          </cell>
          <cell r="K677">
            <v>2.0058680542512801E-2</v>
          </cell>
          <cell r="L677" t="str">
            <v>ko04144//Endocytosis</v>
          </cell>
          <cell r="M677" t="str">
            <v>-</v>
          </cell>
          <cell r="N677" t="str">
            <v>-</v>
          </cell>
          <cell r="O677" t="str">
            <v>GO:0009987//cellular process</v>
          </cell>
          <cell r="P677" t="str">
            <v>gi|697189064|ref|XP_009603578.1|/1.48547e-81/PREDICTED: AMSH-like ubiquitin thioesterase 3 [Nicotiana tomentosiformis]</v>
          </cell>
        </row>
        <row r="678">
          <cell r="A678" t="str">
            <v>gene_44085</v>
          </cell>
          <cell r="B678">
            <v>2526</v>
          </cell>
          <cell r="C678">
            <v>75</v>
          </cell>
          <cell r="D678">
            <v>67</v>
          </cell>
          <cell r="E678">
            <v>165</v>
          </cell>
          <cell r="F678">
            <v>141</v>
          </cell>
          <cell r="G678">
            <v>2.29954417193956</v>
          </cell>
          <cell r="H678">
            <v>1.0756847021819</v>
          </cell>
          <cell r="I678" t="str">
            <v>up</v>
          </cell>
          <cell r="J678">
            <v>8.5025293377903198E-4</v>
          </cell>
          <cell r="K678">
            <v>2.0122344777708599E-2</v>
          </cell>
          <cell r="L678" t="str">
            <v>ko04140//Regulation of autophagy</v>
          </cell>
          <cell r="M678" t="str">
            <v>-</v>
          </cell>
          <cell r="N678" t="str">
            <v>-</v>
          </cell>
          <cell r="O678" t="str">
            <v>-</v>
          </cell>
          <cell r="P678" t="str">
            <v>gi|697144660|ref|XP_009626446.1|/0/PREDICTED: U-box domain-containing protein 44-like [Nicotiana tomentosiformis]</v>
          </cell>
        </row>
        <row r="679">
          <cell r="A679" t="str">
            <v>gene_73878</v>
          </cell>
          <cell r="B679">
            <v>375</v>
          </cell>
          <cell r="C679">
            <v>65</v>
          </cell>
          <cell r="D679">
            <v>62</v>
          </cell>
          <cell r="E679">
            <v>139</v>
          </cell>
          <cell r="F679">
            <v>138</v>
          </cell>
          <cell r="G679">
            <v>2.1503757552163201</v>
          </cell>
          <cell r="H679">
            <v>1.0902066294953101</v>
          </cell>
          <cell r="I679" t="str">
            <v>up</v>
          </cell>
          <cell r="J679">
            <v>8.5124986723825299E-4</v>
          </cell>
          <cell r="K679">
            <v>2.0122344777708599E-2</v>
          </cell>
          <cell r="L679" t="str">
            <v>-</v>
          </cell>
          <cell r="M679" t="str">
            <v>-</v>
          </cell>
          <cell r="N679" t="str">
            <v>-</v>
          </cell>
          <cell r="O679" t="str">
            <v>GO:0008152//metabolic process</v>
          </cell>
          <cell r="P679" t="str">
            <v>gi|697148604|ref|XP_009628487.1|/8.39134e-76/PREDICTED: uncharacterized protein LOC104118829 [Nicotiana tomentosiformis]</v>
          </cell>
        </row>
        <row r="680">
          <cell r="A680" t="str">
            <v>gene_65219</v>
          </cell>
          <cell r="B680">
            <v>672</v>
          </cell>
          <cell r="C680">
            <v>15</v>
          </cell>
          <cell r="D680">
            <v>33</v>
          </cell>
          <cell r="E680">
            <v>81</v>
          </cell>
          <cell r="F680">
            <v>70</v>
          </cell>
          <cell r="G680">
            <v>1.15552480758278</v>
          </cell>
          <cell r="H680">
            <v>1.63155847071128</v>
          </cell>
          <cell r="I680" t="str">
            <v>up</v>
          </cell>
          <cell r="J680">
            <v>8.5138151966327195E-4</v>
          </cell>
          <cell r="K680">
            <v>2.0122344777708599E-2</v>
          </cell>
          <cell r="L680" t="str">
            <v>-</v>
          </cell>
          <cell r="M680" t="str">
            <v>-</v>
          </cell>
          <cell r="N680" t="str">
            <v>-</v>
          </cell>
          <cell r="O680" t="str">
            <v>-</v>
          </cell>
          <cell r="P680" t="str">
            <v>gi|731402821|ref|XP_010654807.1|/1.74229e-08/PREDICTED: protein TAP1-like [Vitis vinifera]</v>
          </cell>
        </row>
        <row r="681">
          <cell r="A681" t="str">
            <v>gene_7537</v>
          </cell>
          <cell r="B681">
            <v>858</v>
          </cell>
          <cell r="C681">
            <v>16</v>
          </cell>
          <cell r="D681">
            <v>25</v>
          </cell>
          <cell r="E681">
            <v>57</v>
          </cell>
          <cell r="F681">
            <v>70</v>
          </cell>
          <cell r="G681">
            <v>0.91829923323354501</v>
          </cell>
          <cell r="H681">
            <v>1.5938771607114199</v>
          </cell>
          <cell r="I681" t="str">
            <v>up</v>
          </cell>
          <cell r="J681">
            <v>8.6155764862643901E-4</v>
          </cell>
          <cell r="K681">
            <v>2.0291982017602999E-2</v>
          </cell>
          <cell r="L681" t="str">
            <v>-</v>
          </cell>
          <cell r="M681" t="str">
            <v>-</v>
          </cell>
          <cell r="N681" t="str">
            <v>-</v>
          </cell>
          <cell r="O681" t="str">
            <v>-</v>
          </cell>
          <cell r="P681" t="str">
            <v>gi|697143592|ref|XP_009625913.1|;gi|697143594|ref|XP_009625914.1|/0;1.82392e-145/PREDICTED: phosphatidylinositol:ceramide inositolphosphotransferase 1-like isoform X1 [Nicotiana tomentosiformis];PREDICTED: phosphatidylinositol:ceramide inositolphosphotransferase 1-like isoform X2 [Nicotiana tomentosiformis]</v>
          </cell>
        </row>
        <row r="682">
          <cell r="A682" t="str">
            <v>gene_8832</v>
          </cell>
          <cell r="B682">
            <v>1362</v>
          </cell>
          <cell r="C682">
            <v>903</v>
          </cell>
          <cell r="D682">
            <v>1068</v>
          </cell>
          <cell r="E682">
            <v>195</v>
          </cell>
          <cell r="F682">
            <v>670</v>
          </cell>
          <cell r="G682">
            <v>4.9360665228702603</v>
          </cell>
          <cell r="H682">
            <v>-1.2494438686954601</v>
          </cell>
          <cell r="I682" t="str">
            <v>down</v>
          </cell>
          <cell r="J682">
            <v>8.7285686466060297E-4</v>
          </cell>
          <cell r="K682">
            <v>2.0461192628910101E-2</v>
          </cell>
          <cell r="L682" t="str">
            <v>ko00230//Purine metabolism;ko00240//Pyrimidine metabolism</v>
          </cell>
          <cell r="M682" t="str">
            <v>GO:0031224//intrinsic component of membrane;GO:0043231//intracellular membrane-bounded organelle</v>
          </cell>
          <cell r="N682" t="str">
            <v>GO:0017110//nucleoside-diphosphatase activity;GO:0032550</v>
          </cell>
          <cell r="O682" t="str">
            <v>GO:0009856//pollination</v>
          </cell>
          <cell r="P682" t="str">
            <v>gi|697142646|ref|XP_009625429.1|/0/PREDICTED: apyrase-like [Nicotiana tomentosiformis]</v>
          </cell>
        </row>
        <row r="683">
          <cell r="A683" t="str">
            <v>gene_43712</v>
          </cell>
          <cell r="B683">
            <v>438</v>
          </cell>
          <cell r="C683">
            <v>79</v>
          </cell>
          <cell r="D683">
            <v>33</v>
          </cell>
          <cell r="E683">
            <v>126</v>
          </cell>
          <cell r="F683">
            <v>184</v>
          </cell>
          <cell r="G683">
            <v>2.2080664607650902</v>
          </cell>
          <cell r="H683">
            <v>1.4081039437490801</v>
          </cell>
          <cell r="I683" t="str">
            <v>up</v>
          </cell>
          <cell r="J683">
            <v>8.7988284839565995E-4</v>
          </cell>
          <cell r="K683">
            <v>2.0564734119397202E-2</v>
          </cell>
          <cell r="L683" t="str">
            <v>-</v>
          </cell>
          <cell r="M683" t="str">
            <v>-</v>
          </cell>
          <cell r="N683" t="str">
            <v>-</v>
          </cell>
          <cell r="O683" t="str">
            <v>-</v>
          </cell>
          <cell r="P683" t="str">
            <v>-</v>
          </cell>
        </row>
        <row r="684">
          <cell r="A684" t="str">
            <v>gene_26180</v>
          </cell>
          <cell r="B684">
            <v>3174</v>
          </cell>
          <cell r="C684">
            <v>55</v>
          </cell>
          <cell r="D684">
            <v>41</v>
          </cell>
          <cell r="E684">
            <v>125</v>
          </cell>
          <cell r="F684">
            <v>109</v>
          </cell>
          <cell r="G684">
            <v>1.86751573311762</v>
          </cell>
          <cell r="H684">
            <v>1.2491851280975601</v>
          </cell>
          <cell r="I684" t="str">
            <v>up</v>
          </cell>
          <cell r="J684">
            <v>8.8119146319663895E-4</v>
          </cell>
          <cell r="K684">
            <v>2.0580063439353199E-2</v>
          </cell>
          <cell r="L684" t="str">
            <v>ko04626//Plant-pathogen interaction</v>
          </cell>
          <cell r="M684" t="str">
            <v>-</v>
          </cell>
          <cell r="N684" t="str">
            <v>GO:0016301//kinase activity</v>
          </cell>
          <cell r="O684" t="str">
            <v>-</v>
          </cell>
          <cell r="P684" t="str">
            <v>gi|697129755|ref|XP_009618940.1|/0/PREDICTED: probable LRR receptor-like serine/threonine-protein kinase At3g47570 [Nicotiana tomentosiformis]</v>
          </cell>
        </row>
        <row r="685">
          <cell r="A685" t="str">
            <v>gene_75187</v>
          </cell>
          <cell r="B685">
            <v>1200</v>
          </cell>
          <cell r="C685">
            <v>58</v>
          </cell>
          <cell r="D685">
            <v>64</v>
          </cell>
          <cell r="E685">
            <v>219</v>
          </cell>
          <cell r="F685">
            <v>100</v>
          </cell>
          <cell r="G685">
            <v>2.2850910750679598</v>
          </cell>
          <cell r="H685">
            <v>1.37474616387277</v>
          </cell>
          <cell r="I685" t="str">
            <v>up</v>
          </cell>
          <cell r="J685">
            <v>9.1253210512527597E-4</v>
          </cell>
          <cell r="K685">
            <v>2.1108748893980098E-2</v>
          </cell>
          <cell r="L685" t="str">
            <v>-</v>
          </cell>
          <cell r="M685" t="str">
            <v>-</v>
          </cell>
          <cell r="N685" t="str">
            <v>-</v>
          </cell>
          <cell r="O685" t="str">
            <v>-</v>
          </cell>
          <cell r="P685" t="str">
            <v>gi|698571257|ref|XP_009774831.1|/0/PREDICTED: cytochrome b561 and DOMON domain-containing protein At5g47530-like [Nicotiana sylvestris]</v>
          </cell>
        </row>
        <row r="686">
          <cell r="A686" t="str">
            <v>gene_1909</v>
          </cell>
          <cell r="B686">
            <v>3252</v>
          </cell>
          <cell r="C686">
            <v>37</v>
          </cell>
          <cell r="D686">
            <v>52</v>
          </cell>
          <cell r="E686">
            <v>79</v>
          </cell>
          <cell r="F686">
            <v>163</v>
          </cell>
          <cell r="G686">
            <v>1.85514029420712</v>
          </cell>
          <cell r="H686">
            <v>1.39507029630129</v>
          </cell>
          <cell r="I686" t="str">
            <v>up</v>
          </cell>
          <cell r="J686">
            <v>9.1693995851956697E-4</v>
          </cell>
          <cell r="K686">
            <v>2.1117750147672299E-2</v>
          </cell>
          <cell r="L686" t="str">
            <v>ko04120//Ubiquitin mediated proteolysis</v>
          </cell>
          <cell r="M686" t="str">
            <v>-</v>
          </cell>
          <cell r="N686" t="str">
            <v>-</v>
          </cell>
          <cell r="O686" t="str">
            <v>-</v>
          </cell>
          <cell r="P686" t="str">
            <v>gi|697164561|ref|XP_009591088.1|;gi|697164555|ref|XP_009591085.1|/0;0/PREDICTED: uncharacterized protein LOC104088155 isoform X3 [Nicotiana tomentosiformis];PREDICTED: uncharacterized protein LOC104088155 isoform X1 [Nicotiana tomentosiformis]</v>
          </cell>
        </row>
        <row r="687">
          <cell r="A687" t="str">
            <v>gene_12066</v>
          </cell>
          <cell r="B687">
            <v>1626</v>
          </cell>
          <cell r="C687">
            <v>120</v>
          </cell>
          <cell r="D687">
            <v>109</v>
          </cell>
          <cell r="E687">
            <v>332</v>
          </cell>
          <cell r="F687">
            <v>175</v>
          </cell>
          <cell r="G687">
            <v>3.0137265505941602</v>
          </cell>
          <cell r="H687">
            <v>1.1284401629855301</v>
          </cell>
          <cell r="I687" t="str">
            <v>up</v>
          </cell>
          <cell r="J687">
            <v>9.2268862026254701E-4</v>
          </cell>
          <cell r="K687">
            <v>2.1219146249641E-2</v>
          </cell>
          <cell r="L687" t="str">
            <v>ko00908//Zeatin biosynthesis;ko01100//Metabolic pathways;ko00905//Brassinosteroid biosynthesis;ko01110//Biosynthesis of secondary metabolites</v>
          </cell>
          <cell r="M687" t="str">
            <v>-</v>
          </cell>
          <cell r="N687" t="str">
            <v>GO:0046914//transition metal ion binding;GO:0016634//oxidoreductase activity, acting on the CH-CH group of donors, oxygen as acceptor;GO:0046906//tetrapyrrole binding;GO:0004497//monooxygenase activity</v>
          </cell>
          <cell r="O687" t="str">
            <v>GO:0044710;GO:0055088//lipid homeostasis;GO:0009314//response to radiation;GO:0016128;GO:0009725//response to hormone</v>
          </cell>
          <cell r="P687" t="str">
            <v>gi|698504386|ref|XP_009797711.1|/3.77876e-103/PREDICTED: cytochrome P450 734A1-like [Nicotiana sylvestris]</v>
          </cell>
        </row>
        <row r="688">
          <cell r="A688" t="str">
            <v>gene_29894</v>
          </cell>
          <cell r="B688">
            <v>816</v>
          </cell>
          <cell r="C688">
            <v>9</v>
          </cell>
          <cell r="D688">
            <v>6</v>
          </cell>
          <cell r="E688">
            <v>30</v>
          </cell>
          <cell r="F688">
            <v>33</v>
          </cell>
          <cell r="G688">
            <v>-0.11047931352391201</v>
          </cell>
          <cell r="H688">
            <v>2.0139230343961798</v>
          </cell>
          <cell r="I688" t="str">
            <v>up</v>
          </cell>
          <cell r="J688">
            <v>9.4684055651839496E-4</v>
          </cell>
          <cell r="K688">
            <v>2.1679692016317E-2</v>
          </cell>
          <cell r="L688" t="str">
            <v>-</v>
          </cell>
          <cell r="M688" t="str">
            <v>-</v>
          </cell>
          <cell r="N688" t="str">
            <v>-</v>
          </cell>
          <cell r="O688" t="str">
            <v>-</v>
          </cell>
          <cell r="P688" t="str">
            <v>gi|698504948|ref|XP_009797951.1|/4.07792e-83/PREDICTED: transcription factor MYB108-like [Nicotiana sylvestris]</v>
          </cell>
        </row>
        <row r="689">
          <cell r="A689" t="str">
            <v>gene_25781</v>
          </cell>
          <cell r="B689">
            <v>1422</v>
          </cell>
          <cell r="C689">
            <v>15</v>
          </cell>
          <cell r="D689">
            <v>6</v>
          </cell>
          <cell r="E689">
            <v>36</v>
          </cell>
          <cell r="F689">
            <v>51</v>
          </cell>
          <cell r="G689">
            <v>0.31882670963454102</v>
          </cell>
          <cell r="H689">
            <v>1.9861447773977201</v>
          </cell>
          <cell r="I689" t="str">
            <v>up</v>
          </cell>
          <cell r="J689">
            <v>9.4822338384148105E-4</v>
          </cell>
          <cell r="K689">
            <v>2.1689149418139299E-2</v>
          </cell>
          <cell r="L689" t="str">
            <v>ko04140//Regulation of autophagy</v>
          </cell>
          <cell r="M689" t="str">
            <v>-</v>
          </cell>
          <cell r="N689" t="str">
            <v>GO:0004672//protein kinase activity;GO:0032550</v>
          </cell>
          <cell r="O689" t="str">
            <v>GO:0006796//phosphate-containing compound metabolic process;GO:0006464//cellular protein modification process;GO:0007154//cell communication</v>
          </cell>
          <cell r="P689" t="str">
            <v>gi|697187491|ref|XP_009602782.1|/0/PREDICTED: CBL-interacting protein kinase 2-like [Nicotiana tomentosiformis]</v>
          </cell>
        </row>
        <row r="690">
          <cell r="A690" t="str">
            <v>gene_56331</v>
          </cell>
          <cell r="B690">
            <v>1185</v>
          </cell>
          <cell r="C690">
            <v>84</v>
          </cell>
          <cell r="D690">
            <v>142</v>
          </cell>
          <cell r="E690">
            <v>30</v>
          </cell>
          <cell r="F690">
            <v>58</v>
          </cell>
          <cell r="G690">
            <v>1.7940084645957199</v>
          </cell>
          <cell r="H690">
            <v>-1.3951084446755899</v>
          </cell>
          <cell r="I690" t="str">
            <v>down</v>
          </cell>
          <cell r="J690">
            <v>9.4862942204364698E-4</v>
          </cell>
          <cell r="K690">
            <v>2.1689149418139299E-2</v>
          </cell>
          <cell r="L690" t="str">
            <v>-</v>
          </cell>
          <cell r="M690" t="str">
            <v>-</v>
          </cell>
          <cell r="N690" t="str">
            <v>-</v>
          </cell>
          <cell r="O690" t="str">
            <v>-</v>
          </cell>
          <cell r="P690" t="str">
            <v>gi|698579053|ref|XP_009776914.1|/0/PREDICTED: uncharacterized protein LOC104226586 [Nicotiana sylvestris]</v>
          </cell>
        </row>
        <row r="691">
          <cell r="A691" t="str">
            <v>gene_22486</v>
          </cell>
          <cell r="B691">
            <v>1188</v>
          </cell>
          <cell r="C691">
            <v>78</v>
          </cell>
          <cell r="D691">
            <v>168</v>
          </cell>
          <cell r="E691">
            <v>35</v>
          </cell>
          <cell r="F691">
            <v>58</v>
          </cell>
          <cell r="G691">
            <v>1.9000913876051</v>
          </cell>
          <cell r="H691">
            <v>-1.4300080746458901</v>
          </cell>
          <cell r="I691" t="str">
            <v>down</v>
          </cell>
          <cell r="J691">
            <v>9.5720881006138199E-4</v>
          </cell>
          <cell r="K691">
            <v>2.1869446791612498E-2</v>
          </cell>
          <cell r="L691" t="str">
            <v>-</v>
          </cell>
          <cell r="M691" t="str">
            <v>-</v>
          </cell>
          <cell r="N691" t="str">
            <v>-</v>
          </cell>
          <cell r="O691" t="str">
            <v>-</v>
          </cell>
          <cell r="P691" t="str">
            <v>gi|697140014|ref|XP_009624104.1|/0/PREDICTED: solute carrier family 46 member 3-like [Nicotiana tomentosiformis]</v>
          </cell>
        </row>
        <row r="692">
          <cell r="A692" t="str">
            <v>gene_17458</v>
          </cell>
          <cell r="B692">
            <v>663</v>
          </cell>
          <cell r="C692">
            <v>65</v>
          </cell>
          <cell r="D692">
            <v>89</v>
          </cell>
          <cell r="E692">
            <v>138</v>
          </cell>
          <cell r="F692">
            <v>188</v>
          </cell>
          <cell r="G692">
            <v>2.38744754009103</v>
          </cell>
          <cell r="H692">
            <v>1.0454667500600101</v>
          </cell>
          <cell r="I692" t="str">
            <v>up</v>
          </cell>
          <cell r="J692">
            <v>9.6022484273532995E-4</v>
          </cell>
          <cell r="K692">
            <v>2.19066056921868E-2</v>
          </cell>
          <cell r="L692" t="str">
            <v>ko04141//Protein processing in endoplasmic reticulum</v>
          </cell>
          <cell r="M692" t="str">
            <v>-</v>
          </cell>
          <cell r="N692" t="str">
            <v>-</v>
          </cell>
          <cell r="O692" t="str">
            <v>-</v>
          </cell>
          <cell r="P692" t="str">
            <v>gi|698530421|ref|XP_009762035.1|/4.50987e-101/PREDICTED: E3 ubiquitin-protein ligase RNF185-like [Nicotiana sylvestris]</v>
          </cell>
        </row>
        <row r="693">
          <cell r="A693" t="str">
            <v>gene_12332</v>
          </cell>
          <cell r="B693">
            <v>753</v>
          </cell>
          <cell r="C693">
            <v>47</v>
          </cell>
          <cell r="D693">
            <v>143</v>
          </cell>
          <cell r="E693">
            <v>13</v>
          </cell>
          <cell r="F693">
            <v>37</v>
          </cell>
          <cell r="G693">
            <v>1.41205267071309</v>
          </cell>
          <cell r="H693">
            <v>-1.95397096276989</v>
          </cell>
          <cell r="I693" t="str">
            <v>down</v>
          </cell>
          <cell r="J693">
            <v>9.6382581993048296E-4</v>
          </cell>
          <cell r="K693">
            <v>2.1946277971749601E-2</v>
          </cell>
          <cell r="L693" t="str">
            <v>-</v>
          </cell>
          <cell r="M693" t="str">
            <v>GO:0031224//intrinsic component of membrane;GO:0000325//plant-type vacuole;GO:0044437;GO:0009536//plastid</v>
          </cell>
          <cell r="N693" t="str">
            <v>GO:0005275//amine transmembrane transporter activity</v>
          </cell>
          <cell r="O693" t="str">
            <v>GO:0015843//methylammonium transport</v>
          </cell>
          <cell r="P693" t="str">
            <v>gi|698523154|ref|XP_009758381.1|/3.8606e-158/PREDICTED: probable aquaporin TIP-type RB7-18C [Nicotiana sylvestris]</v>
          </cell>
        </row>
        <row r="694">
          <cell r="A694" t="str">
            <v>gene_34435</v>
          </cell>
          <cell r="B694">
            <v>1386</v>
          </cell>
          <cell r="C694">
            <v>147</v>
          </cell>
          <cell r="D694">
            <v>103</v>
          </cell>
          <cell r="E694">
            <v>54</v>
          </cell>
          <cell r="F694">
            <v>57</v>
          </cell>
          <cell r="G694">
            <v>2.0040805833288999</v>
          </cell>
          <cell r="H694">
            <v>-1.2111812422441299</v>
          </cell>
          <cell r="I694" t="str">
            <v>down</v>
          </cell>
          <cell r="J694">
            <v>9.6474805001252795E-4</v>
          </cell>
          <cell r="K694">
            <v>2.1946277971749601E-2</v>
          </cell>
          <cell r="L694" t="str">
            <v>-</v>
          </cell>
          <cell r="M694" t="str">
            <v>-</v>
          </cell>
          <cell r="N694" t="str">
            <v>-</v>
          </cell>
          <cell r="O694" t="str">
            <v>-</v>
          </cell>
          <cell r="P694" t="str">
            <v>gi|697164506|ref|XP_009591064.1|;gi|697164516|ref|XP_009591069.1|/0;1.62804e-87/PREDICTED: sugar transporter ERD6-like 5 isoform X2 [Nicotiana tomentosiformis];PREDICTED: sugar transporter ERD6-like 10 isoform X7 [Nicotiana tomentosiformis]</v>
          </cell>
        </row>
        <row r="695">
          <cell r="A695" t="str">
            <v>gene_67960</v>
          </cell>
          <cell r="B695">
            <v>3402</v>
          </cell>
          <cell r="C695">
            <v>74</v>
          </cell>
          <cell r="D695">
            <v>67</v>
          </cell>
          <cell r="E695">
            <v>148</v>
          </cell>
          <cell r="F695">
            <v>149</v>
          </cell>
          <cell r="G695">
            <v>2.2650130209744899</v>
          </cell>
          <cell r="H695">
            <v>1.0388368528021501</v>
          </cell>
          <cell r="I695" t="str">
            <v>up</v>
          </cell>
          <cell r="J695">
            <v>9.7948708434986501E-4</v>
          </cell>
          <cell r="K695">
            <v>2.2169596756975499E-2</v>
          </cell>
          <cell r="L695" t="str">
            <v>ko04626//Plant-pathogen interaction</v>
          </cell>
          <cell r="M695" t="str">
            <v>GO:0044424</v>
          </cell>
          <cell r="N695" t="str">
            <v>GO:0032550</v>
          </cell>
          <cell r="O695" t="str">
            <v>GO:0033554//cellular response to stress;GO:0007154//cell communication</v>
          </cell>
          <cell r="P695" t="str">
            <v>gi|698525982|ref|XP_009759821.1|/0/PREDICTED: TMV resistance protein N-like [Nicotiana sylvestris]</v>
          </cell>
        </row>
        <row r="696">
          <cell r="A696" t="str">
            <v>gene_28246</v>
          </cell>
          <cell r="B696">
            <v>522</v>
          </cell>
          <cell r="C696">
            <v>16</v>
          </cell>
          <cell r="D696">
            <v>18</v>
          </cell>
          <cell r="E696">
            <v>40</v>
          </cell>
          <cell r="F696">
            <v>76</v>
          </cell>
          <cell r="G696">
            <v>0.75848714491484504</v>
          </cell>
          <cell r="H696">
            <v>1.71644356371851</v>
          </cell>
          <cell r="I696" t="str">
            <v>up</v>
          </cell>
          <cell r="J696">
            <v>9.8394751471213098E-4</v>
          </cell>
          <cell r="K696">
            <v>2.2226034114547901E-2</v>
          </cell>
          <cell r="L696" t="str">
            <v>-</v>
          </cell>
          <cell r="M696" t="str">
            <v>-</v>
          </cell>
          <cell r="N696" t="str">
            <v>-</v>
          </cell>
          <cell r="O696" t="str">
            <v>-</v>
          </cell>
          <cell r="P696" t="str">
            <v>gi|697154233|ref|XP_009631357.1|/8.11409e-85/PREDICTED: universal stress protein A-like protein [Nicotiana tomentosiformis]</v>
          </cell>
        </row>
        <row r="697">
          <cell r="A697" t="str">
            <v>gene_33822</v>
          </cell>
          <cell r="B697">
            <v>573</v>
          </cell>
          <cell r="C697">
            <v>32</v>
          </cell>
          <cell r="D697">
            <v>36</v>
          </cell>
          <cell r="E697">
            <v>9</v>
          </cell>
          <cell r="F697">
            <v>9</v>
          </cell>
          <cell r="G697">
            <v>2.4829891722650099E-2</v>
          </cell>
          <cell r="H697">
            <v>-1.9343617743299999</v>
          </cell>
          <cell r="I697" t="str">
            <v>down</v>
          </cell>
          <cell r="J697">
            <v>9.8409539230260505E-4</v>
          </cell>
          <cell r="K697">
            <v>2.2226034114547901E-2</v>
          </cell>
          <cell r="L697" t="str">
            <v>ko00230//Purine metabolism;ko01100//Metabolic pathways</v>
          </cell>
          <cell r="M697" t="str">
            <v>GO:0043231//intracellular membrane-bounded organelle;GO:0016020//membrane</v>
          </cell>
          <cell r="N697" t="str">
            <v>GO:0016763//transferase activity, transferring pentosyl groups</v>
          </cell>
          <cell r="O697" t="str">
            <v>GO:0043096//purine nucleobase salvage</v>
          </cell>
          <cell r="P697" t="str">
            <v>gi|697115338|ref|XP_009611592.1|/3.11113e-135/PREDICTED: adenine phosphoribosyltransferase 5 isoform X1 [Nicotiana tomentosiformis]</v>
          </cell>
        </row>
        <row r="698">
          <cell r="A698" t="str">
            <v>gene_82656</v>
          </cell>
          <cell r="B698">
            <v>570</v>
          </cell>
          <cell r="C698">
            <v>36</v>
          </cell>
          <cell r="D698">
            <v>31</v>
          </cell>
          <cell r="E698">
            <v>6</v>
          </cell>
          <cell r="F698">
            <v>11</v>
          </cell>
          <cell r="G698">
            <v>-5.6145328930715804E-3</v>
          </cell>
          <cell r="H698">
            <v>-2.0072669276377102</v>
          </cell>
          <cell r="I698" t="str">
            <v>down</v>
          </cell>
          <cell r="J698">
            <v>9.9145361656969894E-4</v>
          </cell>
          <cell r="K698">
            <v>2.2296391638249698E-2</v>
          </cell>
          <cell r="L698" t="str">
            <v>-</v>
          </cell>
          <cell r="M698" t="str">
            <v>-</v>
          </cell>
          <cell r="N698" t="str">
            <v>-</v>
          </cell>
          <cell r="O698" t="str">
            <v>-</v>
          </cell>
          <cell r="P698" t="str">
            <v>gi|698578980|ref|XP_009776896.1|/3.09522e-93/PREDICTED: LETM1 and EF-hand domain-containing protein 1, mitochondrial [Nicotiana sylvestris]</v>
          </cell>
        </row>
        <row r="699">
          <cell r="A699" t="str">
            <v>gene_18428</v>
          </cell>
          <cell r="B699">
            <v>1473</v>
          </cell>
          <cell r="C699">
            <v>78</v>
          </cell>
          <cell r="D699">
            <v>66</v>
          </cell>
          <cell r="E699">
            <v>194</v>
          </cell>
          <cell r="F699">
            <v>130</v>
          </cell>
          <cell r="G699">
            <v>2.36544589156289</v>
          </cell>
          <cell r="H699">
            <v>1.14336657426508</v>
          </cell>
          <cell r="I699" t="str">
            <v>up</v>
          </cell>
          <cell r="J699">
            <v>9.9552755821931708E-4</v>
          </cell>
          <cell r="K699">
            <v>2.23720515916585E-2</v>
          </cell>
          <cell r="L699" t="str">
            <v>-</v>
          </cell>
          <cell r="M699" t="str">
            <v>-</v>
          </cell>
          <cell r="N699" t="str">
            <v>-</v>
          </cell>
          <cell r="O699" t="str">
            <v>-</v>
          </cell>
          <cell r="P699" t="str">
            <v>gi|698499380|ref|XP_009795520.1|/0/PREDICTED: sugar transport protein 8-like [Nicotiana sylvestris]</v>
          </cell>
        </row>
        <row r="700">
          <cell r="A700" t="str">
            <v>gene_15980</v>
          </cell>
          <cell r="B700">
            <v>738</v>
          </cell>
          <cell r="C700">
            <v>63</v>
          </cell>
          <cell r="D700">
            <v>73</v>
          </cell>
          <cell r="E700">
            <v>125</v>
          </cell>
          <cell r="F700">
            <v>166</v>
          </cell>
          <cell r="G700">
            <v>2.2231288685296202</v>
          </cell>
          <cell r="H700">
            <v>1.0585401082669099</v>
          </cell>
          <cell r="I700" t="str">
            <v>up</v>
          </cell>
          <cell r="J700">
            <v>9.9968000428047503E-4</v>
          </cell>
          <cell r="K700">
            <v>2.24493667058113E-2</v>
          </cell>
          <cell r="L700" t="str">
            <v>-</v>
          </cell>
          <cell r="M700" t="str">
            <v>-</v>
          </cell>
          <cell r="N700" t="str">
            <v>-</v>
          </cell>
          <cell r="O700" t="str">
            <v>-</v>
          </cell>
          <cell r="P700" t="str">
            <v>gi|697185606|ref|XP_009601840.1|/1.17866e-176/PREDICTED: BI1-like protein isoform X1 [Nicotiana tomentosiformis]</v>
          </cell>
        </row>
        <row r="701">
          <cell r="A701" t="str">
            <v>gene_60432</v>
          </cell>
          <cell r="B701">
            <v>1836</v>
          </cell>
          <cell r="C701">
            <v>58</v>
          </cell>
          <cell r="D701">
            <v>69</v>
          </cell>
          <cell r="E701">
            <v>15</v>
          </cell>
          <cell r="F701">
            <v>28</v>
          </cell>
          <cell r="G701">
            <v>0.94367583142913503</v>
          </cell>
          <cell r="H701">
            <v>-1.59836925266444</v>
          </cell>
          <cell r="I701" t="str">
            <v>down</v>
          </cell>
          <cell r="J701">
            <v>1.0157856619377301E-3</v>
          </cell>
          <cell r="K701">
            <v>2.2713975982436099E-2</v>
          </cell>
          <cell r="L701" t="str">
            <v>-</v>
          </cell>
          <cell r="M701" t="str">
            <v>-</v>
          </cell>
          <cell r="N701" t="str">
            <v>-</v>
          </cell>
          <cell r="O701" t="str">
            <v>GO:0016553//base conversion or substitution editing</v>
          </cell>
          <cell r="P701" t="str">
            <v>gi|698550988|ref|XP_009769160.1|/0/PREDICTED: putative pentatricopeptide repeat-containing protein At5g52630 [Nicotiana sylvestris]</v>
          </cell>
        </row>
        <row r="702">
          <cell r="A702" t="str">
            <v>gene_8612</v>
          </cell>
          <cell r="B702">
            <v>1095</v>
          </cell>
          <cell r="C702">
            <v>90</v>
          </cell>
          <cell r="D702">
            <v>105</v>
          </cell>
          <cell r="E702">
            <v>36</v>
          </cell>
          <cell r="F702">
            <v>47</v>
          </cell>
          <cell r="G702">
            <v>1.62895338108013</v>
          </cell>
          <cell r="H702">
            <v>-1.26553182195391</v>
          </cell>
          <cell r="I702" t="str">
            <v>down</v>
          </cell>
          <cell r="J702">
            <v>1.02137482837446E-3</v>
          </cell>
          <cell r="K702">
            <v>2.2822768932543001E-2</v>
          </cell>
          <cell r="L702" t="str">
            <v>ko00941//Flavonoid biosynthesis;ko01100//Metabolic pathways;ko01110//Biosynthesis of secondary metabolites</v>
          </cell>
          <cell r="M702" t="str">
            <v>-</v>
          </cell>
          <cell r="N702" t="str">
            <v>GO:0046914//transition metal ion binding;GO:0016705//oxidoreductase activity, acting on paired donors, with incorporation or reduction of molecular oxygen</v>
          </cell>
          <cell r="O702" t="str">
            <v>GO:0044710;GO:0009628//response to abiotic stimulus</v>
          </cell>
          <cell r="P702" t="str">
            <v>gi|698470211|ref|XP_009783758.1|/0/PREDICTED: flavonol synthase/flavanone 3-hydroxylase-like [Nicotiana sylvestris]</v>
          </cell>
        </row>
        <row r="703">
          <cell r="A703" t="str">
            <v>gene_63845</v>
          </cell>
          <cell r="B703">
            <v>2289</v>
          </cell>
          <cell r="C703">
            <v>10</v>
          </cell>
          <cell r="D703">
            <v>16</v>
          </cell>
          <cell r="E703">
            <v>33</v>
          </cell>
          <cell r="F703">
            <v>64</v>
          </cell>
          <cell r="G703">
            <v>0.48780596462442699</v>
          </cell>
          <cell r="H703">
            <v>1.8470502184794599</v>
          </cell>
          <cell r="I703" t="str">
            <v>up</v>
          </cell>
          <cell r="J703">
            <v>1.0240360701139E-3</v>
          </cell>
          <cell r="K703">
            <v>2.2833686884456299E-2</v>
          </cell>
          <cell r="L703" t="str">
            <v>ko04075//Plant hormone signal transduction</v>
          </cell>
          <cell r="M703" t="str">
            <v>GO:0042175//nuclear outer membrane-endoplasmic reticulum membrane network</v>
          </cell>
          <cell r="N703" t="str">
            <v>GO:0004673//protein histidine kinase activity;GO:0032550;GO:0004871//signal transducer activity;GO:0072328</v>
          </cell>
          <cell r="O703" t="str">
            <v>GO:0000160//phosphorelay signal transduction system;GO:0006468//protein phosphorylation</v>
          </cell>
          <cell r="P703" t="str">
            <v>gi|5733831|gb|AAC31213.3|/0/ethylene receptor homolog [Nicotiana tabacum]</v>
          </cell>
        </row>
        <row r="704">
          <cell r="A704" t="str">
            <v>gene_84248</v>
          </cell>
          <cell r="B704">
            <v>777</v>
          </cell>
          <cell r="C704">
            <v>317</v>
          </cell>
          <cell r="D704">
            <v>289</v>
          </cell>
          <cell r="E704">
            <v>305</v>
          </cell>
          <cell r="F704">
            <v>1751</v>
          </cell>
          <cell r="G704">
            <v>4.8114829123914804</v>
          </cell>
          <cell r="H704">
            <v>1.68404152269392</v>
          </cell>
          <cell r="I704" t="str">
            <v>up</v>
          </cell>
          <cell r="J704">
            <v>1.03084847722754E-3</v>
          </cell>
          <cell r="K704">
            <v>2.2965870186183901E-2</v>
          </cell>
          <cell r="L704" t="str">
            <v>-</v>
          </cell>
          <cell r="M704" t="str">
            <v>-</v>
          </cell>
          <cell r="N704" t="str">
            <v>-</v>
          </cell>
          <cell r="O704" t="str">
            <v>-</v>
          </cell>
          <cell r="P704" t="str">
            <v>gi|697181183|ref|XP_009599579.1|/5.18041e-11/PREDICTED: glycine-rich cell wall structural protein 1.8-like [Nicotiana tomentosiformis]</v>
          </cell>
        </row>
        <row r="705">
          <cell r="A705" t="str">
            <v>gene_25685</v>
          </cell>
          <cell r="B705">
            <v>933</v>
          </cell>
          <cell r="C705">
            <v>23</v>
          </cell>
          <cell r="D705">
            <v>50</v>
          </cell>
          <cell r="E705">
            <v>76</v>
          </cell>
          <cell r="F705">
            <v>136</v>
          </cell>
          <cell r="G705">
            <v>1.6453651785602801</v>
          </cell>
          <cell r="H705">
            <v>1.49988345738271</v>
          </cell>
          <cell r="I705" t="str">
            <v>up</v>
          </cell>
          <cell r="J705">
            <v>1.0314209833371299E-3</v>
          </cell>
          <cell r="K705">
            <v>2.2965870186183901E-2</v>
          </cell>
          <cell r="L705" t="str">
            <v>ko01110//Biosynthesis of secondary metabolites;ko00904//Diterpenoid biosynthesis</v>
          </cell>
          <cell r="M705" t="str">
            <v>-</v>
          </cell>
          <cell r="N705" t="str">
            <v>GO:0016705//oxidoreductase activity, acting on paired donors, with incorporation or reduction of molecular oxygen</v>
          </cell>
          <cell r="O705" t="str">
            <v>GO:0044710</v>
          </cell>
          <cell r="P705" t="str">
            <v>gi|697104708|ref|XP_009606157.1|/0/PREDICTED: 2-oxoglutarate-dependent dioxygenase DAO-like isoform X2 [Nicotiana tomentosiformis]</v>
          </cell>
        </row>
        <row r="706">
          <cell r="A706" t="str">
            <v>gene_32076</v>
          </cell>
          <cell r="B706">
            <v>768</v>
          </cell>
          <cell r="C706">
            <v>14</v>
          </cell>
          <cell r="D706">
            <v>11</v>
          </cell>
          <cell r="E706">
            <v>44</v>
          </cell>
          <cell r="F706">
            <v>43</v>
          </cell>
          <cell r="G706">
            <v>0.37095177230905002</v>
          </cell>
          <cell r="H706">
            <v>1.75411779273338</v>
          </cell>
          <cell r="I706" t="str">
            <v>up</v>
          </cell>
          <cell r="J706">
            <v>1.0434134209332E-3</v>
          </cell>
          <cell r="K706">
            <v>2.3183778540241701E-2</v>
          </cell>
          <cell r="L706" t="str">
            <v>-</v>
          </cell>
          <cell r="M706" t="str">
            <v>-</v>
          </cell>
          <cell r="N706" t="str">
            <v>-</v>
          </cell>
          <cell r="O706" t="str">
            <v>-</v>
          </cell>
          <cell r="P706" t="str">
            <v>gi|698537415|ref|XP_009764824.1|;gi|698567290|ref|XP_009773736.1|/7.81498e-157;2.97041e-91/PREDICTED: uncharacterized protein LOC104216473 isoform X2 [Nicotiana sylvestris];PREDICTED: uncharacterized protein LOC104223903 [Nicotiana sylvestris]</v>
          </cell>
        </row>
        <row r="707">
          <cell r="A707" t="str">
            <v>gene_73161</v>
          </cell>
          <cell r="B707">
            <v>2127</v>
          </cell>
          <cell r="C707">
            <v>43</v>
          </cell>
          <cell r="D707">
            <v>66</v>
          </cell>
          <cell r="E707">
            <v>5</v>
          </cell>
          <cell r="F707">
            <v>23</v>
          </cell>
          <cell r="G707">
            <v>0.64433556108553602</v>
          </cell>
          <cell r="H707">
            <v>-2.0008368883566301</v>
          </cell>
          <cell r="I707" t="str">
            <v>down</v>
          </cell>
          <cell r="J707">
            <v>1.0516315982442099E-3</v>
          </cell>
          <cell r="K707">
            <v>2.3267994849853899E-2</v>
          </cell>
          <cell r="L707" t="str">
            <v>-</v>
          </cell>
          <cell r="M707" t="str">
            <v>-</v>
          </cell>
          <cell r="N707" t="str">
            <v>-</v>
          </cell>
          <cell r="O707" t="str">
            <v>-</v>
          </cell>
          <cell r="P707" t="str">
            <v>gi|698475362|ref|XP_009785066.1|/0/PREDICTED: nucleolin 2-like isoform X1 [Nicotiana sylvestris]</v>
          </cell>
        </row>
        <row r="708">
          <cell r="A708" t="str">
            <v>gene_81022</v>
          </cell>
          <cell r="B708">
            <v>1959</v>
          </cell>
          <cell r="C708">
            <v>130</v>
          </cell>
          <cell r="D708">
            <v>141</v>
          </cell>
          <cell r="E708">
            <v>52</v>
          </cell>
          <cell r="F708">
            <v>78</v>
          </cell>
          <cell r="G708">
            <v>2.14449289686537</v>
          </cell>
          <cell r="H708">
            <v>-1.09878083142417</v>
          </cell>
          <cell r="I708" t="str">
            <v>down</v>
          </cell>
          <cell r="J708">
            <v>1.0527891372059299E-3</v>
          </cell>
          <cell r="K708">
            <v>2.3277271183005401E-2</v>
          </cell>
          <cell r="L708" t="str">
            <v>ko04626//Plant-pathogen interaction</v>
          </cell>
          <cell r="M708" t="str">
            <v>-</v>
          </cell>
          <cell r="N708" t="str">
            <v>-</v>
          </cell>
          <cell r="O708" t="str">
            <v>-</v>
          </cell>
          <cell r="P708" t="str">
            <v>gi|698455881|ref|XP_009780491.1|;gi|698455877|ref|XP_009780490.1|/0;0/PREDICTED: mitogen-activated protein kinase kinase kinase YODA isoform X2 [Nicotiana sylvestris];PREDICTED: mitogen-activated protein kinase kinase kinase YODA isoform X1 [Nicotiana sylvestris]</v>
          </cell>
        </row>
        <row r="709">
          <cell r="A709" t="str">
            <v>gene_45032</v>
          </cell>
          <cell r="B709">
            <v>1104</v>
          </cell>
          <cell r="C709">
            <v>19</v>
          </cell>
          <cell r="D709">
            <v>22</v>
          </cell>
          <cell r="E709">
            <v>63</v>
          </cell>
          <cell r="F709">
            <v>59</v>
          </cell>
          <cell r="G709">
            <v>0.88129930263390799</v>
          </cell>
          <cell r="H709">
            <v>1.5385629057305401</v>
          </cell>
          <cell r="I709" t="str">
            <v>up</v>
          </cell>
          <cell r="J709">
            <v>1.06065716388287E-3</v>
          </cell>
          <cell r="K709">
            <v>2.34348000841367E-2</v>
          </cell>
          <cell r="L709" t="str">
            <v>-</v>
          </cell>
          <cell r="M709" t="str">
            <v>GO:0016020//membrane</v>
          </cell>
          <cell r="N709" t="str">
            <v>GO:0046873//metal ion transmembrane transporter activity</v>
          </cell>
          <cell r="O709" t="str">
            <v>GO:0030001//metal ion transport;GO:0044763</v>
          </cell>
          <cell r="P709" t="str">
            <v>gi|697108647|ref|XP_009608181.1|/0/PREDICTED: zinc transporter 1-like [Nicotiana tomentosiformis]</v>
          </cell>
        </row>
        <row r="710">
          <cell r="A710" t="str">
            <v>gene_59512</v>
          </cell>
          <cell r="B710">
            <v>1266</v>
          </cell>
          <cell r="C710">
            <v>27</v>
          </cell>
          <cell r="D710">
            <v>29</v>
          </cell>
          <cell r="E710">
            <v>53</v>
          </cell>
          <cell r="F710">
            <v>127</v>
          </cell>
          <cell r="G710">
            <v>1.3805551148309001</v>
          </cell>
          <cell r="H710">
            <v>1.6263946371911899</v>
          </cell>
          <cell r="I710" t="str">
            <v>up</v>
          </cell>
          <cell r="J710">
            <v>1.0665987087902899E-3</v>
          </cell>
          <cell r="K710">
            <v>2.3549573311939201E-2</v>
          </cell>
          <cell r="L710" t="str">
            <v>-</v>
          </cell>
          <cell r="M710" t="str">
            <v>-</v>
          </cell>
          <cell r="N710" t="str">
            <v>-</v>
          </cell>
          <cell r="O710" t="str">
            <v>GO:0044699</v>
          </cell>
          <cell r="P710" t="str">
            <v>gi|697183653|ref|XP_009600845.1|/0/PREDICTED: transcription factor MYB34-like [Nicotiana tomentosiformis]</v>
          </cell>
        </row>
        <row r="711">
          <cell r="A711" t="str">
            <v>gene_63197</v>
          </cell>
          <cell r="B711">
            <v>1374</v>
          </cell>
          <cell r="C711">
            <v>103</v>
          </cell>
          <cell r="D711">
            <v>86</v>
          </cell>
          <cell r="E711">
            <v>138</v>
          </cell>
          <cell r="F711">
            <v>301</v>
          </cell>
          <cell r="G711">
            <v>2.7638004369270601</v>
          </cell>
          <cell r="H711">
            <v>1.15764110322831</v>
          </cell>
          <cell r="I711" t="str">
            <v>up</v>
          </cell>
          <cell r="J711">
            <v>1.0747488528372599E-3</v>
          </cell>
          <cell r="K711">
            <v>2.3646385682231701E-2</v>
          </cell>
          <cell r="L711" t="str">
            <v>ko02010//ABC transporters</v>
          </cell>
          <cell r="M711" t="str">
            <v>-</v>
          </cell>
          <cell r="N711" t="str">
            <v>GO:0022857//transmembrane transporter activity;GO:0016887//ATPase activity</v>
          </cell>
          <cell r="O711" t="str">
            <v>GO:0044763;GO:0009639//response to red or far red light;GO:0009791//post-embryonic development;GO:0048513//organ development;GO:0042221//response to chemical;GO:0009926//auxin polar transport</v>
          </cell>
          <cell r="P711" t="str">
            <v>gi|698523316|ref|XP_009758464.1|/0/PREDICTED: ABC transporter B family member 19 [Nicotiana sylvestris]</v>
          </cell>
        </row>
        <row r="712">
          <cell r="A712" t="str">
            <v>gene_32868</v>
          </cell>
          <cell r="B712">
            <v>747</v>
          </cell>
          <cell r="C712">
            <v>80</v>
          </cell>
          <cell r="D712">
            <v>60</v>
          </cell>
          <cell r="E712">
            <v>185</v>
          </cell>
          <cell r="F712">
            <v>131</v>
          </cell>
          <cell r="G712">
            <v>2.3283854363806502</v>
          </cell>
          <cell r="H712">
            <v>1.14430096066953</v>
          </cell>
          <cell r="I712" t="str">
            <v>up</v>
          </cell>
          <cell r="J712">
            <v>1.0754834301221199E-3</v>
          </cell>
          <cell r="K712">
            <v>2.3646385682231701E-2</v>
          </cell>
          <cell r="L712" t="str">
            <v>-</v>
          </cell>
          <cell r="M712" t="str">
            <v>-</v>
          </cell>
          <cell r="N712" t="str">
            <v>-</v>
          </cell>
          <cell r="O712" t="str">
            <v>-</v>
          </cell>
          <cell r="P712" t="str">
            <v>gi|698479007|ref|XP_009786623.1|/1.32565e-165/PREDICTED: uncharacterized protein LOC104234713 [Nicotiana sylvestris]</v>
          </cell>
        </row>
        <row r="713">
          <cell r="A713" t="str">
            <v>gene_59887</v>
          </cell>
          <cell r="B713">
            <v>900</v>
          </cell>
          <cell r="C713">
            <v>69</v>
          </cell>
          <cell r="D713">
            <v>81</v>
          </cell>
          <cell r="E713">
            <v>27</v>
          </cell>
          <cell r="F713">
            <v>30</v>
          </cell>
          <cell r="G713">
            <v>1.2182948282656201</v>
          </cell>
          <cell r="H713">
            <v>-1.4242722254012701</v>
          </cell>
          <cell r="I713" t="str">
            <v>down</v>
          </cell>
          <cell r="J713">
            <v>1.09893785769346E-3</v>
          </cell>
          <cell r="K713">
            <v>2.39947449551365E-2</v>
          </cell>
          <cell r="L713" t="str">
            <v>ko00860//Porphyrin and chlorophyll metabolism;ko01100//Metabolic pathways;ko04075//Plant hormone signal transduction;ko01110//Biosynthesis of secondary metabolites</v>
          </cell>
          <cell r="M713" t="str">
            <v>-</v>
          </cell>
          <cell r="N713" t="str">
            <v>GO:0005488</v>
          </cell>
          <cell r="O713" t="str">
            <v>-</v>
          </cell>
          <cell r="P713" t="str">
            <v>gi|698496359|ref|XP_009794236.1|;gi|698496357|ref|XP_009794235.1|;gi|698496352|ref|XP_009794233.1|/0;0;1.44042e-106/PREDICTED: myb family transcription factor APL-like isoform X4 [Nicotiana sylvestris];PREDICTED: myb family transcription factor APL-like isoform X3 [Nicotiana sylvestris];PREDICTED: myb family transcription factor APL-like isoform X1 [Nicotiana sylvestris]</v>
          </cell>
        </row>
        <row r="714">
          <cell r="A714" t="str">
            <v>gene_46757</v>
          </cell>
          <cell r="B714">
            <v>1773</v>
          </cell>
          <cell r="C714">
            <v>2513</v>
          </cell>
          <cell r="D714">
            <v>4442</v>
          </cell>
          <cell r="E714">
            <v>744</v>
          </cell>
          <cell r="F714">
            <v>2293</v>
          </cell>
          <cell r="G714">
            <v>6.7442674599104899</v>
          </cell>
          <cell r="H714">
            <v>-1.24601375140066</v>
          </cell>
          <cell r="I714" t="str">
            <v>down</v>
          </cell>
          <cell r="J714">
            <v>1.1027507532944401E-3</v>
          </cell>
          <cell r="K714">
            <v>2.4044694675394399E-2</v>
          </cell>
          <cell r="L714" t="str">
            <v>ko01100//Metabolic pathways;ko01110//Biosynthesis of secondary metabolites;ko00910//Nitrogen metabolism;ko00250//Alanine, aspartate and glutamate metabolism</v>
          </cell>
          <cell r="M714" t="str">
            <v>-</v>
          </cell>
          <cell r="N714" t="str">
            <v>GO:0032550;GO:0016884//carbon-nitrogen ligase activity, with glutamine as amido-N-donor</v>
          </cell>
          <cell r="O714" t="str">
            <v>GO:0009267//cellular response to starvation;GO:0006529//asparagine biosynthetic process;GO:0034285;GO:0009746</v>
          </cell>
          <cell r="P714" t="str">
            <v>gi|697137252|ref|XP_009622719.1|/0/PREDICTED: asparagine synthetase [glutamine-hydrolyzing] [Nicotiana tomentosiformis]</v>
          </cell>
        </row>
        <row r="715">
          <cell r="A715" t="str">
            <v>gene_71122</v>
          </cell>
          <cell r="B715">
            <v>1056</v>
          </cell>
          <cell r="C715">
            <v>68</v>
          </cell>
          <cell r="D715">
            <v>42</v>
          </cell>
          <cell r="E715">
            <v>225</v>
          </cell>
          <cell r="F715">
            <v>93</v>
          </cell>
          <cell r="G715">
            <v>2.2466420400141298</v>
          </cell>
          <cell r="H715">
            <v>1.51084093127188</v>
          </cell>
          <cell r="I715" t="str">
            <v>up</v>
          </cell>
          <cell r="J715">
            <v>1.1131953702230701E-3</v>
          </cell>
          <cell r="K715">
            <v>2.4238906649007699E-2</v>
          </cell>
          <cell r="L715" t="str">
            <v>-</v>
          </cell>
          <cell r="M715" t="str">
            <v>GO:0044421;GO:0031012//extracellular matrix</v>
          </cell>
          <cell r="N715" t="str">
            <v>GO:0008422//beta-glucosidase activity</v>
          </cell>
          <cell r="O715" t="str">
            <v>GO:0033554//cellular response to stress;GO:0044238//primary metabolic process</v>
          </cell>
          <cell r="P715" t="str">
            <v>gi|4929153|gb|AAD33880.1|AF141653_1/0/beta-1,3-glucanase [Nicotiana tabacum]</v>
          </cell>
        </row>
        <row r="716">
          <cell r="A716" t="str">
            <v>gene_40559</v>
          </cell>
          <cell r="B716">
            <v>834</v>
          </cell>
          <cell r="C716">
            <v>58</v>
          </cell>
          <cell r="D716">
            <v>77</v>
          </cell>
          <cell r="E716">
            <v>124</v>
          </cell>
          <cell r="F716">
            <v>167</v>
          </cell>
          <cell r="G716">
            <v>2.2187674833004198</v>
          </cell>
          <cell r="H716">
            <v>1.07112211140394</v>
          </cell>
          <cell r="I716" t="str">
            <v>up</v>
          </cell>
          <cell r="J716">
            <v>1.1164346479110401E-3</v>
          </cell>
          <cell r="K716">
            <v>2.4257034487533299E-2</v>
          </cell>
          <cell r="L716" t="str">
            <v>ko04626//Plant-pathogen interaction</v>
          </cell>
          <cell r="M716" t="str">
            <v>-</v>
          </cell>
          <cell r="N716" t="str">
            <v>-</v>
          </cell>
          <cell r="O716" t="str">
            <v>-</v>
          </cell>
          <cell r="P716" t="str">
            <v>gi|697165738|ref|XP_009591677.1|;gi|697165736|ref|XP_009591675.1|/2.62287e-167;1.24419e-148/PREDICTED: wall-associated receptor kinase 4 [Nicotiana tomentosiformis];PREDICTED: wall-associated receptor kinase-like 22, partial [Nicotiana tomentosiformis]</v>
          </cell>
        </row>
        <row r="717">
          <cell r="A717" t="str">
            <v>gene_7273</v>
          </cell>
          <cell r="B717">
            <v>345</v>
          </cell>
          <cell r="C717">
            <v>116</v>
          </cell>
          <cell r="D717">
            <v>102</v>
          </cell>
          <cell r="E717">
            <v>44</v>
          </cell>
          <cell r="F717">
            <v>55</v>
          </cell>
          <cell r="G717">
            <v>1.81668074142956</v>
          </cell>
          <cell r="H717">
            <v>-1.1773928853320399</v>
          </cell>
          <cell r="I717" t="str">
            <v>down</v>
          </cell>
          <cell r="J717">
            <v>1.13071244861135E-3</v>
          </cell>
          <cell r="K717">
            <v>2.4495121659624901E-2</v>
          </cell>
          <cell r="L717" t="str">
            <v>ko03040//Spliceosome</v>
          </cell>
          <cell r="M717" t="str">
            <v>GO:0044437;GO:0032991//macromolecular complex;GO:0019028//viral capsid</v>
          </cell>
          <cell r="N717" t="str">
            <v>-</v>
          </cell>
          <cell r="O717" t="str">
            <v>-</v>
          </cell>
          <cell r="P717" t="str">
            <v>gi|697156617|ref|XP_009587060.1|/1.04182e-63/PREDICTED: small nuclear ribonucleoprotein Sm D1-like [Nicotiana tomentosiformis]</v>
          </cell>
        </row>
        <row r="718">
          <cell r="A718" t="str">
            <v>gene_16414</v>
          </cell>
          <cell r="B718">
            <v>1749</v>
          </cell>
          <cell r="C718">
            <v>40</v>
          </cell>
          <cell r="D718">
            <v>58</v>
          </cell>
          <cell r="E718">
            <v>150</v>
          </cell>
          <cell r="F718">
            <v>94</v>
          </cell>
          <cell r="G718">
            <v>1.9194958579163699</v>
          </cell>
          <cell r="H718">
            <v>1.2999632792473601</v>
          </cell>
          <cell r="I718" t="str">
            <v>up</v>
          </cell>
          <cell r="J718">
            <v>1.1727030283268699E-3</v>
          </cell>
          <cell r="K718">
            <v>2.51724661317861E-2</v>
          </cell>
          <cell r="L718" t="str">
            <v>-</v>
          </cell>
          <cell r="M718" t="str">
            <v>GO:0031224//intrinsic component of membrane</v>
          </cell>
          <cell r="N718" t="str">
            <v>GO:0046943//carboxylic acid transmembrane transporter activity</v>
          </cell>
          <cell r="O718" t="str">
            <v>GO:0006865//amino acid transport</v>
          </cell>
          <cell r="P718" t="str">
            <v>gi|697165862|ref|XP_009591737.1|/0/PREDICTED: cationic amino acid transporter 7, chloroplastic-like [Nicotiana tomentosiformis]</v>
          </cell>
        </row>
        <row r="719">
          <cell r="A719" t="str">
            <v>gene_56639</v>
          </cell>
          <cell r="B719">
            <v>3321</v>
          </cell>
          <cell r="C719">
            <v>108</v>
          </cell>
          <cell r="D719">
            <v>53</v>
          </cell>
          <cell r="E719">
            <v>229</v>
          </cell>
          <cell r="F719">
            <v>163</v>
          </cell>
          <cell r="G719">
            <v>2.6041987911359401</v>
          </cell>
          <cell r="H719">
            <v>1.2457843917009099</v>
          </cell>
          <cell r="I719" t="str">
            <v>up</v>
          </cell>
          <cell r="J719">
            <v>1.1973106626939E-3</v>
          </cell>
          <cell r="K719">
            <v>2.5541277323461401E-2</v>
          </cell>
          <cell r="L719" t="str">
            <v>ko00230//Purine metabolism;ko01100//Metabolic pathways;ko04626//Plant-pathogen interaction;ko00240//Pyrimidine metabolism;ko03020//RNA polymerase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gi|698512376|ref|XP_009801207.1|/0/PREDICTED: putative disease resistance protein RGA3 [Nicotiana sylvestris]</v>
          </cell>
        </row>
        <row r="720">
          <cell r="A720" t="str">
            <v>gene_57936</v>
          </cell>
          <cell r="B720">
            <v>1782</v>
          </cell>
          <cell r="C720">
            <v>80</v>
          </cell>
          <cell r="D720">
            <v>90</v>
          </cell>
          <cell r="E720">
            <v>24</v>
          </cell>
          <cell r="F720">
            <v>42</v>
          </cell>
          <cell r="G720">
            <v>1.3990088042517801</v>
          </cell>
          <cell r="H720">
            <v>-1.40393312279416</v>
          </cell>
          <cell r="I720" t="str">
            <v>down</v>
          </cell>
          <cell r="J720">
            <v>1.2013835115318801E-3</v>
          </cell>
          <cell r="K720">
            <v>2.5610832140019399E-2</v>
          </cell>
          <cell r="L720" t="str">
            <v>-</v>
          </cell>
          <cell r="M720" t="str">
            <v>GO:0031224//intrinsic component of membrane</v>
          </cell>
          <cell r="N720" t="str">
            <v>-</v>
          </cell>
          <cell r="O720" t="str">
            <v>-</v>
          </cell>
          <cell r="P720" t="str">
            <v>gi|697124660|ref|XP_009616336.1|/0/PREDICTED: putative phagocytic receptor 1b [Nicotiana tomentosiformis]</v>
          </cell>
        </row>
        <row r="721">
          <cell r="A721" t="str">
            <v>gene_66840</v>
          </cell>
          <cell r="B721">
            <v>1500</v>
          </cell>
          <cell r="C721">
            <v>121</v>
          </cell>
          <cell r="D721">
            <v>56</v>
          </cell>
          <cell r="E721">
            <v>293</v>
          </cell>
          <cell r="F721">
            <v>164</v>
          </cell>
          <cell r="G721">
            <v>2.8029101492682602</v>
          </cell>
          <cell r="H721">
            <v>1.33558136493601</v>
          </cell>
          <cell r="I721" t="str">
            <v>up</v>
          </cell>
          <cell r="J721">
            <v>1.20399583035614E-3</v>
          </cell>
          <cell r="K721">
            <v>2.5631859915799301E-2</v>
          </cell>
          <cell r="L721" t="str">
            <v>-</v>
          </cell>
          <cell r="M721" t="str">
            <v>-</v>
          </cell>
          <cell r="N721" t="str">
            <v>GO:0004180//carboxypeptidase activity</v>
          </cell>
          <cell r="O721" t="str">
            <v>-</v>
          </cell>
          <cell r="P721" t="str">
            <v>gi|697167856|ref|XP_009592794.1|/0/PREDICTED: serine carboxypeptidase-like 40 [Nicotiana tomentosiformis]</v>
          </cell>
        </row>
        <row r="722">
          <cell r="A722" t="str">
            <v>gene_18873</v>
          </cell>
          <cell r="B722">
            <v>978</v>
          </cell>
          <cell r="C722">
            <v>136</v>
          </cell>
          <cell r="D722">
            <v>137</v>
          </cell>
          <cell r="E722">
            <v>61</v>
          </cell>
          <cell r="F722">
            <v>75</v>
          </cell>
          <cell r="G722">
            <v>2.1745431818911398</v>
          </cell>
          <cell r="H722">
            <v>-1.04155060191863</v>
          </cell>
          <cell r="I722" t="str">
            <v>down</v>
          </cell>
          <cell r="J722">
            <v>1.24063160161998E-3</v>
          </cell>
          <cell r="K722">
            <v>2.63011198095041E-2</v>
          </cell>
          <cell r="L722" t="str">
            <v>ko03018//RNA degradation</v>
          </cell>
          <cell r="M722" t="str">
            <v>GO:0043234//protein complex</v>
          </cell>
          <cell r="N722" t="str">
            <v>GO:0003676//nucleic acid binding;GO:0004518//nuclease activity</v>
          </cell>
          <cell r="O722" t="str">
            <v>GO:0090304</v>
          </cell>
          <cell r="P722" t="str">
            <v>gi|698503015|ref|XP_009797129.1|/0/PREDICTED: exosome complex component RRP4 [Nicotiana sylvestris]</v>
          </cell>
        </row>
        <row r="723">
          <cell r="A723" t="str">
            <v>gene_63299</v>
          </cell>
          <cell r="B723">
            <v>1182</v>
          </cell>
          <cell r="C723">
            <v>7</v>
          </cell>
          <cell r="D723">
            <v>23</v>
          </cell>
          <cell r="E723">
            <v>58</v>
          </cell>
          <cell r="F723">
            <v>51</v>
          </cell>
          <cell r="G723">
            <v>0.66116684460666197</v>
          </cell>
          <cell r="H723">
            <v>1.83915666818089</v>
          </cell>
          <cell r="I723" t="str">
            <v>up</v>
          </cell>
          <cell r="J723">
            <v>1.25699743236778E-3</v>
          </cell>
          <cell r="K723">
            <v>2.6474924816656299E-2</v>
          </cell>
          <cell r="L723" t="str">
            <v>-</v>
          </cell>
          <cell r="M723" t="str">
            <v>-</v>
          </cell>
          <cell r="N723" t="str">
            <v>-</v>
          </cell>
          <cell r="O723" t="str">
            <v>-</v>
          </cell>
          <cell r="P723" t="str">
            <v>gi|698487052|ref|XP_009790214.1|/0/PREDICTED: phosphate transporter PHO1 [Nicotiana sylvestris]</v>
          </cell>
        </row>
        <row r="724">
          <cell r="A724" t="str">
            <v>gene_13033</v>
          </cell>
          <cell r="B724">
            <v>1506</v>
          </cell>
          <cell r="C724">
            <v>162</v>
          </cell>
          <cell r="D724">
            <v>53</v>
          </cell>
          <cell r="E724">
            <v>293</v>
          </cell>
          <cell r="F724">
            <v>272</v>
          </cell>
          <cell r="G724">
            <v>3.0912045841862099</v>
          </cell>
          <cell r="H724">
            <v>1.3410228631786401</v>
          </cell>
          <cell r="I724" t="str">
            <v>up</v>
          </cell>
          <cell r="J724">
            <v>1.2706040184081301E-3</v>
          </cell>
          <cell r="K724">
            <v>2.66185209942791E-2</v>
          </cell>
          <cell r="L724" t="str">
            <v>ko04075//Plant hormone signal transduction</v>
          </cell>
          <cell r="M724" t="str">
            <v>-</v>
          </cell>
          <cell r="N724" t="str">
            <v>-</v>
          </cell>
          <cell r="O724" t="str">
            <v>GO:0006351//transcription, DNA-templated</v>
          </cell>
          <cell r="P724" t="str">
            <v>gi|697124672|ref|XP_009616343.1|/0/PREDICTED: scarecrow-like protein 21 [Nicotiana tomentosiformis]</v>
          </cell>
        </row>
        <row r="725">
          <cell r="A725" t="str">
            <v>gene_28278</v>
          </cell>
          <cell r="B725">
            <v>1011</v>
          </cell>
          <cell r="C725">
            <v>22</v>
          </cell>
          <cell r="D725">
            <v>6</v>
          </cell>
          <cell r="E725">
            <v>112</v>
          </cell>
          <cell r="F725">
            <v>33</v>
          </cell>
          <cell r="G725">
            <v>0.97937283542986298</v>
          </cell>
          <cell r="H725">
            <v>2.3408516494238198</v>
          </cell>
          <cell r="I725" t="str">
            <v>up</v>
          </cell>
          <cell r="J725">
            <v>1.2832048882058999E-3</v>
          </cell>
          <cell r="K725">
            <v>2.68362683689699E-2</v>
          </cell>
          <cell r="L725" t="str">
            <v>-</v>
          </cell>
          <cell r="M725" t="str">
            <v>-</v>
          </cell>
          <cell r="N725" t="str">
            <v>-</v>
          </cell>
          <cell r="O725" t="str">
            <v>-</v>
          </cell>
          <cell r="P725" t="str">
            <v>gi|697152967|ref|XP_009630726.1|/1.89434e-87/PREDICTED: uncharacterized protein LOC104120622 [Nicotiana tomentosiformis]</v>
          </cell>
        </row>
        <row r="726">
          <cell r="A726" t="str">
            <v>gene_21980</v>
          </cell>
          <cell r="B726">
            <v>480</v>
          </cell>
          <cell r="C726">
            <v>79</v>
          </cell>
          <cell r="D726">
            <v>106</v>
          </cell>
          <cell r="E726">
            <v>31</v>
          </cell>
          <cell r="F726">
            <v>45</v>
          </cell>
          <cell r="G726">
            <v>1.5385182293750099</v>
          </cell>
          <cell r="H726">
            <v>-1.3158014669821401</v>
          </cell>
          <cell r="I726" t="str">
            <v>down</v>
          </cell>
          <cell r="J726">
            <v>1.3089540936237301E-3</v>
          </cell>
          <cell r="K726">
            <v>2.7258925771375599E-2</v>
          </cell>
          <cell r="L726" t="str">
            <v>-</v>
          </cell>
          <cell r="M726" t="str">
            <v>-</v>
          </cell>
          <cell r="N726" t="str">
            <v>-</v>
          </cell>
          <cell r="O726" t="str">
            <v>-</v>
          </cell>
          <cell r="P726" t="str">
            <v>gi|697182363|ref|XP_009600185.1|/1.53278e-22/PREDICTED: phosphopantothenoylcysteine decarboxylase subunit VHS3-like [Nicotiana tomentosiformis]</v>
          </cell>
        </row>
        <row r="727">
          <cell r="A727" t="str">
            <v>gene_29203</v>
          </cell>
          <cell r="B727">
            <v>1227</v>
          </cell>
          <cell r="C727">
            <v>73</v>
          </cell>
          <cell r="D727">
            <v>97</v>
          </cell>
          <cell r="E727">
            <v>141</v>
          </cell>
          <cell r="F727">
            <v>209</v>
          </cell>
          <cell r="G727">
            <v>2.4999614762442999</v>
          </cell>
          <cell r="H727">
            <v>1.0028315515783699</v>
          </cell>
          <cell r="I727" t="str">
            <v>up</v>
          </cell>
          <cell r="J727">
            <v>1.3369541763361601E-3</v>
          </cell>
          <cell r="K727">
            <v>2.7750380662082099E-2</v>
          </cell>
          <cell r="L727" t="str">
            <v>-</v>
          </cell>
          <cell r="M727" t="str">
            <v>-</v>
          </cell>
          <cell r="N727" t="str">
            <v>-</v>
          </cell>
          <cell r="O727" t="str">
            <v>-</v>
          </cell>
          <cell r="P727" t="str">
            <v>gi|697139385|ref|XP_009623780.1|/0/PREDICTED: uncharacterized protein LOC104114930 [Nicotiana tomentosiformis]</v>
          </cell>
        </row>
        <row r="728">
          <cell r="A728" t="str">
            <v>gene_25527</v>
          </cell>
          <cell r="B728">
            <v>1104</v>
          </cell>
          <cell r="C728">
            <v>72</v>
          </cell>
          <cell r="D728">
            <v>73</v>
          </cell>
          <cell r="E728">
            <v>149</v>
          </cell>
          <cell r="F728">
            <v>148</v>
          </cell>
          <cell r="G728">
            <v>2.27758377366718</v>
          </cell>
          <cell r="H728">
            <v>1.0008176816152701</v>
          </cell>
          <cell r="I728" t="str">
            <v>up</v>
          </cell>
          <cell r="J728">
            <v>1.3405298668492599E-3</v>
          </cell>
          <cell r="K728">
            <v>2.7788011947330899E-2</v>
          </cell>
          <cell r="L728" t="str">
            <v>ko00592//alpha-Linolenic acid metabolism</v>
          </cell>
          <cell r="M728" t="str">
            <v>-</v>
          </cell>
          <cell r="N728" t="str">
            <v>-</v>
          </cell>
          <cell r="O728" t="str">
            <v>-</v>
          </cell>
          <cell r="P728" t="str">
            <v>gi|698582271|ref|XP_009777778.1|/0/PREDICTED: probable S-adenosylmethionine-dependent methyltransferase At5g38780 [Nicotiana sylvestris]</v>
          </cell>
        </row>
        <row r="729">
          <cell r="A729" t="str">
            <v>gene_27465</v>
          </cell>
          <cell r="B729">
            <v>1035</v>
          </cell>
          <cell r="C729">
            <v>78</v>
          </cell>
          <cell r="D729">
            <v>120</v>
          </cell>
          <cell r="E729">
            <v>38</v>
          </cell>
          <cell r="F729">
            <v>45</v>
          </cell>
          <cell r="G729">
            <v>1.6415878997081299</v>
          </cell>
          <cell r="H729">
            <v>-1.2800735636627301</v>
          </cell>
          <cell r="I729" t="str">
            <v>down</v>
          </cell>
          <cell r="J729">
            <v>1.3547189132582301E-3</v>
          </cell>
          <cell r="K729">
            <v>2.8008480404012399E-2</v>
          </cell>
          <cell r="L729" t="str">
            <v>-</v>
          </cell>
          <cell r="M729" t="str">
            <v>-</v>
          </cell>
          <cell r="N729" t="str">
            <v>-</v>
          </cell>
          <cell r="O729" t="str">
            <v>-</v>
          </cell>
          <cell r="P729" t="str">
            <v>gi|697171876|ref|XP_009594873.1|;gi|697171888|ref|XP_009594880.1|;gi|971569243|ref|XP_015169103.1|;gi|697171878|ref|XP_009594874.1|;gi|697171886|ref|XP_009594879.1|/0;0;9.66982e-30;0;0/PREDICTED: nuclear transcription factor Y subunit gamma-like isoform X5 [Nicotiana tomentosiformis];PREDICTED: nuclear transcription factor Y subunit gamma-like isoform X11 [Nicotiana tomentosiformis];PREDICTED: uncharacterized protein LOC102579790 [Solanum tuberosum];PREDICTED: nuclear transcription factor Y subunit gamma-like isoform X6 [Nicotiana tomentosiformis];PREDICTED: nuclear transcription factor Y subunit gamma-like isoform X10 [Nicotiana tomentosiformis]</v>
          </cell>
        </row>
        <row r="730">
          <cell r="A730" t="str">
            <v>gene_13544</v>
          </cell>
          <cell r="B730">
            <v>351</v>
          </cell>
          <cell r="C730">
            <v>114</v>
          </cell>
          <cell r="D730">
            <v>177</v>
          </cell>
          <cell r="E730">
            <v>74</v>
          </cell>
          <cell r="F730">
            <v>64</v>
          </cell>
          <cell r="G730">
            <v>2.2398237899604401</v>
          </cell>
          <cell r="H730">
            <v>-1.09591310390539</v>
          </cell>
          <cell r="I730" t="str">
            <v>down</v>
          </cell>
          <cell r="J730">
            <v>1.35856435844545E-3</v>
          </cell>
          <cell r="K730">
            <v>2.8063759768767599E-2</v>
          </cell>
          <cell r="L730" t="str">
            <v>-</v>
          </cell>
          <cell r="M730" t="str">
            <v>GO:0031224//intrinsic component of membrane;GO:0044437</v>
          </cell>
          <cell r="N730" t="str">
            <v>GO:0015291//secondary active transmembrane transporter activity;GO:0015119</v>
          </cell>
          <cell r="O730" t="str">
            <v>GO:0009642//response to light intensity;GO:0051707//response to other organism;GO:0015712//hexose phosphate transport;GO:0015717//triose phosphate transport;GO:0015979//photosynthesis;GO:0034285;GO:0015718//monocarboxylic acid transport;GO:0009746</v>
          </cell>
          <cell r="P730" t="str">
            <v>gi|697130345|ref|XP_009619233.1|/1.3548e-54/PREDICTED: glucose-6-phosphate/phosphate translocator 2, chloroplastic-like [Nicotiana tomentosiformis]</v>
          </cell>
        </row>
        <row r="731">
          <cell r="A731" t="str">
            <v>gene_12021</v>
          </cell>
          <cell r="B731">
            <v>789</v>
          </cell>
          <cell r="C731">
            <v>83</v>
          </cell>
          <cell r="D731">
            <v>64</v>
          </cell>
          <cell r="E731">
            <v>190</v>
          </cell>
          <cell r="F731">
            <v>133</v>
          </cell>
          <cell r="G731">
            <v>2.37145249126042</v>
          </cell>
          <cell r="H731">
            <v>1.10637542482879</v>
          </cell>
          <cell r="I731" t="str">
            <v>up</v>
          </cell>
          <cell r="J731">
            <v>1.3639763210674899E-3</v>
          </cell>
          <cell r="K731">
            <v>2.8089359521186699E-2</v>
          </cell>
          <cell r="L731" t="str">
            <v>-</v>
          </cell>
          <cell r="M731" t="str">
            <v>-</v>
          </cell>
          <cell r="N731" t="str">
            <v>-</v>
          </cell>
          <cell r="O731" t="str">
            <v>-</v>
          </cell>
          <cell r="P731" t="str">
            <v>gi|698497201|ref|XP_009794603.1|/3.8691e-25/PREDICTED: blue copper protein-like [Nicotiana sylvestris]</v>
          </cell>
        </row>
        <row r="732">
          <cell r="A732" t="str">
            <v>gene_37905</v>
          </cell>
          <cell r="B732">
            <v>5682</v>
          </cell>
          <cell r="C732">
            <v>96</v>
          </cell>
          <cell r="D732">
            <v>76</v>
          </cell>
          <cell r="E732">
            <v>32</v>
          </cell>
          <cell r="F732">
            <v>38</v>
          </cell>
          <cell r="G732">
            <v>1.43973902289552</v>
          </cell>
          <cell r="H732">
            <v>-1.3354198555772601</v>
          </cell>
          <cell r="I732" t="str">
            <v>down</v>
          </cell>
          <cell r="J732">
            <v>1.36496555777349E-3</v>
          </cell>
          <cell r="K732">
            <v>2.8091383205639898E-2</v>
          </cell>
          <cell r="L732" t="str">
            <v>ko04140//Regulation of autophagy</v>
          </cell>
          <cell r="M732" t="str">
            <v>-</v>
          </cell>
          <cell r="N732" t="str">
            <v>-</v>
          </cell>
          <cell r="O732" t="str">
            <v>-</v>
          </cell>
          <cell r="P732" t="str">
            <v>gi|697151116|ref|XP_009629772.1|/0/PREDICTED: uncharacterized protein LOC104119874 [Nicotiana tomentosiformis]</v>
          </cell>
        </row>
        <row r="733">
          <cell r="A733" t="str">
            <v>gene_11856</v>
          </cell>
          <cell r="B733">
            <v>1110</v>
          </cell>
          <cell r="C733">
            <v>71</v>
          </cell>
          <cell r="D733">
            <v>96</v>
          </cell>
          <cell r="E733">
            <v>31</v>
          </cell>
          <cell r="F733">
            <v>36</v>
          </cell>
          <cell r="G733">
            <v>1.38714718360775</v>
          </cell>
          <cell r="H733">
            <v>-1.3447859318273401</v>
          </cell>
          <cell r="I733" t="str">
            <v>down</v>
          </cell>
          <cell r="J733">
            <v>1.3910272977835699E-3</v>
          </cell>
          <cell r="K733">
            <v>2.8534612668717201E-2</v>
          </cell>
          <cell r="L733" t="str">
            <v>-</v>
          </cell>
          <cell r="M733" t="str">
            <v>-</v>
          </cell>
          <cell r="N733" t="str">
            <v>GO:0004871//signal transducer activity;GO:0046983//protein dimerization activity;GO:0016740//transferase activity;GO:0032550</v>
          </cell>
          <cell r="O733" t="str">
            <v>GO:0006468//protein phosphorylation;GO:0007154//cell communication</v>
          </cell>
          <cell r="P733" t="str">
            <v>gi|698424089|ref|XP_009783249.1|/0/PREDICTED: [Pyruvate dehydrogenase (acetyl-transferring)] kinase, mitochondrial-like [Nicotiana sylvestris]</v>
          </cell>
        </row>
        <row r="734">
          <cell r="A734" t="str">
            <v>gene_19386</v>
          </cell>
          <cell r="B734">
            <v>1302</v>
          </cell>
          <cell r="C734">
            <v>18</v>
          </cell>
          <cell r="D734">
            <v>8</v>
          </cell>
          <cell r="E734">
            <v>23</v>
          </cell>
          <cell r="F734">
            <v>119</v>
          </cell>
          <cell r="G734">
            <v>0.90285617575438104</v>
          </cell>
          <cell r="H734">
            <v>2.3540518976517602</v>
          </cell>
          <cell r="I734" t="str">
            <v>up</v>
          </cell>
          <cell r="J734">
            <v>1.3936822928595201E-3</v>
          </cell>
          <cell r="K734">
            <v>2.85704870036202E-2</v>
          </cell>
          <cell r="L734" t="str">
            <v>-</v>
          </cell>
          <cell r="M734" t="str">
            <v>-</v>
          </cell>
          <cell r="N734" t="str">
            <v>-</v>
          </cell>
          <cell r="O734" t="str">
            <v>-</v>
          </cell>
          <cell r="P734" t="str">
            <v>gi|697172054|ref|XP_009594964.1|/1.67046e-150/PREDICTED: F-box/FBD/LRR-repeat protein At1g13570-like [Nicotiana tomentosiformis]</v>
          </cell>
        </row>
        <row r="735">
          <cell r="A735" t="str">
            <v>gene_81795</v>
          </cell>
          <cell r="B735">
            <v>780</v>
          </cell>
          <cell r="C735">
            <v>58</v>
          </cell>
          <cell r="D735">
            <v>93</v>
          </cell>
          <cell r="E735">
            <v>16</v>
          </cell>
          <cell r="F735">
            <v>35</v>
          </cell>
          <cell r="G735">
            <v>1.17853198493589</v>
          </cell>
          <cell r="H735">
            <v>-1.6006939719087601</v>
          </cell>
          <cell r="I735" t="str">
            <v>down</v>
          </cell>
          <cell r="J735">
            <v>1.3978568495523599E-3</v>
          </cell>
          <cell r="K735">
            <v>2.86188497464522E-2</v>
          </cell>
          <cell r="L735" t="str">
            <v>-</v>
          </cell>
          <cell r="M735" t="str">
            <v>-</v>
          </cell>
          <cell r="N735" t="str">
            <v>-</v>
          </cell>
          <cell r="O735" t="str">
            <v>GO:0006787</v>
          </cell>
          <cell r="P735" t="str">
            <v>gi|698516221|ref|XP_009802993.1|/2.50699e-108/PREDICTED: protein STAY-GREEN, chloroplastic-like [Nicotiana sylvestris]</v>
          </cell>
        </row>
        <row r="736">
          <cell r="A736" t="str">
            <v>gene_27554</v>
          </cell>
          <cell r="B736">
            <v>615</v>
          </cell>
          <cell r="C736">
            <v>114</v>
          </cell>
          <cell r="D736">
            <v>121</v>
          </cell>
          <cell r="E736">
            <v>61</v>
          </cell>
          <cell r="F736">
            <v>49</v>
          </cell>
          <cell r="G736">
            <v>1.9367066901984999</v>
          </cell>
          <cell r="H736">
            <v>-1.1207440465309999</v>
          </cell>
          <cell r="I736" t="str">
            <v>down</v>
          </cell>
          <cell r="J736">
            <v>1.4297380130502599E-3</v>
          </cell>
          <cell r="K736">
            <v>2.8991091474185202E-2</v>
          </cell>
          <cell r="L736" t="str">
            <v>-</v>
          </cell>
          <cell r="M736" t="str">
            <v>GO:0005737//cytoplasm;GO:0044424</v>
          </cell>
          <cell r="N736" t="str">
            <v>-</v>
          </cell>
          <cell r="O736" t="str">
            <v>-</v>
          </cell>
          <cell r="P736" t="str">
            <v>gi|698564196|ref|XP_009772915.1|;gi|698564210|ref|XP_009772919.1|;gi|698564200|ref|XP_009772916.1|/2.34747e-91;3.77699e-132;1.94744e-68/PREDICTED: maf-like protein DDB_G0281937 isoform X2 [Nicotiana sylvestris];PREDICTED: maf-like protein DDB_G0281937 isoform X6 [Nicotiana sylvestris];PREDICTED: maf-like protein DDB_G0281937 isoform X3 [Nicotiana sylvestris]</v>
          </cell>
        </row>
        <row r="737">
          <cell r="A737" t="str">
            <v>gene_11416</v>
          </cell>
          <cell r="B737">
            <v>1095</v>
          </cell>
          <cell r="C737">
            <v>7</v>
          </cell>
          <cell r="D737">
            <v>7</v>
          </cell>
          <cell r="E737">
            <v>26</v>
          </cell>
          <cell r="F737">
            <v>31</v>
          </cell>
          <cell r="G737">
            <v>-0.234040268852483</v>
          </cell>
          <cell r="H737">
            <v>1.9702393304114001</v>
          </cell>
          <cell r="I737" t="str">
            <v>up</v>
          </cell>
          <cell r="J737">
            <v>1.44967941712366E-3</v>
          </cell>
          <cell r="K737">
            <v>2.9261806877395598E-2</v>
          </cell>
          <cell r="L737" t="str">
            <v>-</v>
          </cell>
          <cell r="M737" t="str">
            <v>GO:0043231//intracellular membrane-bounded organelle</v>
          </cell>
          <cell r="N737" t="str">
            <v>GO:0043169//cation binding;GO:0097159//organic cyclic compound binding</v>
          </cell>
          <cell r="O737" t="str">
            <v>GO:0000904//cell morphogenesis involved in differentiation;GO:0048467//gynoecium development</v>
          </cell>
          <cell r="P737" t="str">
            <v>gi|698491594|ref|XP_009792207.1|/0/PREDICTED: protein TRANSPARENT TESTA 1-like [Nicotiana sylvestris]</v>
          </cell>
        </row>
        <row r="738">
          <cell r="A738" t="str">
            <v>gene_21949</v>
          </cell>
          <cell r="B738">
            <v>675</v>
          </cell>
          <cell r="C738">
            <v>42</v>
          </cell>
          <cell r="D738">
            <v>47</v>
          </cell>
          <cell r="E738">
            <v>94</v>
          </cell>
          <cell r="F738">
            <v>113</v>
          </cell>
          <cell r="G738">
            <v>1.70809454659741</v>
          </cell>
          <cell r="H738">
            <v>1.1799495285112001</v>
          </cell>
          <cell r="I738" t="str">
            <v>up</v>
          </cell>
          <cell r="J738">
            <v>1.47837920436284E-3</v>
          </cell>
          <cell r="K738">
            <v>2.9715034681672501E-2</v>
          </cell>
          <cell r="L738" t="str">
            <v>-</v>
          </cell>
          <cell r="M738" t="str">
            <v>-</v>
          </cell>
          <cell r="N738" t="str">
            <v>-</v>
          </cell>
          <cell r="O738" t="str">
            <v>-</v>
          </cell>
          <cell r="P738" t="str">
            <v>gi|697153464|ref|XP_009630980.1|/1.69937e-79/PREDICTED: uncharacterized protein LOC104120835 [Nicotiana tomentosiformis]</v>
          </cell>
        </row>
        <row r="739">
          <cell r="A739" t="str">
            <v>gene_12414</v>
          </cell>
          <cell r="B739">
            <v>627</v>
          </cell>
          <cell r="C739">
            <v>93</v>
          </cell>
          <cell r="D739">
            <v>46</v>
          </cell>
          <cell r="E739">
            <v>146</v>
          </cell>
          <cell r="F739">
            <v>184</v>
          </cell>
          <cell r="G739">
            <v>2.3607010197980398</v>
          </cell>
          <cell r="H739">
            <v>1.19411948376799</v>
          </cell>
          <cell r="I739" t="str">
            <v>up</v>
          </cell>
          <cell r="J739">
            <v>1.4863165967722799E-3</v>
          </cell>
          <cell r="K739">
            <v>2.9785633167835199E-2</v>
          </cell>
          <cell r="L739" t="str">
            <v>-</v>
          </cell>
          <cell r="M739" t="str">
            <v>-</v>
          </cell>
          <cell r="N739" t="str">
            <v>-</v>
          </cell>
          <cell r="O739" t="str">
            <v>-</v>
          </cell>
          <cell r="P739" t="str">
            <v>gi|697128323|ref|XP_009618212.1|/1.45181e-120/PREDICTED: polyubiquitin-like [Nicotiana tomentosiformis]</v>
          </cell>
        </row>
        <row r="740">
          <cell r="A740" t="str">
            <v>gene_65325</v>
          </cell>
          <cell r="B740">
            <v>1485</v>
          </cell>
          <cell r="C740">
            <v>30</v>
          </cell>
          <cell r="D740">
            <v>9</v>
          </cell>
          <cell r="E740">
            <v>69</v>
          </cell>
          <cell r="F740">
            <v>71</v>
          </cell>
          <cell r="G740">
            <v>1.0120534958256699</v>
          </cell>
          <cell r="H740">
            <v>1.78655693878552</v>
          </cell>
          <cell r="I740" t="str">
            <v>up</v>
          </cell>
          <cell r="J740">
            <v>1.49820809909303E-3</v>
          </cell>
          <cell r="K740">
            <v>2.9915771473276901E-2</v>
          </cell>
          <cell r="L740" t="str">
            <v>ko04626//Plant-pathogen interaction</v>
          </cell>
          <cell r="M740" t="str">
            <v>-</v>
          </cell>
          <cell r="N740" t="str">
            <v>-</v>
          </cell>
          <cell r="O740" t="str">
            <v>-</v>
          </cell>
          <cell r="P740" t="str">
            <v>gi|698485767|ref|XP_009789647.1|/0/PREDICTED: probable L-type lectin-domain containing receptor kinase S.5 [Nicotiana sylvestris]</v>
          </cell>
        </row>
        <row r="741">
          <cell r="A741" t="str">
            <v>gene_3185</v>
          </cell>
          <cell r="B741">
            <v>2499</v>
          </cell>
          <cell r="C741">
            <v>141</v>
          </cell>
          <cell r="D741">
            <v>138</v>
          </cell>
          <cell r="E741">
            <v>61</v>
          </cell>
          <cell r="F741">
            <v>80</v>
          </cell>
          <cell r="G741">
            <v>2.21189659012538</v>
          </cell>
          <cell r="H741">
            <v>-1.0229086270001</v>
          </cell>
          <cell r="I741" t="str">
            <v>down</v>
          </cell>
          <cell r="J741">
            <v>1.50501890445771E-3</v>
          </cell>
          <cell r="K741">
            <v>2.99947794176024E-2</v>
          </cell>
          <cell r="L741" t="str">
            <v>-</v>
          </cell>
          <cell r="M741" t="str">
            <v>-</v>
          </cell>
          <cell r="N741" t="str">
            <v>-</v>
          </cell>
          <cell r="O741" t="str">
            <v>-</v>
          </cell>
          <cell r="P741" t="str">
            <v>gi|697121211|ref|XP_009614576.1|/0/PREDICTED: chloroplastic group IIA intron splicing facilitator CRS1, chloroplastic [Nicotiana tomentosiformis]</v>
          </cell>
        </row>
        <row r="742">
          <cell r="A742" t="str">
            <v>gene_82657</v>
          </cell>
          <cell r="B742">
            <v>1422</v>
          </cell>
          <cell r="C742">
            <v>62</v>
          </cell>
          <cell r="D742">
            <v>113</v>
          </cell>
          <cell r="E742">
            <v>25</v>
          </cell>
          <cell r="F742">
            <v>40</v>
          </cell>
          <cell r="G742">
            <v>1.41796564650011</v>
          </cell>
          <cell r="H742">
            <v>-1.45652329154156</v>
          </cell>
          <cell r="I742" t="str">
            <v>down</v>
          </cell>
          <cell r="J742">
            <v>1.53050823730182E-3</v>
          </cell>
          <cell r="K742">
            <v>3.0387527842499401E-2</v>
          </cell>
          <cell r="L742" t="str">
            <v>-</v>
          </cell>
          <cell r="M742" t="str">
            <v>GO:0043231//intracellular membrane-bounded organelle</v>
          </cell>
          <cell r="N742" t="str">
            <v>GO:0046872//metal ion binding</v>
          </cell>
          <cell r="O742" t="str">
            <v>-</v>
          </cell>
          <cell r="P742" t="str">
            <v>gi|698578980|ref|XP_009776896.1|/5.59373e-174/PREDICTED: LETM1 and EF-hand domain-containing protein 1, mitochondrial [Nicotiana sylvestris]</v>
          </cell>
        </row>
        <row r="743">
          <cell r="A743" t="str">
            <v>gene_25681</v>
          </cell>
          <cell r="B743">
            <v>2514</v>
          </cell>
          <cell r="C743">
            <v>41</v>
          </cell>
          <cell r="D743">
            <v>45</v>
          </cell>
          <cell r="E743">
            <v>14</v>
          </cell>
          <cell r="F743">
            <v>13</v>
          </cell>
          <cell r="G743">
            <v>0.38978189836034799</v>
          </cell>
          <cell r="H743">
            <v>-1.69283220085146</v>
          </cell>
          <cell r="I743" t="str">
            <v>down</v>
          </cell>
          <cell r="J743">
            <v>1.5327765205916601E-3</v>
          </cell>
          <cell r="K743">
            <v>3.04134115278379E-2</v>
          </cell>
          <cell r="L743" t="str">
            <v>ko00604//Glycosphingolipid biosynthesis - ganglio series;ko00531//Glycosaminoglycan degradation;ko01100//Metabolic pathways;ko00600//Sphingolipid metabolism;ko00052//Galactose metabolism;ko00511//Other glycan degradation</v>
          </cell>
          <cell r="M743" t="str">
            <v>GO:0030312//external encapsulating structure</v>
          </cell>
          <cell r="N743" t="str">
            <v>GO:0005488;GO:0015925//galactosidase activity</v>
          </cell>
          <cell r="O743" t="str">
            <v>GO:0044238//primary metabolic process</v>
          </cell>
          <cell r="P743" t="str">
            <v>gi|697114255|ref|XP_009611028.1|/0/PREDICTED: beta-galactosidase-like isoform X2 [Nicotiana tomentosiformis]</v>
          </cell>
        </row>
        <row r="744">
          <cell r="A744" t="str">
            <v>gene_85233</v>
          </cell>
          <cell r="B744">
            <v>339</v>
          </cell>
          <cell r="C744">
            <v>48</v>
          </cell>
          <cell r="D744">
            <v>77</v>
          </cell>
          <cell r="E744">
            <v>13</v>
          </cell>
          <cell r="F744">
            <v>28</v>
          </cell>
          <cell r="G744">
            <v>0.90759435723711801</v>
          </cell>
          <cell r="H744">
            <v>-1.64078348010849</v>
          </cell>
          <cell r="I744" t="str">
            <v>down</v>
          </cell>
          <cell r="J744">
            <v>1.5366039653466901E-3</v>
          </cell>
          <cell r="K744">
            <v>3.0460405314839602E-2</v>
          </cell>
          <cell r="L744" t="str">
            <v>-</v>
          </cell>
          <cell r="M744" t="str">
            <v>-</v>
          </cell>
          <cell r="N744" t="str">
            <v>-</v>
          </cell>
          <cell r="O744" t="str">
            <v>-</v>
          </cell>
          <cell r="P744" t="str">
            <v>gi|697123259|ref|XP_009615623.1|/2.46596e-61/PREDICTED: uncharacterized protein LOC104108321, partial [Nicotiana tomentosiformis]</v>
          </cell>
        </row>
        <row r="745">
          <cell r="A745" t="str">
            <v>gene_6071</v>
          </cell>
          <cell r="B745">
            <v>1833</v>
          </cell>
          <cell r="C745">
            <v>40</v>
          </cell>
          <cell r="D745">
            <v>87</v>
          </cell>
          <cell r="E745">
            <v>165</v>
          </cell>
          <cell r="F745">
            <v>133</v>
          </cell>
          <cell r="G745">
            <v>2.22072156504955</v>
          </cell>
          <cell r="H745">
            <v>1.21588645122506</v>
          </cell>
          <cell r="I745" t="str">
            <v>up</v>
          </cell>
          <cell r="J745">
            <v>1.54647349100197E-3</v>
          </cell>
          <cell r="K745">
            <v>3.0569757177304899E-2</v>
          </cell>
          <cell r="L745" t="str">
            <v>-</v>
          </cell>
          <cell r="M745" t="str">
            <v>GO:0005618//cell wall;GO:0031224//intrinsic component of membrane;GO:0005911//cell-cell junction;GO:0016323//basolateral plasma membrane;GO:0044424</v>
          </cell>
          <cell r="N745" t="str">
            <v>-</v>
          </cell>
          <cell r="O745" t="str">
            <v>GO:0060918//auxin transport;GO:0003002//regionalization;GO:0044763;GO:0009965//leaf morphogenesis;GO:0009606//tropism;GO:0090567;GO:0009793//embryo development ending in seed dormancy</v>
          </cell>
          <cell r="P745" t="str">
            <v>gi|459654764|gb|AGG79244.1|/0/auxin efflux facilitator PIN1S [Nicotiana tabacum]</v>
          </cell>
        </row>
        <row r="746">
          <cell r="A746" t="str">
            <v>gene_28302</v>
          </cell>
          <cell r="B746">
            <v>1326</v>
          </cell>
          <cell r="C746">
            <v>43</v>
          </cell>
          <cell r="D746">
            <v>27</v>
          </cell>
          <cell r="E746">
            <v>104</v>
          </cell>
          <cell r="F746">
            <v>82</v>
          </cell>
          <cell r="G746">
            <v>1.51275442578071</v>
          </cell>
          <cell r="H746">
            <v>1.3726149463287101</v>
          </cell>
          <cell r="I746" t="str">
            <v>up</v>
          </cell>
          <cell r="J746">
            <v>1.55588497856666E-3</v>
          </cell>
          <cell r="K746">
            <v>3.07172808323283E-2</v>
          </cell>
          <cell r="L746" t="str">
            <v>ko04712//Circadian rhythm - plant</v>
          </cell>
          <cell r="M746" t="str">
            <v>-</v>
          </cell>
          <cell r="N746" t="str">
            <v>-</v>
          </cell>
          <cell r="O746" t="str">
            <v>-</v>
          </cell>
          <cell r="P746" t="str">
            <v>gi|698527116|ref|XP_009760399.1|/0/PREDICTED: transcription factor bHLH78-like [Nicotiana sylvestris]</v>
          </cell>
        </row>
        <row r="747">
          <cell r="A747" t="str">
            <v>gene_37821</v>
          </cell>
          <cell r="B747">
            <v>708</v>
          </cell>
          <cell r="C747">
            <v>501</v>
          </cell>
          <cell r="D747">
            <v>465</v>
          </cell>
          <cell r="E747">
            <v>476</v>
          </cell>
          <cell r="F747">
            <v>2492</v>
          </cell>
          <cell r="G747">
            <v>5.37533160959513</v>
          </cell>
          <cell r="H747">
            <v>1.5429466037673101</v>
          </cell>
          <cell r="I747" t="str">
            <v>up</v>
          </cell>
          <cell r="J747">
            <v>1.5577145705803299E-3</v>
          </cell>
          <cell r="K747">
            <v>3.0734156880993201E-2</v>
          </cell>
          <cell r="L747" t="str">
            <v>-</v>
          </cell>
          <cell r="M747" t="str">
            <v>-</v>
          </cell>
          <cell r="N747" t="str">
            <v>-</v>
          </cell>
          <cell r="O747" t="str">
            <v>-</v>
          </cell>
          <cell r="P747" t="str">
            <v>-</v>
          </cell>
        </row>
        <row r="748">
          <cell r="A748" t="str">
            <v>gene_887</v>
          </cell>
          <cell r="B748">
            <v>3045</v>
          </cell>
          <cell r="C748">
            <v>107</v>
          </cell>
          <cell r="D748">
            <v>62</v>
          </cell>
          <cell r="E748">
            <v>142</v>
          </cell>
          <cell r="F748">
            <v>251</v>
          </cell>
          <cell r="G748">
            <v>2.6113358992104199</v>
          </cell>
          <cell r="H748">
            <v>1.15774296396261</v>
          </cell>
          <cell r="I748" t="str">
            <v>up</v>
          </cell>
          <cell r="J748">
            <v>1.5768323057287299E-3</v>
          </cell>
          <cell r="K748">
            <v>3.0956379680772899E-2</v>
          </cell>
          <cell r="L748" t="str">
            <v>-</v>
          </cell>
          <cell r="M748" t="str">
            <v>GO:0016020//membrane</v>
          </cell>
          <cell r="N748" t="str">
            <v>GO:0036094//small molecule binding;GO:0004672//protein kinase activity;GO:1901363;GO:0097159//organic cyclic compound binding</v>
          </cell>
          <cell r="O748" t="str">
            <v>GO:0006796//phosphate-containing compound metabolic process</v>
          </cell>
          <cell r="P748" t="str">
            <v>gi|697139338|ref|XP_009623756.1|/0/PREDICTED: leucine-rich repeat receptor-like protein kinase PXL1 [Nicotiana tomentosiformis]</v>
          </cell>
        </row>
        <row r="749">
          <cell r="A749" t="str">
            <v>gene_54714</v>
          </cell>
          <cell r="B749">
            <v>615</v>
          </cell>
          <cell r="C749">
            <v>22</v>
          </cell>
          <cell r="D749">
            <v>31</v>
          </cell>
          <cell r="E749">
            <v>56</v>
          </cell>
          <cell r="F749">
            <v>97</v>
          </cell>
          <cell r="G749">
            <v>1.1957254084212401</v>
          </cell>
          <cell r="H749">
            <v>1.4839147226642799</v>
          </cell>
          <cell r="I749" t="str">
            <v>up</v>
          </cell>
          <cell r="J749">
            <v>1.58796934528427E-3</v>
          </cell>
          <cell r="K749">
            <v>3.10975686257563E-2</v>
          </cell>
          <cell r="L749" t="str">
            <v>-</v>
          </cell>
          <cell r="M749" t="str">
            <v>-</v>
          </cell>
          <cell r="N749" t="str">
            <v>-</v>
          </cell>
          <cell r="O749" t="str">
            <v>GO:0009628//response to abiotic stimulus;GO:0006950//response to stress;GO:1901700;GO:0001101//response to acid chemical</v>
          </cell>
          <cell r="P749" t="str">
            <v>gi|697129151|ref|XP_009618634.1|/7.25039e-70/PREDICTED: cold-regulated 413 plasma membrane protein 1 [Nicotiana tomentosiformis]</v>
          </cell>
        </row>
        <row r="750">
          <cell r="A750" t="str">
            <v>gene_34990</v>
          </cell>
          <cell r="B750">
            <v>408</v>
          </cell>
          <cell r="C750">
            <v>22</v>
          </cell>
          <cell r="D750">
            <v>14</v>
          </cell>
          <cell r="E750">
            <v>50</v>
          </cell>
          <cell r="F750">
            <v>64</v>
          </cell>
          <cell r="G750">
            <v>0.76514532179877004</v>
          </cell>
          <cell r="H750">
            <v>1.61123638263219</v>
          </cell>
          <cell r="I750" t="str">
            <v>up</v>
          </cell>
          <cell r="J750">
            <v>1.5928908632017399E-3</v>
          </cell>
          <cell r="K750">
            <v>3.1174584746050699E-2</v>
          </cell>
          <cell r="L750" t="str">
            <v>-</v>
          </cell>
          <cell r="M750" t="str">
            <v>-</v>
          </cell>
          <cell r="N750" t="str">
            <v>-</v>
          </cell>
          <cell r="O750" t="str">
            <v>-</v>
          </cell>
          <cell r="P750" t="str">
            <v>gi|697176150|ref|XP_009597025.1|/3.13396e-92/PREDICTED: transcription factor PAR1 isoform X1 [Nicotiana tomentosiformis]</v>
          </cell>
        </row>
        <row r="751">
          <cell r="A751" t="str">
            <v>gene_55951</v>
          </cell>
          <cell r="B751">
            <v>1626</v>
          </cell>
          <cell r="C751">
            <v>30</v>
          </cell>
          <cell r="D751">
            <v>77</v>
          </cell>
          <cell r="E751">
            <v>11</v>
          </cell>
          <cell r="F751">
            <v>19</v>
          </cell>
          <cell r="G751">
            <v>0.64210285919155796</v>
          </cell>
          <cell r="H751">
            <v>-1.85153602357842</v>
          </cell>
          <cell r="I751" t="str">
            <v>down</v>
          </cell>
          <cell r="J751">
            <v>1.5963966708291799E-3</v>
          </cell>
          <cell r="K751">
            <v>3.1223815530132398E-2</v>
          </cell>
          <cell r="L751" t="str">
            <v>ko01100//Metabolic pathways;ko00052//Galactose metabolism;ko00500//Starch and sucrose metabolism</v>
          </cell>
          <cell r="M751" t="str">
            <v>-</v>
          </cell>
          <cell r="N751" t="str">
            <v>GO:0016798//hydrolase activity, acting on glycosyl bonds</v>
          </cell>
          <cell r="O751" t="str">
            <v>GO:0044238//primary metabolic process;GO:0008152//metabolic process</v>
          </cell>
          <cell r="P751" t="str">
            <v>gi|698522407|ref|XP_009758023.1|/1.20233e-82/PREDICTED: beta-fructofuranosidase, insoluble isoenzyme CWINV1-like [Nicotiana sylvestris]</v>
          </cell>
        </row>
        <row r="752">
          <cell r="A752" t="str">
            <v>gene_69386</v>
          </cell>
          <cell r="B752">
            <v>675</v>
          </cell>
          <cell r="C752">
            <v>15</v>
          </cell>
          <cell r="D752">
            <v>26</v>
          </cell>
          <cell r="E752">
            <v>72</v>
          </cell>
          <cell r="F752">
            <v>53</v>
          </cell>
          <cell r="G752">
            <v>0.90805060644485702</v>
          </cell>
          <cell r="H752">
            <v>1.5857074015333601</v>
          </cell>
          <cell r="I752" t="str">
            <v>up</v>
          </cell>
          <cell r="J752">
            <v>1.59894019501761E-3</v>
          </cell>
          <cell r="K752">
            <v>3.1234811281728701E-2</v>
          </cell>
          <cell r="L752" t="str">
            <v>ko00480//Glutathione metabolism</v>
          </cell>
          <cell r="M752" t="str">
            <v>-</v>
          </cell>
          <cell r="N752" t="str">
            <v>GO:0016846//carbon-sulfur lyase activity</v>
          </cell>
          <cell r="O752" t="str">
            <v>-</v>
          </cell>
          <cell r="P752" t="str">
            <v>gi|697136829|ref|XP_009622502.1|/2.7877e-161/PREDICTED: glutathione transferase GST 23-like [Nicotiana tomentosiformis]</v>
          </cell>
        </row>
        <row r="753">
          <cell r="A753" t="str">
            <v>gene_59214</v>
          </cell>
          <cell r="B753">
            <v>2301</v>
          </cell>
          <cell r="C753">
            <v>4</v>
          </cell>
          <cell r="D753">
            <v>12</v>
          </cell>
          <cell r="E753">
            <v>31</v>
          </cell>
          <cell r="F753">
            <v>34</v>
          </cell>
          <cell r="G753">
            <v>-6.3455741489680903E-2</v>
          </cell>
          <cell r="H753">
            <v>1.98209680715313</v>
          </cell>
          <cell r="I753" t="str">
            <v>up</v>
          </cell>
          <cell r="J753">
            <v>1.6216872050921799E-3</v>
          </cell>
          <cell r="K753">
            <v>3.1522178976648503E-2</v>
          </cell>
          <cell r="L753" t="str">
            <v>ko04075//Plant hormone signal transduction</v>
          </cell>
          <cell r="M753" t="str">
            <v>GO:0016020//membrane</v>
          </cell>
          <cell r="N753" t="str">
            <v>GO:0004673//protein histidine kinase activity;GO:0005488;GO:0004871//signal transducer activity</v>
          </cell>
          <cell r="O753" t="str">
            <v>GO:0000160//phosphorelay signal transduction system;GO:0016310//phosphorylation</v>
          </cell>
          <cell r="P753" t="str">
            <v>gi|697154946|ref|XP_009631712.1|/0/PREDICTED: ethylene receptor 2-like [Nicotiana tomentosiformis]</v>
          </cell>
        </row>
        <row r="754">
          <cell r="A754" t="str">
            <v>gene_16455</v>
          </cell>
          <cell r="B754">
            <v>783</v>
          </cell>
          <cell r="C754">
            <v>318</v>
          </cell>
          <cell r="D754">
            <v>592</v>
          </cell>
          <cell r="E754">
            <v>107</v>
          </cell>
          <cell r="F754">
            <v>302</v>
          </cell>
          <cell r="G754">
            <v>3.8308775803830999</v>
          </cell>
          <cell r="H754">
            <v>-1.1994440466001299</v>
          </cell>
          <cell r="I754" t="str">
            <v>down</v>
          </cell>
          <cell r="J754">
            <v>1.6606326107805401E-3</v>
          </cell>
          <cell r="K754">
            <v>3.2042892035067098E-2</v>
          </cell>
          <cell r="L754" t="str">
            <v>-</v>
          </cell>
          <cell r="M754" t="str">
            <v>GO:0030312//external encapsulating structure;GO:0009536//plastid</v>
          </cell>
          <cell r="N754" t="str">
            <v>-</v>
          </cell>
          <cell r="O754" t="str">
            <v>GO:0071555//cell wall organization</v>
          </cell>
          <cell r="P754" t="str">
            <v>gi|697177653|ref|XP_009597793.1|/0/PREDICTED: expansin-A6-like [Nicotiana tomentosiformis]</v>
          </cell>
        </row>
        <row r="755">
          <cell r="A755" t="str">
            <v>gene_22103</v>
          </cell>
          <cell r="B755">
            <v>1866</v>
          </cell>
          <cell r="C755">
            <v>140</v>
          </cell>
          <cell r="D755">
            <v>82</v>
          </cell>
          <cell r="E755">
            <v>124</v>
          </cell>
          <cell r="F755">
            <v>642</v>
          </cell>
          <cell r="G755">
            <v>3.3947094181778699</v>
          </cell>
          <cell r="H755">
            <v>1.7004843009159401</v>
          </cell>
          <cell r="I755" t="str">
            <v>up</v>
          </cell>
          <cell r="J755">
            <v>1.66395621561384E-3</v>
          </cell>
          <cell r="K755">
            <v>3.2067772324015198E-2</v>
          </cell>
          <cell r="L755" t="str">
            <v>ko01100//Metabolic pathways;ko00500//Starch and sucrose metabolism</v>
          </cell>
          <cell r="M755" t="str">
            <v>-</v>
          </cell>
          <cell r="N755" t="str">
            <v>GO:0005488;GO:0004553//hydrolase activity, hydrolyzing O-glycosyl compounds;GO:0016798//hydrolase activity, acting on glycosyl bonds</v>
          </cell>
          <cell r="O755" t="str">
            <v>GO:0044238//primary metabolic process</v>
          </cell>
          <cell r="P755" t="str">
            <v>gi|698504998|ref|XP_009797971.1|;gi|698504996|ref|XP_009797970.1|/0;0/PREDICTED: endoglucanase 6-like isoform X2 [Nicotiana sylvestris];PREDICTED: endoglucanase 6-like isoform X1 [Nicotiana sylvestris]</v>
          </cell>
        </row>
        <row r="756">
          <cell r="A756" t="str">
            <v>gene_19738</v>
          </cell>
          <cell r="B756">
            <v>1875</v>
          </cell>
          <cell r="C756">
            <v>63</v>
          </cell>
          <cell r="D756">
            <v>111</v>
          </cell>
          <cell r="E756">
            <v>28</v>
          </cell>
          <cell r="F756">
            <v>39</v>
          </cell>
          <cell r="G756">
            <v>1.4246849360898699</v>
          </cell>
          <cell r="H756">
            <v>-1.40251474624835</v>
          </cell>
          <cell r="I756" t="str">
            <v>down</v>
          </cell>
          <cell r="J756">
            <v>1.68166101586362E-3</v>
          </cell>
          <cell r="K756">
            <v>3.2329933029978102E-2</v>
          </cell>
          <cell r="L756" t="str">
            <v>ko01100//Metabolic pathways;ko00620//Pyruvate metabolism;ko00710//Carbon fixation in photosynthetic organisms</v>
          </cell>
          <cell r="M756" t="str">
            <v>-</v>
          </cell>
          <cell r="N756" t="str">
            <v>-</v>
          </cell>
          <cell r="O756" t="str">
            <v>-</v>
          </cell>
          <cell r="P756" t="str">
            <v>gi|316980592|dbj|BAJ51944.1|;gi|697125023|ref|XP_009616524.1|;gi|697125021|ref|XP_009616523.1|/1.07974e-171;0;0/NADP-dependent malic enzyme [Nicotiana benthamiana];PREDICTED: NADP-dependent malic enzyme-like isoform X2 [Nicotiana tomentosiformis];PREDICTED: NADP-dependent malic enzyme-like isoform X1 [Nicotiana tomentosiformis]</v>
          </cell>
        </row>
        <row r="757">
          <cell r="A757" t="str">
            <v>gene_66027</v>
          </cell>
          <cell r="B757">
            <v>1197</v>
          </cell>
          <cell r="C757">
            <v>59</v>
          </cell>
          <cell r="D757">
            <v>66</v>
          </cell>
          <cell r="E757">
            <v>145</v>
          </cell>
          <cell r="F757">
            <v>120</v>
          </cell>
          <cell r="G757">
            <v>2.1025512517810898</v>
          </cell>
          <cell r="H757">
            <v>1.0566197224081</v>
          </cell>
          <cell r="I757" t="str">
            <v>up</v>
          </cell>
          <cell r="J757">
            <v>1.7307780115797E-3</v>
          </cell>
          <cell r="K757">
            <v>3.2952717347280301E-2</v>
          </cell>
          <cell r="L757" t="str">
            <v>-</v>
          </cell>
          <cell r="M757" t="str">
            <v>-</v>
          </cell>
          <cell r="N757" t="str">
            <v>-</v>
          </cell>
          <cell r="O757" t="str">
            <v>-</v>
          </cell>
          <cell r="P757" t="str">
            <v>gi|698484167|ref|XP_009788902.1|/0/PREDICTED: F-box only protein 8-like [Nicotiana sylvestris]</v>
          </cell>
        </row>
        <row r="758">
          <cell r="A758" t="str">
            <v>gene_6605</v>
          </cell>
          <cell r="B758">
            <v>543</v>
          </cell>
          <cell r="C758">
            <v>108</v>
          </cell>
          <cell r="D758">
            <v>44</v>
          </cell>
          <cell r="E758">
            <v>276</v>
          </cell>
          <cell r="F758">
            <v>141</v>
          </cell>
          <cell r="G758">
            <v>2.65042783950926</v>
          </cell>
          <cell r="H758">
            <v>1.4230344881556201</v>
          </cell>
          <cell r="I758" t="str">
            <v>up</v>
          </cell>
          <cell r="J758">
            <v>1.7728190717823001E-3</v>
          </cell>
          <cell r="K758">
            <v>3.3490241170895101E-2</v>
          </cell>
          <cell r="L758" t="str">
            <v>-</v>
          </cell>
          <cell r="M758" t="str">
            <v>-</v>
          </cell>
          <cell r="N758" t="str">
            <v>-</v>
          </cell>
          <cell r="O758" t="str">
            <v>-</v>
          </cell>
          <cell r="P758" t="str">
            <v>gi|698495739|ref|XP_009793964.1|/2.92225e-133/PREDICTED: protein PLANT CADMIUM RESISTANCE 2-like [Nicotiana sylvestris]</v>
          </cell>
        </row>
        <row r="759">
          <cell r="A759" t="str">
            <v>gene_57858</v>
          </cell>
          <cell r="B759">
            <v>1470</v>
          </cell>
          <cell r="C759">
            <v>9</v>
          </cell>
          <cell r="D759">
            <v>12</v>
          </cell>
          <cell r="E759">
            <v>44</v>
          </cell>
          <cell r="F759">
            <v>31</v>
          </cell>
          <cell r="G759">
            <v>0.16670517220595299</v>
          </cell>
          <cell r="H759">
            <v>1.80360620940335</v>
          </cell>
          <cell r="I759" t="str">
            <v>up</v>
          </cell>
          <cell r="J759">
            <v>1.7892580529491899E-3</v>
          </cell>
          <cell r="K759">
            <v>3.3740141836982603E-2</v>
          </cell>
          <cell r="L759" t="str">
            <v>ko00230//Purine metabolism;ko01100//Metabolic pathways;ko04626//Plant-pathogen interaction;ko00240//Pyrimidine metabolism;ko03020//RNA polymerase</v>
          </cell>
          <cell r="M759" t="str">
            <v>-</v>
          </cell>
          <cell r="N759" t="str">
            <v>-</v>
          </cell>
          <cell r="O759" t="str">
            <v>-</v>
          </cell>
          <cell r="P759" t="str">
            <v>gi|698479543|ref|XP_009786855.1|/0/PREDICTED: putative disease resistance RPP13-like protein 1 isoform X2 [Nicotiana sylvestris]</v>
          </cell>
        </row>
        <row r="760">
          <cell r="A760" t="str">
            <v>gene_39338</v>
          </cell>
          <cell r="B760">
            <v>732</v>
          </cell>
          <cell r="C760">
            <v>17</v>
          </cell>
          <cell r="D760">
            <v>5</v>
          </cell>
          <cell r="E760">
            <v>31</v>
          </cell>
          <cell r="F760">
            <v>64</v>
          </cell>
          <cell r="G760">
            <v>0.42263367590260897</v>
          </cell>
          <cell r="H760">
            <v>2.0319261737340102</v>
          </cell>
          <cell r="I760" t="str">
            <v>up</v>
          </cell>
          <cell r="J760">
            <v>1.8155599955816E-3</v>
          </cell>
          <cell r="K760">
            <v>3.4073089940888202E-2</v>
          </cell>
          <cell r="L760" t="str">
            <v>-</v>
          </cell>
          <cell r="M760" t="str">
            <v>-</v>
          </cell>
          <cell r="N760" t="str">
            <v>-</v>
          </cell>
          <cell r="O760" t="str">
            <v>GO:0009873//ethylene-activated signaling pathway</v>
          </cell>
          <cell r="P760" t="str">
            <v>gi|698460953|ref|XP_009781664.1|/3.68894e-165/PREDICTED: protein REVERSION-TO-ETHYLENE SENSITIVITY1-like [Nicotiana sylvestris]</v>
          </cell>
        </row>
        <row r="761">
          <cell r="A761" t="str">
            <v>gene_6411</v>
          </cell>
          <cell r="B761">
            <v>1200</v>
          </cell>
          <cell r="C761">
            <v>26</v>
          </cell>
          <cell r="D761">
            <v>43</v>
          </cell>
          <cell r="E761">
            <v>55</v>
          </cell>
          <cell r="F761">
            <v>159</v>
          </cell>
          <cell r="G761">
            <v>1.6298626678446999</v>
          </cell>
          <cell r="H761">
            <v>1.57867059973291</v>
          </cell>
          <cell r="I761" t="str">
            <v>up</v>
          </cell>
          <cell r="J761">
            <v>1.81957539951713E-3</v>
          </cell>
          <cell r="K761">
            <v>3.4116830201414899E-2</v>
          </cell>
          <cell r="L761" t="str">
            <v>-</v>
          </cell>
          <cell r="M761" t="str">
            <v>-</v>
          </cell>
          <cell r="N761" t="str">
            <v>-</v>
          </cell>
          <cell r="O761" t="str">
            <v>GO:0044699;GO:0009725//response to hormone</v>
          </cell>
          <cell r="P761" t="str">
            <v>gi|698496834|ref|XP_009794435.1|/0/PREDICTED: transcription factor TCP14-like [Nicotiana sylvestris]</v>
          </cell>
        </row>
        <row r="762">
          <cell r="A762" t="str">
            <v>gene_47503</v>
          </cell>
          <cell r="B762">
            <v>1065</v>
          </cell>
          <cell r="C762">
            <v>605</v>
          </cell>
          <cell r="D762">
            <v>394</v>
          </cell>
          <cell r="E762">
            <v>82</v>
          </cell>
          <cell r="F762">
            <v>323</v>
          </cell>
          <cell r="G762">
            <v>3.9354963322617902</v>
          </cell>
          <cell r="H762">
            <v>-1.37934105252699</v>
          </cell>
          <cell r="I762" t="str">
            <v>down</v>
          </cell>
          <cell r="J762">
            <v>1.8203452374494101E-3</v>
          </cell>
          <cell r="K762">
            <v>3.4116830201414899E-2</v>
          </cell>
          <cell r="L762" t="str">
            <v>ko00941//Flavonoid biosynthesis;ko01100//Metabolic pathways;ko01110//Biosynthesis of secondary metabolites</v>
          </cell>
          <cell r="M762" t="str">
            <v>-</v>
          </cell>
          <cell r="N762" t="str">
            <v>GO:0046914//transition metal ion binding;GO:0016705//oxidoreductase activity, acting on paired donors, with incorporation or reduction of molecular oxygen</v>
          </cell>
          <cell r="O762" t="str">
            <v>GO:0044710</v>
          </cell>
          <cell r="P762" t="str">
            <v>gi|697125155|ref|XP_009616591.1|/0/PREDICTED: 1-aminocyclopropane-1-carboxylate oxidase 5-like [Nicotiana tomentosiformis]</v>
          </cell>
        </row>
        <row r="763">
          <cell r="A763" t="str">
            <v>gene_5613</v>
          </cell>
          <cell r="B763">
            <v>1125</v>
          </cell>
          <cell r="C763">
            <v>42</v>
          </cell>
          <cell r="D763">
            <v>50</v>
          </cell>
          <cell r="E763">
            <v>96</v>
          </cell>
          <cell r="F763">
            <v>113</v>
          </cell>
          <cell r="G763">
            <v>1.73171511545537</v>
          </cell>
          <cell r="H763">
            <v>1.1476482519122599</v>
          </cell>
          <cell r="I763" t="str">
            <v>up</v>
          </cell>
          <cell r="J763">
            <v>1.8254429733018599E-3</v>
          </cell>
          <cell r="K763">
            <v>3.4151009524402899E-2</v>
          </cell>
          <cell r="L763" t="str">
            <v>ko04075//Plant hormone signal transduction</v>
          </cell>
          <cell r="M763" t="str">
            <v>GO:0043231//intracellular membrane-bounded organelle;GO:0031224//intrinsic component of membrane;GO:0042175//nuclear outer membrane-endoplasmic reticulum membrane network</v>
          </cell>
          <cell r="N763" t="str">
            <v>GO:0004871//signal transducer activity;GO:0004673//protein histidine kinase activity;GO:0032550;GO:0005515//protein binding;GO:0072328;GO:0043169//cation binding</v>
          </cell>
          <cell r="O763" t="str">
            <v>GO:0009720//detection of hormone stimulus;GO:0009617//response to bacterium;GO:0042743//hydrogen peroxide metabolic process;GO:0010118//stomatal movement;GO:0048580;GO:0010039//response to iron ion;GO:0006970//response to osmotic stress;GO:0006468//protein phosphorylation;GO:0001101//response to acid chemical;GO:0000160//phosphorelay signal transduction system;GO:0006725//cellular aromatic compound metabolic process;GO:0006952//defense response</v>
          </cell>
          <cell r="P763" t="str">
            <v>gi|697122447|ref|XP_009615214.1|/0/PREDICTED: ethylene receptor 1 [Nicotiana tomentosiformis]</v>
          </cell>
        </row>
        <row r="764">
          <cell r="A764" t="str">
            <v>gene_46630</v>
          </cell>
          <cell r="B764">
            <v>675</v>
          </cell>
          <cell r="C764">
            <v>12</v>
          </cell>
          <cell r="D764">
            <v>16</v>
          </cell>
          <cell r="E764">
            <v>53</v>
          </cell>
          <cell r="F764">
            <v>38</v>
          </cell>
          <cell r="G764">
            <v>0.45487080792122703</v>
          </cell>
          <cell r="H764">
            <v>1.6709767149055399</v>
          </cell>
          <cell r="I764" t="str">
            <v>up</v>
          </cell>
          <cell r="J764">
            <v>1.83003849217763E-3</v>
          </cell>
          <cell r="K764">
            <v>3.4182040059163803E-2</v>
          </cell>
          <cell r="L764" t="str">
            <v>-</v>
          </cell>
          <cell r="M764" t="str">
            <v>-</v>
          </cell>
          <cell r="N764" t="str">
            <v>-</v>
          </cell>
          <cell r="O764" t="str">
            <v>-</v>
          </cell>
          <cell r="P764" t="str">
            <v>gi|698487965|ref|XP_009790601.1|/8.36733e-53/PREDICTED: dof zinc finger protein DOF3.1-like [Nicotiana sylvestris]</v>
          </cell>
        </row>
        <row r="765">
          <cell r="A765" t="str">
            <v>gene_4052</v>
          </cell>
          <cell r="B765">
            <v>2217</v>
          </cell>
          <cell r="C765">
            <v>50</v>
          </cell>
          <cell r="D765">
            <v>94</v>
          </cell>
          <cell r="E765">
            <v>22</v>
          </cell>
          <cell r="F765">
            <v>29</v>
          </cell>
          <cell r="G765">
            <v>1.1300881134928999</v>
          </cell>
          <cell r="H765">
            <v>-1.5194143492052301</v>
          </cell>
          <cell r="I765" t="str">
            <v>down</v>
          </cell>
          <cell r="J765">
            <v>1.8359468072817501E-3</v>
          </cell>
          <cell r="K765">
            <v>3.4246921035204901E-2</v>
          </cell>
          <cell r="L765" t="str">
            <v>ko03030//DNA replication</v>
          </cell>
          <cell r="M765" t="str">
            <v>-</v>
          </cell>
          <cell r="N765" t="str">
            <v>-</v>
          </cell>
          <cell r="O765" t="str">
            <v>-</v>
          </cell>
          <cell r="P765" t="str">
            <v>gi|697156992|ref|XP_009587250.1|/0/PREDICTED: DNA replication licensing factor MCM5 [Nicotiana tomentosiformis]</v>
          </cell>
        </row>
        <row r="766">
          <cell r="A766" t="str">
            <v>gene_80339</v>
          </cell>
          <cell r="B766">
            <v>951</v>
          </cell>
          <cell r="C766">
            <v>19</v>
          </cell>
          <cell r="D766">
            <v>28</v>
          </cell>
          <cell r="E766">
            <v>64</v>
          </cell>
          <cell r="F766">
            <v>66</v>
          </cell>
          <cell r="G766">
            <v>0.99285594312431502</v>
          </cell>
          <cell r="H766">
            <v>1.43529247205142</v>
          </cell>
          <cell r="I766" t="str">
            <v>up</v>
          </cell>
          <cell r="J766">
            <v>1.83951992773144E-3</v>
          </cell>
          <cell r="K766">
            <v>3.4263052272778399E-2</v>
          </cell>
          <cell r="L766" t="str">
            <v>ko04146//Peroxisome;ko00270//Cysteine and methionine metabolism;ko01100//Metabolic pathways;ko00300//Lysine biosynthesis;ko00260//Glycine, serine and threonine metabolism;ko01110//Biosynthesis of secondary metabolites</v>
          </cell>
          <cell r="M766" t="str">
            <v>GO:0031224//intrinsic component of membrane</v>
          </cell>
          <cell r="N766" t="str">
            <v>-</v>
          </cell>
          <cell r="O766" t="str">
            <v>GO:0051234//establishment of localization;GO:0044763</v>
          </cell>
          <cell r="P766" t="str">
            <v>gi|698568048|ref|XP_009773949.1|/0/PREDICTED: peroxisomal adenine nucleotide carrier 1-like [Nicotiana sylvestris]</v>
          </cell>
        </row>
        <row r="767">
          <cell r="A767" t="str">
            <v>gene_11000</v>
          </cell>
          <cell r="B767">
            <v>561</v>
          </cell>
          <cell r="C767">
            <v>9</v>
          </cell>
          <cell r="D767">
            <v>5</v>
          </cell>
          <cell r="E767">
            <v>33</v>
          </cell>
          <cell r="F767">
            <v>24</v>
          </cell>
          <cell r="G767">
            <v>-0.22891649760611199</v>
          </cell>
          <cell r="H767">
            <v>1.9755603511941799</v>
          </cell>
          <cell r="I767" t="str">
            <v>up</v>
          </cell>
          <cell r="J767">
            <v>1.8697655080310699E-3</v>
          </cell>
          <cell r="K767">
            <v>3.46775510015951E-2</v>
          </cell>
          <cell r="L767" t="str">
            <v>ko01100//Metabolic pathways;ko00300//Lysine biosynthesis;ko01110//Biosynthesis of secondary metabolites</v>
          </cell>
          <cell r="M767" t="str">
            <v>GO:0009532//plastid stroma</v>
          </cell>
          <cell r="N767" t="str">
            <v>GO:0016831//carboxy-lyase activity</v>
          </cell>
          <cell r="O767" t="str">
            <v>GO:0009085//lysine biosynthetic process</v>
          </cell>
          <cell r="P767" t="str">
            <v>gi|641828759|gb|KDO47898.1|;gi|698577107|ref|XP_009776380.1|/3.16191e-119;2.46215e-23/hypothetical protein CISIN_1g0120982mg, partial [Citrus sinensis];PREDICTED: diaminopimelate decarboxylase 2, chloroplastic-like [Nicotiana sylvestris]</v>
          </cell>
        </row>
        <row r="768">
          <cell r="A768" t="str">
            <v>gene_74639</v>
          </cell>
          <cell r="B768">
            <v>855</v>
          </cell>
          <cell r="C768">
            <v>181</v>
          </cell>
          <cell r="D768">
            <v>296</v>
          </cell>
          <cell r="E768">
            <v>282</v>
          </cell>
          <cell r="F768">
            <v>837</v>
          </cell>
          <cell r="G768">
            <v>4.0870509804368904</v>
          </cell>
          <cell r="H768">
            <v>1.1781064575934701</v>
          </cell>
          <cell r="I768" t="str">
            <v>up</v>
          </cell>
          <cell r="J768">
            <v>1.8896479768944301E-3</v>
          </cell>
          <cell r="K768">
            <v>3.4964032314263198E-2</v>
          </cell>
          <cell r="L768" t="str">
            <v>-</v>
          </cell>
          <cell r="M768" t="str">
            <v>GO:0005576//extracellular region</v>
          </cell>
          <cell r="N768" t="str">
            <v>GO:0016790//thiolester hydrolase activity</v>
          </cell>
          <cell r="O768" t="str">
            <v>GO:0044282;GO:0010038//response to metal ion</v>
          </cell>
          <cell r="P768" t="str">
            <v>gi|698444581|ref|XP_009766444.1|;gi|697102342|ref|XP_009600563.1|/0;1.83759e-151/PREDICTED: S-formylglutathione hydrolase [Nicotiana sylvestris];PREDICTED: S-formylglutathione hydrolase-like [Nicotiana tomentosiformis]</v>
          </cell>
        </row>
        <row r="769">
          <cell r="A769" t="str">
            <v>gene_64402</v>
          </cell>
          <cell r="B769">
            <v>1179</v>
          </cell>
          <cell r="C769">
            <v>52</v>
          </cell>
          <cell r="D769">
            <v>90</v>
          </cell>
          <cell r="E769">
            <v>27</v>
          </cell>
          <cell r="F769">
            <v>24</v>
          </cell>
          <cell r="G769">
            <v>1.1184230779158999</v>
          </cell>
          <cell r="H769">
            <v>-1.49288879608241</v>
          </cell>
          <cell r="I769" t="str">
            <v>down</v>
          </cell>
          <cell r="J769">
            <v>1.9289669548443E-3</v>
          </cell>
          <cell r="K769">
            <v>3.5524765840704298E-2</v>
          </cell>
          <cell r="L769" t="str">
            <v>-</v>
          </cell>
          <cell r="M769" t="str">
            <v>-</v>
          </cell>
          <cell r="N769" t="str">
            <v>-</v>
          </cell>
          <cell r="O769" t="str">
            <v>-</v>
          </cell>
          <cell r="P769" t="str">
            <v>gi|697125982|ref|XP_009617021.1|/0/PREDICTED: RRP12-like protein [Nicotiana tomentosiformis]</v>
          </cell>
        </row>
        <row r="770">
          <cell r="A770" t="str">
            <v>gene_30512</v>
          </cell>
          <cell r="B770">
            <v>1518</v>
          </cell>
          <cell r="C770">
            <v>17</v>
          </cell>
          <cell r="D770">
            <v>36</v>
          </cell>
          <cell r="E770">
            <v>77</v>
          </cell>
          <cell r="F770">
            <v>73</v>
          </cell>
          <cell r="G770">
            <v>1.18210320321091</v>
          </cell>
          <cell r="H770">
            <v>1.47696734246422</v>
          </cell>
          <cell r="I770" t="str">
            <v>up</v>
          </cell>
          <cell r="J770">
            <v>1.93924971422867E-3</v>
          </cell>
          <cell r="K770">
            <v>3.5672464550709299E-2</v>
          </cell>
          <cell r="L770" t="str">
            <v>ko04626//Plant-pathogen interaction;ko04712//Circadian rhythm - plant;ko04075//Plant hormone signal transduction</v>
          </cell>
          <cell r="M770" t="str">
            <v>-</v>
          </cell>
          <cell r="N770" t="str">
            <v>-</v>
          </cell>
          <cell r="O770" t="str">
            <v>-</v>
          </cell>
          <cell r="P770" t="str">
            <v>gi|697177355|ref|XP_009597633.1|;gi|698494023|ref|XP_009793238.1|/0;5.64758e-128/PREDICTED: transcription factor PIF1-like [Nicotiana tomentosiformis];PREDICTED: transcription factor PIF1-like [Nicotiana sylvestris]</v>
          </cell>
        </row>
        <row r="771">
          <cell r="A771" t="str">
            <v>gene_78768</v>
          </cell>
          <cell r="B771">
            <v>933</v>
          </cell>
          <cell r="C771">
            <v>58</v>
          </cell>
          <cell r="D771">
            <v>65</v>
          </cell>
          <cell r="E771">
            <v>148</v>
          </cell>
          <cell r="F771">
            <v>115</v>
          </cell>
          <cell r="G771">
            <v>2.0888912487790501</v>
          </cell>
          <cell r="H771">
            <v>1.0706237660429601</v>
          </cell>
          <cell r="I771" t="str">
            <v>up</v>
          </cell>
          <cell r="J771">
            <v>1.9536777253049099E-3</v>
          </cell>
          <cell r="K771">
            <v>3.5904328939026703E-2</v>
          </cell>
          <cell r="L771" t="str">
            <v>-</v>
          </cell>
          <cell r="M771" t="str">
            <v>-</v>
          </cell>
          <cell r="N771" t="str">
            <v>GO:0046914//transition metal ion binding;GO:0016705//oxidoreductase activity, acting on paired donors, with incorporation or reduction of molecular oxygen</v>
          </cell>
          <cell r="O771" t="str">
            <v>GO:0044710</v>
          </cell>
          <cell r="P771" t="str">
            <v>gi|697123848|ref|XP_009615922.1|/0/PREDICTED: 1-aminocyclopropane-1-carboxylate oxidase-like [Nicotiana tomentosiformis]</v>
          </cell>
        </row>
        <row r="772">
          <cell r="A772" t="str">
            <v>gene_82714</v>
          </cell>
          <cell r="B772">
            <v>429</v>
          </cell>
          <cell r="C772">
            <v>106</v>
          </cell>
          <cell r="D772">
            <v>120</v>
          </cell>
          <cell r="E772">
            <v>53</v>
          </cell>
          <cell r="F772">
            <v>56</v>
          </cell>
          <cell r="G772">
            <v>1.89240662078574</v>
          </cell>
          <cell r="H772">
            <v>-1.0822594091604001</v>
          </cell>
          <cell r="I772" t="str">
            <v>down</v>
          </cell>
          <cell r="J772">
            <v>1.9545999497366899E-3</v>
          </cell>
          <cell r="K772">
            <v>3.5904328939026703E-2</v>
          </cell>
          <cell r="L772" t="str">
            <v>ko00061//Fatty acid biosynthesis;ko01100//Metabolic pathways</v>
          </cell>
          <cell r="M772" t="str">
            <v>GO:0044424</v>
          </cell>
          <cell r="N772" t="str">
            <v>GO:0016835//carbon-oxygen lyase activity</v>
          </cell>
          <cell r="O772" t="str">
            <v>GO:0006631//fatty acid metabolic process</v>
          </cell>
          <cell r="P772" t="str">
            <v>gi|698523847|ref|XP_009758740.1|/8.795e-101/PREDICTED: uncharacterized protein LOC104211388 [Nicotiana sylvestris]</v>
          </cell>
        </row>
        <row r="773">
          <cell r="A773" t="str">
            <v>gene_15193</v>
          </cell>
          <cell r="B773">
            <v>912</v>
          </cell>
          <cell r="C773">
            <v>48</v>
          </cell>
          <cell r="D773">
            <v>63</v>
          </cell>
          <cell r="E773">
            <v>106</v>
          </cell>
          <cell r="F773">
            <v>136</v>
          </cell>
          <cell r="G773">
            <v>1.9542178340498699</v>
          </cell>
          <cell r="H773">
            <v>1.0882038057163801</v>
          </cell>
          <cell r="I773" t="str">
            <v>up</v>
          </cell>
          <cell r="J773">
            <v>2.0064379988009298E-3</v>
          </cell>
          <cell r="K773">
            <v>3.6588191824288303E-2</v>
          </cell>
          <cell r="L773" t="str">
            <v>-</v>
          </cell>
          <cell r="M773" t="str">
            <v>-</v>
          </cell>
          <cell r="N773" t="str">
            <v>-</v>
          </cell>
          <cell r="O773" t="str">
            <v>-</v>
          </cell>
          <cell r="P773" t="str">
            <v>gi|698573190|ref|XP_009775340.1|/3.24895e-157/PREDICTED: uncharacterized protein LOC104225270 [Nicotiana sylvestris]</v>
          </cell>
        </row>
        <row r="774">
          <cell r="A774" t="str">
            <v>gene_52245</v>
          </cell>
          <cell r="B774">
            <v>759</v>
          </cell>
          <cell r="C774">
            <v>78</v>
          </cell>
          <cell r="D774">
            <v>213</v>
          </cell>
          <cell r="E774">
            <v>362</v>
          </cell>
          <cell r="F774">
            <v>280</v>
          </cell>
          <cell r="G774">
            <v>3.33956515695811</v>
          </cell>
          <cell r="H774">
            <v>1.13535702476078</v>
          </cell>
          <cell r="I774" t="str">
            <v>up</v>
          </cell>
          <cell r="J774">
            <v>2.0189453918319201E-3</v>
          </cell>
          <cell r="K774">
            <v>3.6731292128718097E-2</v>
          </cell>
          <cell r="L774" t="str">
            <v>-</v>
          </cell>
          <cell r="M774" t="str">
            <v>GO:0005618//cell wall;GO:0005911//cell-cell junction</v>
          </cell>
          <cell r="N774" t="str">
            <v>-</v>
          </cell>
          <cell r="O774" t="str">
            <v>-</v>
          </cell>
          <cell r="P774" t="str">
            <v>gi|698510968|ref|XP_009800616.1|/4.68812e-171/PREDICTED: osmotin-like protein [Nicotiana sylvestris]</v>
          </cell>
        </row>
        <row r="775">
          <cell r="A775" t="str">
            <v>gene_71365</v>
          </cell>
          <cell r="B775">
            <v>804</v>
          </cell>
          <cell r="C775">
            <v>41</v>
          </cell>
          <cell r="D775">
            <v>91</v>
          </cell>
          <cell r="E775">
            <v>169</v>
          </cell>
          <cell r="F775">
            <v>135</v>
          </cell>
          <cell r="G775">
            <v>2.2569642241472501</v>
          </cell>
          <cell r="H775">
            <v>1.18976143046909</v>
          </cell>
          <cell r="I775" t="str">
            <v>up</v>
          </cell>
          <cell r="J775">
            <v>2.02129462206606E-3</v>
          </cell>
          <cell r="K775">
            <v>3.6752824763045401E-2</v>
          </cell>
          <cell r="L775" t="str">
            <v>-</v>
          </cell>
          <cell r="M775" t="str">
            <v>-</v>
          </cell>
          <cell r="N775" t="str">
            <v>GO:0016788//hydrolase activity, acting on ester bonds</v>
          </cell>
          <cell r="O775" t="str">
            <v>GO:0001763//morphogenesis of a branching structure;GO:0016106//sesquiterpenoid biosynthetic process</v>
          </cell>
          <cell r="P775" t="str">
            <v>gi|698566565|ref|XP_009773538.1|/0/PREDICTED: probable strigolactone esterase DAD2 [Nicotiana sylvestris]</v>
          </cell>
        </row>
        <row r="776">
          <cell r="A776" t="str">
            <v>gene_74664</v>
          </cell>
          <cell r="B776">
            <v>891</v>
          </cell>
          <cell r="C776">
            <v>46</v>
          </cell>
          <cell r="D776">
            <v>62</v>
          </cell>
          <cell r="E776">
            <v>130</v>
          </cell>
          <cell r="F776">
            <v>108</v>
          </cell>
          <cell r="G776">
            <v>1.93234329945835</v>
          </cell>
          <cell r="H776">
            <v>1.1152602199339801</v>
          </cell>
          <cell r="I776" t="str">
            <v>up</v>
          </cell>
          <cell r="J776">
            <v>2.0284233557650499E-3</v>
          </cell>
          <cell r="K776">
            <v>3.6778846883947301E-2</v>
          </cell>
          <cell r="L776" t="str">
            <v>ko04075//Plant hormone signal transduction</v>
          </cell>
          <cell r="M776" t="str">
            <v>-</v>
          </cell>
          <cell r="N776" t="str">
            <v>-</v>
          </cell>
          <cell r="O776" t="str">
            <v>-</v>
          </cell>
          <cell r="P776" t="str">
            <v>gi|698542404|ref|XP_009766395.1|/0/PREDICTED: uncharacterized protein LOC104217775 [Nicotiana sylvestris]</v>
          </cell>
        </row>
        <row r="777">
          <cell r="A777" t="str">
            <v>gene_59287</v>
          </cell>
          <cell r="B777">
            <v>2859</v>
          </cell>
          <cell r="C777">
            <v>274</v>
          </cell>
          <cell r="D777">
            <v>139</v>
          </cell>
          <cell r="E777">
            <v>535</v>
          </cell>
          <cell r="F777">
            <v>340</v>
          </cell>
          <cell r="G777">
            <v>3.8157929081668098</v>
          </cell>
          <cell r="H777">
            <v>1.04869802912125</v>
          </cell>
          <cell r="I777" t="str">
            <v>up</v>
          </cell>
          <cell r="J777">
            <v>2.0400117417450699E-3</v>
          </cell>
          <cell r="K777">
            <v>3.6922807236211497E-2</v>
          </cell>
          <cell r="L777" t="str">
            <v>-</v>
          </cell>
          <cell r="M777" t="str">
            <v>-</v>
          </cell>
          <cell r="N777" t="str">
            <v>-</v>
          </cell>
          <cell r="O777" t="str">
            <v>-</v>
          </cell>
          <cell r="P777" t="str">
            <v>gi|30013669|gb|AAP03877.1|/0/Avr9/Cf-9 rapidly elicited protein 141 [Nicotiana tabacum]</v>
          </cell>
        </row>
        <row r="778">
          <cell r="A778" t="str">
            <v>gene_24023</v>
          </cell>
          <cell r="B778">
            <v>2268</v>
          </cell>
          <cell r="C778">
            <v>172</v>
          </cell>
          <cell r="D778">
            <v>224</v>
          </cell>
          <cell r="E778">
            <v>124</v>
          </cell>
          <cell r="F778">
            <v>72</v>
          </cell>
          <cell r="G778">
            <v>2.70251052845191</v>
          </cell>
          <cell r="H778">
            <v>-1.02810635524449</v>
          </cell>
          <cell r="I778" t="str">
            <v>down</v>
          </cell>
          <cell r="J778">
            <v>2.0881336893372902E-3</v>
          </cell>
          <cell r="K778">
            <v>3.7535214989233401E-2</v>
          </cell>
          <cell r="L778" t="str">
            <v>-</v>
          </cell>
          <cell r="M778" t="str">
            <v>-</v>
          </cell>
          <cell r="N778" t="str">
            <v>-</v>
          </cell>
          <cell r="O778" t="str">
            <v>-</v>
          </cell>
          <cell r="P778" t="str">
            <v>gi|697160741|ref|XP_009589146.1|;gi|697160744|ref|XP_009589147.1|/0;0/PREDICTED: nucleolar complex protein 2 homolog isoform X1 [Nicotiana tomentosiformis];PREDICTED: nucleolar complex protein 2 homolog isoform X2 [Nicotiana tomentosiformis]</v>
          </cell>
        </row>
        <row r="779">
          <cell r="A779" t="str">
            <v>gene_49326</v>
          </cell>
          <cell r="B779">
            <v>744</v>
          </cell>
          <cell r="C779">
            <v>87</v>
          </cell>
          <cell r="D779">
            <v>87</v>
          </cell>
          <cell r="E779">
            <v>31</v>
          </cell>
          <cell r="F779">
            <v>44</v>
          </cell>
          <cell r="G779">
            <v>1.47573815530663</v>
          </cell>
          <cell r="H779">
            <v>-1.2518799675074199</v>
          </cell>
          <cell r="I779" t="str">
            <v>down</v>
          </cell>
          <cell r="J779">
            <v>2.1281882150825499E-3</v>
          </cell>
          <cell r="K779">
            <v>3.8103149479464998E-2</v>
          </cell>
          <cell r="L779" t="str">
            <v>-</v>
          </cell>
          <cell r="M779" t="str">
            <v>GO:0009532//plastid stroma</v>
          </cell>
          <cell r="N779" t="str">
            <v>GO:0032550;GO:0019829//cation-transporting ATPase activity;GO:0017111//nucleoside-triphosphatase activity</v>
          </cell>
          <cell r="O779" t="str">
            <v>GO:0009154//purine ribonucleotide catabolic process;GO:0006811//ion transport</v>
          </cell>
          <cell r="P779" t="str">
            <v>gi|697159093|ref|XP_009588304.1|/9.08344e-83/PREDICTED: ATPase ASNA1 homolog 2 {ECO:0000255|HAMAP-Rule:MF_03112}-like [Nicotiana tomentosiformis]</v>
          </cell>
        </row>
        <row r="780">
          <cell r="A780" t="str">
            <v>gene_9610</v>
          </cell>
          <cell r="B780">
            <v>405</v>
          </cell>
          <cell r="C780">
            <v>33</v>
          </cell>
          <cell r="D780">
            <v>44</v>
          </cell>
          <cell r="E780">
            <v>15</v>
          </cell>
          <cell r="F780">
            <v>7</v>
          </cell>
          <cell r="G780">
            <v>0.212641792515432</v>
          </cell>
          <cell r="H780">
            <v>-1.81200786695075</v>
          </cell>
          <cell r="I780" t="str">
            <v>down</v>
          </cell>
          <cell r="J780">
            <v>2.1425684565014999E-3</v>
          </cell>
          <cell r="K780">
            <v>3.8230894141257202E-2</v>
          </cell>
          <cell r="L780" t="str">
            <v>ko00564//Glycerophospholipid metabolism</v>
          </cell>
          <cell r="M780" t="str">
            <v>GO:0044444</v>
          </cell>
          <cell r="N780" t="str">
            <v>GO:0008170//N-methyltransferase activity</v>
          </cell>
          <cell r="O780" t="str">
            <v>GO:0048868//pollen tube development;GO:0048229//gametophyte development;GO:0019695//choline metabolic process;GO:0046165;GO:0009791//post-embryonic development;GO:0000904//cell morphogenesis involved in differentiation</v>
          </cell>
          <cell r="P780" t="str">
            <v>gi|698521101|ref|XP_009757363.1|/1.21374e-87/PREDICTED: phosphoethanolamine N-methyltransferase 1-like [Nicotiana sylvestris]</v>
          </cell>
        </row>
        <row r="781">
          <cell r="A781" t="str">
            <v>gene_20424</v>
          </cell>
          <cell r="B781">
            <v>393</v>
          </cell>
          <cell r="C781">
            <v>84</v>
          </cell>
          <cell r="D781">
            <v>84</v>
          </cell>
          <cell r="E781">
            <v>38</v>
          </cell>
          <cell r="F781">
            <v>34</v>
          </cell>
          <cell r="G781">
            <v>1.42697632696781</v>
          </cell>
          <cell r="H781">
            <v>-1.2505375413694999</v>
          </cell>
          <cell r="I781" t="str">
            <v>down</v>
          </cell>
          <cell r="J781">
            <v>2.1515499829040199E-3</v>
          </cell>
          <cell r="K781">
            <v>3.8303907064359502E-2</v>
          </cell>
          <cell r="L781" t="str">
            <v>-</v>
          </cell>
          <cell r="M781" t="str">
            <v>-</v>
          </cell>
          <cell r="N781" t="str">
            <v>-</v>
          </cell>
          <cell r="O781" t="str">
            <v>-</v>
          </cell>
          <cell r="P781" t="str">
            <v>gi|698519726|ref|XP_009804730.1|/4.99562e-52/PREDICTED: importin subunit alpha-1-like isoform X4 [Nicotiana sylvestris]</v>
          </cell>
        </row>
        <row r="782">
          <cell r="A782" t="str">
            <v>gene_62118</v>
          </cell>
          <cell r="B782">
            <v>822</v>
          </cell>
          <cell r="C782">
            <v>55</v>
          </cell>
          <cell r="D782">
            <v>37</v>
          </cell>
          <cell r="E782">
            <v>11</v>
          </cell>
          <cell r="F782">
            <v>19</v>
          </cell>
          <cell r="G782">
            <v>0.49536389679599602</v>
          </cell>
          <cell r="H782">
            <v>-1.65906655666866</v>
          </cell>
          <cell r="I782" t="str">
            <v>down</v>
          </cell>
          <cell r="J782">
            <v>2.1603625357606098E-3</v>
          </cell>
          <cell r="K782">
            <v>3.8439091642210099E-2</v>
          </cell>
          <cell r="L782" t="str">
            <v>ko03050//Proteasome</v>
          </cell>
          <cell r="M782" t="str">
            <v>GO:0043231//intracellular membrane-bounded organelle;GO:0000502//proteasome complex</v>
          </cell>
          <cell r="N782" t="str">
            <v>GO:0004175//endopeptidase activity</v>
          </cell>
          <cell r="O782" t="str">
            <v>GO:0006508//proteolysis</v>
          </cell>
          <cell r="P782" t="str">
            <v>gi|698418818|ref|XP_009783836.1|/0/PREDICTED: proteasome subunit beta type-5-like [Nicotiana sylvestris]</v>
          </cell>
        </row>
        <row r="783">
          <cell r="A783" t="str">
            <v>gene_30552</v>
          </cell>
          <cell r="B783">
            <v>543</v>
          </cell>
          <cell r="C783">
            <v>11</v>
          </cell>
          <cell r="D783">
            <v>10</v>
          </cell>
          <cell r="E783">
            <v>27</v>
          </cell>
          <cell r="F783">
            <v>49</v>
          </cell>
          <cell r="G783">
            <v>0.17199637228858</v>
          </cell>
          <cell r="H783">
            <v>1.79581846427734</v>
          </cell>
          <cell r="I783" t="str">
            <v>up</v>
          </cell>
          <cell r="J783">
            <v>2.2091405317671399E-3</v>
          </cell>
          <cell r="K783">
            <v>3.89334778234132E-2</v>
          </cell>
          <cell r="L783" t="str">
            <v>ko04075//Plant hormone signal transduction</v>
          </cell>
          <cell r="M783" t="str">
            <v>-</v>
          </cell>
          <cell r="N783" t="str">
            <v>-</v>
          </cell>
          <cell r="O783" t="str">
            <v>-</v>
          </cell>
          <cell r="P783" t="str">
            <v>gi|698557736|ref|XP_009771104.1|/6.77731e-101/PREDICTED: PLASMODESMATA CALLOSE-BINDING PROTEIN 5-like [Nicotiana sylvestris]</v>
          </cell>
        </row>
        <row r="784">
          <cell r="A784" t="str">
            <v>gene_17047</v>
          </cell>
          <cell r="B784">
            <v>2094</v>
          </cell>
          <cell r="C784">
            <v>15</v>
          </cell>
          <cell r="D784">
            <v>13</v>
          </cell>
          <cell r="E784">
            <v>31</v>
          </cell>
          <cell r="F784">
            <v>64</v>
          </cell>
          <cell r="G784">
            <v>0.48908050150468502</v>
          </cell>
          <cell r="H784">
            <v>1.7015812764403599</v>
          </cell>
          <cell r="I784" t="str">
            <v>up</v>
          </cell>
          <cell r="J784">
            <v>2.2239869264543198E-3</v>
          </cell>
          <cell r="K784">
            <v>3.9129511051438803E-2</v>
          </cell>
          <cell r="L784" t="str">
            <v>-</v>
          </cell>
          <cell r="M784" t="str">
            <v>-</v>
          </cell>
          <cell r="N784" t="str">
            <v>-</v>
          </cell>
          <cell r="O784" t="str">
            <v>-</v>
          </cell>
          <cell r="P784" t="str">
            <v>gi|698515110|ref|XP_009802425.1|/0/PREDICTED: protein gamma response 1 isoform X1 [Nicotiana sylvestris]</v>
          </cell>
        </row>
        <row r="785">
          <cell r="A785" t="str">
            <v>gene_62387</v>
          </cell>
          <cell r="B785">
            <v>453</v>
          </cell>
          <cell r="C785">
            <v>57</v>
          </cell>
          <cell r="D785">
            <v>88</v>
          </cell>
          <cell r="E785">
            <v>25</v>
          </cell>
          <cell r="F785">
            <v>31</v>
          </cell>
          <cell r="G785">
            <v>1.1740244802735</v>
          </cell>
          <cell r="H785">
            <v>-1.3977108311627799</v>
          </cell>
          <cell r="I785" t="str">
            <v>down</v>
          </cell>
          <cell r="J785">
            <v>2.2255258952087399E-3</v>
          </cell>
          <cell r="K785">
            <v>3.9134749553840699E-2</v>
          </cell>
          <cell r="L785" t="str">
            <v>-</v>
          </cell>
          <cell r="M785" t="str">
            <v>-</v>
          </cell>
          <cell r="N785" t="str">
            <v>-</v>
          </cell>
          <cell r="O785" t="str">
            <v>-</v>
          </cell>
          <cell r="P785" t="str">
            <v>gi|698516478|ref|XP_009803120.1|/1.59645e-99/PREDICTED: uncharacterized protein LOC104248545 isoform X2 [Nicotiana sylvestris]</v>
          </cell>
        </row>
        <row r="786">
          <cell r="A786" t="str">
            <v>gene_80418</v>
          </cell>
          <cell r="B786">
            <v>2601</v>
          </cell>
          <cell r="C786">
            <v>58</v>
          </cell>
          <cell r="D786">
            <v>66</v>
          </cell>
          <cell r="E786">
            <v>126</v>
          </cell>
          <cell r="F786">
            <v>129</v>
          </cell>
          <cell r="G786">
            <v>2.0589377313729802</v>
          </cell>
          <cell r="H786">
            <v>1.0075233746038701</v>
          </cell>
          <cell r="I786" t="str">
            <v>up</v>
          </cell>
          <cell r="J786">
            <v>2.2521353716130101E-3</v>
          </cell>
          <cell r="K786">
            <v>3.9470581507274297E-2</v>
          </cell>
          <cell r="L786" t="str">
            <v>-</v>
          </cell>
          <cell r="M786" t="str">
            <v>-</v>
          </cell>
          <cell r="N786" t="str">
            <v>GO:0005215//transporter activity</v>
          </cell>
          <cell r="O786" t="str">
            <v>GO:0044699;GO:0006810//transport</v>
          </cell>
          <cell r="P786" t="str">
            <v>gi|702310265|ref|XP_010050686.1|;gi|698567832|ref|XP_009773886.1|;gi|698567835|ref|XP_009773887.1|/0;2.34574e-173;0/PREDICTED: glutamate receptor 2.7-like [Eucalyptus grandis];PREDICTED: glutamate receptor 2.7-like isoform X1 [Nicotiana sylvestris];PREDICTED: glutamate receptor 2.7-like isoform X2 [Nicotiana sylvestris]</v>
          </cell>
        </row>
        <row r="787">
          <cell r="A787" t="str">
            <v>gene_61978</v>
          </cell>
          <cell r="B787">
            <v>3045</v>
          </cell>
          <cell r="C787">
            <v>12</v>
          </cell>
          <cell r="D787">
            <v>8</v>
          </cell>
          <cell r="E787">
            <v>43</v>
          </cell>
          <cell r="F787">
            <v>29</v>
          </cell>
          <cell r="G787">
            <v>0.11197931915878399</v>
          </cell>
          <cell r="H787">
            <v>1.80724467311087</v>
          </cell>
          <cell r="I787" t="str">
            <v>up</v>
          </cell>
          <cell r="J787">
            <v>2.25519815799118E-3</v>
          </cell>
          <cell r="K787">
            <v>3.9485824494759902E-2</v>
          </cell>
          <cell r="L787" t="str">
            <v>ko04626//Plant-pathogen interaction</v>
          </cell>
          <cell r="M787" t="str">
            <v>-</v>
          </cell>
          <cell r="N787" t="str">
            <v>-</v>
          </cell>
          <cell r="O787" t="str">
            <v>-</v>
          </cell>
          <cell r="P787" t="str">
            <v>gi|698487194|ref|XP_009790278.1|/0/PREDICTED: receptor-like protein 12 isoform X1 [Nicotiana sylvestris]</v>
          </cell>
        </row>
        <row r="788">
          <cell r="A788" t="str">
            <v>gene_77431</v>
          </cell>
          <cell r="B788">
            <v>1191</v>
          </cell>
          <cell r="C788">
            <v>97</v>
          </cell>
          <cell r="D788">
            <v>63</v>
          </cell>
          <cell r="E788">
            <v>158</v>
          </cell>
          <cell r="F788">
            <v>173</v>
          </cell>
          <cell r="G788">
            <v>2.4277214469286501</v>
          </cell>
          <cell r="H788">
            <v>1.0047054857445099</v>
          </cell>
          <cell r="I788" t="str">
            <v>up</v>
          </cell>
          <cell r="J788">
            <v>2.2577560589403601E-3</v>
          </cell>
          <cell r="K788">
            <v>3.9485824494759902E-2</v>
          </cell>
          <cell r="L788" t="str">
            <v>-</v>
          </cell>
          <cell r="M788" t="str">
            <v>GO:0031224//intrinsic component of membrane</v>
          </cell>
          <cell r="N788" t="str">
            <v>GO:0016628//oxidoreductase activity, acting on the CH-CH group of donors, NAD or NADP as acceptor;GO:0022857//transmembrane transporter activity</v>
          </cell>
          <cell r="O788" t="str">
            <v>GO:0044710;GO:0044765;GO:0044763;GO:0051234//establishment of localization</v>
          </cell>
          <cell r="P788" t="str">
            <v>gi|698502111|ref|XP_009796722.1|/0/PREDICTED: sugar transport protein 14-like [Nicotiana sylvestris]</v>
          </cell>
        </row>
        <row r="789">
          <cell r="A789" t="str">
            <v>gene_38537</v>
          </cell>
          <cell r="B789">
            <v>1704</v>
          </cell>
          <cell r="C789">
            <v>242</v>
          </cell>
          <cell r="D789">
            <v>460</v>
          </cell>
          <cell r="E789">
            <v>73</v>
          </cell>
          <cell r="F789">
            <v>229</v>
          </cell>
          <cell r="G789">
            <v>3.4396561791368598</v>
          </cell>
          <cell r="H789">
            <v>-1.2639823524315299</v>
          </cell>
          <cell r="I789" t="str">
            <v>down</v>
          </cell>
          <cell r="J789">
            <v>2.2595693777402799E-3</v>
          </cell>
          <cell r="K789">
            <v>3.9485824494759902E-2</v>
          </cell>
          <cell r="L789" t="str">
            <v>ko01100//Metabolic pathways;ko00040//Pentose and glucuronate interconversions;ko00500//Starch and sucrose metabolism</v>
          </cell>
          <cell r="M789" t="str">
            <v>-</v>
          </cell>
          <cell r="N789" t="str">
            <v>GO:0016788//hydrolase activity, acting on ester bonds;GO:0016787//hydrolase activity</v>
          </cell>
          <cell r="O789" t="str">
            <v>GO:0008152//metabolic process</v>
          </cell>
          <cell r="P789" t="str">
            <v>gi|697148893|ref|XP_009628637.1|/0/PREDICTED: pectinesterase-like [Nicotiana tomentosiformis]</v>
          </cell>
        </row>
        <row r="790">
          <cell r="A790" t="str">
            <v>gene_28884</v>
          </cell>
          <cell r="B790">
            <v>543</v>
          </cell>
          <cell r="C790">
            <v>14</v>
          </cell>
          <cell r="D790">
            <v>7</v>
          </cell>
          <cell r="E790">
            <v>49</v>
          </cell>
          <cell r="F790">
            <v>31</v>
          </cell>
          <cell r="G790">
            <v>0.237484293417978</v>
          </cell>
          <cell r="H790">
            <v>1.8873639792019801</v>
          </cell>
          <cell r="I790" t="str">
            <v>up</v>
          </cell>
          <cell r="J790">
            <v>2.2611203832127199E-3</v>
          </cell>
          <cell r="K790">
            <v>3.9485824494759902E-2</v>
          </cell>
          <cell r="L790" t="str">
            <v>-</v>
          </cell>
          <cell r="M790" t="str">
            <v>-</v>
          </cell>
          <cell r="N790" t="str">
            <v>-</v>
          </cell>
          <cell r="O790" t="str">
            <v>-</v>
          </cell>
          <cell r="P790" t="str">
            <v>gi|697187722|ref|XP_009602891.1|/1.66818e-134/PREDICTED: chaperone protein dnaJ 20, chloroplastic-like [Nicotiana tomentosiformis]</v>
          </cell>
        </row>
        <row r="791">
          <cell r="A791" t="str">
            <v>gene_13821</v>
          </cell>
          <cell r="B791">
            <v>1503</v>
          </cell>
          <cell r="C791">
            <v>80</v>
          </cell>
          <cell r="D791">
            <v>181</v>
          </cell>
          <cell r="E791">
            <v>47</v>
          </cell>
          <cell r="F791">
            <v>63</v>
          </cell>
          <cell r="G791">
            <v>2.02754606839104</v>
          </cell>
          <cell r="H791">
            <v>-1.26814999196935</v>
          </cell>
          <cell r="I791" t="str">
            <v>down</v>
          </cell>
          <cell r="J791">
            <v>2.2642993552890399E-3</v>
          </cell>
          <cell r="K791">
            <v>3.9486224763776702E-2</v>
          </cell>
          <cell r="L791" t="str">
            <v>-</v>
          </cell>
          <cell r="M791" t="str">
            <v>GO:0005618//cell wall;GO:0044444</v>
          </cell>
          <cell r="N791" t="str">
            <v>GO:0043169//cation binding;GO:0016791//phosphatase activity</v>
          </cell>
          <cell r="O791" t="str">
            <v>GO:0006796//phosphate-containing compound metabolic process;GO:0072506</v>
          </cell>
          <cell r="P791" t="str">
            <v>gi|698487187|ref|XP_009790275.1|;gi|698487190|ref|XP_009790276.1|/0;0/PREDICTED: bifunctional purple acid phosphatase 26-like isoform X1 [Nicotiana sylvestris];PREDICTED: bifunctional purple acid phosphatase 26-like isoform X2 [Nicotiana sylvestris]</v>
          </cell>
        </row>
        <row r="792">
          <cell r="A792" t="str">
            <v>gene_27887</v>
          </cell>
          <cell r="B792">
            <v>1638</v>
          </cell>
          <cell r="C792">
            <v>37</v>
          </cell>
          <cell r="D792">
            <v>36</v>
          </cell>
          <cell r="E792">
            <v>93</v>
          </cell>
          <cell r="F792">
            <v>83</v>
          </cell>
          <cell r="G792">
            <v>1.47075589432981</v>
          </cell>
          <cell r="H792">
            <v>1.2365280342299401</v>
          </cell>
          <cell r="I792" t="str">
            <v>up</v>
          </cell>
          <cell r="J792">
            <v>2.2670510826368301E-3</v>
          </cell>
          <cell r="K792">
            <v>3.9490526842241198E-2</v>
          </cell>
          <cell r="L792" t="str">
            <v>ko04075//Plant hormone signal transduction</v>
          </cell>
          <cell r="M792" t="str">
            <v>-</v>
          </cell>
          <cell r="N792" t="str">
            <v>GO:0004871//signal transducer activity;GO:0003676//nucleic acid binding</v>
          </cell>
          <cell r="O792" t="str">
            <v>GO:0010015//root morphogenesis;GO:0009725//response to hormone;GO:0007165//signal transduction</v>
          </cell>
          <cell r="P792" t="str">
            <v>gi|698495027|ref|XP_009793670.1|/0/PREDICTED: two-component response regulator ARR11 [Nicotiana sylvestris]</v>
          </cell>
        </row>
        <row r="793">
          <cell r="A793" t="str">
            <v>gene_36236</v>
          </cell>
          <cell r="B793">
            <v>978</v>
          </cell>
          <cell r="C793">
            <v>12</v>
          </cell>
          <cell r="D793">
            <v>26</v>
          </cell>
          <cell r="E793">
            <v>64</v>
          </cell>
          <cell r="F793">
            <v>52</v>
          </cell>
          <cell r="G793">
            <v>0.80317170658137604</v>
          </cell>
          <cell r="H793">
            <v>1.5875496666828799</v>
          </cell>
          <cell r="I793" t="str">
            <v>up</v>
          </cell>
          <cell r="J793">
            <v>2.2711318444531099E-3</v>
          </cell>
          <cell r="K793">
            <v>3.9539765833110002E-2</v>
          </cell>
          <cell r="L793" t="str">
            <v>-</v>
          </cell>
          <cell r="M793" t="str">
            <v>-</v>
          </cell>
          <cell r="N793" t="str">
            <v>-</v>
          </cell>
          <cell r="O793" t="str">
            <v>-</v>
          </cell>
          <cell r="P793" t="str">
            <v>gi|698549007|ref|XP_009768516.1|/0/PREDICTED: NAC domain-containing protein 100-like [Nicotiana sylvestris]</v>
          </cell>
        </row>
        <row r="794">
          <cell r="A794" t="str">
            <v>gene_58456</v>
          </cell>
          <cell r="B794">
            <v>1074</v>
          </cell>
          <cell r="C794">
            <v>22</v>
          </cell>
          <cell r="D794">
            <v>65</v>
          </cell>
          <cell r="E794">
            <v>102</v>
          </cell>
          <cell r="F794">
            <v>130</v>
          </cell>
          <cell r="G794">
            <v>1.80750657082162</v>
          </cell>
          <cell r="H794">
            <v>1.39147006660159</v>
          </cell>
          <cell r="I794" t="str">
            <v>up</v>
          </cell>
          <cell r="J794">
            <v>2.2745815073857301E-3</v>
          </cell>
          <cell r="K794">
            <v>3.95779692860731E-2</v>
          </cell>
          <cell r="L794" t="str">
            <v>ko04141//Protein processing in endoplasmic reticulum;ko04626//Plant-pathogen interaction</v>
          </cell>
          <cell r="M794" t="str">
            <v>-</v>
          </cell>
          <cell r="N794" t="str">
            <v>GO:0005515//protein binding;GO:0032550</v>
          </cell>
          <cell r="O794" t="str">
            <v>GO:0050896//response to stimulus;GO:0044267//cellular protein metabolic process</v>
          </cell>
          <cell r="P794" t="str">
            <v>gi|697149387|ref|XP_009628903.1|/0/PREDICTED: heat shock protein 83-like [Nicotiana tomentosiformis]</v>
          </cell>
        </row>
        <row r="795">
          <cell r="A795" t="str">
            <v>gene_28610</v>
          </cell>
          <cell r="B795">
            <v>2124</v>
          </cell>
          <cell r="C795">
            <v>43</v>
          </cell>
          <cell r="D795">
            <v>36</v>
          </cell>
          <cell r="E795">
            <v>84</v>
          </cell>
          <cell r="F795">
            <v>104</v>
          </cell>
          <cell r="G795">
            <v>1.5644943773697599</v>
          </cell>
          <cell r="H795">
            <v>1.20720275700993</v>
          </cell>
          <cell r="I795" t="str">
            <v>up</v>
          </cell>
          <cell r="J795">
            <v>2.2854488768664998E-3</v>
          </cell>
          <cell r="K795">
            <v>3.9701332032354798E-2</v>
          </cell>
          <cell r="L795" t="str">
            <v>-</v>
          </cell>
          <cell r="M795" t="str">
            <v>-</v>
          </cell>
          <cell r="N795" t="str">
            <v>-</v>
          </cell>
          <cell r="O795" t="str">
            <v>-</v>
          </cell>
          <cell r="P795" t="str">
            <v>gi|697170525|ref|XP_009594180.1|/0/PREDICTED: TMV resistance protein N-like [Nicotiana tomentosiformis]</v>
          </cell>
        </row>
        <row r="796">
          <cell r="A796" t="str">
            <v>gene_68442</v>
          </cell>
          <cell r="B796">
            <v>1161</v>
          </cell>
          <cell r="C796">
            <v>63</v>
          </cell>
          <cell r="D796">
            <v>107</v>
          </cell>
          <cell r="E796">
            <v>29</v>
          </cell>
          <cell r="F796">
            <v>39</v>
          </cell>
          <cell r="G796">
            <v>1.4076222734514101</v>
          </cell>
          <cell r="H796">
            <v>-1.3477337878097599</v>
          </cell>
          <cell r="I796" t="str">
            <v>down</v>
          </cell>
          <cell r="J796">
            <v>2.29900419758668E-3</v>
          </cell>
          <cell r="K796">
            <v>3.9892847190814797E-2</v>
          </cell>
          <cell r="L796" t="str">
            <v>-</v>
          </cell>
          <cell r="M796" t="str">
            <v>-</v>
          </cell>
          <cell r="N796" t="str">
            <v>-</v>
          </cell>
          <cell r="O796" t="str">
            <v>-</v>
          </cell>
          <cell r="P796" t="str">
            <v>gi|697186742|ref|XP_009602408.1|;gi|697186740|ref|XP_009602407.1|/1.28293e-160;0/PREDICTED: uncharacterized protein LOC104097538 isoform X3 [Nicotiana tomentosiformis];PREDICTED: uncharacterized protein LOC104097538 isoform X2 [Nicotiana tomentosiformis]</v>
          </cell>
        </row>
        <row r="797">
          <cell r="A797" t="str">
            <v>gene_60127</v>
          </cell>
          <cell r="B797">
            <v>1890</v>
          </cell>
          <cell r="C797">
            <v>52</v>
          </cell>
          <cell r="D797">
            <v>80</v>
          </cell>
          <cell r="E797">
            <v>22</v>
          </cell>
          <cell r="F797">
            <v>28</v>
          </cell>
          <cell r="G797">
            <v>1.03649088802737</v>
          </cell>
          <cell r="H797">
            <v>-1.4257359415570701</v>
          </cell>
          <cell r="I797" t="str">
            <v>down</v>
          </cell>
          <cell r="J797">
            <v>2.3281009955500101E-3</v>
          </cell>
          <cell r="K797">
            <v>4.0266083088096503E-2</v>
          </cell>
          <cell r="L797" t="str">
            <v>-</v>
          </cell>
          <cell r="M797" t="str">
            <v>-</v>
          </cell>
          <cell r="N797" t="str">
            <v>-</v>
          </cell>
          <cell r="O797" t="str">
            <v>-</v>
          </cell>
          <cell r="P797" t="str">
            <v>gi|697181108|ref|XP_009599537.1|/0/PREDICTED: putative phospholipid-transporting ATPase 4 [Nicotiana tomentosiformis]</v>
          </cell>
        </row>
        <row r="798">
          <cell r="A798" t="str">
            <v>gene_63254</v>
          </cell>
          <cell r="B798">
            <v>450</v>
          </cell>
          <cell r="C798">
            <v>228</v>
          </cell>
          <cell r="D798">
            <v>65</v>
          </cell>
          <cell r="E798">
            <v>477</v>
          </cell>
          <cell r="F798">
            <v>317</v>
          </cell>
          <cell r="G798">
            <v>3.5727046708307499</v>
          </cell>
          <cell r="H798">
            <v>1.3921555673135899</v>
          </cell>
          <cell r="I798" t="str">
            <v>up</v>
          </cell>
          <cell r="J798">
            <v>2.32945337792787E-3</v>
          </cell>
          <cell r="K798">
            <v>4.0266083088096503E-2</v>
          </cell>
          <cell r="L798" t="str">
            <v>ko04141//Protein processing in endoplasmic reticulum;ko01100//Metabolic pathways;ko00563//Glycosylphosphatidylinositol(GPI)-anchor biosynthesis;ko04120//Ubiquitin mediated proteolysis</v>
          </cell>
          <cell r="M798" t="str">
            <v>-</v>
          </cell>
          <cell r="N798" t="str">
            <v>-</v>
          </cell>
          <cell r="O798" t="str">
            <v>-</v>
          </cell>
          <cell r="P798" t="str">
            <v>gi|698582339|ref|XP_009777796.1|/5.12042e-109/PREDICTED: probable E3 ubiquitin-protein ligase XERICO [Nicotiana sylvestris]</v>
          </cell>
        </row>
        <row r="799">
          <cell r="A799" t="str">
            <v>gene_62467</v>
          </cell>
          <cell r="B799">
            <v>960</v>
          </cell>
          <cell r="C799">
            <v>162</v>
          </cell>
          <cell r="D799">
            <v>138</v>
          </cell>
          <cell r="E799">
            <v>57</v>
          </cell>
          <cell r="F799">
            <v>95</v>
          </cell>
          <cell r="G799">
            <v>2.3158612491644699</v>
          </cell>
          <cell r="H799">
            <v>-1.0278684071022299</v>
          </cell>
          <cell r="I799" t="str">
            <v>down</v>
          </cell>
          <cell r="J799">
            <v>2.3452280512669698E-3</v>
          </cell>
          <cell r="K799">
            <v>4.0494356642057097E-2</v>
          </cell>
          <cell r="L799" t="str">
            <v>-</v>
          </cell>
          <cell r="M799" t="str">
            <v>-</v>
          </cell>
          <cell r="N799" t="str">
            <v>GO:0016787//hydrolase activity</v>
          </cell>
          <cell r="O799" t="str">
            <v>-</v>
          </cell>
          <cell r="P799" t="str">
            <v>gi|698584547|ref|XP_009778400.1|/0/PREDICTED: cyprosin-like isoform X1 [Nicotiana sylvestris]</v>
          </cell>
        </row>
        <row r="800">
          <cell r="A800" t="str">
            <v>gene_36330</v>
          </cell>
          <cell r="B800">
            <v>1461</v>
          </cell>
          <cell r="C800">
            <v>19</v>
          </cell>
          <cell r="D800">
            <v>15</v>
          </cell>
          <cell r="E800">
            <v>61</v>
          </cell>
          <cell r="F800">
            <v>44</v>
          </cell>
          <cell r="G800">
            <v>0.66740406553986797</v>
          </cell>
          <cell r="H800">
            <v>1.5919073851777199</v>
          </cell>
          <cell r="I800" t="str">
            <v>up</v>
          </cell>
          <cell r="J800">
            <v>2.3519942378550599E-3</v>
          </cell>
          <cell r="K800">
            <v>4.0566754007293301E-2</v>
          </cell>
          <cell r="L800" t="str">
            <v>ko00270//Cysteine and methionine metabolism;ko01100//Metabolic pathways;ko01110//Biosynthesis of secondary metabolites</v>
          </cell>
          <cell r="M800" t="str">
            <v>-</v>
          </cell>
          <cell r="N800" t="str">
            <v>GO:0005515//protein binding;GO:0043168//anion binding;GO:0016846//carbon-sulfur lyase activity</v>
          </cell>
          <cell r="O800" t="str">
            <v>GO:0009605//response to external stimulus;GO:0006950//response to stress;GO:0009725//response to hormone;GO:0018871;GO:0010039//response to iron ion;GO:0001101//response to acid chemical</v>
          </cell>
          <cell r="P800" t="str">
            <v>gi|698429268|ref|XP_009791163.1|/1.73409e-151/PREDICTED: 1-aminocyclopropane-1-carboxylate synthase-like [Nicotiana sylvestris]</v>
          </cell>
        </row>
        <row r="801">
          <cell r="A801" t="str">
            <v>gene_7357</v>
          </cell>
          <cell r="B801">
            <v>750</v>
          </cell>
          <cell r="C801">
            <v>43</v>
          </cell>
          <cell r="D801">
            <v>29</v>
          </cell>
          <cell r="E801">
            <v>83</v>
          </cell>
          <cell r="F801">
            <v>96</v>
          </cell>
          <cell r="G801">
            <v>1.47976876225224</v>
          </cell>
          <cell r="H801">
            <v>1.26813624968487</v>
          </cell>
          <cell r="I801" t="str">
            <v>up</v>
          </cell>
          <cell r="J801">
            <v>2.3624613335685401E-3</v>
          </cell>
          <cell r="K801">
            <v>4.0725010052532901E-2</v>
          </cell>
          <cell r="L801" t="str">
            <v>-</v>
          </cell>
          <cell r="M801" t="str">
            <v>-</v>
          </cell>
          <cell r="N801" t="str">
            <v>GO:0032550;GO:0046914//transition metal ion binding;GO:0042623//ATPase activity, coupled</v>
          </cell>
          <cell r="O801" t="str">
            <v>GO:0009154//purine ribonucleotide catabolic process</v>
          </cell>
          <cell r="P801" t="str">
            <v>gi|970020009|ref|XP_015071216.1|/2.90785e-175/PREDICTED: DEAD-box ATP-dependent RNA helicase 35 [Solanum pennellii]</v>
          </cell>
        </row>
        <row r="802">
          <cell r="A802" t="str">
            <v>gene_63590</v>
          </cell>
          <cell r="B802">
            <v>771</v>
          </cell>
          <cell r="C802">
            <v>83</v>
          </cell>
          <cell r="D802">
            <v>57</v>
          </cell>
          <cell r="E802">
            <v>117</v>
          </cell>
          <cell r="F802">
            <v>194</v>
          </cell>
          <cell r="G802">
            <v>2.2998066862396498</v>
          </cell>
          <cell r="H802">
            <v>1.0971041288446399</v>
          </cell>
          <cell r="I802" t="str">
            <v>up</v>
          </cell>
          <cell r="J802">
            <v>2.39694735801344E-3</v>
          </cell>
          <cell r="K802">
            <v>4.1073754662654803E-2</v>
          </cell>
          <cell r="L802" t="str">
            <v>-</v>
          </cell>
          <cell r="M802" t="str">
            <v>-</v>
          </cell>
          <cell r="N802" t="str">
            <v>-</v>
          </cell>
          <cell r="O802" t="str">
            <v>-</v>
          </cell>
          <cell r="P802" t="str">
            <v>gi|37572447|dbj|BAC98493.1|/3.25253e-147/AG-motif binding protein-3 [Nicotiana tabacum]</v>
          </cell>
        </row>
        <row r="803">
          <cell r="A803" t="str">
            <v>gene_41122</v>
          </cell>
          <cell r="B803">
            <v>708</v>
          </cell>
          <cell r="C803">
            <v>47</v>
          </cell>
          <cell r="D803">
            <v>77</v>
          </cell>
          <cell r="E803">
            <v>139</v>
          </cell>
          <cell r="F803">
            <v>126</v>
          </cell>
          <cell r="G803">
            <v>2.0953753961560801</v>
          </cell>
          <cell r="H803">
            <v>1.0725271767899001</v>
          </cell>
          <cell r="I803" t="str">
            <v>up</v>
          </cell>
          <cell r="J803">
            <v>2.4100919853761202E-3</v>
          </cell>
          <cell r="K803">
            <v>4.1163483319026903E-2</v>
          </cell>
          <cell r="L803" t="str">
            <v>-</v>
          </cell>
          <cell r="M803" t="str">
            <v>-</v>
          </cell>
          <cell r="N803" t="str">
            <v>-</v>
          </cell>
          <cell r="O803" t="str">
            <v>-</v>
          </cell>
          <cell r="P803" t="str">
            <v>gi|698554467|ref|XP_009770223.1|/8.74651e-135/PREDICTED: transmembrane epididymal protein 1 [Nicotiana sylvestris]</v>
          </cell>
        </row>
        <row r="804">
          <cell r="A804" t="str">
            <v>gene_29229</v>
          </cell>
          <cell r="B804">
            <v>1191</v>
          </cell>
          <cell r="C804">
            <v>17</v>
          </cell>
          <cell r="D804">
            <v>20</v>
          </cell>
          <cell r="E804">
            <v>65</v>
          </cell>
          <cell r="F804">
            <v>44</v>
          </cell>
          <cell r="G804">
            <v>0.73415812069029696</v>
          </cell>
          <cell r="H804">
            <v>1.5317962737086199</v>
          </cell>
          <cell r="I804" t="str">
            <v>up</v>
          </cell>
          <cell r="J804">
            <v>2.4397190930762402E-3</v>
          </cell>
          <cell r="K804">
            <v>4.1537073413419501E-2</v>
          </cell>
          <cell r="L804" t="str">
            <v>-</v>
          </cell>
          <cell r="M804" t="str">
            <v>-</v>
          </cell>
          <cell r="N804" t="str">
            <v>-</v>
          </cell>
          <cell r="O804" t="str">
            <v>-</v>
          </cell>
          <cell r="P804" t="str">
            <v>gi|697113365|ref|XP_009610561.1|/0/PREDICTED: protein kinase 2B, chloroplastic-like [Nicotiana tomentosiformis]</v>
          </cell>
        </row>
        <row r="805">
          <cell r="A805" t="str">
            <v>gene_56625</v>
          </cell>
          <cell r="B805">
            <v>669</v>
          </cell>
          <cell r="C805">
            <v>16</v>
          </cell>
          <cell r="D805">
            <v>16</v>
          </cell>
          <cell r="E805">
            <v>82</v>
          </cell>
          <cell r="F805">
            <v>31</v>
          </cell>
          <cell r="G805">
            <v>0.73129843054481702</v>
          </cell>
          <cell r="H805">
            <v>1.8035984361492099</v>
          </cell>
          <cell r="I805" t="str">
            <v>up</v>
          </cell>
          <cell r="J805">
            <v>2.4569933560090501E-3</v>
          </cell>
          <cell r="K805">
            <v>4.1770507878027503E-2</v>
          </cell>
          <cell r="L805" t="str">
            <v>-</v>
          </cell>
          <cell r="M805" t="str">
            <v>GO:0044421;GO:0031012//extracellular matrix</v>
          </cell>
          <cell r="N805" t="str">
            <v>GO:0008422//beta-glucosidase activity</v>
          </cell>
          <cell r="O805" t="str">
            <v>GO:0033554//cellular response to stress;GO:0044238//primary metabolic process</v>
          </cell>
          <cell r="P805" t="str">
            <v>gi|697131785|ref|XP_009619948.1|/1.52346e-152/PREDICTED: glucan endo-1,3-beta-glucosidase, acidic isoform GI9 [Nicotiana tomentosiformis]</v>
          </cell>
        </row>
        <row r="806">
          <cell r="A806" t="str">
            <v>gene_67725</v>
          </cell>
          <cell r="B806">
            <v>2430</v>
          </cell>
          <cell r="C806">
            <v>156</v>
          </cell>
          <cell r="D806">
            <v>49</v>
          </cell>
          <cell r="E806">
            <v>361</v>
          </cell>
          <cell r="F806">
            <v>204</v>
          </cell>
          <cell r="G806">
            <v>3.0815690991260598</v>
          </cell>
          <cell r="H806">
            <v>1.4226364483343801</v>
          </cell>
          <cell r="I806" t="str">
            <v>up</v>
          </cell>
          <cell r="J806">
            <v>2.46159651878985E-3</v>
          </cell>
          <cell r="K806">
            <v>4.1808914940358502E-2</v>
          </cell>
          <cell r="L806" t="str">
            <v>ko04626//Plant-pathogen interaction</v>
          </cell>
          <cell r="M806" t="str">
            <v>-</v>
          </cell>
          <cell r="N806" t="str">
            <v>-</v>
          </cell>
          <cell r="O806" t="str">
            <v>-</v>
          </cell>
          <cell r="P806" t="str">
            <v>gi|697112457|ref|XP_009610105.1|/0/PREDICTED: G-type lectin S-receptor-like serine/threonine-protein kinase At4g27290 [Nicotiana tomentosiformis]</v>
          </cell>
        </row>
        <row r="807">
          <cell r="A807" t="str">
            <v>gene_84394</v>
          </cell>
          <cell r="B807">
            <v>1170</v>
          </cell>
          <cell r="C807">
            <v>46</v>
          </cell>
          <cell r="D807">
            <v>58</v>
          </cell>
          <cell r="E807">
            <v>129</v>
          </cell>
          <cell r="F807">
            <v>100</v>
          </cell>
          <cell r="G807">
            <v>1.87975597580136</v>
          </cell>
          <cell r="H807">
            <v>1.1146893401625699</v>
          </cell>
          <cell r="I807" t="str">
            <v>up</v>
          </cell>
          <cell r="J807">
            <v>2.4810471191495402E-3</v>
          </cell>
          <cell r="K807">
            <v>4.2056416462185997E-2</v>
          </cell>
          <cell r="L807" t="str">
            <v>ko01100//Metabolic pathways;ko00350//Tyrosine metabolism;ko01110//Biosynthesis of secondary metabolites;ko00010//Glycolysis / Gluconeogenesis;ko00071//Fatty acid metabolism</v>
          </cell>
          <cell r="M807" t="str">
            <v>-</v>
          </cell>
          <cell r="N807" t="str">
            <v>GO:0003824//catalytic activity;GO:0046914//transition metal ion binding</v>
          </cell>
          <cell r="O807" t="str">
            <v>GO:0044710</v>
          </cell>
          <cell r="P807" t="str">
            <v>gi|697105839|ref|XP_009606746.1|/1.5302e-131/PREDICTED: alcohol dehydrogenase-like 4 [Nicotiana tomentosiformis]</v>
          </cell>
        </row>
        <row r="808">
          <cell r="A808" t="str">
            <v>gene_79138</v>
          </cell>
          <cell r="B808">
            <v>1041</v>
          </cell>
          <cell r="C808">
            <v>15</v>
          </cell>
          <cell r="D808">
            <v>26</v>
          </cell>
          <cell r="E808">
            <v>44</v>
          </cell>
          <cell r="F808">
            <v>81</v>
          </cell>
          <cell r="G808">
            <v>0.89664784424337396</v>
          </cell>
          <cell r="H808">
            <v>1.5627808392639599</v>
          </cell>
          <cell r="I808" t="str">
            <v>up</v>
          </cell>
          <cell r="J808">
            <v>2.5082934616694301E-3</v>
          </cell>
          <cell r="K808">
            <v>4.2404281261649003E-2</v>
          </cell>
          <cell r="L808" t="str">
            <v>ko01100//Metabolic pathways;ko01110//Biosynthesis of secondary metabolites;ko00940//Phenylpropanoid biosynthesis;ko00360//Phenylalanine metabolism</v>
          </cell>
          <cell r="M808" t="str">
            <v>-</v>
          </cell>
          <cell r="N808" t="str">
            <v>GO:0005488;GO:0003824//catalytic activity</v>
          </cell>
          <cell r="O808" t="str">
            <v>GO:0006950//response to stress;GO:0044710</v>
          </cell>
          <cell r="P808" t="str">
            <v>gi|697146481|ref|XP_009627391.1|/0/PREDICTED: suberization-associated anionic peroxidase 1-like [Nicotiana tomentosiformis]</v>
          </cell>
        </row>
        <row r="809">
          <cell r="A809" t="str">
            <v>gene_15042</v>
          </cell>
          <cell r="B809">
            <v>2106</v>
          </cell>
          <cell r="C809">
            <v>31</v>
          </cell>
          <cell r="D809">
            <v>24</v>
          </cell>
          <cell r="E809">
            <v>7</v>
          </cell>
          <cell r="F809">
            <v>8</v>
          </cell>
          <cell r="G809">
            <v>-0.24277364113854999</v>
          </cell>
          <cell r="H809">
            <v>-1.89680412623607</v>
          </cell>
          <cell r="I809" t="str">
            <v>down</v>
          </cell>
          <cell r="J809">
            <v>2.5405719497726799E-3</v>
          </cell>
          <cell r="K809">
            <v>4.2743263450651103E-2</v>
          </cell>
          <cell r="L809" t="str">
            <v>-</v>
          </cell>
          <cell r="M809" t="str">
            <v>-</v>
          </cell>
          <cell r="N809" t="str">
            <v>-</v>
          </cell>
          <cell r="O809" t="str">
            <v>-</v>
          </cell>
          <cell r="P809" t="str">
            <v>gi|698483008|ref|XP_009788392.1|/0/PREDICTED: pentatricopeptide repeat-containing protein At5g46460, mitochondrial [Nicotiana sylvestris]</v>
          </cell>
        </row>
        <row r="810">
          <cell r="A810" t="str">
            <v>gene_10684</v>
          </cell>
          <cell r="B810">
            <v>1071</v>
          </cell>
          <cell r="C810">
            <v>31</v>
          </cell>
          <cell r="D810">
            <v>31</v>
          </cell>
          <cell r="E810">
            <v>10</v>
          </cell>
          <cell r="F810">
            <v>8</v>
          </cell>
          <cell r="G810">
            <v>-6.92840735555416E-2</v>
          </cell>
          <cell r="H810">
            <v>-1.80059084401921</v>
          </cell>
          <cell r="I810" t="str">
            <v>down</v>
          </cell>
          <cell r="J810">
            <v>2.5500649077103599E-3</v>
          </cell>
          <cell r="K810">
            <v>4.2857674027292098E-2</v>
          </cell>
          <cell r="L810" t="str">
            <v>-</v>
          </cell>
          <cell r="M810" t="str">
            <v>-</v>
          </cell>
          <cell r="N810" t="str">
            <v>-</v>
          </cell>
          <cell r="O810" t="str">
            <v>-</v>
          </cell>
          <cell r="P810" t="str">
            <v>gi|698503788|ref|XP_009797459.1|/0/PREDICTED: WAT1-related protein At4g15540-like isoform X1 [Nicotiana sylvestris]</v>
          </cell>
        </row>
        <row r="811">
          <cell r="A811" t="str">
            <v>gene_8477</v>
          </cell>
          <cell r="B811">
            <v>858</v>
          </cell>
          <cell r="C811">
            <v>50</v>
          </cell>
          <cell r="D811">
            <v>100</v>
          </cell>
          <cell r="E811">
            <v>25</v>
          </cell>
          <cell r="F811">
            <v>30</v>
          </cell>
          <cell r="G811">
            <v>1.1991837780931101</v>
          </cell>
          <cell r="H811">
            <v>-1.4666972739163</v>
          </cell>
          <cell r="I811" t="str">
            <v>down</v>
          </cell>
          <cell r="J811">
            <v>2.5807811754785599E-3</v>
          </cell>
          <cell r="K811">
            <v>4.3194611588769201E-2</v>
          </cell>
          <cell r="L811" t="str">
            <v>ko04075//Plant hormone signal transduction</v>
          </cell>
          <cell r="M811" t="str">
            <v>-</v>
          </cell>
          <cell r="N811" t="str">
            <v>-</v>
          </cell>
          <cell r="O811" t="str">
            <v>-</v>
          </cell>
          <cell r="P811" t="str">
            <v>gi|697121831|ref|XP_009614897.1|/1.14044e-123/PREDICTED: abscisic acid receptor PYL2-like [Nicotiana tomentosiformis]</v>
          </cell>
        </row>
        <row r="812">
          <cell r="A812" t="str">
            <v>gene_76514</v>
          </cell>
          <cell r="B812">
            <v>1209</v>
          </cell>
          <cell r="C812">
            <v>62</v>
          </cell>
          <cell r="D812">
            <v>88</v>
          </cell>
          <cell r="E812">
            <v>21</v>
          </cell>
          <cell r="F812">
            <v>37</v>
          </cell>
          <cell r="G812">
            <v>1.2206578224154401</v>
          </cell>
          <cell r="H812">
            <v>-1.40482372015645</v>
          </cell>
          <cell r="I812" t="str">
            <v>down</v>
          </cell>
          <cell r="J812">
            <v>2.5877196420807098E-3</v>
          </cell>
          <cell r="K812">
            <v>4.3221185565335399E-2</v>
          </cell>
          <cell r="L812" t="str">
            <v>-</v>
          </cell>
          <cell r="M812" t="str">
            <v>-</v>
          </cell>
          <cell r="N812" t="str">
            <v>-</v>
          </cell>
          <cell r="O812" t="str">
            <v>-</v>
          </cell>
          <cell r="P812" t="str">
            <v>gi|697158305|ref|XP_009587911.1|/0/PREDICTED: uncharacterized protein LOC104085555 isoform X1 [Nicotiana tomentosiformis]</v>
          </cell>
        </row>
        <row r="813">
          <cell r="A813" t="str">
            <v>gene_44251</v>
          </cell>
          <cell r="B813">
            <v>1239</v>
          </cell>
          <cell r="C813">
            <v>54</v>
          </cell>
          <cell r="D813">
            <v>31</v>
          </cell>
          <cell r="E813">
            <v>85</v>
          </cell>
          <cell r="F813">
            <v>129</v>
          </cell>
          <cell r="G813">
            <v>1.72149304227683</v>
          </cell>
          <cell r="H813">
            <v>1.2764231686091201</v>
          </cell>
          <cell r="I813" t="str">
            <v>up</v>
          </cell>
          <cell r="J813">
            <v>2.59000259404258E-3</v>
          </cell>
          <cell r="K813">
            <v>4.3229323339104599E-2</v>
          </cell>
          <cell r="L813" t="str">
            <v>-</v>
          </cell>
          <cell r="M813" t="str">
            <v>GO:0016020//membrane</v>
          </cell>
          <cell r="N813" t="str">
            <v>GO:0015103//inorganic anion transmembrane transporter activity</v>
          </cell>
          <cell r="O813" t="str">
            <v>GO:0008272//sulfate transport;GO:0044763</v>
          </cell>
          <cell r="P813" t="str">
            <v>gi|698576190|ref|XP_009776146.1|;gi|974707246|gb|ALZ41787.1|/1.58001e-169;1.2157e-129/PREDICTED: low affinity sulfate transporter 3-like [Nicotiana sylvestris];SULTR2 [Nicotiana tabacum]</v>
          </cell>
        </row>
        <row r="814">
          <cell r="A814" t="str">
            <v>gene_74591</v>
          </cell>
          <cell r="B814">
            <v>423</v>
          </cell>
          <cell r="C814">
            <v>111</v>
          </cell>
          <cell r="D814">
            <v>148</v>
          </cell>
          <cell r="E814">
            <v>68</v>
          </cell>
          <cell r="F814">
            <v>62</v>
          </cell>
          <cell r="G814">
            <v>2.1024725769617598</v>
          </cell>
          <cell r="H814">
            <v>-1.01846711132713</v>
          </cell>
          <cell r="I814" t="str">
            <v>down</v>
          </cell>
          <cell r="J814">
            <v>2.6059142942602299E-3</v>
          </cell>
          <cell r="K814">
            <v>4.34259364607456E-2</v>
          </cell>
          <cell r="L814" t="str">
            <v>ko03010//Ribosome</v>
          </cell>
          <cell r="M814" t="str">
            <v>-</v>
          </cell>
          <cell r="N814" t="str">
            <v>GO:0097159//organic cyclic compound binding</v>
          </cell>
          <cell r="O814" t="str">
            <v>-</v>
          </cell>
          <cell r="P814" t="str">
            <v>gi|697134288|ref|XP_009621194.1|/2.48116e-65/PREDICTED: glycine-rich RNA-binding protein 4, mitochondrial [Nicotiana tomentosiformis]</v>
          </cell>
        </row>
        <row r="815">
          <cell r="A815" t="str">
            <v>gene_24447</v>
          </cell>
          <cell r="B815">
            <v>975</v>
          </cell>
          <cell r="C815">
            <v>18</v>
          </cell>
          <cell r="D815">
            <v>27</v>
          </cell>
          <cell r="E815">
            <v>74</v>
          </cell>
          <cell r="F815">
            <v>53</v>
          </cell>
          <cell r="G815">
            <v>0.95785156244071801</v>
          </cell>
          <cell r="H815">
            <v>1.47370567829588</v>
          </cell>
          <cell r="I815" t="str">
            <v>up</v>
          </cell>
          <cell r="J815">
            <v>2.6127932991160401E-3</v>
          </cell>
          <cell r="K815">
            <v>4.34716411228653E-2</v>
          </cell>
          <cell r="L815" t="str">
            <v>ko01100//Metabolic pathways;ko01110//Biosynthesis of secondary metabolites;ko00940//Phenylpropanoid biosynthesis;ko00360//Phenylalanine metabolism</v>
          </cell>
          <cell r="M815" t="str">
            <v>GO:0044444</v>
          </cell>
          <cell r="N815" t="str">
            <v>GO:0046906//tetrapyrrole binding;GO:0016209//antioxidant activity;GO:0043169//cation binding;GO:0003824//catalytic activity</v>
          </cell>
          <cell r="O815" t="str">
            <v>GO:0006950//response to stress;GO:0044710;GO:0009620//response to fungus</v>
          </cell>
          <cell r="P815" t="str">
            <v>gi|698486579|ref|XP_009790009.1|/0/PREDICTED: peroxidase 21 [Nicotiana sylvestris]</v>
          </cell>
        </row>
        <row r="816">
          <cell r="A816" t="str">
            <v>gene_22249</v>
          </cell>
          <cell r="B816">
            <v>1158</v>
          </cell>
          <cell r="C816">
            <v>112</v>
          </cell>
          <cell r="D816">
            <v>27</v>
          </cell>
          <cell r="E816">
            <v>14</v>
          </cell>
          <cell r="F816">
            <v>22</v>
          </cell>
          <cell r="G816">
            <v>1.0005358969320399</v>
          </cell>
          <cell r="H816">
            <v>-2.01147043913278</v>
          </cell>
          <cell r="I816" t="str">
            <v>down</v>
          </cell>
          <cell r="J816">
            <v>2.6159683307383701E-3</v>
          </cell>
          <cell r="K816">
            <v>4.3501511339583299E-2</v>
          </cell>
          <cell r="L816" t="str">
            <v>ko00908//Zeatin biosynthesis;ko00944//Flavone and flavonol biosynthesis</v>
          </cell>
          <cell r="M816" t="str">
            <v>-</v>
          </cell>
          <cell r="N816" t="str">
            <v>-</v>
          </cell>
          <cell r="O816" t="str">
            <v>-</v>
          </cell>
          <cell r="P816" t="str">
            <v>gi|698504259|ref|XP_009797669.1|/0/PREDICTED: UDP-glycosyltransferase 92A1-like [Nicotiana sylvestris]</v>
          </cell>
        </row>
        <row r="817">
          <cell r="A817" t="str">
            <v>gene_31008</v>
          </cell>
          <cell r="B817">
            <v>1554</v>
          </cell>
          <cell r="C817">
            <v>31</v>
          </cell>
          <cell r="D817">
            <v>42</v>
          </cell>
          <cell r="E817">
            <v>81</v>
          </cell>
          <cell r="F817">
            <v>94</v>
          </cell>
          <cell r="G817">
            <v>1.4599879743196</v>
          </cell>
          <cell r="H817">
            <v>1.2269575251545799</v>
          </cell>
          <cell r="I817" t="str">
            <v>up</v>
          </cell>
          <cell r="J817">
            <v>2.6204857657688798E-3</v>
          </cell>
          <cell r="K817">
            <v>4.3530714282890903E-2</v>
          </cell>
          <cell r="L817" t="str">
            <v>ko00941//Flavonoid biosynthesis;ko00903//Limonene and pinene degradation;ko01100//Metabolic pathways;ko00945//Stilbenoid, diarylheptanoid and gingerol biosynthesis;ko01110//Biosynthesis of secondary metabolites;ko00944//Flavone and flavonol biosynthesis;ko00940//Phenylpropanoid biosynthesis</v>
          </cell>
          <cell r="M817" t="str">
            <v>-</v>
          </cell>
          <cell r="N817" t="str">
            <v>-</v>
          </cell>
          <cell r="O817" t="str">
            <v>-</v>
          </cell>
          <cell r="P817" t="str">
            <v>gi|698512314|ref|XP_009801176.1|/0/PREDICTED: cytochrome P450 CYP82D47-like [Nicotiana sylvestris]</v>
          </cell>
        </row>
        <row r="818">
          <cell r="A818" t="str">
            <v>gene_31058</v>
          </cell>
          <cell r="B818">
            <v>4356</v>
          </cell>
          <cell r="C818">
            <v>200</v>
          </cell>
          <cell r="D818">
            <v>237</v>
          </cell>
          <cell r="E818">
            <v>59</v>
          </cell>
          <cell r="F818">
            <v>154</v>
          </cell>
          <cell r="G818">
            <v>2.8253399809100701</v>
          </cell>
          <cell r="H818">
            <v>-1.0884867094034201</v>
          </cell>
          <cell r="I818" t="str">
            <v>down</v>
          </cell>
          <cell r="J818">
            <v>2.6472905377458002E-3</v>
          </cell>
          <cell r="K818">
            <v>4.3906587777268399E-2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gi|698532703|ref|XP_009763170.1|/0/PREDICTED: uncharacterized protein LOC104215122 isoform X1 [Nicotiana sylvestris]</v>
          </cell>
        </row>
        <row r="819">
          <cell r="A819" t="str">
            <v>gene_39569</v>
          </cell>
          <cell r="B819">
            <v>1149</v>
          </cell>
          <cell r="C819">
            <v>68</v>
          </cell>
          <cell r="D819">
            <v>73</v>
          </cell>
          <cell r="E819">
            <v>24</v>
          </cell>
          <cell r="F819">
            <v>33</v>
          </cell>
          <cell r="G819">
            <v>1.15610154021373</v>
          </cell>
          <cell r="H819">
            <v>-1.34112641356891</v>
          </cell>
          <cell r="I819" t="str">
            <v>down</v>
          </cell>
          <cell r="J819">
            <v>2.6543376285944201E-3</v>
          </cell>
          <cell r="K819">
            <v>4.3954102464261201E-2</v>
          </cell>
          <cell r="L819" t="str">
            <v>ko01100//Metabolic pathways;ko00100//Steroid biosynthesis</v>
          </cell>
          <cell r="M819" t="str">
            <v>GO:0016020//membrane</v>
          </cell>
          <cell r="N819" t="str">
            <v>GO:0046872//metal ion binding;GO:0016746//transferase activity, transferring acyl groups</v>
          </cell>
          <cell r="O819" t="str">
            <v>-</v>
          </cell>
          <cell r="P819" t="str">
            <v>gi|697116987|ref|XP_009612423.1|/0/PREDICTED: probable protein S-acyltransferase 7 [Nicotiana tomentosiformis]</v>
          </cell>
        </row>
        <row r="820">
          <cell r="A820" t="str">
            <v>gene_43876</v>
          </cell>
          <cell r="B820">
            <v>627</v>
          </cell>
          <cell r="C820">
            <v>49</v>
          </cell>
          <cell r="D820">
            <v>33</v>
          </cell>
          <cell r="E820">
            <v>102</v>
          </cell>
          <cell r="F820">
            <v>95</v>
          </cell>
          <cell r="G820">
            <v>1.631118005137</v>
          </cell>
          <cell r="H820">
            <v>1.2245828004635499</v>
          </cell>
          <cell r="I820" t="str">
            <v>up</v>
          </cell>
          <cell r="J820">
            <v>2.6559603121926699E-3</v>
          </cell>
          <cell r="K820">
            <v>4.39578859228991E-2</v>
          </cell>
          <cell r="L820" t="str">
            <v>-</v>
          </cell>
          <cell r="M820" t="str">
            <v>-</v>
          </cell>
          <cell r="N820" t="str">
            <v>-</v>
          </cell>
          <cell r="O820" t="str">
            <v>-</v>
          </cell>
          <cell r="P820" t="str">
            <v>gi|698576862|ref|XP_009776319.1|/1.60533e-131/PREDICTED: uncharacterized protein LOC104226126 [Nicotiana sylvestris]</v>
          </cell>
        </row>
        <row r="821">
          <cell r="A821" t="str">
            <v>gene_63314</v>
          </cell>
          <cell r="B821">
            <v>3642</v>
          </cell>
          <cell r="C821">
            <v>108</v>
          </cell>
          <cell r="D821">
            <v>105</v>
          </cell>
          <cell r="E821">
            <v>141</v>
          </cell>
          <cell r="F821">
            <v>314</v>
          </cell>
          <cell r="G821">
            <v>2.8512484565060601</v>
          </cell>
          <cell r="H821">
            <v>1.03945786346839</v>
          </cell>
          <cell r="I821" t="str">
            <v>up</v>
          </cell>
          <cell r="J821">
            <v>2.7068194877919202E-3</v>
          </cell>
          <cell r="K821">
            <v>4.4588982043151301E-2</v>
          </cell>
          <cell r="L821" t="str">
            <v>ko00230//Purine metabolism;ko01100//Metabolic pathways;ko04626//Plant-pathogen interaction;ko00240//Pyrimidine metabolism;ko03020//RNA polymerase</v>
          </cell>
          <cell r="M821" t="str">
            <v>-</v>
          </cell>
          <cell r="N821" t="str">
            <v>-</v>
          </cell>
          <cell r="O821" t="str">
            <v>GO:0050896//response to stimulus</v>
          </cell>
          <cell r="P821" t="str">
            <v>gi|697173359|ref|XP_009595605.1|;gi|697173361|ref|XP_009595606.1|/0;0/PREDICTED: TMV resistance protein N-like isoform X1 [Nicotiana tomentosiformis];PREDICTED: TMV resistance protein N-like isoform X2 [Nicotiana tomentosiformis]</v>
          </cell>
        </row>
        <row r="822">
          <cell r="A822" t="str">
            <v>gene_73826</v>
          </cell>
          <cell r="B822">
            <v>561</v>
          </cell>
          <cell r="C822">
            <v>46</v>
          </cell>
          <cell r="D822">
            <v>45</v>
          </cell>
          <cell r="E822">
            <v>139</v>
          </cell>
          <cell r="F822">
            <v>80</v>
          </cell>
          <cell r="G822">
            <v>1.7842763466666001</v>
          </cell>
          <cell r="H822">
            <v>1.2459597296587801</v>
          </cell>
          <cell r="I822" t="str">
            <v>up</v>
          </cell>
          <cell r="J822">
            <v>2.7567562369107102E-3</v>
          </cell>
          <cell r="K822">
            <v>4.5246104837874897E-2</v>
          </cell>
          <cell r="L822" t="str">
            <v>-</v>
          </cell>
          <cell r="M822" t="str">
            <v>-</v>
          </cell>
          <cell r="N822" t="str">
            <v>GO:0015036//disulfide oxidoreductase activity</v>
          </cell>
          <cell r="O822" t="str">
            <v>GO:0019725//cellular homeostasis;GO:0018904;GO:0044710</v>
          </cell>
          <cell r="P822" t="str">
            <v>gi|698559439|ref|XP_009771570.1|/2.92813e-138/PREDICTED: thioredoxin-like 3-1, chloroplastic [Nicotiana sylvestris]</v>
          </cell>
        </row>
        <row r="823">
          <cell r="A823" t="str">
            <v>gene_3152</v>
          </cell>
          <cell r="B823">
            <v>1155</v>
          </cell>
          <cell r="C823">
            <v>62</v>
          </cell>
          <cell r="D823">
            <v>79</v>
          </cell>
          <cell r="E823">
            <v>30</v>
          </cell>
          <cell r="F823">
            <v>27</v>
          </cell>
          <cell r="G823">
            <v>1.1565712584577701</v>
          </cell>
          <cell r="H823">
            <v>-1.32934101117069</v>
          </cell>
          <cell r="I823" t="str">
            <v>down</v>
          </cell>
          <cell r="J823">
            <v>2.8129680708193598E-3</v>
          </cell>
          <cell r="K823">
            <v>4.6024945669363597E-2</v>
          </cell>
          <cell r="L823" t="str">
            <v>ko00500//Starch and sucrose metabolism</v>
          </cell>
          <cell r="M823" t="str">
            <v>-</v>
          </cell>
          <cell r="N823" t="str">
            <v>GO:0019203//carbohydrate phosphatase activity</v>
          </cell>
          <cell r="O823" t="str">
            <v>GO:0006796//phosphate-containing compound metabolic process;GO:0005991//trehalose metabolic process</v>
          </cell>
          <cell r="P823" t="str">
            <v>gi|698483616|ref|XP_009788659.1|/0/PREDICTED: probable trehalose-phosphate phosphatase F [Nicotiana sylvestris]</v>
          </cell>
        </row>
        <row r="824">
          <cell r="A824" t="str">
            <v>gene_38768</v>
          </cell>
          <cell r="B824">
            <v>1008</v>
          </cell>
          <cell r="C824">
            <v>13</v>
          </cell>
          <cell r="D824">
            <v>24</v>
          </cell>
          <cell r="E824">
            <v>53</v>
          </cell>
          <cell r="F824">
            <v>54</v>
          </cell>
          <cell r="G824">
            <v>0.70919542276866698</v>
          </cell>
          <cell r="H824">
            <v>1.50123825009961</v>
          </cell>
          <cell r="I824" t="str">
            <v>up</v>
          </cell>
          <cell r="J824">
            <v>2.8731556547407699E-3</v>
          </cell>
          <cell r="K824">
            <v>4.6767023561343199E-2</v>
          </cell>
          <cell r="L824" t="str">
            <v>-</v>
          </cell>
          <cell r="M824" t="str">
            <v>-</v>
          </cell>
          <cell r="N824" t="str">
            <v>-</v>
          </cell>
          <cell r="O824" t="str">
            <v>-</v>
          </cell>
          <cell r="P824" t="str">
            <v>gi|697102185|ref|XP_009599719.1|/0/PREDICTED: protein BREVIS RADIX-like [Nicotiana tomentosiformis]</v>
          </cell>
        </row>
        <row r="825">
          <cell r="A825" t="str">
            <v>gene_56161</v>
          </cell>
          <cell r="B825">
            <v>417</v>
          </cell>
          <cell r="C825">
            <v>62</v>
          </cell>
          <cell r="D825">
            <v>52</v>
          </cell>
          <cell r="E825">
            <v>104</v>
          </cell>
          <cell r="F825">
            <v>141</v>
          </cell>
          <cell r="G825">
            <v>1.9797034708772601</v>
          </cell>
          <cell r="H825">
            <v>1.05853233656319</v>
          </cell>
          <cell r="I825" t="str">
            <v>up</v>
          </cell>
          <cell r="J825">
            <v>2.8849112142663399E-3</v>
          </cell>
          <cell r="K825">
            <v>4.6861600038435501E-2</v>
          </cell>
          <cell r="L825" t="str">
            <v>-</v>
          </cell>
          <cell r="M825" t="str">
            <v>-</v>
          </cell>
          <cell r="N825" t="str">
            <v>-</v>
          </cell>
          <cell r="O825" t="str">
            <v>-</v>
          </cell>
          <cell r="P825" t="str">
            <v>gi|697120059|ref|XP_009613993.1|/4.48044e-68/PREDICTED: uncharacterized protein At5g65660-like [Nicotiana tomentosiformis]</v>
          </cell>
        </row>
        <row r="826">
          <cell r="A826" t="str">
            <v>gene_52557</v>
          </cell>
          <cell r="B826">
            <v>897</v>
          </cell>
          <cell r="C826">
            <v>34</v>
          </cell>
          <cell r="D826">
            <v>56</v>
          </cell>
          <cell r="E826">
            <v>131</v>
          </cell>
          <cell r="F826">
            <v>84</v>
          </cell>
          <cell r="G826">
            <v>1.7573825081262</v>
          </cell>
          <cell r="H826">
            <v>1.2417122839082</v>
          </cell>
          <cell r="I826" t="str">
            <v>up</v>
          </cell>
          <cell r="J826">
            <v>2.89469026730065E-3</v>
          </cell>
          <cell r="K826">
            <v>4.6996235549805497E-2</v>
          </cell>
          <cell r="L826" t="str">
            <v>-</v>
          </cell>
          <cell r="M826" t="str">
            <v>-</v>
          </cell>
          <cell r="N826" t="str">
            <v>-</v>
          </cell>
          <cell r="O826" t="str">
            <v>-</v>
          </cell>
          <cell r="P826" t="str">
            <v>gi|698514651|ref|XP_009802194.1|/0/PREDICTED: bidirectional sugar transporter SWEET12-like isoform X1 [Nicotiana sylvestris]</v>
          </cell>
        </row>
        <row r="827">
          <cell r="A827" t="str">
            <v>gene_52739</v>
          </cell>
          <cell r="B827">
            <v>1068</v>
          </cell>
          <cell r="C827">
            <v>23</v>
          </cell>
          <cell r="D827">
            <v>9</v>
          </cell>
          <cell r="E827">
            <v>39</v>
          </cell>
          <cell r="F827">
            <v>73</v>
          </cell>
          <cell r="G827">
            <v>0.70564798750202196</v>
          </cell>
          <cell r="H827">
            <v>1.7374664187387201</v>
          </cell>
          <cell r="I827" t="str">
            <v>up</v>
          </cell>
          <cell r="J827">
            <v>2.9083655594481202E-3</v>
          </cell>
          <cell r="K827">
            <v>4.7159514726832101E-2</v>
          </cell>
          <cell r="L827" t="str">
            <v>ko01110//Biosynthesis of secondary metabolites;ko00904//Diterpenoid biosynthesis</v>
          </cell>
          <cell r="M827" t="str">
            <v>-</v>
          </cell>
          <cell r="N827" t="str">
            <v>GO:0016491//oxidoreductase activity</v>
          </cell>
          <cell r="O827" t="str">
            <v>-</v>
          </cell>
          <cell r="P827" t="str">
            <v>gi|697113981|ref|XP_009610880.1|/0/PREDICTED: protein SRG1-like [Nicotiana tomentosiformis]</v>
          </cell>
        </row>
        <row r="828">
          <cell r="A828" t="str">
            <v>gene_45642</v>
          </cell>
          <cell r="B828">
            <v>921</v>
          </cell>
          <cell r="C828">
            <v>72</v>
          </cell>
          <cell r="D828">
            <v>88</v>
          </cell>
          <cell r="E828">
            <v>28</v>
          </cell>
          <cell r="F828">
            <v>40</v>
          </cell>
          <cell r="G828">
            <v>1.3505694680437099</v>
          </cell>
          <cell r="H828">
            <v>-1.2680285523195101</v>
          </cell>
          <cell r="I828" t="str">
            <v>down</v>
          </cell>
          <cell r="J828">
            <v>2.9092345505308901E-3</v>
          </cell>
          <cell r="K828">
            <v>4.7159514726832101E-2</v>
          </cell>
          <cell r="L828" t="str">
            <v>-</v>
          </cell>
          <cell r="M828" t="str">
            <v>GO:0031224//intrinsic component of membrane</v>
          </cell>
          <cell r="N828" t="str">
            <v>GO:0015078//hydrogen ion transmembrane transporter activity;GO:0015291//secondary active transmembrane transporter activity</v>
          </cell>
          <cell r="O828" t="str">
            <v>GO:0044763;GO:0015992//proton transport</v>
          </cell>
          <cell r="P828" t="str">
            <v>gi|697136625|ref|XP_009622393.1|/2.84756e-127/PREDICTED: sodium/hydrogen exchanger 8-like [Nicotiana tomentosiformis]</v>
          </cell>
        </row>
        <row r="829">
          <cell r="A829" t="str">
            <v>gene_39621</v>
          </cell>
          <cell r="B829">
            <v>579</v>
          </cell>
          <cell r="C829">
            <v>71</v>
          </cell>
          <cell r="D829">
            <v>55</v>
          </cell>
          <cell r="E829">
            <v>154</v>
          </cell>
          <cell r="F829">
            <v>115</v>
          </cell>
          <cell r="G829">
            <v>2.1241893854071501</v>
          </cell>
          <cell r="H829">
            <v>1.0630425680465601</v>
          </cell>
          <cell r="I829" t="str">
            <v>up</v>
          </cell>
          <cell r="J829">
            <v>2.9252484686789399E-3</v>
          </cell>
          <cell r="K829">
            <v>4.7224863783399101E-2</v>
          </cell>
          <cell r="L829" t="str">
            <v>ko04075//Plant hormone signal transduction</v>
          </cell>
          <cell r="M829" t="str">
            <v>GO:0043231//intracellular membrane-bounded organelle;GO:0044444</v>
          </cell>
          <cell r="N829" t="str">
            <v>GO:0032550;GO:0004672//protein kinase activity;GO:0019902//phosphatase binding</v>
          </cell>
          <cell r="O829" t="str">
            <v>GO:0048827//phyllome development;GO:0031323//regulation of cellular metabolic process;GO:0009617//response to bacterium;GO:0005984//disaccharide metabolic process;GO:0032412//regulation of ion transmembrane transporter activity;GO:0010118//stomatal movement;GO:0006796//phosphate-containing compound metabolic process;GO:0006633//fatty acid biosynthetic process;GO:0006970//response to osmotic stress;GO:0001101//response to acid chemical;GO:0006464//cellular protein modification process;GO:0006641//triglyceride metabolic process</v>
          </cell>
          <cell r="P829" t="str">
            <v>gi|698478861|ref|XP_009786561.1|/1.94961e-141/PREDICTED: serine/threonine-protein kinase SRK2E-like [Nicotiana sylvestris]</v>
          </cell>
        </row>
        <row r="830">
          <cell r="A830" t="str">
            <v>gene_33506</v>
          </cell>
          <cell r="B830">
            <v>2961</v>
          </cell>
          <cell r="C830">
            <v>10</v>
          </cell>
          <cell r="D830">
            <v>23</v>
          </cell>
          <cell r="E830">
            <v>55</v>
          </cell>
          <cell r="F830">
            <v>47</v>
          </cell>
          <cell r="G830">
            <v>0.62264099659882</v>
          </cell>
          <cell r="H830">
            <v>1.60355409578263</v>
          </cell>
          <cell r="I830" t="str">
            <v>up</v>
          </cell>
          <cell r="J830">
            <v>2.9467890129972999E-3</v>
          </cell>
          <cell r="K830">
            <v>4.7451129106635202E-2</v>
          </cell>
          <cell r="L830" t="str">
            <v>-</v>
          </cell>
          <cell r="M830" t="str">
            <v>GO:0016020//membrane</v>
          </cell>
          <cell r="N830" t="str">
            <v>GO:0036094//small molecule binding;GO:0004672//protein kinase activity;GO:1901363;GO:0097159//organic cyclic compound binding</v>
          </cell>
          <cell r="O830" t="str">
            <v>GO:0006796//phosphate-containing compound metabolic process</v>
          </cell>
          <cell r="P830" t="str">
            <v>gi|697125589|ref|XP_009616818.1|/0/PREDICTED: receptor-like protein kinase HAIKU2 [Nicotiana tomentosiformis]</v>
          </cell>
        </row>
        <row r="831">
          <cell r="A831" t="str">
            <v>gene_79307</v>
          </cell>
          <cell r="B831">
            <v>798</v>
          </cell>
          <cell r="C831">
            <v>17</v>
          </cell>
          <cell r="D831">
            <v>8</v>
          </cell>
          <cell r="E831">
            <v>42</v>
          </cell>
          <cell r="F831">
            <v>43</v>
          </cell>
          <cell r="G831">
            <v>0.34747777039468902</v>
          </cell>
          <cell r="H831">
            <v>1.71307651633517</v>
          </cell>
          <cell r="I831" t="str">
            <v>up</v>
          </cell>
          <cell r="J831">
            <v>2.9609397319519401E-3</v>
          </cell>
          <cell r="K831">
            <v>4.7557549062003497E-2</v>
          </cell>
          <cell r="L831" t="str">
            <v>-</v>
          </cell>
          <cell r="M831" t="str">
            <v>-</v>
          </cell>
          <cell r="N831" t="str">
            <v>-</v>
          </cell>
          <cell r="O831" t="str">
            <v>-</v>
          </cell>
          <cell r="P831" t="str">
            <v>gi|697168597|ref|XP_009593186.1|/1.65199e-77/PREDICTED: F-box/FBD/LRR-repeat protein At1g13570-like isoform X3 [Nicotiana tomentosiformis]</v>
          </cell>
        </row>
        <row r="832">
          <cell r="A832" t="str">
            <v>gene_22257</v>
          </cell>
          <cell r="B832">
            <v>759</v>
          </cell>
          <cell r="C832">
            <v>67</v>
          </cell>
          <cell r="D832">
            <v>200</v>
          </cell>
          <cell r="E832">
            <v>55</v>
          </cell>
          <cell r="F832">
            <v>47</v>
          </cell>
          <cell r="G832">
            <v>2.0201865702242401</v>
          </cell>
          <cell r="H832">
            <v>-1.39330387211778</v>
          </cell>
          <cell r="I832" t="str">
            <v>down</v>
          </cell>
          <cell r="J832">
            <v>2.9860461059741301E-3</v>
          </cell>
          <cell r="K832">
            <v>4.7887613263101897E-2</v>
          </cell>
          <cell r="L832" t="str">
            <v>ko01100//Metabolic pathways;ko01110//Biosynthesis of secondary metabolites;ko00010//Glycolysis / Gluconeogenesis;ko03018//RNA degradation</v>
          </cell>
          <cell r="M832" t="str">
            <v>GO:0044445</v>
          </cell>
          <cell r="N832" t="str">
            <v>GO:0046872//metal ion binding;GO:0016836//hydro-lyase activity</v>
          </cell>
          <cell r="O832" t="str">
            <v>GO:0006091//generation of precursor metabolites and energy</v>
          </cell>
          <cell r="P832" t="str">
            <v>gi|697137891|ref|XP_009623017.1|/1.78146e-162/PREDICTED: enolase [Nicotiana tomentosiformis]</v>
          </cell>
        </row>
        <row r="833">
          <cell r="A833" t="str">
            <v>gene_29267</v>
          </cell>
          <cell r="B833">
            <v>2616</v>
          </cell>
          <cell r="C833">
            <v>44</v>
          </cell>
          <cell r="D833">
            <v>49</v>
          </cell>
          <cell r="E833">
            <v>87</v>
          </cell>
          <cell r="F833">
            <v>119</v>
          </cell>
          <cell r="G833">
            <v>1.7206841211259001</v>
          </cell>
          <cell r="H833">
            <v>1.10639935312308</v>
          </cell>
          <cell r="I833" t="str">
            <v>up</v>
          </cell>
          <cell r="J833">
            <v>3.0364149234666602E-3</v>
          </cell>
          <cell r="K833">
            <v>4.8547224199787298E-2</v>
          </cell>
          <cell r="L833" t="str">
            <v>ko04626//Plant-pathogen interaction</v>
          </cell>
          <cell r="M833" t="str">
            <v>-</v>
          </cell>
          <cell r="N833" t="str">
            <v>-</v>
          </cell>
          <cell r="O833" t="str">
            <v>-</v>
          </cell>
          <cell r="P833" t="str">
            <v>gi|698493909|ref|XP_009793189.1|/0/PREDICTED: putative late blight resistance protein homolog R1A-10 [Nicotiana sylvestris]</v>
          </cell>
        </row>
        <row r="834">
          <cell r="A834" t="str">
            <v>gene_62466</v>
          </cell>
          <cell r="B834">
            <v>432</v>
          </cell>
          <cell r="C834">
            <v>62</v>
          </cell>
          <cell r="D834">
            <v>117</v>
          </cell>
          <cell r="E834">
            <v>29</v>
          </cell>
          <cell r="F834">
            <v>43</v>
          </cell>
          <cell r="G834">
            <v>1.48024553081966</v>
          </cell>
          <cell r="H834">
            <v>-1.33998140830843</v>
          </cell>
          <cell r="I834" t="str">
            <v>down</v>
          </cell>
          <cell r="J834">
            <v>3.1110768052055402E-3</v>
          </cell>
          <cell r="K834">
            <v>4.94291330523371E-2</v>
          </cell>
          <cell r="L834" t="str">
            <v>-</v>
          </cell>
          <cell r="M834" t="str">
            <v>-</v>
          </cell>
          <cell r="N834" t="str">
            <v>GO:0004175//endopeptidase activity</v>
          </cell>
          <cell r="O834" t="str">
            <v>GO:0016485//protein processing</v>
          </cell>
          <cell r="P834" t="str">
            <v>gi|697096366|ref|XP_009616098.1|/3.53403e-101/PREDICTED: cyprosin-like [Nicotiana tomentosiformis]</v>
          </cell>
        </row>
        <row r="835">
          <cell r="A835" t="str">
            <v>gene_39329</v>
          </cell>
          <cell r="B835">
            <v>561</v>
          </cell>
          <cell r="C835">
            <v>150</v>
          </cell>
          <cell r="D835">
            <v>118</v>
          </cell>
          <cell r="E835">
            <v>75</v>
          </cell>
          <cell r="F835">
            <v>59</v>
          </cell>
          <cell r="G835">
            <v>2.15639251681751</v>
          </cell>
          <cell r="H835">
            <v>-1.03123583925843</v>
          </cell>
          <cell r="I835" t="str">
            <v>down</v>
          </cell>
          <cell r="J835">
            <v>3.1114904150710502E-3</v>
          </cell>
          <cell r="K835">
            <v>4.94291330523371E-2</v>
          </cell>
          <cell r="L835" t="str">
            <v>-</v>
          </cell>
          <cell r="M835" t="str">
            <v>-</v>
          </cell>
          <cell r="N835" t="str">
            <v>-</v>
          </cell>
          <cell r="O835" t="str">
            <v>-</v>
          </cell>
          <cell r="P835" t="str">
            <v>gi|697101364|ref|XP_009595703.1|/3.36083e-101/PREDICTED: uncharacterized protein LOC104091946 isoform X3 [Nicotiana tomentosiformis]</v>
          </cell>
        </row>
        <row r="836">
          <cell r="A836" t="str">
            <v>gene_56185</v>
          </cell>
          <cell r="B836">
            <v>2808</v>
          </cell>
          <cell r="C836">
            <v>35</v>
          </cell>
          <cell r="D836">
            <v>18</v>
          </cell>
          <cell r="E836">
            <v>90</v>
          </cell>
          <cell r="F836">
            <v>63</v>
          </cell>
          <cell r="G836">
            <v>1.2115948532999401</v>
          </cell>
          <cell r="H836">
            <v>1.49107215441985</v>
          </cell>
          <cell r="I836" t="str">
            <v>up</v>
          </cell>
          <cell r="J836">
            <v>3.12302534721519E-3</v>
          </cell>
          <cell r="K836">
            <v>4.95550408517101E-2</v>
          </cell>
          <cell r="L836" t="str">
            <v>ko04626//Plant-pathogen interaction</v>
          </cell>
          <cell r="M836" t="str">
            <v>-</v>
          </cell>
          <cell r="N836" t="str">
            <v>-</v>
          </cell>
          <cell r="O836" t="str">
            <v>-</v>
          </cell>
          <cell r="P836" t="str">
            <v>gi|698422529|ref|XP_009780928.1|/0/PREDICTED: putative late blight resistance protein homolog R1A-3 [Nicotiana sylvestris]</v>
          </cell>
        </row>
        <row r="837">
          <cell r="A837" t="str">
            <v>gene_44798</v>
          </cell>
          <cell r="B837">
            <v>1038</v>
          </cell>
          <cell r="C837">
            <v>14</v>
          </cell>
          <cell r="D837">
            <v>313</v>
          </cell>
          <cell r="E837">
            <v>27</v>
          </cell>
          <cell r="F837">
            <v>25</v>
          </cell>
          <cell r="G837">
            <v>2.0453325248007199</v>
          </cell>
          <cell r="H837">
            <v>-2.6345129488172501</v>
          </cell>
          <cell r="I837" t="str">
            <v>down</v>
          </cell>
          <cell r="J837">
            <v>3.1297804707389001E-3</v>
          </cell>
          <cell r="K837">
            <v>4.9612291836061702E-2</v>
          </cell>
          <cell r="L837" t="str">
            <v>ko03420//Nucleotide excision repair</v>
          </cell>
          <cell r="M837" t="str">
            <v>-</v>
          </cell>
          <cell r="N837" t="str">
            <v>-</v>
          </cell>
          <cell r="O837" t="str">
            <v>-</v>
          </cell>
          <cell r="P837" t="str">
            <v>gi|697170167|ref|XP_009594000.1|;gi|698520481|ref|XP_009757053.1|;gi|697170169|ref|XP_009594001.1|;gi|698520483|ref|XP_009757054.1|/0;0;5.12474e-46;2.23938e-96/PREDICTED: rhodanese-like domain-containing protein 8, chloroplastic isoform X2 [Nicotiana tomentosiformis];PREDICTED: rhodanese-like domain-containing protein 8, chloroplastic isoform X2 [Nicotiana sylvestris];PREDICTED: rhodanese-like domain-containing protein 8, chloroplastic isoform X3 [Nicotiana tomentosiformis];PREDICTED: rhodanese-like domain-containing protein 8, chloroplastic isoform X3 [Nicotiana sylvestris]</v>
          </cell>
        </row>
        <row r="838">
          <cell r="A838" t="str">
            <v>gene_40781</v>
          </cell>
          <cell r="B838">
            <v>1395</v>
          </cell>
          <cell r="C838">
            <v>57</v>
          </cell>
          <cell r="D838">
            <v>51</v>
          </cell>
          <cell r="E838">
            <v>98</v>
          </cell>
          <cell r="F838">
            <v>135</v>
          </cell>
          <cell r="G838">
            <v>1.90662542678081</v>
          </cell>
          <cell r="H838">
            <v>1.0647555810514</v>
          </cell>
          <cell r="I838" t="str">
            <v>up</v>
          </cell>
          <cell r="J838">
            <v>3.1435823444647699E-3</v>
          </cell>
          <cell r="K838">
            <v>4.9781018452350403E-2</v>
          </cell>
          <cell r="L838" t="str">
            <v>ko00908//Zeatin biosynthesis;ko01100//Metabolic pathways;ko01110//Biosynthesis of secondary metabolites</v>
          </cell>
          <cell r="M838" t="str">
            <v>-</v>
          </cell>
          <cell r="N838" t="str">
            <v>GO:0046914//transition metal ion binding;GO:0016634//oxidoreductase activity, acting on the CH-CH group of donors, oxygen as acceptor;GO:0046906//tetrapyrrole binding;GO:0016491//oxidoreductase activity</v>
          </cell>
          <cell r="O838" t="str">
            <v>GO:0044710</v>
          </cell>
          <cell r="P838" t="str">
            <v>gi|698490445|ref|XP_009791714.1|/0/PREDICTED: cytochrome P450 714A1-like [Nicotiana sylvestris]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4"/>
  <sheetViews>
    <sheetView workbookViewId="0">
      <selection sqref="A1:XFD1048576"/>
    </sheetView>
  </sheetViews>
  <sheetFormatPr defaultRowHeight="14.25"/>
  <cols>
    <col min="1" max="1" width="12.25" style="1" customWidth="1"/>
    <col min="10" max="10" width="11.875" bestFit="1" customWidth="1"/>
    <col min="11" max="11" width="13" bestFit="1" customWidth="1"/>
  </cols>
  <sheetData>
    <row r="1" spans="1:16">
      <c r="A1" t="s">
        <v>833</v>
      </c>
      <c r="B1" t="s">
        <v>834</v>
      </c>
      <c r="C1" t="s">
        <v>835</v>
      </c>
      <c r="D1" t="s">
        <v>836</v>
      </c>
      <c r="E1" t="s">
        <v>837</v>
      </c>
      <c r="F1" t="s">
        <v>838</v>
      </c>
      <c r="G1" t="s">
        <v>839</v>
      </c>
      <c r="H1" t="s">
        <v>840</v>
      </c>
      <c r="I1" t="s">
        <v>841</v>
      </c>
      <c r="J1" t="s">
        <v>842</v>
      </c>
      <c r="K1" t="s">
        <v>843</v>
      </c>
      <c r="L1" t="s">
        <v>844</v>
      </c>
      <c r="M1" t="s">
        <v>845</v>
      </c>
      <c r="N1" t="s">
        <v>846</v>
      </c>
      <c r="O1" t="s">
        <v>847</v>
      </c>
      <c r="P1" t="s">
        <v>848</v>
      </c>
    </row>
    <row r="2" spans="1:16">
      <c r="A2" s="1" t="s">
        <v>0</v>
      </c>
      <c r="B2">
        <f>VLOOKUP(A2,'[1]shui_24h-VS-hzt_10_24h.GeneDiff'!$1:$1048576,2,0)</f>
        <v>1602</v>
      </c>
      <c r="C2">
        <f>VLOOKUP(A2,'[1]shui_24h-VS-hzt_10_24h.GeneDiff'!$1:$1048576,3,0)</f>
        <v>76</v>
      </c>
      <c r="D2">
        <f>VLOOKUP(A2,'[1]shui_24h-VS-hzt_10_24h.GeneDiff'!$1:$1048576,4,0)</f>
        <v>25</v>
      </c>
      <c r="E2">
        <f>VLOOKUP(A2,'[1]shui_24h-VS-hzt_10_24h.GeneDiff'!$1:$1048576,5,0)</f>
        <v>663</v>
      </c>
      <c r="F2">
        <f>VLOOKUP(A2,'[1]shui_24h-VS-hzt_10_24h.GeneDiff'!$1:$1048576,6,0)</f>
        <v>608</v>
      </c>
      <c r="G2">
        <f>VLOOKUP(A2,'[1]shui_24h-VS-hzt_10_24h.GeneDiff'!$1:$1048576,7,0)</f>
        <v>3.8899512068050401</v>
      </c>
      <c r="H2">
        <f>VLOOKUP(A2,'[1]shui_24h-VS-hzt_10_24h.GeneDiff'!$1:$1048576,8,0)</f>
        <v>3.6034028994358902</v>
      </c>
      <c r="I2" t="str">
        <f>VLOOKUP(A2,'[1]shui_24h-VS-hzt_10_24h.GeneDiff'!$1:$1048576,9,0)</f>
        <v>up</v>
      </c>
      <c r="J2">
        <f>VLOOKUP(A2,'[1]shui_24h-VS-hzt_10_24h.GeneDiff'!$1:$1048576,10,0)</f>
        <v>6.5054977865586099E-22</v>
      </c>
      <c r="K2">
        <f>VLOOKUP(A2,'[1]shui_24h-VS-hzt_10_24h.GeneDiff'!$1:$1048576,11,0)</f>
        <v>1.34161837140079E-17</v>
      </c>
      <c r="L2" t="str">
        <f>VLOOKUP(A2,'[1]shui_24h-VS-hzt_10_24h.GeneDiff'!$1:$1048576,12,0)</f>
        <v>ko00941//Flavonoid biosynthesis;ko00903//Limonene and pinene degradation;ko01100//Metabolic pathways;ko00945//Stilbenoid, diarylheptanoid and gingerol biosynthesis;ko01110//Biosynthesis of secondary metabolites;ko00944//Flavone and flavonol biosynthesis</v>
      </c>
      <c r="M2" t="str">
        <f>VLOOKUP(A2,'[1]shui_24h-VS-hzt_10_24h.GeneDiff'!$1:$1048576,13,0)</f>
        <v>-</v>
      </c>
      <c r="N2" t="str">
        <f>VLOOKUP(A2,'[1]shui_24h-VS-hzt_10_24h.GeneDiff'!$1:$1048576,14,0)</f>
        <v>-</v>
      </c>
      <c r="O2" t="str">
        <f>VLOOKUP(A2,'[1]shui_24h-VS-hzt_10_24h.GeneDiff'!$1:$1048576,15,0)</f>
        <v>-</v>
      </c>
      <c r="P2" t="str">
        <f>VLOOKUP(A2,'[1]shui_24h-VS-hzt_10_24h.GeneDiff'!$1:$1048576,16,0)</f>
        <v>gi|697108928|ref|XP_009608319.1|/0/PREDICTED: cytochrome P450 78A3-like [Nicotiana tomentosiformis]</v>
      </c>
    </row>
    <row r="3" spans="1:16">
      <c r="A3" s="1" t="s">
        <v>1</v>
      </c>
      <c r="B3">
        <f>VLOOKUP(A3,'[1]shui_24h-VS-hzt_10_24h.GeneDiff'!$1:$1048576,2,0)</f>
        <v>1158</v>
      </c>
      <c r="C3">
        <f>VLOOKUP(A3,'[1]shui_24h-VS-hzt_10_24h.GeneDiff'!$1:$1048576,3,0)</f>
        <v>1155</v>
      </c>
      <c r="D3">
        <f>VLOOKUP(A3,'[1]shui_24h-VS-hzt_10_24h.GeneDiff'!$1:$1048576,4,0)</f>
        <v>1249</v>
      </c>
      <c r="E3">
        <f>VLOOKUP(A3,'[1]shui_24h-VS-hzt_10_24h.GeneDiff'!$1:$1048576,5,0)</f>
        <v>3868</v>
      </c>
      <c r="F3">
        <f>VLOOKUP(A3,'[1]shui_24h-VS-hzt_10_24h.GeneDiff'!$1:$1048576,6,0)</f>
        <v>4243</v>
      </c>
      <c r="G3">
        <f>VLOOKUP(A3,'[1]shui_24h-VS-hzt_10_24h.GeneDiff'!$1:$1048576,7,0)</f>
        <v>6.8185178045667101</v>
      </c>
      <c r="H3">
        <f>VLOOKUP(A3,'[1]shui_24h-VS-hzt_10_24h.GeneDiff'!$1:$1048576,8,0)</f>
        <v>1.7205713569927199</v>
      </c>
      <c r="I3" t="str">
        <f>VLOOKUP(A3,'[1]shui_24h-VS-hzt_10_24h.GeneDiff'!$1:$1048576,9,0)</f>
        <v>up</v>
      </c>
      <c r="J3">
        <f>VLOOKUP(A3,'[1]shui_24h-VS-hzt_10_24h.GeneDiff'!$1:$1048576,10,0)</f>
        <v>8.5103769317187004E-22</v>
      </c>
      <c r="K3">
        <f>VLOOKUP(A3,'[1]shui_24h-VS-hzt_10_24h.GeneDiff'!$1:$1048576,11,0)</f>
        <v>1.34161837140079E-17</v>
      </c>
      <c r="L3" t="str">
        <f>VLOOKUP(A3,'[1]shui_24h-VS-hzt_10_24h.GeneDiff'!$1:$1048576,12,0)</f>
        <v>-</v>
      </c>
      <c r="M3" t="str">
        <f>VLOOKUP(A3,'[1]shui_24h-VS-hzt_10_24h.GeneDiff'!$1:$1048576,13,0)</f>
        <v>-</v>
      </c>
      <c r="N3" t="str">
        <f>VLOOKUP(A3,'[1]shui_24h-VS-hzt_10_24h.GeneDiff'!$1:$1048576,14,0)</f>
        <v>-</v>
      </c>
      <c r="O3" t="str">
        <f>VLOOKUP(A3,'[1]shui_24h-VS-hzt_10_24h.GeneDiff'!$1:$1048576,15,0)</f>
        <v>-</v>
      </c>
      <c r="P3" t="str">
        <f>VLOOKUP(A3,'[1]shui_24h-VS-hzt_10_24h.GeneDiff'!$1:$1048576,16,0)</f>
        <v>gi|697114758|ref|XP_009611297.1|/0/PREDICTED: protein WALLS ARE THIN 1-like [Nicotiana tomentosiformis]</v>
      </c>
    </row>
    <row r="4" spans="1:16">
      <c r="A4" s="1" t="s">
        <v>2</v>
      </c>
      <c r="B4">
        <f>VLOOKUP(A4,'[1]shui_24h-VS-hzt_10_24h.GeneDiff'!$1:$1048576,2,0)</f>
        <v>1488</v>
      </c>
      <c r="C4">
        <f>VLOOKUP(A4,'[1]shui_24h-VS-hzt_10_24h.GeneDiff'!$1:$1048576,3,0)</f>
        <v>511</v>
      </c>
      <c r="D4">
        <f>VLOOKUP(A4,'[1]shui_24h-VS-hzt_10_24h.GeneDiff'!$1:$1048576,4,0)</f>
        <v>305</v>
      </c>
      <c r="E4">
        <f>VLOOKUP(A4,'[1]shui_24h-VS-hzt_10_24h.GeneDiff'!$1:$1048576,5,0)</f>
        <v>2073</v>
      </c>
      <c r="F4">
        <f>VLOOKUP(A4,'[1]shui_24h-VS-hzt_10_24h.GeneDiff'!$1:$1048576,6,0)</f>
        <v>3308</v>
      </c>
      <c r="G4">
        <f>VLOOKUP(A4,'[1]shui_24h-VS-hzt_10_24h.GeneDiff'!$1:$1048576,7,0)</f>
        <v>6.0456593297062797</v>
      </c>
      <c r="H4">
        <f>VLOOKUP(A4,'[1]shui_24h-VS-hzt_10_24h.GeneDiff'!$1:$1048576,8,0)</f>
        <v>2.6631081371822498</v>
      </c>
      <c r="I4" t="str">
        <f>VLOOKUP(A4,'[1]shui_24h-VS-hzt_10_24h.GeneDiff'!$1:$1048576,9,0)</f>
        <v>up</v>
      </c>
      <c r="J4">
        <f>VLOOKUP(A4,'[1]shui_24h-VS-hzt_10_24h.GeneDiff'!$1:$1048576,10,0)</f>
        <v>5.8992956443991501E-21</v>
      </c>
      <c r="K4">
        <f>VLOOKUP(A4,'[1]shui_24h-VS-hzt_10_24h.GeneDiff'!$1:$1048576,11,0)</f>
        <v>6.1999630790753606E-17</v>
      </c>
      <c r="L4" t="str">
        <f>VLOOKUP(A4,'[1]shui_24h-VS-hzt_10_24h.GeneDiff'!$1:$1048576,12,0)</f>
        <v>ko00941//Flavonoid biosynthesis;ko00943//Isoflavonoid biosynthesis;ko00903//Limonene and pinene degradation;ko01100//Metabolic pathways;ko00945//Stilbenoid, diarylheptanoid and gingerol biosynthesis;ko01110//Biosynthesis of secondary metabolites;ko00944//Flavone and flavonol biosynthesis;ko00904//Diterpenoid biosynthesis</v>
      </c>
      <c r="M4" t="str">
        <f>VLOOKUP(A4,'[1]shui_24h-VS-hzt_10_24h.GeneDiff'!$1:$1048576,13,0)</f>
        <v>-</v>
      </c>
      <c r="N4" t="str">
        <f>VLOOKUP(A4,'[1]shui_24h-VS-hzt_10_24h.GeneDiff'!$1:$1048576,14,0)</f>
        <v>-</v>
      </c>
      <c r="O4" t="str">
        <f>VLOOKUP(A4,'[1]shui_24h-VS-hzt_10_24h.GeneDiff'!$1:$1048576,15,0)</f>
        <v>-</v>
      </c>
      <c r="P4" t="str">
        <f>VLOOKUP(A4,'[1]shui_24h-VS-hzt_10_24h.GeneDiff'!$1:$1048576,16,0)</f>
        <v>gi|697119744|ref|XP_009613834.1|/0/PREDICTED: geraniol 8-hydroxylase-like [Nicotiana tomentosiformis]</v>
      </c>
    </row>
    <row r="5" spans="1:16">
      <c r="A5" s="1" t="s">
        <v>3</v>
      </c>
      <c r="B5">
        <f>VLOOKUP(A5,'[1]shui_24h-VS-hzt_10_24h.GeneDiff'!$1:$1048576,2,0)</f>
        <v>1161</v>
      </c>
      <c r="C5">
        <f>VLOOKUP(A5,'[1]shui_24h-VS-hzt_10_24h.GeneDiff'!$1:$1048576,3,0)</f>
        <v>744</v>
      </c>
      <c r="D5">
        <f>VLOOKUP(A5,'[1]shui_24h-VS-hzt_10_24h.GeneDiff'!$1:$1048576,4,0)</f>
        <v>785</v>
      </c>
      <c r="E5">
        <f>VLOOKUP(A5,'[1]shui_24h-VS-hzt_10_24h.GeneDiff'!$1:$1048576,5,0)</f>
        <v>2245</v>
      </c>
      <c r="F5">
        <f>VLOOKUP(A5,'[1]shui_24h-VS-hzt_10_24h.GeneDiff'!$1:$1048576,6,0)</f>
        <v>2957</v>
      </c>
      <c r="G5">
        <f>VLOOKUP(A5,'[1]shui_24h-VS-hzt_10_24h.GeneDiff'!$1:$1048576,7,0)</f>
        <v>6.1715518241291996</v>
      </c>
      <c r="H5">
        <f>VLOOKUP(A5,'[1]shui_24h-VS-hzt_10_24h.GeneDiff'!$1:$1048576,8,0)</f>
        <v>1.7265966858246</v>
      </c>
      <c r="I5" t="str">
        <f>VLOOKUP(A5,'[1]shui_24h-VS-hzt_10_24h.GeneDiff'!$1:$1048576,9,0)</f>
        <v>up</v>
      </c>
      <c r="J5">
        <f>VLOOKUP(A5,'[1]shui_24h-VS-hzt_10_24h.GeneDiff'!$1:$1048576,10,0)</f>
        <v>8.1553698495545604E-20</v>
      </c>
      <c r="K5">
        <f>VLOOKUP(A5,'[1]shui_24h-VS-hzt_10_24h.GeneDiff'!$1:$1048576,11,0)</f>
        <v>6.4282663996651399E-16</v>
      </c>
      <c r="L5" t="str">
        <f>VLOOKUP(A5,'[1]shui_24h-VS-hzt_10_24h.GeneDiff'!$1:$1048576,12,0)</f>
        <v>-</v>
      </c>
      <c r="M5" t="str">
        <f>VLOOKUP(A5,'[1]shui_24h-VS-hzt_10_24h.GeneDiff'!$1:$1048576,13,0)</f>
        <v>-</v>
      </c>
      <c r="N5" t="str">
        <f>VLOOKUP(A5,'[1]shui_24h-VS-hzt_10_24h.GeneDiff'!$1:$1048576,14,0)</f>
        <v>-</v>
      </c>
      <c r="O5" t="str">
        <f>VLOOKUP(A5,'[1]shui_24h-VS-hzt_10_24h.GeneDiff'!$1:$1048576,15,0)</f>
        <v>-</v>
      </c>
      <c r="P5" t="str">
        <f>VLOOKUP(A5,'[1]shui_24h-VS-hzt_10_24h.GeneDiff'!$1:$1048576,16,0)</f>
        <v>gi|698481556|ref|XP_009787760.1|/0/PREDICTED: protein WALLS ARE THIN 1-like [Nicotiana sylvestris]</v>
      </c>
    </row>
    <row r="6" spans="1:16">
      <c r="A6" s="1" t="s">
        <v>4</v>
      </c>
      <c r="B6">
        <f>VLOOKUP(A6,'[1]shui_24h-VS-hzt_10_24h.GeneDiff'!$1:$1048576,2,0)</f>
        <v>660</v>
      </c>
      <c r="C6">
        <f>VLOOKUP(A6,'[1]shui_24h-VS-hzt_10_24h.GeneDiff'!$1:$1048576,3,0)</f>
        <v>20</v>
      </c>
      <c r="D6">
        <f>VLOOKUP(A6,'[1]shui_24h-VS-hzt_10_24h.GeneDiff'!$1:$1048576,4,0)</f>
        <v>42</v>
      </c>
      <c r="E6">
        <f>VLOOKUP(A6,'[1]shui_24h-VS-hzt_10_24h.GeneDiff'!$1:$1048576,5,0)</f>
        <v>296</v>
      </c>
      <c r="F6">
        <f>VLOOKUP(A6,'[1]shui_24h-VS-hzt_10_24h.GeneDiff'!$1:$1048576,6,0)</f>
        <v>255</v>
      </c>
      <c r="G6">
        <f>VLOOKUP(A6,'[1]shui_24h-VS-hzt_10_24h.GeneDiff'!$1:$1048576,7,0)</f>
        <v>2.73779922967781</v>
      </c>
      <c r="H6">
        <f>VLOOKUP(A6,'[1]shui_24h-VS-hzt_10_24h.GeneDiff'!$1:$1048576,8,0)</f>
        <v>3.1276890521552199</v>
      </c>
      <c r="I6" t="str">
        <f>VLOOKUP(A6,'[1]shui_24h-VS-hzt_10_24h.GeneDiff'!$1:$1048576,9,0)</f>
        <v>up</v>
      </c>
      <c r="J6">
        <f>VLOOKUP(A6,'[1]shui_24h-VS-hzt_10_24h.GeneDiff'!$1:$1048576,10,0)</f>
        <v>3.37524729776457E-19</v>
      </c>
      <c r="K6">
        <f>VLOOKUP(A6,'[1]shui_24h-VS-hzt_10_24h.GeneDiff'!$1:$1048576,11,0)</f>
        <v>2.12836344102438E-15</v>
      </c>
      <c r="L6" t="str">
        <f>VLOOKUP(A6,'[1]shui_24h-VS-hzt_10_24h.GeneDiff'!$1:$1048576,12,0)</f>
        <v>ko04075//Plant hormone signal transduction</v>
      </c>
      <c r="M6" t="str">
        <f>VLOOKUP(A6,'[1]shui_24h-VS-hzt_10_24h.GeneDiff'!$1:$1048576,13,0)</f>
        <v>-</v>
      </c>
      <c r="N6" t="str">
        <f>VLOOKUP(A6,'[1]shui_24h-VS-hzt_10_24h.GeneDiff'!$1:$1048576,14,0)</f>
        <v>-</v>
      </c>
      <c r="O6" t="str">
        <f>VLOOKUP(A6,'[1]shui_24h-VS-hzt_10_24h.GeneDiff'!$1:$1048576,15,0)</f>
        <v>GO:0050896//response to stimulus;GO:0044699;GO:0050794//regulation of cellular process;GO:0006351//transcription, DNA-templated;GO:0009987//cellular process</v>
      </c>
      <c r="P6" t="str">
        <f>VLOOKUP(A6,'[1]shui_24h-VS-hzt_10_24h.GeneDiff'!$1:$1048576,16,0)</f>
        <v>gi|697184688|ref|XP_009601361.1|;gi|697184686|ref|XP_009601360.1|/8.04074e-101;1.5896e-154/PREDICTED: ethylene-responsive transcription factor ERF003-like isoform X2 [Nicotiana tomentosiformis];PREDICTED: ethylene-responsive transcription factor ERF003-like isoform X1 [Nicotiana tomentosiformis]</v>
      </c>
    </row>
    <row r="7" spans="1:16">
      <c r="A7" s="1" t="s">
        <v>5</v>
      </c>
      <c r="B7">
        <f>VLOOKUP(A7,'[1]shui_24h-VS-hzt_10_24h.GeneDiff'!$1:$1048576,2,0)</f>
        <v>1185</v>
      </c>
      <c r="C7">
        <f>VLOOKUP(A7,'[1]shui_24h-VS-hzt_10_24h.GeneDiff'!$1:$1048576,3,0)</f>
        <v>831</v>
      </c>
      <c r="D7">
        <f>VLOOKUP(A7,'[1]shui_24h-VS-hzt_10_24h.GeneDiff'!$1:$1048576,4,0)</f>
        <v>745</v>
      </c>
      <c r="E7">
        <f>VLOOKUP(A7,'[1]shui_24h-VS-hzt_10_24h.GeneDiff'!$1:$1048576,5,0)</f>
        <v>3027</v>
      </c>
      <c r="F7">
        <f>VLOOKUP(A7,'[1]shui_24h-VS-hzt_10_24h.GeneDiff'!$1:$1048576,6,0)</f>
        <v>2570</v>
      </c>
      <c r="G7">
        <f>VLOOKUP(A7,'[1]shui_24h-VS-hzt_10_24h.GeneDiff'!$1:$1048576,7,0)</f>
        <v>6.2738924331388599</v>
      </c>
      <c r="H7">
        <f>VLOOKUP(A7,'[1]shui_24h-VS-hzt_10_24h.GeneDiff'!$1:$1048576,8,0)</f>
        <v>1.7979162757229099</v>
      </c>
      <c r="I7" t="str">
        <f>VLOOKUP(A7,'[1]shui_24h-VS-hzt_10_24h.GeneDiff'!$1:$1048576,9,0)</f>
        <v>up</v>
      </c>
      <c r="J7">
        <f>VLOOKUP(A7,'[1]shui_24h-VS-hzt_10_24h.GeneDiff'!$1:$1048576,10,0)</f>
        <v>7.5799640260518702E-19</v>
      </c>
      <c r="K7">
        <f>VLOOKUP(A7,'[1]shui_24h-VS-hzt_10_24h.GeneDiff'!$1:$1048576,11,0)</f>
        <v>3.9831447629564899E-15</v>
      </c>
      <c r="L7" t="str">
        <f>VLOOKUP(A7,'[1]shui_24h-VS-hzt_10_24h.GeneDiff'!$1:$1048576,12,0)</f>
        <v>ko04144//Endocytosis;ko04141//Protein processing in endoplasmic reticulum;ko03040//Spliceosome</v>
      </c>
      <c r="M7" t="str">
        <f>VLOOKUP(A7,'[1]shui_24h-VS-hzt_10_24h.GeneDiff'!$1:$1048576,13,0)</f>
        <v>-</v>
      </c>
      <c r="N7" t="str">
        <f>VLOOKUP(A7,'[1]shui_24h-VS-hzt_10_24h.GeneDiff'!$1:$1048576,14,0)</f>
        <v>GO:0016628//oxidoreductase activity, acting on the CH-CH group of donors, NAD or NADP as acceptor;GO:0032550</v>
      </c>
      <c r="O7" t="str">
        <f>VLOOKUP(A7,'[1]shui_24h-VS-hzt_10_24h.GeneDiff'!$1:$1048576,15,0)</f>
        <v>GO:0044710;GO:0050896//response to stimulus</v>
      </c>
      <c r="P7" t="str">
        <f>VLOOKUP(A7,'[1]shui_24h-VS-hzt_10_24h.GeneDiff'!$1:$1048576,16,0)</f>
        <v>gi|392465167|dbj|BAM24707.1|/0/Heat shock protein 70 [Nicotiana tabacum]</v>
      </c>
    </row>
    <row r="8" spans="1:16">
      <c r="A8" s="1" t="s">
        <v>6</v>
      </c>
      <c r="B8">
        <f>VLOOKUP(A8,'[1]shui_24h-VS-hzt_10_24h.GeneDiff'!$1:$1048576,2,0)</f>
        <v>2556</v>
      </c>
      <c r="C8">
        <f>VLOOKUP(A8,'[1]shui_24h-VS-hzt_10_24h.GeneDiff'!$1:$1048576,3,0)</f>
        <v>58</v>
      </c>
      <c r="D8">
        <f>VLOOKUP(A8,'[1]shui_24h-VS-hzt_10_24h.GeneDiff'!$1:$1048576,4,0)</f>
        <v>41</v>
      </c>
      <c r="E8">
        <f>VLOOKUP(A8,'[1]shui_24h-VS-hzt_10_24h.GeneDiff'!$1:$1048576,5,0)</f>
        <v>315</v>
      </c>
      <c r="F8">
        <f>VLOOKUP(A8,'[1]shui_24h-VS-hzt_10_24h.GeneDiff'!$1:$1048576,6,0)</f>
        <v>299</v>
      </c>
      <c r="G8">
        <f>VLOOKUP(A8,'[1]shui_24h-VS-hzt_10_24h.GeneDiff'!$1:$1048576,7,0)</f>
        <v>2.9542340668589602</v>
      </c>
      <c r="H8">
        <f>VLOOKUP(A8,'[1]shui_24h-VS-hzt_10_24h.GeneDiff'!$1:$1048576,8,0)</f>
        <v>2.5938591528926001</v>
      </c>
      <c r="I8" t="str">
        <f>VLOOKUP(A8,'[1]shui_24h-VS-hzt_10_24h.GeneDiff'!$1:$1048576,9,0)</f>
        <v>up</v>
      </c>
      <c r="J8">
        <f>VLOOKUP(A8,'[1]shui_24h-VS-hzt_10_24h.GeneDiff'!$1:$1048576,10,0)</f>
        <v>5.8248311312788302E-18</v>
      </c>
      <c r="K8">
        <f>VLOOKUP(A8,'[1]shui_24h-VS-hzt_10_24h.GeneDiff'!$1:$1048576,11,0)</f>
        <v>2.2956387592261301E-14</v>
      </c>
      <c r="L8" t="str">
        <f>VLOOKUP(A8,'[1]shui_24h-VS-hzt_10_24h.GeneDiff'!$1:$1048576,12,0)</f>
        <v>-</v>
      </c>
      <c r="M8" t="str">
        <f>VLOOKUP(A8,'[1]shui_24h-VS-hzt_10_24h.GeneDiff'!$1:$1048576,13,0)</f>
        <v>-</v>
      </c>
      <c r="N8" t="str">
        <f>VLOOKUP(A8,'[1]shui_24h-VS-hzt_10_24h.GeneDiff'!$1:$1048576,14,0)</f>
        <v>-</v>
      </c>
      <c r="O8" t="str">
        <f>VLOOKUP(A8,'[1]shui_24h-VS-hzt_10_24h.GeneDiff'!$1:$1048576,15,0)</f>
        <v>-</v>
      </c>
      <c r="P8" t="str">
        <f>VLOOKUP(A8,'[1]shui_24h-VS-hzt_10_24h.GeneDiff'!$1:$1048576,16,0)</f>
        <v>gi|697139626|ref|XP_009623904.1|/0/PREDICTED: protein LONGIFOLIA 2-like [Nicotiana tomentosiformis]</v>
      </c>
    </row>
    <row r="9" spans="1:16">
      <c r="A9" s="1" t="s">
        <v>7</v>
      </c>
      <c r="B9">
        <f>VLOOKUP(A9,'[1]shui_24h-VS-hzt_10_24h.GeneDiff'!$1:$1048576,2,0)</f>
        <v>396</v>
      </c>
      <c r="C9">
        <f>VLOOKUP(A9,'[1]shui_24h-VS-hzt_10_24h.GeneDiff'!$1:$1048576,3,0)</f>
        <v>513</v>
      </c>
      <c r="D9">
        <f>VLOOKUP(A9,'[1]shui_24h-VS-hzt_10_24h.GeneDiff'!$1:$1048576,4,0)</f>
        <v>635</v>
      </c>
      <c r="E9">
        <f>VLOOKUP(A9,'[1]shui_24h-VS-hzt_10_24h.GeneDiff'!$1:$1048576,5,0)</f>
        <v>2220</v>
      </c>
      <c r="F9">
        <f>VLOOKUP(A9,'[1]shui_24h-VS-hzt_10_24h.GeneDiff'!$1:$1048576,6,0)</f>
        <v>1701</v>
      </c>
      <c r="G9">
        <f>VLOOKUP(A9,'[1]shui_24h-VS-hzt_10_24h.GeneDiff'!$1:$1048576,7,0)</f>
        <v>5.7744979257875597</v>
      </c>
      <c r="H9">
        <f>VLOOKUP(A9,'[1]shui_24h-VS-hzt_10_24h.GeneDiff'!$1:$1048576,8,0)</f>
        <v>1.7516443735995499</v>
      </c>
      <c r="I9" t="str">
        <f>VLOOKUP(A9,'[1]shui_24h-VS-hzt_10_24h.GeneDiff'!$1:$1048576,9,0)</f>
        <v>up</v>
      </c>
      <c r="J9">
        <f>VLOOKUP(A9,'[1]shui_24h-VS-hzt_10_24h.GeneDiff'!$1:$1048576,10,0)</f>
        <v>4.0485334669433301E-16</v>
      </c>
      <c r="K9">
        <f>VLOOKUP(A9,'[1]shui_24h-VS-hzt_10_24h.GeneDiff'!$1:$1048576,11,0)</f>
        <v>1.2624473115949E-12</v>
      </c>
      <c r="L9" t="str">
        <f>VLOOKUP(A9,'[1]shui_24h-VS-hzt_10_24h.GeneDiff'!$1:$1048576,12,0)</f>
        <v>-</v>
      </c>
      <c r="M9" t="str">
        <f>VLOOKUP(A9,'[1]shui_24h-VS-hzt_10_24h.GeneDiff'!$1:$1048576,13,0)</f>
        <v>-</v>
      </c>
      <c r="N9" t="str">
        <f>VLOOKUP(A9,'[1]shui_24h-VS-hzt_10_24h.GeneDiff'!$1:$1048576,14,0)</f>
        <v>GO:0005515//protein binding</v>
      </c>
      <c r="O9" t="str">
        <f>VLOOKUP(A9,'[1]shui_24h-VS-hzt_10_24h.GeneDiff'!$1:$1048576,15,0)</f>
        <v>-</v>
      </c>
      <c r="P9" t="str">
        <f>VLOOKUP(A9,'[1]shui_24h-VS-hzt_10_24h.GeneDiff'!$1:$1048576,16,0)</f>
        <v>gi|697114650|ref|XP_009611238.1|/4.65974e-77/PREDICTED: uncharacterized protein LOC104104784 [Nicotiana tomentosiformis]</v>
      </c>
    </row>
    <row r="10" spans="1:16">
      <c r="A10" s="1" t="s">
        <v>8</v>
      </c>
      <c r="B10">
        <f>VLOOKUP(A10,'[1]shui_24h-VS-hzt_10_24h.GeneDiff'!$1:$1048576,2,0)</f>
        <v>864</v>
      </c>
      <c r="C10">
        <f>VLOOKUP(A10,'[1]shui_24h-VS-hzt_10_24h.GeneDiff'!$1:$1048576,3,0)</f>
        <v>1242</v>
      </c>
      <c r="D10">
        <f>VLOOKUP(A10,'[1]shui_24h-VS-hzt_10_24h.GeneDiff'!$1:$1048576,4,0)</f>
        <v>1223</v>
      </c>
      <c r="E10">
        <f>VLOOKUP(A10,'[1]shui_24h-VS-hzt_10_24h.GeneDiff'!$1:$1048576,5,0)</f>
        <v>3237</v>
      </c>
      <c r="F10">
        <f>VLOOKUP(A10,'[1]shui_24h-VS-hzt_10_24h.GeneDiff'!$1:$1048576,6,0)</f>
        <v>3757</v>
      </c>
      <c r="G10">
        <f>VLOOKUP(A10,'[1]shui_24h-VS-hzt_10_24h.GeneDiff'!$1:$1048576,7,0)</f>
        <v>6.6663746716111598</v>
      </c>
      <c r="H10">
        <f>VLOOKUP(A10,'[1]shui_24h-VS-hzt_10_24h.GeneDiff'!$1:$1048576,8,0)</f>
        <v>1.4668750655782199</v>
      </c>
      <c r="I10" t="str">
        <f>VLOOKUP(A10,'[1]shui_24h-VS-hzt_10_24h.GeneDiff'!$1:$1048576,9,0)</f>
        <v>up</v>
      </c>
      <c r="J10">
        <f>VLOOKUP(A10,'[1]shui_24h-VS-hzt_10_24h.GeneDiff'!$1:$1048576,10,0)</f>
        <v>4.8048995334894396E-16</v>
      </c>
      <c r="K10">
        <f>VLOOKUP(A10,'[1]shui_24h-VS-hzt_10_24h.GeneDiff'!$1:$1048576,11,0)</f>
        <v>1.2624473115949E-12</v>
      </c>
      <c r="L10" t="str">
        <f>VLOOKUP(A10,'[1]shui_24h-VS-hzt_10_24h.GeneDiff'!$1:$1048576,12,0)</f>
        <v>-</v>
      </c>
      <c r="M10" t="str">
        <f>VLOOKUP(A10,'[1]shui_24h-VS-hzt_10_24h.GeneDiff'!$1:$1048576,13,0)</f>
        <v>GO:0005911//cell-cell junction;GO:0031224//intrinsic component of membrane;GO:0009536//plastid</v>
      </c>
      <c r="N10" t="str">
        <f>VLOOKUP(A10,'[1]shui_24h-VS-hzt_10_24h.GeneDiff'!$1:$1048576,14,0)</f>
        <v>GO:0005372//water transmembrane transporter activity</v>
      </c>
      <c r="O10" t="str">
        <f>VLOOKUP(A10,'[1]shui_24h-VS-hzt_10_24h.GeneDiff'!$1:$1048576,15,0)</f>
        <v>GO:0006950//response to stress;GO:0042044//fluid transport;GO:0001101//response to acid chemical</v>
      </c>
      <c r="P10" t="str">
        <f>VLOOKUP(A10,'[1]shui_24h-VS-hzt_10_24h.GeneDiff'!$1:$1048576,16,0)</f>
        <v>gi|735997375|tpg|DAA64686.1|/0/TPA_exp: aquaporin PIP2 9b [Nicotiana tabacum]</v>
      </c>
    </row>
    <row r="11" spans="1:16">
      <c r="A11" s="1" t="s">
        <v>9</v>
      </c>
      <c r="B11">
        <f>VLOOKUP(A11,'[1]shui_24h-VS-hzt_10_24h.GeneDiff'!$1:$1048576,2,0)</f>
        <v>798</v>
      </c>
      <c r="C11">
        <f>VLOOKUP(A11,'[1]shui_24h-VS-hzt_10_24h.GeneDiff'!$1:$1048576,3,0)</f>
        <v>51</v>
      </c>
      <c r="D11">
        <f>VLOOKUP(A11,'[1]shui_24h-VS-hzt_10_24h.GeneDiff'!$1:$1048576,4,0)</f>
        <v>68</v>
      </c>
      <c r="E11">
        <f>VLOOKUP(A11,'[1]shui_24h-VS-hzt_10_24h.GeneDiff'!$1:$1048576,5,0)</f>
        <v>345</v>
      </c>
      <c r="F11">
        <f>VLOOKUP(A11,'[1]shui_24h-VS-hzt_10_24h.GeneDiff'!$1:$1048576,6,0)</f>
        <v>280</v>
      </c>
      <c r="G11">
        <f>VLOOKUP(A11,'[1]shui_24h-VS-hzt_10_24h.GeneDiff'!$1:$1048576,7,0)</f>
        <v>3.0169500604672699</v>
      </c>
      <c r="H11">
        <f>VLOOKUP(A11,'[1]shui_24h-VS-hzt_10_24h.GeneDiff'!$1:$1048576,8,0)</f>
        <v>2.3680718843831099</v>
      </c>
      <c r="I11" t="str">
        <f>VLOOKUP(A11,'[1]shui_24h-VS-hzt_10_24h.GeneDiff'!$1:$1048576,9,0)</f>
        <v>up</v>
      </c>
      <c r="J11">
        <f>VLOOKUP(A11,'[1]shui_24h-VS-hzt_10_24h.GeneDiff'!$1:$1048576,10,0)</f>
        <v>7.4891521061322203E-16</v>
      </c>
      <c r="K11">
        <f>VLOOKUP(A11,'[1]shui_24h-VS-hzt_10_24h.GeneDiff'!$1:$1048576,11,0)</f>
        <v>1.81634982118648E-12</v>
      </c>
      <c r="L11" t="str">
        <f>VLOOKUP(A11,'[1]shui_24h-VS-hzt_10_24h.GeneDiff'!$1:$1048576,12,0)</f>
        <v>ko01100//Metabolic pathways;ko01040//Biosynthesis of unsaturated fatty acids;ko00905//Brassinosteroid biosynthesis;ko01110//Biosynthesis of secondary metabolites;ko00062//Fatty acid elongation</v>
      </c>
      <c r="M11" t="str">
        <f>VLOOKUP(A11,'[1]shui_24h-VS-hzt_10_24h.GeneDiff'!$1:$1048576,13,0)</f>
        <v>GO:0016020//membrane;GO:0009536//plastid;GO:0044424;GO:0031224//intrinsic component of membrane</v>
      </c>
      <c r="N11" t="str">
        <f>VLOOKUP(A11,'[1]shui_24h-VS-hzt_10_24h.GeneDiff'!$1:$1048576,14,0)</f>
        <v>GO:0016491//oxidoreductase activity</v>
      </c>
      <c r="O11" t="str">
        <f>VLOOKUP(A11,'[1]shui_24h-VS-hzt_10_24h.GeneDiff'!$1:$1048576,15,0)</f>
        <v>GO:0044710;GO:0044238//primary metabolic process</v>
      </c>
      <c r="P11" t="str">
        <f>VLOOKUP(A11,'[1]shui_24h-VS-hzt_10_24h.GeneDiff'!$1:$1048576,16,0)</f>
        <v>gi|697137585|ref|XP_009622897.1|;gi|697110618|ref|XP_009609174.1|/0;1.0407e-98/PREDICTED: very-long-chain enoyl-CoA reductase-like [Nicotiana tomentosiformis];PREDICTED: steroid 5-alpha-reductase DET2-like, partial [Nicotiana tomentosiformis]</v>
      </c>
    </row>
    <row r="12" spans="1:16">
      <c r="A12" s="1" t="s">
        <v>10</v>
      </c>
      <c r="B12">
        <f>VLOOKUP(A12,'[1]shui_24h-VS-hzt_10_24h.GeneDiff'!$1:$1048576,2,0)</f>
        <v>882</v>
      </c>
      <c r="C12">
        <f>VLOOKUP(A12,'[1]shui_24h-VS-hzt_10_24h.GeneDiff'!$1:$1048576,3,0)</f>
        <v>268</v>
      </c>
      <c r="D12">
        <f>VLOOKUP(A12,'[1]shui_24h-VS-hzt_10_24h.GeneDiff'!$1:$1048576,4,0)</f>
        <v>290</v>
      </c>
      <c r="E12">
        <f>VLOOKUP(A12,'[1]shui_24h-VS-hzt_10_24h.GeneDiff'!$1:$1048576,5,0)</f>
        <v>788</v>
      </c>
      <c r="F12">
        <f>VLOOKUP(A12,'[1]shui_24h-VS-hzt_10_24h.GeneDiff'!$1:$1048576,6,0)</f>
        <v>814</v>
      </c>
      <c r="G12">
        <f>VLOOKUP(A12,'[1]shui_24h-VS-hzt_10_24h.GeneDiff'!$1:$1048576,7,0)</f>
        <v>4.5420405557222603</v>
      </c>
      <c r="H12">
        <f>VLOOKUP(A12,'[1]shui_24h-VS-hzt_10_24h.GeneDiff'!$1:$1048576,8,0)</f>
        <v>1.4890310030651199</v>
      </c>
      <c r="I12" t="str">
        <f>VLOOKUP(A12,'[1]shui_24h-VS-hzt_10_24h.GeneDiff'!$1:$1048576,9,0)</f>
        <v>up</v>
      </c>
      <c r="J12">
        <f>VLOOKUP(A12,'[1]shui_24h-VS-hzt_10_24h.GeneDiff'!$1:$1048576,10,0)</f>
        <v>8.4166601836672603E-15</v>
      </c>
      <c r="K12">
        <f>VLOOKUP(A12,'[1]shui_24h-VS-hzt_10_24h.GeneDiff'!$1:$1048576,11,0)</f>
        <v>1.4742715496158001E-11</v>
      </c>
      <c r="L12" t="str">
        <f>VLOOKUP(A12,'[1]shui_24h-VS-hzt_10_24h.GeneDiff'!$1:$1048576,12,0)</f>
        <v>-</v>
      </c>
      <c r="M12" t="str">
        <f>VLOOKUP(A12,'[1]shui_24h-VS-hzt_10_24h.GeneDiff'!$1:$1048576,13,0)</f>
        <v>-</v>
      </c>
      <c r="N12" t="str">
        <f>VLOOKUP(A12,'[1]shui_24h-VS-hzt_10_24h.GeneDiff'!$1:$1048576,14,0)</f>
        <v>GO:0005488</v>
      </c>
      <c r="O12" t="str">
        <f>VLOOKUP(A12,'[1]shui_24h-VS-hzt_10_24h.GeneDiff'!$1:$1048576,15,0)</f>
        <v>-</v>
      </c>
      <c r="P12" t="str">
        <f>VLOOKUP(A12,'[1]shui_24h-VS-hzt_10_24h.GeneDiff'!$1:$1048576,16,0)</f>
        <v>gi|698579181|ref|XP_009776947.1|/7.97622e-146/PREDICTED: GATA transcription factor 4 [Nicotiana sylvestris]</v>
      </c>
    </row>
    <row r="13" spans="1:16">
      <c r="A13" s="1" t="s">
        <v>11</v>
      </c>
      <c r="B13">
        <f>VLOOKUP(A13,'[1]shui_24h-VS-hzt_10_24h.GeneDiff'!$1:$1048576,2,0)</f>
        <v>762</v>
      </c>
      <c r="C13">
        <f>VLOOKUP(A13,'[1]shui_24h-VS-hzt_10_24h.GeneDiff'!$1:$1048576,3,0)</f>
        <v>90</v>
      </c>
      <c r="D13">
        <f>VLOOKUP(A13,'[1]shui_24h-VS-hzt_10_24h.GeneDiff'!$1:$1048576,4,0)</f>
        <v>114</v>
      </c>
      <c r="E13">
        <f>VLOOKUP(A13,'[1]shui_24h-VS-hzt_10_24h.GeneDiff'!$1:$1048576,5,0)</f>
        <v>530</v>
      </c>
      <c r="F13">
        <f>VLOOKUP(A13,'[1]shui_24h-VS-hzt_10_24h.GeneDiff'!$1:$1048576,6,0)</f>
        <v>367</v>
      </c>
      <c r="G13">
        <f>VLOOKUP(A13,'[1]shui_24h-VS-hzt_10_24h.GeneDiff'!$1:$1048576,7,0)</f>
        <v>3.5812660514318702</v>
      </c>
      <c r="H13">
        <f>VLOOKUP(A13,'[1]shui_24h-VS-hzt_10_24h.GeneDiff'!$1:$1048576,8,0)</f>
        <v>2.1170690070482898</v>
      </c>
      <c r="I13" t="str">
        <f>VLOOKUP(A13,'[1]shui_24h-VS-hzt_10_24h.GeneDiff'!$1:$1048576,9,0)</f>
        <v>up</v>
      </c>
      <c r="J13">
        <f>VLOOKUP(A13,'[1]shui_24h-VS-hzt_10_24h.GeneDiff'!$1:$1048576,10,0)</f>
        <v>3.0587878054627901E-14</v>
      </c>
      <c r="K13">
        <f>VLOOKUP(A13,'[1]shui_24h-VS-hzt_10_24h.GeneDiff'!$1:$1048576,11,0)</f>
        <v>4.5924057484969599E-11</v>
      </c>
      <c r="L13" t="str">
        <f>VLOOKUP(A13,'[1]shui_24h-VS-hzt_10_24h.GeneDiff'!$1:$1048576,12,0)</f>
        <v>ko01100//Metabolic pathways;ko01110//Biosynthesis of secondary metabolites;ko00910//Nitrogen metabolism;ko00250//Alanine, aspartate and glutamate metabolism</v>
      </c>
      <c r="M13" t="str">
        <f>VLOOKUP(A13,'[1]shui_24h-VS-hzt_10_24h.GeneDiff'!$1:$1048576,13,0)</f>
        <v>-</v>
      </c>
      <c r="N13" t="str">
        <f>VLOOKUP(A13,'[1]shui_24h-VS-hzt_10_24h.GeneDiff'!$1:$1048576,14,0)</f>
        <v>-</v>
      </c>
      <c r="O13" t="str">
        <f>VLOOKUP(A13,'[1]shui_24h-VS-hzt_10_24h.GeneDiff'!$1:$1048576,15,0)</f>
        <v>-</v>
      </c>
      <c r="P13" t="str">
        <f>VLOOKUP(A13,'[1]shui_24h-VS-hzt_10_24h.GeneDiff'!$1:$1048576,16,0)</f>
        <v>gi|698538934|ref|XP_009765293.1|/0/PREDICTED: stem-specific protein TSJT1-like [Nicotiana sylvestris]</v>
      </c>
    </row>
    <row r="14" spans="1:16">
      <c r="A14" s="1" t="s">
        <v>12</v>
      </c>
      <c r="B14">
        <f>VLOOKUP(A14,'[1]shui_24h-VS-hzt_10_24h.GeneDiff'!$1:$1048576,2,0)</f>
        <v>1137</v>
      </c>
      <c r="C14">
        <f>VLOOKUP(A14,'[1]shui_24h-VS-hzt_10_24h.GeneDiff'!$1:$1048576,3,0)</f>
        <v>0</v>
      </c>
      <c r="D14">
        <f>VLOOKUP(A14,'[1]shui_24h-VS-hzt_10_24h.GeneDiff'!$1:$1048576,4,0)</f>
        <v>8</v>
      </c>
      <c r="E14">
        <f>VLOOKUP(A14,'[1]shui_24h-VS-hzt_10_24h.GeneDiff'!$1:$1048576,5,0)</f>
        <v>138</v>
      </c>
      <c r="F14">
        <f>VLOOKUP(A14,'[1]shui_24h-VS-hzt_10_24h.GeneDiff'!$1:$1048576,6,0)</f>
        <v>93</v>
      </c>
      <c r="G14">
        <f>VLOOKUP(A14,'[1]shui_24h-VS-hzt_10_24h.GeneDiff'!$1:$1048576,7,0)</f>
        <v>1.4126095163039001</v>
      </c>
      <c r="H14">
        <f>VLOOKUP(A14,'[1]shui_24h-VS-hzt_10_24h.GeneDiff'!$1:$1048576,8,0)</f>
        <v>4.8012846383154502</v>
      </c>
      <c r="I14" t="str">
        <f>VLOOKUP(A14,'[1]shui_24h-VS-hzt_10_24h.GeneDiff'!$1:$1048576,9,0)</f>
        <v>up</v>
      </c>
      <c r="J14">
        <f>VLOOKUP(A14,'[1]shui_24h-VS-hzt_10_24h.GeneDiff'!$1:$1048576,10,0)</f>
        <v>4.6765394728194998E-14</v>
      </c>
      <c r="K14">
        <f>VLOOKUP(A14,'[1]shui_24h-VS-hzt_10_24h.GeneDiff'!$1:$1048576,11,0)</f>
        <v>6.7021187744784504E-11</v>
      </c>
      <c r="L14" t="str">
        <f>VLOOKUP(A14,'[1]shui_24h-VS-hzt_10_24h.GeneDiff'!$1:$1048576,12,0)</f>
        <v>ko01100//Metabolic pathways;ko01110//Biosynthesis of secondary metabolites;ko00904//Diterpenoid biosynthesis</v>
      </c>
      <c r="M14" t="str">
        <f>VLOOKUP(A14,'[1]shui_24h-VS-hzt_10_24h.GeneDiff'!$1:$1048576,13,0)</f>
        <v>-</v>
      </c>
      <c r="N14" t="str">
        <f>VLOOKUP(A14,'[1]shui_24h-VS-hzt_10_24h.GeneDiff'!$1:$1048576,14,0)</f>
        <v>GO:0046914//transition metal ion binding;GO:0016705//oxidoreductase activity, acting on paired donors, with incorporation or reduction of molecular oxygen</v>
      </c>
      <c r="O14" t="str">
        <f>VLOOKUP(A14,'[1]shui_24h-VS-hzt_10_24h.GeneDiff'!$1:$1048576,15,0)</f>
        <v>GO:0044710</v>
      </c>
      <c r="P14" t="str">
        <f>VLOOKUP(A14,'[1]shui_24h-VS-hzt_10_24h.GeneDiff'!$1:$1048576,16,0)</f>
        <v>gi|700584228|ref|NP_001289511.1|/0/gibberellin 20 oxidase 1-like [Nicotiana sylvestris]</v>
      </c>
    </row>
    <row r="15" spans="1:16">
      <c r="A15" s="1" t="s">
        <v>13</v>
      </c>
      <c r="B15">
        <f>VLOOKUP(A15,'[1]shui_24h-VS-hzt_10_24h.GeneDiff'!$1:$1048576,2,0)</f>
        <v>363</v>
      </c>
      <c r="C15">
        <f>VLOOKUP(A15,'[1]shui_24h-VS-hzt_10_24h.GeneDiff'!$1:$1048576,3,0)</f>
        <v>18</v>
      </c>
      <c r="D15">
        <f>VLOOKUP(A15,'[1]shui_24h-VS-hzt_10_24h.GeneDiff'!$1:$1048576,4,0)</f>
        <v>9</v>
      </c>
      <c r="E15">
        <f>VLOOKUP(A15,'[1]shui_24h-VS-hzt_10_24h.GeneDiff'!$1:$1048576,5,0)</f>
        <v>244</v>
      </c>
      <c r="F15">
        <f>VLOOKUP(A15,'[1]shui_24h-VS-hzt_10_24h.GeneDiff'!$1:$1048576,6,0)</f>
        <v>126</v>
      </c>
      <c r="G15">
        <f>VLOOKUP(A15,'[1]shui_24h-VS-hzt_10_24h.GeneDiff'!$1:$1048576,7,0)</f>
        <v>2.1334838540387202</v>
      </c>
      <c r="H15">
        <f>VLOOKUP(A15,'[1]shui_24h-VS-hzt_10_24h.GeneDiff'!$1:$1048576,8,0)</f>
        <v>3.7422384210418</v>
      </c>
      <c r="I15" t="str">
        <f>VLOOKUP(A15,'[1]shui_24h-VS-hzt_10_24h.GeneDiff'!$1:$1048576,9,0)</f>
        <v>up</v>
      </c>
      <c r="J15">
        <f>VLOOKUP(A15,'[1]shui_24h-VS-hzt_10_24h.GeneDiff'!$1:$1048576,10,0)</f>
        <v>6.0276021775400906E-14</v>
      </c>
      <c r="K15">
        <f>VLOOKUP(A15,'[1]shui_24h-VS-hzt_10_24h.GeneDiff'!$1:$1048576,11,0)</f>
        <v>7.8013783676128298E-11</v>
      </c>
      <c r="L15" t="str">
        <f>VLOOKUP(A15,'[1]shui_24h-VS-hzt_10_24h.GeneDiff'!$1:$1048576,12,0)</f>
        <v>-</v>
      </c>
      <c r="M15" t="str">
        <f>VLOOKUP(A15,'[1]shui_24h-VS-hzt_10_24h.GeneDiff'!$1:$1048576,13,0)</f>
        <v>-</v>
      </c>
      <c r="N15" t="str">
        <f>VLOOKUP(A15,'[1]shui_24h-VS-hzt_10_24h.GeneDiff'!$1:$1048576,14,0)</f>
        <v>-</v>
      </c>
      <c r="O15" t="str">
        <f>VLOOKUP(A15,'[1]shui_24h-VS-hzt_10_24h.GeneDiff'!$1:$1048576,15,0)</f>
        <v>-</v>
      </c>
      <c r="P15" t="str">
        <f>VLOOKUP(A15,'[1]shui_24h-VS-hzt_10_24h.GeneDiff'!$1:$1048576,16,0)</f>
        <v>gi|698464505|ref|XP_009782454.1|/7.93963e-74/PREDICTED: uncharacterized protein LOC104231201 isoform X1 [Nicotiana sylvestris]</v>
      </c>
    </row>
    <row r="16" spans="1:16">
      <c r="A16" s="1" t="s">
        <v>14</v>
      </c>
      <c r="B16">
        <f>VLOOKUP(A16,'[1]shui_24h-VS-hzt_10_24h.GeneDiff'!$1:$1048576,2,0)</f>
        <v>4308</v>
      </c>
      <c r="C16">
        <f>VLOOKUP(A16,'[1]shui_24h-VS-hzt_10_24h.GeneDiff'!$1:$1048576,3,0)</f>
        <v>323</v>
      </c>
      <c r="D16">
        <f>VLOOKUP(A16,'[1]shui_24h-VS-hzt_10_24h.GeneDiff'!$1:$1048576,4,0)</f>
        <v>294</v>
      </c>
      <c r="E16">
        <f>VLOOKUP(A16,'[1]shui_24h-VS-hzt_10_24h.GeneDiff'!$1:$1048576,5,0)</f>
        <v>1154</v>
      </c>
      <c r="F16">
        <f>VLOOKUP(A16,'[1]shui_24h-VS-hzt_10_24h.GeneDiff'!$1:$1048576,6,0)</f>
        <v>862</v>
      </c>
      <c r="G16">
        <f>VLOOKUP(A16,'[1]shui_24h-VS-hzt_10_24h.GeneDiff'!$1:$1048576,7,0)</f>
        <v>4.8339883826014702</v>
      </c>
      <c r="H16">
        <f>VLOOKUP(A16,'[1]shui_24h-VS-hzt_10_24h.GeneDiff'!$1:$1048576,8,0)</f>
        <v>1.68150775269167</v>
      </c>
      <c r="I16" t="str">
        <f>VLOOKUP(A16,'[1]shui_24h-VS-hzt_10_24h.GeneDiff'!$1:$1048576,9,0)</f>
        <v>up</v>
      </c>
      <c r="J16">
        <f>VLOOKUP(A16,'[1]shui_24h-VS-hzt_10_24h.GeneDiff'!$1:$1048576,10,0)</f>
        <v>6.1858752003019594E-14</v>
      </c>
      <c r="K16">
        <f>VLOOKUP(A16,'[1]shui_24h-VS-hzt_10_24h.GeneDiff'!$1:$1048576,11,0)</f>
        <v>7.8013783676128298E-11</v>
      </c>
      <c r="L16" t="str">
        <f>VLOOKUP(A16,'[1]shui_24h-VS-hzt_10_24h.GeneDiff'!$1:$1048576,12,0)</f>
        <v>ko03040//Spliceosome;ko02010//ABC transporters</v>
      </c>
      <c r="M16" t="str">
        <f>VLOOKUP(A16,'[1]shui_24h-VS-hzt_10_24h.GeneDiff'!$1:$1048576,13,0)</f>
        <v>GO:0031224//intrinsic component of membrane</v>
      </c>
      <c r="N16" t="str">
        <f>VLOOKUP(A16,'[1]shui_24h-VS-hzt_10_24h.GeneDiff'!$1:$1048576,14,0)</f>
        <v>GO:0017111//nucleoside-triphosphatase activity;GO:0032550</v>
      </c>
      <c r="O16" t="str">
        <f>VLOOKUP(A16,'[1]shui_24h-VS-hzt_10_24h.GeneDiff'!$1:$1048576,15,0)</f>
        <v>GO:0009154//purine ribonucleotide catabolic process;GO:0051234//establishment of localization</v>
      </c>
      <c r="P16" t="str">
        <f>VLOOKUP(A16,'[1]shui_24h-VS-hzt_10_24h.GeneDiff'!$1:$1048576,16,0)</f>
        <v>gi|697175187|ref|XP_009596530.1|/0/PREDICTED: pleiotropic drug resistance protein 1 [Nicotiana tomentosiformis]</v>
      </c>
    </row>
    <row r="17" spans="1:16">
      <c r="A17" s="1" t="s">
        <v>15</v>
      </c>
      <c r="B17">
        <f>VLOOKUP(A17,'[1]shui_24h-VS-hzt_10_24h.GeneDiff'!$1:$1048576,2,0)</f>
        <v>975</v>
      </c>
      <c r="C17">
        <f>VLOOKUP(A17,'[1]shui_24h-VS-hzt_10_24h.GeneDiff'!$1:$1048576,3,0)</f>
        <v>229</v>
      </c>
      <c r="D17">
        <f>VLOOKUP(A17,'[1]shui_24h-VS-hzt_10_24h.GeneDiff'!$1:$1048576,4,0)</f>
        <v>195</v>
      </c>
      <c r="E17">
        <f>VLOOKUP(A17,'[1]shui_24h-VS-hzt_10_24h.GeneDiff'!$1:$1048576,5,0)</f>
        <v>851</v>
      </c>
      <c r="F17">
        <f>VLOOKUP(A17,'[1]shui_24h-VS-hzt_10_24h.GeneDiff'!$1:$1048576,6,0)</f>
        <v>632</v>
      </c>
      <c r="G17">
        <f>VLOOKUP(A17,'[1]shui_24h-VS-hzt_10_24h.GeneDiff'!$1:$1048576,7,0)</f>
        <v>4.3703945030952003</v>
      </c>
      <c r="H17">
        <f>VLOOKUP(A17,'[1]shui_24h-VS-hzt_10_24h.GeneDiff'!$1:$1048576,8,0)</f>
        <v>1.7784108544611299</v>
      </c>
      <c r="I17" t="str">
        <f>VLOOKUP(A17,'[1]shui_24h-VS-hzt_10_24h.GeneDiff'!$1:$1048576,9,0)</f>
        <v>up</v>
      </c>
      <c r="J17">
        <f>VLOOKUP(A17,'[1]shui_24h-VS-hzt_10_24h.GeneDiff'!$1:$1048576,10,0)</f>
        <v>1.29999089295051E-13</v>
      </c>
      <c r="K17">
        <f>VLOOKUP(A17,'[1]shui_24h-VS-hzt_10_24h.GeneDiff'!$1:$1048576,11,0)</f>
        <v>1.5764389563014E-10</v>
      </c>
      <c r="L17" t="str">
        <f>VLOOKUP(A17,'[1]shui_24h-VS-hzt_10_24h.GeneDiff'!$1:$1048576,12,0)</f>
        <v>-</v>
      </c>
      <c r="M17" t="str">
        <f>VLOOKUP(A17,'[1]shui_24h-VS-hzt_10_24h.GeneDiff'!$1:$1048576,13,0)</f>
        <v>GO:0043231//intracellular membrane-bounded organelle</v>
      </c>
      <c r="N17" t="str">
        <f>VLOOKUP(A17,'[1]shui_24h-VS-hzt_10_24h.GeneDiff'!$1:$1048576,14,0)</f>
        <v>GO:0016788//hydrolase activity, acting on ester bonds</v>
      </c>
      <c r="O17" t="str">
        <f>VLOOKUP(A17,'[1]shui_24h-VS-hzt_10_24h.GeneDiff'!$1:$1048576,15,0)</f>
        <v>GO:0032446//protein modification by small protein conjugation;GO:0090304</v>
      </c>
      <c r="P17" t="str">
        <f>VLOOKUP(A17,'[1]shui_24h-VS-hzt_10_24h.GeneDiff'!$1:$1048576,16,0)</f>
        <v>gi|698488391|ref|XP_009790801.1|/0/PREDICTED: bifunctional nuclease 2-like [Nicotiana sylvestris]</v>
      </c>
    </row>
    <row r="18" spans="1:16">
      <c r="A18" s="1" t="s">
        <v>16</v>
      </c>
      <c r="B18">
        <f>VLOOKUP(A18,'[1]shui_24h-VS-hzt_10_24h.GeneDiff'!$1:$1048576,2,0)</f>
        <v>1815</v>
      </c>
      <c r="C18">
        <f>VLOOKUP(A18,'[1]shui_24h-VS-hzt_10_24h.GeneDiff'!$1:$1048576,3,0)</f>
        <v>120</v>
      </c>
      <c r="D18">
        <f>VLOOKUP(A18,'[1]shui_24h-VS-hzt_10_24h.GeneDiff'!$1:$1048576,4,0)</f>
        <v>142</v>
      </c>
      <c r="E18">
        <f>VLOOKUP(A18,'[1]shui_24h-VS-hzt_10_24h.GeneDiff'!$1:$1048576,5,0)</f>
        <v>413</v>
      </c>
      <c r="F18">
        <f>VLOOKUP(A18,'[1]shui_24h-VS-hzt_10_24h.GeneDiff'!$1:$1048576,6,0)</f>
        <v>443</v>
      </c>
      <c r="G18">
        <f>VLOOKUP(A18,'[1]shui_24h-VS-hzt_10_24h.GeneDiff'!$1:$1048576,7,0)</f>
        <v>3.5952893442694398</v>
      </c>
      <c r="H18">
        <f>VLOOKUP(A18,'[1]shui_24h-VS-hzt_10_24h.GeneDiff'!$1:$1048576,8,0)</f>
        <v>1.67543515719912</v>
      </c>
      <c r="I18" t="str">
        <f>VLOOKUP(A18,'[1]shui_24h-VS-hzt_10_24h.GeneDiff'!$1:$1048576,9,0)</f>
        <v>up</v>
      </c>
      <c r="J18">
        <f>VLOOKUP(A18,'[1]shui_24h-VS-hzt_10_24h.GeneDiff'!$1:$1048576,10,0)</f>
        <v>1.7133709521302201E-13</v>
      </c>
      <c r="K18">
        <f>VLOOKUP(A18,'[1]shui_24h-VS-hzt_10_24h.GeneDiff'!$1:$1048576,11,0)</f>
        <v>2.00077306480421E-10</v>
      </c>
      <c r="L18" t="str">
        <f>VLOOKUP(A18,'[1]shui_24h-VS-hzt_10_24h.GeneDiff'!$1:$1048576,12,0)</f>
        <v>ko01100//Metabolic pathways;ko00900//Terpenoid backbone biosynthesis;ko01110//Biosynthesis of secondary metabolites</v>
      </c>
      <c r="M18" t="str">
        <f>VLOOKUP(A18,'[1]shui_24h-VS-hzt_10_24h.GeneDiff'!$1:$1048576,13,0)</f>
        <v>GO:0043231//intracellular membrane-bounded organelle;GO:0031224//intrinsic component of membrane;GO:0042175//nuclear outer membrane-endoplasmic reticulum membrane network</v>
      </c>
      <c r="N18" t="str">
        <f>VLOOKUP(A18,'[1]shui_24h-VS-hzt_10_24h.GeneDiff'!$1:$1048576,14,0)</f>
        <v>GO:0016616//oxidoreductase activity, acting on the CH-OH group of donors, NAD or NADP as acceptor;GO:0000166//nucleotide binding;GO:0048037//cofactor binding</v>
      </c>
      <c r="O18" t="str">
        <f>VLOOKUP(A18,'[1]shui_24h-VS-hzt_10_24h.GeneDiff'!$1:$1048576,15,0)</f>
        <v>GO:0006732;GO:0006722;GO:0006694//steroid biosynthetic process</v>
      </c>
      <c r="P18" t="str">
        <f>VLOOKUP(A18,'[1]shui_24h-VS-hzt_10_24h.GeneDiff'!$1:$1048576,16,0)</f>
        <v>gi|18000042|gb|AAL54878.1|AF004232_1/0/hydroxy-methyl-glutaryl-coenzyme A reductase [Nicotiana tabacum]</v>
      </c>
    </row>
    <row r="19" spans="1:16">
      <c r="A19" s="1" t="s">
        <v>17</v>
      </c>
      <c r="B19">
        <f>VLOOKUP(A19,'[1]shui_24h-VS-hzt_10_24h.GeneDiff'!$1:$1048576,2,0)</f>
        <v>771</v>
      </c>
      <c r="C19">
        <f>VLOOKUP(A19,'[1]shui_24h-VS-hzt_10_24h.GeneDiff'!$1:$1048576,3,0)</f>
        <v>508</v>
      </c>
      <c r="D19">
        <f>VLOOKUP(A19,'[1]shui_24h-VS-hzt_10_24h.GeneDiff'!$1:$1048576,4,0)</f>
        <v>476</v>
      </c>
      <c r="E19">
        <f>VLOOKUP(A19,'[1]shui_24h-VS-hzt_10_24h.GeneDiff'!$1:$1048576,5,0)</f>
        <v>1421</v>
      </c>
      <c r="F19">
        <f>VLOOKUP(A19,'[1]shui_24h-VS-hzt_10_24h.GeneDiff'!$1:$1048576,6,0)</f>
        <v>1280</v>
      </c>
      <c r="G19">
        <f>VLOOKUP(A19,'[1]shui_24h-VS-hzt_10_24h.GeneDiff'!$1:$1048576,7,0)</f>
        <v>5.3144066930921197</v>
      </c>
      <c r="H19">
        <f>VLOOKUP(A19,'[1]shui_24h-VS-hzt_10_24h.GeneDiff'!$1:$1048576,8,0)</f>
        <v>1.42545690836409</v>
      </c>
      <c r="I19" t="str">
        <f>VLOOKUP(A19,'[1]shui_24h-VS-hzt_10_24h.GeneDiff'!$1:$1048576,9,0)</f>
        <v>up</v>
      </c>
      <c r="J19">
        <f>VLOOKUP(A19,'[1]shui_24h-VS-hzt_10_24h.GeneDiff'!$1:$1048576,10,0)</f>
        <v>2.15155121628689E-13</v>
      </c>
      <c r="K19">
        <f>VLOOKUP(A19,'[1]shui_24h-VS-hzt_10_24h.GeneDiff'!$1:$1048576,11,0)</f>
        <v>2.2859153337999799E-10</v>
      </c>
      <c r="L19" t="str">
        <f>VLOOKUP(A19,'[1]shui_24h-VS-hzt_10_24h.GeneDiff'!$1:$1048576,12,0)</f>
        <v>-</v>
      </c>
      <c r="M19" t="str">
        <f>VLOOKUP(A19,'[1]shui_24h-VS-hzt_10_24h.GeneDiff'!$1:$1048576,13,0)</f>
        <v>GO:0019866//organelle inner membrane;GO:0031224//intrinsic component of membrane</v>
      </c>
      <c r="N19" t="str">
        <f>VLOOKUP(A19,'[1]shui_24h-VS-hzt_10_24h.GeneDiff'!$1:$1048576,14,0)</f>
        <v>-</v>
      </c>
      <c r="O19" t="str">
        <f>VLOOKUP(A19,'[1]shui_24h-VS-hzt_10_24h.GeneDiff'!$1:$1048576,15,0)</f>
        <v>GO:0051234//establishment of localization;GO:0044763</v>
      </c>
      <c r="P19" t="str">
        <f>VLOOKUP(A19,'[1]shui_24h-VS-hzt_10_24h.GeneDiff'!$1:$1048576,16,0)</f>
        <v>gi|698528023|ref|XP_009760860.1|/1.25304e-155/PREDICTED: ADP,ATP carrier protein, mitochondrial [Nicotiana sylvestris]</v>
      </c>
    </row>
    <row r="20" spans="1:16">
      <c r="A20" s="1" t="s">
        <v>18</v>
      </c>
      <c r="B20">
        <f>VLOOKUP(A20,'[1]shui_24h-VS-hzt_10_24h.GeneDiff'!$1:$1048576,2,0)</f>
        <v>372</v>
      </c>
      <c r="C20">
        <f>VLOOKUP(A20,'[1]shui_24h-VS-hzt_10_24h.GeneDiff'!$1:$1048576,3,0)</f>
        <v>63</v>
      </c>
      <c r="D20">
        <f>VLOOKUP(A20,'[1]shui_24h-VS-hzt_10_24h.GeneDiff'!$1:$1048576,4,0)</f>
        <v>15</v>
      </c>
      <c r="E20">
        <f>VLOOKUP(A20,'[1]shui_24h-VS-hzt_10_24h.GeneDiff'!$1:$1048576,5,0)</f>
        <v>381</v>
      </c>
      <c r="F20">
        <f>VLOOKUP(A20,'[1]shui_24h-VS-hzt_10_24h.GeneDiff'!$1:$1048576,6,0)</f>
        <v>422</v>
      </c>
      <c r="G20">
        <f>VLOOKUP(A20,'[1]shui_24h-VS-hzt_10_24h.GeneDiff'!$1:$1048576,7,0)</f>
        <v>3.2524388623672902</v>
      </c>
      <c r="H20">
        <f>VLOOKUP(A20,'[1]shui_24h-VS-hzt_10_24h.GeneDiff'!$1:$1048576,8,0)</f>
        <v>3.3027845607286301</v>
      </c>
      <c r="I20" t="str">
        <f>VLOOKUP(A20,'[1]shui_24h-VS-hzt_10_24h.GeneDiff'!$1:$1048576,9,0)</f>
        <v>up</v>
      </c>
      <c r="J20">
        <f>VLOOKUP(A20,'[1]shui_24h-VS-hzt_10_24h.GeneDiff'!$1:$1048576,10,0)</f>
        <v>2.1750597866725599E-13</v>
      </c>
      <c r="K20">
        <f>VLOOKUP(A20,'[1]shui_24h-VS-hzt_10_24h.GeneDiff'!$1:$1048576,11,0)</f>
        <v>2.2859153337999799E-10</v>
      </c>
      <c r="L20" t="str">
        <f>VLOOKUP(A20,'[1]shui_24h-VS-hzt_10_24h.GeneDiff'!$1:$1048576,12,0)</f>
        <v>-</v>
      </c>
      <c r="M20" t="str">
        <f>VLOOKUP(A20,'[1]shui_24h-VS-hzt_10_24h.GeneDiff'!$1:$1048576,13,0)</f>
        <v>-</v>
      </c>
      <c r="N20" t="str">
        <f>VLOOKUP(A20,'[1]shui_24h-VS-hzt_10_24h.GeneDiff'!$1:$1048576,14,0)</f>
        <v>-</v>
      </c>
      <c r="O20" t="str">
        <f>VLOOKUP(A20,'[1]shui_24h-VS-hzt_10_24h.GeneDiff'!$1:$1048576,15,0)</f>
        <v>-</v>
      </c>
      <c r="P20" t="str">
        <f>VLOOKUP(A20,'[1]shui_24h-VS-hzt_10_24h.GeneDiff'!$1:$1048576,16,0)</f>
        <v>-</v>
      </c>
    </row>
    <row r="21" spans="1:16">
      <c r="A21" s="1" t="s">
        <v>19</v>
      </c>
      <c r="B21">
        <f>VLOOKUP(A21,'[1]shui_24h-VS-hzt_10_24h.GeneDiff'!$1:$1048576,2,0)</f>
        <v>462</v>
      </c>
      <c r="C21">
        <f>VLOOKUP(A21,'[1]shui_24h-VS-hzt_10_24h.GeneDiff'!$1:$1048576,3,0)</f>
        <v>16</v>
      </c>
      <c r="D21">
        <f>VLOOKUP(A21,'[1]shui_24h-VS-hzt_10_24h.GeneDiff'!$1:$1048576,4,0)</f>
        <v>8</v>
      </c>
      <c r="E21">
        <f>VLOOKUP(A21,'[1]shui_24h-VS-hzt_10_24h.GeneDiff'!$1:$1048576,5,0)</f>
        <v>104</v>
      </c>
      <c r="F21">
        <f>VLOOKUP(A21,'[1]shui_24h-VS-hzt_10_24h.GeneDiff'!$1:$1048576,6,0)</f>
        <v>217</v>
      </c>
      <c r="G21">
        <f>VLOOKUP(A21,'[1]shui_24h-VS-hzt_10_24h.GeneDiff'!$1:$1048576,7,0)</f>
        <v>1.9076773769163</v>
      </c>
      <c r="H21">
        <f>VLOOKUP(A21,'[1]shui_24h-VS-hzt_10_24h.GeneDiff'!$1:$1048576,8,0)</f>
        <v>3.6684349745324001</v>
      </c>
      <c r="I21" t="str">
        <f>VLOOKUP(A21,'[1]shui_24h-VS-hzt_10_24h.GeneDiff'!$1:$1048576,9,0)</f>
        <v>up</v>
      </c>
      <c r="J21">
        <f>VLOOKUP(A21,'[1]shui_24h-VS-hzt_10_24h.GeneDiff'!$1:$1048576,10,0)</f>
        <v>2.9735342251452602E-13</v>
      </c>
      <c r="K21">
        <f>VLOOKUP(A21,'[1]shui_24h-VS-hzt_10_24h.GeneDiff'!$1:$1048576,11,0)</f>
        <v>2.9354683171865599E-10</v>
      </c>
      <c r="L21" t="str">
        <f>VLOOKUP(A21,'[1]shui_24h-VS-hzt_10_24h.GeneDiff'!$1:$1048576,12,0)</f>
        <v>-</v>
      </c>
      <c r="M21" t="str">
        <f>VLOOKUP(A21,'[1]shui_24h-VS-hzt_10_24h.GeneDiff'!$1:$1048576,13,0)</f>
        <v>-</v>
      </c>
      <c r="N21" t="str">
        <f>VLOOKUP(A21,'[1]shui_24h-VS-hzt_10_24h.GeneDiff'!$1:$1048576,14,0)</f>
        <v>-</v>
      </c>
      <c r="O21" t="str">
        <f>VLOOKUP(A21,'[1]shui_24h-VS-hzt_10_24h.GeneDiff'!$1:$1048576,15,0)</f>
        <v>-</v>
      </c>
      <c r="P21" t="str">
        <f>VLOOKUP(A21,'[1]shui_24h-VS-hzt_10_24h.GeneDiff'!$1:$1048576,16,0)</f>
        <v>gi|697094526|ref|XP_009606740.1|/4.1798e-110/PREDICTED: uncharacterized protein LOC104101041 [Nicotiana tomentosiformis]</v>
      </c>
    </row>
    <row r="22" spans="1:16">
      <c r="A22" s="1" t="s">
        <v>20</v>
      </c>
      <c r="B22">
        <f>VLOOKUP(A22,'[1]shui_24h-VS-hzt_10_24h.GeneDiff'!$1:$1048576,2,0)</f>
        <v>1809</v>
      </c>
      <c r="C22">
        <f>VLOOKUP(A22,'[1]shui_24h-VS-hzt_10_24h.GeneDiff'!$1:$1048576,3,0)</f>
        <v>485</v>
      </c>
      <c r="D22">
        <f>VLOOKUP(A22,'[1]shui_24h-VS-hzt_10_24h.GeneDiff'!$1:$1048576,4,0)</f>
        <v>383</v>
      </c>
      <c r="E22">
        <f>VLOOKUP(A22,'[1]shui_24h-VS-hzt_10_24h.GeneDiff'!$1:$1048576,5,0)</f>
        <v>1100</v>
      </c>
      <c r="F22">
        <f>VLOOKUP(A22,'[1]shui_24h-VS-hzt_10_24h.GeneDiff'!$1:$1048576,6,0)</f>
        <v>1521</v>
      </c>
      <c r="G22">
        <f>VLOOKUP(A22,'[1]shui_24h-VS-hzt_10_24h.GeneDiff'!$1:$1048576,7,0)</f>
        <v>5.2268371602508701</v>
      </c>
      <c r="H22">
        <f>VLOOKUP(A22,'[1]shui_24h-VS-hzt_10_24h.GeneDiff'!$1:$1048576,8,0)</f>
        <v>1.5468888711247699</v>
      </c>
      <c r="I22" t="str">
        <f>VLOOKUP(A22,'[1]shui_24h-VS-hzt_10_24h.GeneDiff'!$1:$1048576,9,0)</f>
        <v>up</v>
      </c>
      <c r="J22">
        <f>VLOOKUP(A22,'[1]shui_24h-VS-hzt_10_24h.GeneDiff'!$1:$1048576,10,0)</f>
        <v>7.3633455471359204E-13</v>
      </c>
      <c r="K22">
        <f>VLOOKUP(A22,'[1]shui_24h-VS-hzt_10_24h.GeneDiff'!$1:$1048576,11,0)</f>
        <v>6.6331120501613803E-10</v>
      </c>
      <c r="L22" t="str">
        <f>VLOOKUP(A22,'[1]shui_24h-VS-hzt_10_24h.GeneDiff'!$1:$1048576,12,0)</f>
        <v>ko01100//Metabolic pathways;ko00040//Pentose and glucuronate interconversions;ko00500//Starch and sucrose metabolism</v>
      </c>
      <c r="M22" t="str">
        <f>VLOOKUP(A22,'[1]shui_24h-VS-hzt_10_24h.GeneDiff'!$1:$1048576,13,0)</f>
        <v>-</v>
      </c>
      <c r="N22" t="str">
        <f>VLOOKUP(A22,'[1]shui_24h-VS-hzt_10_24h.GeneDiff'!$1:$1048576,14,0)</f>
        <v>-</v>
      </c>
      <c r="O22" t="str">
        <f>VLOOKUP(A22,'[1]shui_24h-VS-hzt_10_24h.GeneDiff'!$1:$1048576,15,0)</f>
        <v>-</v>
      </c>
      <c r="P22" t="str">
        <f>VLOOKUP(A22,'[1]shui_24h-VS-hzt_10_24h.GeneDiff'!$1:$1048576,16,0)</f>
        <v>gi|698533813|ref|XP_009763675.1|/0/PREDICTED: probable pectinesterase/pectinesterase inhibitor 34 [Nicotiana sylvestris]</v>
      </c>
    </row>
    <row r="23" spans="1:16">
      <c r="A23" s="1" t="s">
        <v>21</v>
      </c>
      <c r="B23">
        <f>VLOOKUP(A23,'[1]shui_24h-VS-hzt_10_24h.GeneDiff'!$1:$1048576,2,0)</f>
        <v>732</v>
      </c>
      <c r="C23">
        <f>VLOOKUP(A23,'[1]shui_24h-VS-hzt_10_24h.GeneDiff'!$1:$1048576,3,0)</f>
        <v>142</v>
      </c>
      <c r="D23">
        <f>VLOOKUP(A23,'[1]shui_24h-VS-hzt_10_24h.GeneDiff'!$1:$1048576,4,0)</f>
        <v>69</v>
      </c>
      <c r="E23">
        <f>VLOOKUP(A23,'[1]shui_24h-VS-hzt_10_24h.GeneDiff'!$1:$1048576,5,0)</f>
        <v>436</v>
      </c>
      <c r="F23">
        <f>VLOOKUP(A23,'[1]shui_24h-VS-hzt_10_24h.GeneDiff'!$1:$1048576,6,0)</f>
        <v>688</v>
      </c>
      <c r="G23">
        <f>VLOOKUP(A23,'[1]shui_24h-VS-hzt_10_24h.GeneDiff'!$1:$1048576,7,0)</f>
        <v>3.8414235313715901</v>
      </c>
      <c r="H23">
        <f>VLOOKUP(A23,'[1]shui_24h-VS-hzt_10_24h.GeneDiff'!$1:$1048576,8,0)</f>
        <v>2.3527464066483499</v>
      </c>
      <c r="I23" t="str">
        <f>VLOOKUP(A23,'[1]shui_24h-VS-hzt_10_24h.GeneDiff'!$1:$1048576,9,0)</f>
        <v>up</v>
      </c>
      <c r="J23">
        <f>VLOOKUP(A23,'[1]shui_24h-VS-hzt_10_24h.GeneDiff'!$1:$1048576,10,0)</f>
        <v>9.8864560327778892E-13</v>
      </c>
      <c r="K23">
        <f>VLOOKUP(A23,'[1]shui_24h-VS-hzt_10_24h.GeneDiff'!$1:$1048576,11,0)</f>
        <v>8.20289663835405E-10</v>
      </c>
      <c r="L23" t="str">
        <f>VLOOKUP(A23,'[1]shui_24h-VS-hzt_10_24h.GeneDiff'!$1:$1048576,12,0)</f>
        <v>ko04075//Plant hormone signal transduction</v>
      </c>
      <c r="M23" t="str">
        <f>VLOOKUP(A23,'[1]shui_24h-VS-hzt_10_24h.GeneDiff'!$1:$1048576,13,0)</f>
        <v>GO:0043231//intracellular membrane-bounded organelle</v>
      </c>
      <c r="N23" t="str">
        <f>VLOOKUP(A23,'[1]shui_24h-VS-hzt_10_24h.GeneDiff'!$1:$1048576,14,0)</f>
        <v>GO:0005515//protein binding</v>
      </c>
      <c r="O23" t="str">
        <f>VLOOKUP(A23,'[1]shui_24h-VS-hzt_10_24h.GeneDiff'!$1:$1048576,15,0)</f>
        <v>GO:0010101;GO:0001101//response to acid chemical;GO:0009606//tropism;GO:0009755//hormone-mediated signaling pathway;GO:0006950//response to stress;GO:0006351//transcription, DNA-templated</v>
      </c>
      <c r="P23" t="str">
        <f>VLOOKUP(A23,'[1]shui_24h-VS-hzt_10_24h.GeneDiff'!$1:$1048576,16,0)</f>
        <v>gi|697115765|ref|XP_009611797.1|/2.03681e-169/PREDICTED: auxin-responsive protein IAA14 [Nicotiana tomentosiformis]</v>
      </c>
    </row>
    <row r="24" spans="1:16">
      <c r="A24" s="1" t="s">
        <v>22</v>
      </c>
      <c r="B24">
        <f>VLOOKUP(A24,'[1]shui_24h-VS-hzt_10_24h.GeneDiff'!$1:$1048576,2,0)</f>
        <v>900</v>
      </c>
      <c r="C24">
        <f>VLOOKUP(A24,'[1]shui_24h-VS-hzt_10_24h.GeneDiff'!$1:$1048576,3,0)</f>
        <v>117</v>
      </c>
      <c r="D24">
        <f>VLOOKUP(A24,'[1]shui_24h-VS-hzt_10_24h.GeneDiff'!$1:$1048576,4,0)</f>
        <v>125</v>
      </c>
      <c r="E24">
        <f>VLOOKUP(A24,'[1]shui_24h-VS-hzt_10_24h.GeneDiff'!$1:$1048576,5,0)</f>
        <v>345</v>
      </c>
      <c r="F24">
        <f>VLOOKUP(A24,'[1]shui_24h-VS-hzt_10_24h.GeneDiff'!$1:$1048576,6,0)</f>
        <v>475</v>
      </c>
      <c r="G24">
        <f>VLOOKUP(A24,'[1]shui_24h-VS-hzt_10_24h.GeneDiff'!$1:$1048576,7,0)</f>
        <v>3.5169083082022898</v>
      </c>
      <c r="H24">
        <f>VLOOKUP(A24,'[1]shui_24h-VS-hzt_10_24h.GeneDiff'!$1:$1048576,8,0)</f>
        <v>1.7193885755306599</v>
      </c>
      <c r="I24" t="str">
        <f>VLOOKUP(A24,'[1]shui_24h-VS-hzt_10_24h.GeneDiff'!$1:$1048576,9,0)</f>
        <v>up</v>
      </c>
      <c r="J24">
        <f>VLOOKUP(A24,'[1]shui_24h-VS-hzt_10_24h.GeneDiff'!$1:$1048576,10,0)</f>
        <v>1.6447652390133299E-12</v>
      </c>
      <c r="K24">
        <f>VLOOKUP(A24,'[1]shui_24h-VS-hzt_10_24h.GeneDiff'!$1:$1048576,11,0)</f>
        <v>1.32968726207311E-9</v>
      </c>
      <c r="L24" t="str">
        <f>VLOOKUP(A24,'[1]shui_24h-VS-hzt_10_24h.GeneDiff'!$1:$1048576,12,0)</f>
        <v>-</v>
      </c>
      <c r="M24" t="str">
        <f>VLOOKUP(A24,'[1]shui_24h-VS-hzt_10_24h.GeneDiff'!$1:$1048576,13,0)</f>
        <v>GO:0044424</v>
      </c>
      <c r="N24" t="str">
        <f>VLOOKUP(A24,'[1]shui_24h-VS-hzt_10_24h.GeneDiff'!$1:$1048576,14,0)</f>
        <v>-</v>
      </c>
      <c r="O24" t="str">
        <f>VLOOKUP(A24,'[1]shui_24h-VS-hzt_10_24h.GeneDiff'!$1:$1048576,15,0)</f>
        <v>-</v>
      </c>
      <c r="P24" t="str">
        <f>VLOOKUP(A24,'[1]shui_24h-VS-hzt_10_24h.GeneDiff'!$1:$1048576,16,0)</f>
        <v>gi|698517686|ref|XP_009803723.1|/0/PREDICTED: kirola-like [Nicotiana sylvestris]</v>
      </c>
    </row>
    <row r="25" spans="1:16">
      <c r="A25" s="1" t="s">
        <v>23</v>
      </c>
      <c r="B25">
        <f>VLOOKUP(A25,'[1]shui_24h-VS-hzt_10_24h.GeneDiff'!$1:$1048576,2,0)</f>
        <v>768</v>
      </c>
      <c r="C25">
        <f>VLOOKUP(A25,'[1]shui_24h-VS-hzt_10_24h.GeneDiff'!$1:$1048576,3,0)</f>
        <v>94</v>
      </c>
      <c r="D25">
        <f>VLOOKUP(A25,'[1]shui_24h-VS-hzt_10_24h.GeneDiff'!$1:$1048576,4,0)</f>
        <v>51</v>
      </c>
      <c r="E25">
        <f>VLOOKUP(A25,'[1]shui_24h-VS-hzt_10_24h.GeneDiff'!$1:$1048576,5,0)</f>
        <v>330</v>
      </c>
      <c r="F25">
        <f>VLOOKUP(A25,'[1]shui_24h-VS-hzt_10_24h.GeneDiff'!$1:$1048576,6,0)</f>
        <v>352</v>
      </c>
      <c r="G25">
        <f>VLOOKUP(A25,'[1]shui_24h-VS-hzt_10_24h.GeneDiff'!$1:$1048576,7,0)</f>
        <v>3.1655290326494501</v>
      </c>
      <c r="H25">
        <f>VLOOKUP(A25,'[1]shui_24h-VS-hzt_10_24h.GeneDiff'!$1:$1048576,8,0)</f>
        <v>2.1872381774741099</v>
      </c>
      <c r="I25" t="str">
        <f>VLOOKUP(A25,'[1]shui_24h-VS-hzt_10_24h.GeneDiff'!$1:$1048576,9,0)</f>
        <v>up</v>
      </c>
      <c r="J25">
        <f>VLOOKUP(A25,'[1]shui_24h-VS-hzt_10_24h.GeneDiff'!$1:$1048576,10,0)</f>
        <v>2.0753324289801302E-12</v>
      </c>
      <c r="K25">
        <f>VLOOKUP(A25,'[1]shui_24h-VS-hzt_10_24h.GeneDiff'!$1:$1048576,11,0)</f>
        <v>1.58306634445016E-9</v>
      </c>
      <c r="L25" t="str">
        <f>VLOOKUP(A25,'[1]shui_24h-VS-hzt_10_24h.GeneDiff'!$1:$1048576,12,0)</f>
        <v>ko01100//Metabolic pathways;ko01110//Biosynthesis of secondary metabolites;ko00910//Nitrogen metabolism;ko00250//Alanine, aspartate and glutamate metabolism</v>
      </c>
      <c r="M25" t="str">
        <f>VLOOKUP(A25,'[1]shui_24h-VS-hzt_10_24h.GeneDiff'!$1:$1048576,13,0)</f>
        <v>-</v>
      </c>
      <c r="N25" t="str">
        <f>VLOOKUP(A25,'[1]shui_24h-VS-hzt_10_24h.GeneDiff'!$1:$1048576,14,0)</f>
        <v>-</v>
      </c>
      <c r="O25" t="str">
        <f>VLOOKUP(A25,'[1]shui_24h-VS-hzt_10_24h.GeneDiff'!$1:$1048576,15,0)</f>
        <v>-</v>
      </c>
      <c r="P25" t="str">
        <f>VLOOKUP(A25,'[1]shui_24h-VS-hzt_10_24h.GeneDiff'!$1:$1048576,16,0)</f>
        <v>gi|698498205|ref|XP_009795020.1|/0/PREDICTED: stem-specific protein TSJT1 [Nicotiana sylvestris]</v>
      </c>
    </row>
    <row r="26" spans="1:16">
      <c r="A26" s="1" t="s">
        <v>24</v>
      </c>
      <c r="B26">
        <f>VLOOKUP(A26,'[1]shui_24h-VS-hzt_10_24h.GeneDiff'!$1:$1048576,2,0)</f>
        <v>1962</v>
      </c>
      <c r="C26">
        <f>VLOOKUP(A26,'[1]shui_24h-VS-hzt_10_24h.GeneDiff'!$1:$1048576,3,0)</f>
        <v>137</v>
      </c>
      <c r="D26">
        <f>VLOOKUP(A26,'[1]shui_24h-VS-hzt_10_24h.GeneDiff'!$1:$1048576,4,0)</f>
        <v>102</v>
      </c>
      <c r="E26">
        <f>VLOOKUP(A26,'[1]shui_24h-VS-hzt_10_24h.GeneDiff'!$1:$1048576,5,0)</f>
        <v>376</v>
      </c>
      <c r="F26">
        <f>VLOOKUP(A26,'[1]shui_24h-VS-hzt_10_24h.GeneDiff'!$1:$1048576,6,0)</f>
        <v>778</v>
      </c>
      <c r="G26">
        <f>VLOOKUP(A26,'[1]shui_24h-VS-hzt_10_24h.GeneDiff'!$1:$1048576,7,0)</f>
        <v>3.8958926783684</v>
      </c>
      <c r="H26">
        <f>VLOOKUP(A26,'[1]shui_24h-VS-hzt_10_24h.GeneDiff'!$1:$1048576,8,0)</f>
        <v>2.21156579138216</v>
      </c>
      <c r="I26" t="str">
        <f>VLOOKUP(A26,'[1]shui_24h-VS-hzt_10_24h.GeneDiff'!$1:$1048576,9,0)</f>
        <v>up</v>
      </c>
      <c r="J26">
        <f>VLOOKUP(A26,'[1]shui_24h-VS-hzt_10_24h.GeneDiff'!$1:$1048576,10,0)</f>
        <v>2.1088136784200799E-12</v>
      </c>
      <c r="K26">
        <f>VLOOKUP(A26,'[1]shui_24h-VS-hzt_10_24h.GeneDiff'!$1:$1048576,11,0)</f>
        <v>1.58306634445016E-9</v>
      </c>
      <c r="L26" t="str">
        <f>VLOOKUP(A26,'[1]shui_24h-VS-hzt_10_24h.GeneDiff'!$1:$1048576,12,0)</f>
        <v>-</v>
      </c>
      <c r="M26" t="str">
        <f>VLOOKUP(A26,'[1]shui_24h-VS-hzt_10_24h.GeneDiff'!$1:$1048576,13,0)</f>
        <v>GO:0031224//intrinsic component of membrane;GO:0009536//plastid</v>
      </c>
      <c r="N26" t="str">
        <f>VLOOKUP(A26,'[1]shui_24h-VS-hzt_10_24h.GeneDiff'!$1:$1048576,14,0)</f>
        <v>GO:0015291//secondary active transmembrane transporter activity;GO:0015103//inorganic anion transmembrane transporter activity</v>
      </c>
      <c r="O26" t="str">
        <f>VLOOKUP(A26,'[1]shui_24h-VS-hzt_10_24h.GeneDiff'!$1:$1048576,15,0)</f>
        <v>GO:0044763;GO:0008272//sulfate transport</v>
      </c>
      <c r="P26" t="str">
        <f>VLOOKUP(A26,'[1]shui_24h-VS-hzt_10_24h.GeneDiff'!$1:$1048576,16,0)</f>
        <v>gi|698567650|ref|XP_009773833.1|/0/PREDICTED: sulfate transporter 3.1-like isoform X1 [Nicotiana sylvestris]</v>
      </c>
    </row>
    <row r="27" spans="1:16">
      <c r="A27" s="1" t="s">
        <v>25</v>
      </c>
      <c r="B27">
        <f>VLOOKUP(A27,'[1]shui_24h-VS-hzt_10_24h.GeneDiff'!$1:$1048576,2,0)</f>
        <v>1809</v>
      </c>
      <c r="C27">
        <f>VLOOKUP(A27,'[1]shui_24h-VS-hzt_10_24h.GeneDiff'!$1:$1048576,3,0)</f>
        <v>180</v>
      </c>
      <c r="D27">
        <f>VLOOKUP(A27,'[1]shui_24h-VS-hzt_10_24h.GeneDiff'!$1:$1048576,4,0)</f>
        <v>113</v>
      </c>
      <c r="E27">
        <f>VLOOKUP(A27,'[1]shui_24h-VS-hzt_10_24h.GeneDiff'!$1:$1048576,5,0)</f>
        <v>477</v>
      </c>
      <c r="F27">
        <f>VLOOKUP(A27,'[1]shui_24h-VS-hzt_10_24h.GeneDiff'!$1:$1048576,6,0)</f>
        <v>622</v>
      </c>
      <c r="G27">
        <f>VLOOKUP(A27,'[1]shui_24h-VS-hzt_10_24h.GeneDiff'!$1:$1048576,7,0)</f>
        <v>3.9073286163633698</v>
      </c>
      <c r="H27">
        <f>VLOOKUP(A27,'[1]shui_24h-VS-hzt_10_24h.GeneDiff'!$1:$1048576,8,0)</f>
        <v>1.8574081413343899</v>
      </c>
      <c r="I27" t="str">
        <f>VLOOKUP(A27,'[1]shui_24h-VS-hzt_10_24h.GeneDiff'!$1:$1048576,9,0)</f>
        <v>up</v>
      </c>
      <c r="J27">
        <f>VLOOKUP(A27,'[1]shui_24h-VS-hzt_10_24h.GeneDiff'!$1:$1048576,10,0)</f>
        <v>2.1896232286809601E-12</v>
      </c>
      <c r="K27">
        <f>VLOOKUP(A27,'[1]shui_24h-VS-hzt_10_24h.GeneDiff'!$1:$1048576,11,0)</f>
        <v>1.60550304132749E-9</v>
      </c>
      <c r="L27" t="str">
        <f>VLOOKUP(A27,'[1]shui_24h-VS-hzt_10_24h.GeneDiff'!$1:$1048576,12,0)</f>
        <v>ko01100//Metabolic pathways;ko00040//Pentose and glucuronate interconversions;ko00500//Starch and sucrose metabolism</v>
      </c>
      <c r="M27" t="str">
        <f>VLOOKUP(A27,'[1]shui_24h-VS-hzt_10_24h.GeneDiff'!$1:$1048576,13,0)</f>
        <v>GO:0030312//external encapsulating structure</v>
      </c>
      <c r="N27" t="str">
        <f>VLOOKUP(A27,'[1]shui_24h-VS-hzt_10_24h.GeneDiff'!$1:$1048576,14,0)</f>
        <v>GO:0030234//enzyme regulator activity;GO:0052689//carboxylic ester hydrolase activity</v>
      </c>
      <c r="O27" t="str">
        <f>VLOOKUP(A27,'[1]shui_24h-VS-hzt_10_24h.GeneDiff'!$1:$1048576,15,0)</f>
        <v>GO:0071555//cell wall organization;GO:0000272//polysaccharide catabolic process;GO:0044092//negative regulation of molecular function</v>
      </c>
      <c r="P27" t="str">
        <f>VLOOKUP(A27,'[1]shui_24h-VS-hzt_10_24h.GeneDiff'!$1:$1048576,16,0)</f>
        <v>gi|697175021|ref|XP_009596446.1|/0/PREDICTED: probable pectinesterase/pectinesterase inhibitor 34 [Nicotiana tomentosiformis]</v>
      </c>
    </row>
    <row r="28" spans="1:16">
      <c r="A28" s="1" t="s">
        <v>26</v>
      </c>
      <c r="B28">
        <f>VLOOKUP(A28,'[1]shui_24h-VS-hzt_10_24h.GeneDiff'!$1:$1048576,2,0)</f>
        <v>2886</v>
      </c>
      <c r="C28">
        <f>VLOOKUP(A28,'[1]shui_24h-VS-hzt_10_24h.GeneDiff'!$1:$1048576,3,0)</f>
        <v>98</v>
      </c>
      <c r="D28">
        <f>VLOOKUP(A28,'[1]shui_24h-VS-hzt_10_24h.GeneDiff'!$1:$1048576,4,0)</f>
        <v>106</v>
      </c>
      <c r="E28">
        <f>VLOOKUP(A28,'[1]shui_24h-VS-hzt_10_24h.GeneDiff'!$1:$1048576,5,0)</f>
        <v>392</v>
      </c>
      <c r="F28">
        <f>VLOOKUP(A28,'[1]shui_24h-VS-hzt_10_24h.GeneDiff'!$1:$1048576,6,0)</f>
        <v>330</v>
      </c>
      <c r="G28">
        <f>VLOOKUP(A28,'[1]shui_24h-VS-hzt_10_24h.GeneDiff'!$1:$1048576,7,0)</f>
        <v>3.3307793967360801</v>
      </c>
      <c r="H28">
        <f>VLOOKUP(A28,'[1]shui_24h-VS-hzt_10_24h.GeneDiff'!$1:$1048576,8,0)</f>
        <v>1.7956010885785201</v>
      </c>
      <c r="I28" t="str">
        <f>VLOOKUP(A28,'[1]shui_24h-VS-hzt_10_24h.GeneDiff'!$1:$1048576,9,0)</f>
        <v>up</v>
      </c>
      <c r="J28">
        <f>VLOOKUP(A28,'[1]shui_24h-VS-hzt_10_24h.GeneDiff'!$1:$1048576,10,0)</f>
        <v>2.7527641258409499E-12</v>
      </c>
      <c r="K28">
        <f>VLOOKUP(A28,'[1]shui_24h-VS-hzt_10_24h.GeneDiff'!$1:$1048576,11,0)</f>
        <v>1.9725431846281698E-9</v>
      </c>
      <c r="L28" t="str">
        <f>VLOOKUP(A28,'[1]shui_24h-VS-hzt_10_24h.GeneDiff'!$1:$1048576,12,0)</f>
        <v>-</v>
      </c>
      <c r="M28" t="str">
        <f>VLOOKUP(A28,'[1]shui_24h-VS-hzt_10_24h.GeneDiff'!$1:$1048576,13,0)</f>
        <v>-</v>
      </c>
      <c r="N28" t="str">
        <f>VLOOKUP(A28,'[1]shui_24h-VS-hzt_10_24h.GeneDiff'!$1:$1048576,14,0)</f>
        <v>-</v>
      </c>
      <c r="O28" t="str">
        <f>VLOOKUP(A28,'[1]shui_24h-VS-hzt_10_24h.GeneDiff'!$1:$1048576,15,0)</f>
        <v>-</v>
      </c>
      <c r="P28" t="str">
        <f>VLOOKUP(A28,'[1]shui_24h-VS-hzt_10_24h.GeneDiff'!$1:$1048576,16,0)</f>
        <v>gi|698492296|ref|XP_009792505.1|/0/PREDICTED: protein LONGIFOLIA 1-like [Nicotiana sylvestris]</v>
      </c>
    </row>
    <row r="29" spans="1:16">
      <c r="A29" s="1" t="s">
        <v>27</v>
      </c>
      <c r="B29">
        <f>VLOOKUP(A29,'[1]shui_24h-VS-hzt_10_24h.GeneDiff'!$1:$1048576,2,0)</f>
        <v>849</v>
      </c>
      <c r="C29">
        <f>VLOOKUP(A29,'[1]shui_24h-VS-hzt_10_24h.GeneDiff'!$1:$1048576,3,0)</f>
        <v>18</v>
      </c>
      <c r="D29">
        <f>VLOOKUP(A29,'[1]shui_24h-VS-hzt_10_24h.GeneDiff'!$1:$1048576,4,0)</f>
        <v>89</v>
      </c>
      <c r="E29">
        <f>VLOOKUP(A29,'[1]shui_24h-VS-hzt_10_24h.GeneDiff'!$1:$1048576,5,0)</f>
        <v>425</v>
      </c>
      <c r="F29">
        <f>VLOOKUP(A29,'[1]shui_24h-VS-hzt_10_24h.GeneDiff'!$1:$1048576,6,0)</f>
        <v>607</v>
      </c>
      <c r="G29">
        <f>VLOOKUP(A29,'[1]shui_24h-VS-hzt_10_24h.GeneDiff'!$1:$1048576,7,0)</f>
        <v>3.6086519005164099</v>
      </c>
      <c r="H29">
        <f>VLOOKUP(A29,'[1]shui_24h-VS-hzt_10_24h.GeneDiff'!$1:$1048576,8,0)</f>
        <v>3.24945314000222</v>
      </c>
      <c r="I29" t="str">
        <f>VLOOKUP(A29,'[1]shui_24h-VS-hzt_10_24h.GeneDiff'!$1:$1048576,9,0)</f>
        <v>up</v>
      </c>
      <c r="J29">
        <f>VLOOKUP(A29,'[1]shui_24h-VS-hzt_10_24h.GeneDiff'!$1:$1048576,10,0)</f>
        <v>2.9386451160866602E-12</v>
      </c>
      <c r="K29">
        <f>VLOOKUP(A29,'[1]shui_24h-VS-hzt_10_24h.GeneDiff'!$1:$1048576,11,0)</f>
        <v>2.0589453747799199E-9</v>
      </c>
      <c r="L29" t="str">
        <f>VLOOKUP(A29,'[1]shui_24h-VS-hzt_10_24h.GeneDiff'!$1:$1048576,12,0)</f>
        <v>ko01100//Metabolic pathways;ko00300//Lysine biosynthesis;ko01110//Biosynthesis of secondary metabolites</v>
      </c>
      <c r="M29" t="str">
        <f>VLOOKUP(A29,'[1]shui_24h-VS-hzt_10_24h.GeneDiff'!$1:$1048576,13,0)</f>
        <v>-</v>
      </c>
      <c r="N29" t="str">
        <f>VLOOKUP(A29,'[1]shui_24h-VS-hzt_10_24h.GeneDiff'!$1:$1048576,14,0)</f>
        <v>-</v>
      </c>
      <c r="O29" t="str">
        <f>VLOOKUP(A29,'[1]shui_24h-VS-hzt_10_24h.GeneDiff'!$1:$1048576,15,0)</f>
        <v>-</v>
      </c>
      <c r="P29" t="str">
        <f>VLOOKUP(A29,'[1]shui_24h-VS-hzt_10_24h.GeneDiff'!$1:$1048576,16,0)</f>
        <v>gi|697130304|ref|XP_009619211.1|/0/PREDICTED: LL-diaminopimelate aminotransferase, chloroplastic [Nicotiana tomentosiformis]</v>
      </c>
    </row>
    <row r="30" spans="1:16">
      <c r="A30" s="1" t="s">
        <v>28</v>
      </c>
      <c r="B30">
        <f>VLOOKUP(A30,'[1]shui_24h-VS-hzt_10_24h.GeneDiff'!$1:$1048576,2,0)</f>
        <v>879</v>
      </c>
      <c r="C30">
        <f>VLOOKUP(A30,'[1]shui_24h-VS-hzt_10_24h.GeneDiff'!$1:$1048576,3,0)</f>
        <v>1673</v>
      </c>
      <c r="D30">
        <f>VLOOKUP(A30,'[1]shui_24h-VS-hzt_10_24h.GeneDiff'!$1:$1048576,4,0)</f>
        <v>1910</v>
      </c>
      <c r="E30">
        <f>VLOOKUP(A30,'[1]shui_24h-VS-hzt_10_24h.GeneDiff'!$1:$1048576,5,0)</f>
        <v>4135</v>
      </c>
      <c r="F30">
        <f>VLOOKUP(A30,'[1]shui_24h-VS-hzt_10_24h.GeneDiff'!$1:$1048576,6,0)</f>
        <v>7451</v>
      </c>
      <c r="G30">
        <f>VLOOKUP(A30,'[1]shui_24h-VS-hzt_10_24h.GeneDiff'!$1:$1048576,7,0)</f>
        <v>7.3357067781715104</v>
      </c>
      <c r="H30">
        <f>VLOOKUP(A30,'[1]shui_24h-VS-hzt_10_24h.GeneDiff'!$1:$1048576,8,0)</f>
        <v>1.6459661705367199</v>
      </c>
      <c r="I30" t="str">
        <f>VLOOKUP(A30,'[1]shui_24h-VS-hzt_10_24h.GeneDiff'!$1:$1048576,9,0)</f>
        <v>up</v>
      </c>
      <c r="J30">
        <f>VLOOKUP(A30,'[1]shui_24h-VS-hzt_10_24h.GeneDiff'!$1:$1048576,10,0)</f>
        <v>3.78654358425868E-12</v>
      </c>
      <c r="K30">
        <f>VLOOKUP(A30,'[1]shui_24h-VS-hzt_10_24h.GeneDiff'!$1:$1048576,11,0)</f>
        <v>2.59534636234982E-9</v>
      </c>
      <c r="L30" t="str">
        <f>VLOOKUP(A30,'[1]shui_24h-VS-hzt_10_24h.GeneDiff'!$1:$1048576,12,0)</f>
        <v>-</v>
      </c>
      <c r="M30" t="str">
        <f>VLOOKUP(A30,'[1]shui_24h-VS-hzt_10_24h.GeneDiff'!$1:$1048576,13,0)</f>
        <v>-</v>
      </c>
      <c r="N30" t="str">
        <f>VLOOKUP(A30,'[1]shui_24h-VS-hzt_10_24h.GeneDiff'!$1:$1048576,14,0)</f>
        <v>-</v>
      </c>
      <c r="O30" t="str">
        <f>VLOOKUP(A30,'[1]shui_24h-VS-hzt_10_24h.GeneDiff'!$1:$1048576,15,0)</f>
        <v>-</v>
      </c>
      <c r="P30" t="str">
        <f>VLOOKUP(A30,'[1]shui_24h-VS-hzt_10_24h.GeneDiff'!$1:$1048576,16,0)</f>
        <v>gi|698564888|ref|XP_009773101.1|/0/PREDICTED: probable xyloglucan endotransglucosylase/hydrolase protein 6 [Nicotiana sylvestris]</v>
      </c>
    </row>
    <row r="31" spans="1:16">
      <c r="A31" s="1" t="s">
        <v>29</v>
      </c>
      <c r="B31">
        <f>VLOOKUP(A31,'[1]shui_24h-VS-hzt_10_24h.GeneDiff'!$1:$1048576,2,0)</f>
        <v>2106</v>
      </c>
      <c r="C31">
        <f>VLOOKUP(A31,'[1]shui_24h-VS-hzt_10_24h.GeneDiff'!$1:$1048576,3,0)</f>
        <v>6431</v>
      </c>
      <c r="D31">
        <f>VLOOKUP(A31,'[1]shui_24h-VS-hzt_10_24h.GeneDiff'!$1:$1048576,4,0)</f>
        <v>6016</v>
      </c>
      <c r="E31">
        <f>VLOOKUP(A31,'[1]shui_24h-VS-hzt_10_24h.GeneDiff'!$1:$1048576,5,0)</f>
        <v>15561</v>
      </c>
      <c r="F31">
        <f>VLOOKUP(A31,'[1]shui_24h-VS-hzt_10_24h.GeneDiff'!$1:$1048576,6,0)</f>
        <v>14781</v>
      </c>
      <c r="G31">
        <f>VLOOKUP(A31,'[1]shui_24h-VS-hzt_10_24h.GeneDiff'!$1:$1048576,7,0)</f>
        <v>8.8485964800964894</v>
      </c>
      <c r="H31">
        <f>VLOOKUP(A31,'[1]shui_24h-VS-hzt_10_24h.GeneDiff'!$1:$1048576,8,0)</f>
        <v>1.2526908412698901</v>
      </c>
      <c r="I31" t="str">
        <f>VLOOKUP(A31,'[1]shui_24h-VS-hzt_10_24h.GeneDiff'!$1:$1048576,9,0)</f>
        <v>up</v>
      </c>
      <c r="J31">
        <f>VLOOKUP(A31,'[1]shui_24h-VS-hzt_10_24h.GeneDiff'!$1:$1048576,10,0)</f>
        <v>6.2488366137620098E-12</v>
      </c>
      <c r="K31">
        <f>VLOOKUP(A31,'[1]shui_24h-VS-hzt_10_24h.GeneDiff'!$1:$1048576,11,0)</f>
        <v>4.1045743665688001E-9</v>
      </c>
      <c r="L31" t="str">
        <f>VLOOKUP(A31,'[1]shui_24h-VS-hzt_10_24h.GeneDiff'!$1:$1048576,12,0)</f>
        <v>-</v>
      </c>
      <c r="M31" t="str">
        <f>VLOOKUP(A31,'[1]shui_24h-VS-hzt_10_24h.GeneDiff'!$1:$1048576,13,0)</f>
        <v>-</v>
      </c>
      <c r="N31" t="str">
        <f>VLOOKUP(A31,'[1]shui_24h-VS-hzt_10_24h.GeneDiff'!$1:$1048576,14,0)</f>
        <v>-</v>
      </c>
      <c r="O31" t="str">
        <f>VLOOKUP(A31,'[1]shui_24h-VS-hzt_10_24h.GeneDiff'!$1:$1048576,15,0)</f>
        <v>-</v>
      </c>
      <c r="P31" t="str">
        <f>VLOOKUP(A31,'[1]shui_24h-VS-hzt_10_24h.GeneDiff'!$1:$1048576,16,0)</f>
        <v>gi|698509341|ref|XP_009799894.1|;gi|698509343|ref|XP_009799895.1|/0;0/PREDICTED: uncharacterized protein LOC104245894 isoform X1 [Nicotiana sylvestris];PREDICTED: uncharacterized protein LOC104245894 isoform X2 [Nicotiana sylvestris]</v>
      </c>
    </row>
    <row r="32" spans="1:16">
      <c r="A32" s="1" t="s">
        <v>30</v>
      </c>
      <c r="B32">
        <f>VLOOKUP(A32,'[1]shui_24h-VS-hzt_10_24h.GeneDiff'!$1:$1048576,2,0)</f>
        <v>537</v>
      </c>
      <c r="C32">
        <f>VLOOKUP(A32,'[1]shui_24h-VS-hzt_10_24h.GeneDiff'!$1:$1048576,3,0)</f>
        <v>14</v>
      </c>
      <c r="D32">
        <f>VLOOKUP(A32,'[1]shui_24h-VS-hzt_10_24h.GeneDiff'!$1:$1048576,4,0)</f>
        <v>26</v>
      </c>
      <c r="E32">
        <f>VLOOKUP(A32,'[1]shui_24h-VS-hzt_10_24h.GeneDiff'!$1:$1048576,5,0)</f>
        <v>115</v>
      </c>
      <c r="F32">
        <f>VLOOKUP(A32,'[1]shui_24h-VS-hzt_10_24h.GeneDiff'!$1:$1048576,6,0)</f>
        <v>266</v>
      </c>
      <c r="G32">
        <f>VLOOKUP(A32,'[1]shui_24h-VS-hzt_10_24h.GeneDiff'!$1:$1048576,7,0)</f>
        <v>2.1851108371755701</v>
      </c>
      <c r="H32">
        <f>VLOOKUP(A32,'[1]shui_24h-VS-hzt_10_24h.GeneDiff'!$1:$1048576,8,0)</f>
        <v>3.19721430399259</v>
      </c>
      <c r="I32" t="str">
        <f>VLOOKUP(A32,'[1]shui_24h-VS-hzt_10_24h.GeneDiff'!$1:$1048576,9,0)</f>
        <v>up</v>
      </c>
      <c r="J32">
        <f>VLOOKUP(A32,'[1]shui_24h-VS-hzt_10_24h.GeneDiff'!$1:$1048576,10,0)</f>
        <v>6.6028970170244501E-12</v>
      </c>
      <c r="K32">
        <f>VLOOKUP(A32,'[1]shui_24h-VS-hzt_10_24h.GeneDiff'!$1:$1048576,11,0)</f>
        <v>4.24862734795437E-9</v>
      </c>
      <c r="L32" t="str">
        <f>VLOOKUP(A32,'[1]shui_24h-VS-hzt_10_24h.GeneDiff'!$1:$1048576,12,0)</f>
        <v>ko04075//Plant hormone signal transduction</v>
      </c>
      <c r="M32" t="str">
        <f>VLOOKUP(A32,'[1]shui_24h-VS-hzt_10_24h.GeneDiff'!$1:$1048576,13,0)</f>
        <v>-</v>
      </c>
      <c r="N32" t="str">
        <f>VLOOKUP(A32,'[1]shui_24h-VS-hzt_10_24h.GeneDiff'!$1:$1048576,14,0)</f>
        <v>-</v>
      </c>
      <c r="O32" t="str">
        <f>VLOOKUP(A32,'[1]shui_24h-VS-hzt_10_24h.GeneDiff'!$1:$1048576,15,0)</f>
        <v>GO:0044699;GO:0009725//response to hormone;GO:0050794//regulation of cellular process;GO:0032502//developmental process;GO:0006351//transcription, DNA-templated</v>
      </c>
      <c r="P32" t="str">
        <f>VLOOKUP(A32,'[1]shui_24h-VS-hzt_10_24h.GeneDiff'!$1:$1048576,16,0)</f>
        <v>gi|697109089|ref|XP_009608400.1|/2.25683e-120/PREDICTED: auxin-induced protein AUX22-like [Nicotiana tomentosiformis]</v>
      </c>
    </row>
    <row r="33" spans="1:16">
      <c r="A33" s="1" t="s">
        <v>31</v>
      </c>
      <c r="B33">
        <f>VLOOKUP(A33,'[1]shui_24h-VS-hzt_10_24h.GeneDiff'!$1:$1048576,2,0)</f>
        <v>408</v>
      </c>
      <c r="C33">
        <f>VLOOKUP(A33,'[1]shui_24h-VS-hzt_10_24h.GeneDiff'!$1:$1048576,3,0)</f>
        <v>0</v>
      </c>
      <c r="D33">
        <f>VLOOKUP(A33,'[1]shui_24h-VS-hzt_10_24h.GeneDiff'!$1:$1048576,4,0)</f>
        <v>0</v>
      </c>
      <c r="E33">
        <f>VLOOKUP(A33,'[1]shui_24h-VS-hzt_10_24h.GeneDiff'!$1:$1048576,5,0)</f>
        <v>32</v>
      </c>
      <c r="F33">
        <f>VLOOKUP(A33,'[1]shui_24h-VS-hzt_10_24h.GeneDiff'!$1:$1048576,6,0)</f>
        <v>52</v>
      </c>
      <c r="G33">
        <f>VLOOKUP(A33,'[1]shui_24h-VS-hzt_10_24h.GeneDiff'!$1:$1048576,7,0)</f>
        <v>-2.1233899428631301E-2</v>
      </c>
      <c r="H33">
        <f>VLOOKUP(A33,'[1]shui_24h-VS-hzt_10_24h.GeneDiff'!$1:$1048576,8,0)</f>
        <v>8.3700899507742097</v>
      </c>
      <c r="I33" t="str">
        <f>VLOOKUP(A33,'[1]shui_24h-VS-hzt_10_24h.GeneDiff'!$1:$1048576,9,0)</f>
        <v>up</v>
      </c>
      <c r="J33">
        <f>VLOOKUP(A33,'[1]shui_24h-VS-hzt_10_24h.GeneDiff'!$1:$1048576,10,0)</f>
        <v>8.6202760307105805E-12</v>
      </c>
      <c r="K33">
        <f>VLOOKUP(A33,'[1]shui_24h-VS-hzt_10_24h.GeneDiff'!$1:$1048576,11,0)</f>
        <v>5.2267054417745001E-9</v>
      </c>
      <c r="L33" t="str">
        <f>VLOOKUP(A33,'[1]shui_24h-VS-hzt_10_24h.GeneDiff'!$1:$1048576,12,0)</f>
        <v>-</v>
      </c>
      <c r="M33" t="str">
        <f>VLOOKUP(A33,'[1]shui_24h-VS-hzt_10_24h.GeneDiff'!$1:$1048576,13,0)</f>
        <v>-</v>
      </c>
      <c r="N33" t="str">
        <f>VLOOKUP(A33,'[1]shui_24h-VS-hzt_10_24h.GeneDiff'!$1:$1048576,14,0)</f>
        <v>-</v>
      </c>
      <c r="O33" t="str">
        <f>VLOOKUP(A33,'[1]shui_24h-VS-hzt_10_24h.GeneDiff'!$1:$1048576,15,0)</f>
        <v>-</v>
      </c>
      <c r="P33" t="str">
        <f>VLOOKUP(A33,'[1]shui_24h-VS-hzt_10_24h.GeneDiff'!$1:$1048576,16,0)</f>
        <v>gi|698470558|ref|XP_009783840.1|/3.08037e-98/PREDICTED: uncharacterized protein LOC104232355 [Nicotiana sylvestris]</v>
      </c>
    </row>
    <row r="34" spans="1:16">
      <c r="A34" s="1" t="s">
        <v>32</v>
      </c>
      <c r="B34">
        <f>VLOOKUP(A34,'[1]shui_24h-VS-hzt_10_24h.GeneDiff'!$1:$1048576,2,0)</f>
        <v>2172</v>
      </c>
      <c r="C34">
        <f>VLOOKUP(A34,'[1]shui_24h-VS-hzt_10_24h.GeneDiff'!$1:$1048576,3,0)</f>
        <v>630</v>
      </c>
      <c r="D34">
        <f>VLOOKUP(A34,'[1]shui_24h-VS-hzt_10_24h.GeneDiff'!$1:$1048576,4,0)</f>
        <v>803</v>
      </c>
      <c r="E34">
        <f>VLOOKUP(A34,'[1]shui_24h-VS-hzt_10_24h.GeneDiff'!$1:$1048576,5,0)</f>
        <v>1665</v>
      </c>
      <c r="F34">
        <f>VLOOKUP(A34,'[1]shui_24h-VS-hzt_10_24h.GeneDiff'!$1:$1048576,6,0)</f>
        <v>1827</v>
      </c>
      <c r="G34">
        <f>VLOOKUP(A34,'[1]shui_24h-VS-hzt_10_24h.GeneDiff'!$1:$1048576,7,0)</f>
        <v>5.7265685328263602</v>
      </c>
      <c r="H34">
        <f>VLOOKUP(A34,'[1]shui_24h-VS-hzt_10_24h.GeneDiff'!$1:$1048576,8,0)</f>
        <v>1.25465695962038</v>
      </c>
      <c r="I34" t="str">
        <f>VLOOKUP(A34,'[1]shui_24h-VS-hzt_10_24h.GeneDiff'!$1:$1048576,9,0)</f>
        <v>up</v>
      </c>
      <c r="J34">
        <f>VLOOKUP(A34,'[1]shui_24h-VS-hzt_10_24h.GeneDiff'!$1:$1048576,10,0)</f>
        <v>1.35621515842563E-11</v>
      </c>
      <c r="K34">
        <f>VLOOKUP(A34,'[1]shui_24h-VS-hzt_10_24h.GeneDiff'!$1:$1048576,11,0)</f>
        <v>7.9185384685188093E-9</v>
      </c>
      <c r="L34" t="str">
        <f>VLOOKUP(A34,'[1]shui_24h-VS-hzt_10_24h.GeneDiff'!$1:$1048576,12,0)</f>
        <v>ko00230//Purine metabolism;ko01100//Metabolic pathways;ko00240//Pyrimidine metabolism;ko03020//RNA polymerase</v>
      </c>
      <c r="M34" t="str">
        <f>VLOOKUP(A34,'[1]shui_24h-VS-hzt_10_24h.GeneDiff'!$1:$1048576,13,0)</f>
        <v>-</v>
      </c>
      <c r="N34" t="str">
        <f>VLOOKUP(A34,'[1]shui_24h-VS-hzt_10_24h.GeneDiff'!$1:$1048576,14,0)</f>
        <v>-</v>
      </c>
      <c r="O34" t="str">
        <f>VLOOKUP(A34,'[1]shui_24h-VS-hzt_10_24h.GeneDiff'!$1:$1048576,15,0)</f>
        <v>-</v>
      </c>
      <c r="P34" t="str">
        <f>VLOOKUP(A34,'[1]shui_24h-VS-hzt_10_24h.GeneDiff'!$1:$1048576,16,0)</f>
        <v>gi|698460751|ref|XP_009781612.1|/0/PREDICTED: CSC1-like protein ERD4 [Nicotiana sylvestris]</v>
      </c>
    </row>
    <row r="35" spans="1:16">
      <c r="A35" s="1" t="s">
        <v>33</v>
      </c>
      <c r="B35">
        <f>VLOOKUP(A35,'[1]shui_24h-VS-hzt_10_24h.GeneDiff'!$1:$1048576,2,0)</f>
        <v>1455</v>
      </c>
      <c r="C35">
        <f>VLOOKUP(A35,'[1]shui_24h-VS-hzt_10_24h.GeneDiff'!$1:$1048576,3,0)</f>
        <v>2388</v>
      </c>
      <c r="D35">
        <f>VLOOKUP(A35,'[1]shui_24h-VS-hzt_10_24h.GeneDiff'!$1:$1048576,4,0)</f>
        <v>2279</v>
      </c>
      <c r="E35">
        <f>VLOOKUP(A35,'[1]shui_24h-VS-hzt_10_24h.GeneDiff'!$1:$1048576,5,0)</f>
        <v>5762</v>
      </c>
      <c r="F35">
        <f>VLOOKUP(A35,'[1]shui_24h-VS-hzt_10_24h.GeneDiff'!$1:$1048576,6,0)</f>
        <v>5449</v>
      </c>
      <c r="G35">
        <f>VLOOKUP(A35,'[1]shui_24h-VS-hzt_10_24h.GeneDiff'!$1:$1048576,7,0)</f>
        <v>7.4189100439650604</v>
      </c>
      <c r="H35">
        <f>VLOOKUP(A35,'[1]shui_24h-VS-hzt_10_24h.GeneDiff'!$1:$1048576,8,0)</f>
        <v>1.23211161049625</v>
      </c>
      <c r="I35" t="str">
        <f>VLOOKUP(A35,'[1]shui_24h-VS-hzt_10_24h.GeneDiff'!$1:$1048576,9,0)</f>
        <v>up</v>
      </c>
      <c r="J35">
        <f>VLOOKUP(A35,'[1]shui_24h-VS-hzt_10_24h.GeneDiff'!$1:$1048576,10,0)</f>
        <v>1.7456699741255699E-11</v>
      </c>
      <c r="K35">
        <f>VLOOKUP(A35,'[1]shui_24h-VS-hzt_10_24h.GeneDiff'!$1:$1048576,11,0)</f>
        <v>9.6560050200359693E-9</v>
      </c>
      <c r="L35" t="str">
        <f>VLOOKUP(A35,'[1]shui_24h-VS-hzt_10_24h.GeneDiff'!$1:$1048576,12,0)</f>
        <v>-</v>
      </c>
      <c r="M35" t="str">
        <f>VLOOKUP(A35,'[1]shui_24h-VS-hzt_10_24h.GeneDiff'!$1:$1048576,13,0)</f>
        <v>-</v>
      </c>
      <c r="N35" t="str">
        <f>VLOOKUP(A35,'[1]shui_24h-VS-hzt_10_24h.GeneDiff'!$1:$1048576,14,0)</f>
        <v>-</v>
      </c>
      <c r="O35" t="str">
        <f>VLOOKUP(A35,'[1]shui_24h-VS-hzt_10_24h.GeneDiff'!$1:$1048576,15,0)</f>
        <v>-</v>
      </c>
      <c r="P35" t="str">
        <f>VLOOKUP(A35,'[1]shui_24h-VS-hzt_10_24h.GeneDiff'!$1:$1048576,16,0)</f>
        <v>gi|698509341|ref|XP_009799894.1|;gi|697157303|ref|XP_009587406.1|/0;2.05639e-96/PREDICTED: uncharacterized protein LOC104245894 isoform X1 [Nicotiana sylvestris];PREDICTED: protein lozenge-like [Nicotiana tomentosiformis]</v>
      </c>
    </row>
    <row r="36" spans="1:16">
      <c r="A36" s="1" t="s">
        <v>34</v>
      </c>
      <c r="B36">
        <f>VLOOKUP(A36,'[1]shui_24h-VS-hzt_10_24h.GeneDiff'!$1:$1048576,2,0)</f>
        <v>363</v>
      </c>
      <c r="C36">
        <f>VLOOKUP(A36,'[1]shui_24h-VS-hzt_10_24h.GeneDiff'!$1:$1048576,3,0)</f>
        <v>31</v>
      </c>
      <c r="D36">
        <f>VLOOKUP(A36,'[1]shui_24h-VS-hzt_10_24h.GeneDiff'!$1:$1048576,4,0)</f>
        <v>12</v>
      </c>
      <c r="E36">
        <f>VLOOKUP(A36,'[1]shui_24h-VS-hzt_10_24h.GeneDiff'!$1:$1048576,5,0)</f>
        <v>233</v>
      </c>
      <c r="F36">
        <f>VLOOKUP(A36,'[1]shui_24h-VS-hzt_10_24h.GeneDiff'!$1:$1048576,6,0)</f>
        <v>147</v>
      </c>
      <c r="G36">
        <f>VLOOKUP(A36,'[1]shui_24h-VS-hzt_10_24h.GeneDiff'!$1:$1048576,7,0)</f>
        <v>2.2206668640270499</v>
      </c>
      <c r="H36">
        <f>VLOOKUP(A36,'[1]shui_24h-VS-hzt_10_24h.GeneDiff'!$1:$1048576,8,0)</f>
        <v>3.1040627786652202</v>
      </c>
      <c r="I36" t="str">
        <f>VLOOKUP(A36,'[1]shui_24h-VS-hzt_10_24h.GeneDiff'!$1:$1048576,9,0)</f>
        <v>up</v>
      </c>
      <c r="J36">
        <f>VLOOKUP(A36,'[1]shui_24h-VS-hzt_10_24h.GeneDiff'!$1:$1048576,10,0)</f>
        <v>1.88019730874539E-11</v>
      </c>
      <c r="K36">
        <f>VLOOKUP(A36,'[1]shui_24h-VS-hzt_10_24h.GeneDiff'!$1:$1048576,11,0)</f>
        <v>1.02208174047299E-8</v>
      </c>
      <c r="L36" t="str">
        <f>VLOOKUP(A36,'[1]shui_24h-VS-hzt_10_24h.GeneDiff'!$1:$1048576,12,0)</f>
        <v>-</v>
      </c>
      <c r="M36" t="str">
        <f>VLOOKUP(A36,'[1]shui_24h-VS-hzt_10_24h.GeneDiff'!$1:$1048576,13,0)</f>
        <v>-</v>
      </c>
      <c r="N36" t="str">
        <f>VLOOKUP(A36,'[1]shui_24h-VS-hzt_10_24h.GeneDiff'!$1:$1048576,14,0)</f>
        <v>-</v>
      </c>
      <c r="O36" t="str">
        <f>VLOOKUP(A36,'[1]shui_24h-VS-hzt_10_24h.GeneDiff'!$1:$1048576,15,0)</f>
        <v>-</v>
      </c>
      <c r="P36" t="str">
        <f>VLOOKUP(A36,'[1]shui_24h-VS-hzt_10_24h.GeneDiff'!$1:$1048576,16,0)</f>
        <v>-</v>
      </c>
    </row>
    <row r="37" spans="1:16">
      <c r="A37" s="1" t="s">
        <v>35</v>
      </c>
      <c r="B37">
        <f>VLOOKUP(A37,'[1]shui_24h-VS-hzt_10_24h.GeneDiff'!$1:$1048576,2,0)</f>
        <v>642</v>
      </c>
      <c r="C37">
        <f>VLOOKUP(A37,'[1]shui_24h-VS-hzt_10_24h.GeneDiff'!$1:$1048576,3,0)</f>
        <v>1</v>
      </c>
      <c r="D37">
        <f>VLOOKUP(A37,'[1]shui_24h-VS-hzt_10_24h.GeneDiff'!$1:$1048576,4,0)</f>
        <v>0</v>
      </c>
      <c r="E37">
        <f>VLOOKUP(A37,'[1]shui_24h-VS-hzt_10_24h.GeneDiff'!$1:$1048576,5,0)</f>
        <v>77</v>
      </c>
      <c r="F37">
        <f>VLOOKUP(A37,'[1]shui_24h-VS-hzt_10_24h.GeneDiff'!$1:$1048576,6,0)</f>
        <v>34</v>
      </c>
      <c r="G37">
        <f>VLOOKUP(A37,'[1]shui_24h-VS-hzt_10_24h.GeneDiff'!$1:$1048576,7,0)</f>
        <v>0.37774821338884301</v>
      </c>
      <c r="H37">
        <f>VLOOKUP(A37,'[1]shui_24h-VS-hzt_10_24h.GeneDiff'!$1:$1048576,8,0)</f>
        <v>6.4652129488103798</v>
      </c>
      <c r="I37" t="str">
        <f>VLOOKUP(A37,'[1]shui_24h-VS-hzt_10_24h.GeneDiff'!$1:$1048576,9,0)</f>
        <v>up</v>
      </c>
      <c r="J37">
        <f>VLOOKUP(A37,'[1]shui_24h-VS-hzt_10_24h.GeneDiff'!$1:$1048576,10,0)</f>
        <v>3.0952803746765199E-11</v>
      </c>
      <c r="K37">
        <f>VLOOKUP(A37,'[1]shui_24h-VS-hzt_10_24h.GeneDiff'!$1:$1048576,11,0)</f>
        <v>1.6232639044573601E-8</v>
      </c>
      <c r="L37" t="str">
        <f>VLOOKUP(A37,'[1]shui_24h-VS-hzt_10_24h.GeneDiff'!$1:$1048576,12,0)</f>
        <v>-</v>
      </c>
      <c r="M37" t="str">
        <f>VLOOKUP(A37,'[1]shui_24h-VS-hzt_10_24h.GeneDiff'!$1:$1048576,13,0)</f>
        <v>-</v>
      </c>
      <c r="N37" t="str">
        <f>VLOOKUP(A37,'[1]shui_24h-VS-hzt_10_24h.GeneDiff'!$1:$1048576,14,0)</f>
        <v>-</v>
      </c>
      <c r="O37" t="str">
        <f>VLOOKUP(A37,'[1]shui_24h-VS-hzt_10_24h.GeneDiff'!$1:$1048576,15,0)</f>
        <v>-</v>
      </c>
      <c r="P37" t="str">
        <f>VLOOKUP(A37,'[1]shui_24h-VS-hzt_10_24h.GeneDiff'!$1:$1048576,16,0)</f>
        <v>gi|697096120|ref|XP_009614829.1|/1.7399e-111/PREDICTED: uncharacterized protein LOC104107670 [Nicotiana tomentosiformis]</v>
      </c>
    </row>
    <row r="38" spans="1:16">
      <c r="A38" s="1" t="s">
        <v>36</v>
      </c>
      <c r="B38">
        <f>VLOOKUP(A38,'[1]shui_24h-VS-hzt_10_24h.GeneDiff'!$1:$1048576,2,0)</f>
        <v>1728</v>
      </c>
      <c r="C38">
        <f>VLOOKUP(A38,'[1]shui_24h-VS-hzt_10_24h.GeneDiff'!$1:$1048576,3,0)</f>
        <v>1374</v>
      </c>
      <c r="D38">
        <f>VLOOKUP(A38,'[1]shui_24h-VS-hzt_10_24h.GeneDiff'!$1:$1048576,4,0)</f>
        <v>1491</v>
      </c>
      <c r="E38">
        <f>VLOOKUP(A38,'[1]shui_24h-VS-hzt_10_24h.GeneDiff'!$1:$1048576,5,0)</f>
        <v>3771</v>
      </c>
      <c r="F38">
        <f>VLOOKUP(A38,'[1]shui_24h-VS-hzt_10_24h.GeneDiff'!$1:$1048576,6,0)</f>
        <v>3246</v>
      </c>
      <c r="G38">
        <f>VLOOKUP(A38,'[1]shui_24h-VS-hzt_10_24h.GeneDiff'!$1:$1048576,7,0)</f>
        <v>6.7361801902709901</v>
      </c>
      <c r="H38">
        <f>VLOOKUP(A38,'[1]shui_24h-VS-hzt_10_24h.GeneDiff'!$1:$1048576,8,0)</f>
        <v>1.26580315558505</v>
      </c>
      <c r="I38" t="str">
        <f>VLOOKUP(A38,'[1]shui_24h-VS-hzt_10_24h.GeneDiff'!$1:$1048576,9,0)</f>
        <v>up</v>
      </c>
      <c r="J38">
        <f>VLOOKUP(A38,'[1]shui_24h-VS-hzt_10_24h.GeneDiff'!$1:$1048576,10,0)</f>
        <v>3.8461137994180002E-11</v>
      </c>
      <c r="K38">
        <f>VLOOKUP(A38,'[1]shui_24h-VS-hzt_10_24h.GeneDiff'!$1:$1048576,11,0)</f>
        <v>1.8947519059664098E-8</v>
      </c>
      <c r="L38" t="str">
        <f>VLOOKUP(A38,'[1]shui_24h-VS-hzt_10_24h.GeneDiff'!$1:$1048576,12,0)</f>
        <v>-</v>
      </c>
      <c r="M38" t="str">
        <f>VLOOKUP(A38,'[1]shui_24h-VS-hzt_10_24h.GeneDiff'!$1:$1048576,13,0)</f>
        <v>-</v>
      </c>
      <c r="N38" t="str">
        <f>VLOOKUP(A38,'[1]shui_24h-VS-hzt_10_24h.GeneDiff'!$1:$1048576,14,0)</f>
        <v>-</v>
      </c>
      <c r="O38" t="str">
        <f>VLOOKUP(A38,'[1]shui_24h-VS-hzt_10_24h.GeneDiff'!$1:$1048576,15,0)</f>
        <v>-</v>
      </c>
      <c r="P38" t="str">
        <f>VLOOKUP(A38,'[1]shui_24h-VS-hzt_10_24h.GeneDiff'!$1:$1048576,16,0)</f>
        <v>gi|697114611|ref|XP_009611218.1|/0/PREDICTED: root phototropism protein 2 [Nicotiana tomentosiformis]</v>
      </c>
    </row>
    <row r="39" spans="1:16">
      <c r="A39" s="1" t="s">
        <v>37</v>
      </c>
      <c r="B39">
        <f>VLOOKUP(A39,'[1]shui_24h-VS-hzt_10_24h.GeneDiff'!$1:$1048576,2,0)</f>
        <v>1821</v>
      </c>
      <c r="C39">
        <f>VLOOKUP(A39,'[1]shui_24h-VS-hzt_10_24h.GeneDiff'!$1:$1048576,3,0)</f>
        <v>110</v>
      </c>
      <c r="D39">
        <f>VLOOKUP(A39,'[1]shui_24h-VS-hzt_10_24h.GeneDiff'!$1:$1048576,4,0)</f>
        <v>84</v>
      </c>
      <c r="E39">
        <f>VLOOKUP(A39,'[1]shui_24h-VS-hzt_10_24h.GeneDiff'!$1:$1048576,5,0)</f>
        <v>291</v>
      </c>
      <c r="F39">
        <f>VLOOKUP(A39,'[1]shui_24h-VS-hzt_10_24h.GeneDiff'!$1:$1048576,6,0)</f>
        <v>433</v>
      </c>
      <c r="G39">
        <f>VLOOKUP(A39,'[1]shui_24h-VS-hzt_10_24h.GeneDiff'!$1:$1048576,7,0)</f>
        <v>3.3079224698190401</v>
      </c>
      <c r="H39">
        <f>VLOOKUP(A39,'[1]shui_24h-VS-hzt_10_24h.GeneDiff'!$1:$1048576,8,0)</f>
        <v>1.85028431658643</v>
      </c>
      <c r="I39" t="str">
        <f>VLOOKUP(A39,'[1]shui_24h-VS-hzt_10_24h.GeneDiff'!$1:$1048576,9,0)</f>
        <v>up</v>
      </c>
      <c r="J39">
        <f>VLOOKUP(A39,'[1]shui_24h-VS-hzt_10_24h.GeneDiff'!$1:$1048576,10,0)</f>
        <v>4.06941650615851E-11</v>
      </c>
      <c r="K39">
        <f>VLOOKUP(A39,'[1]shui_24h-VS-hzt_10_24h.GeneDiff'!$1:$1048576,11,0)</f>
        <v>1.9739174311180299E-8</v>
      </c>
      <c r="L39" t="str">
        <f>VLOOKUP(A39,'[1]shui_24h-VS-hzt_10_24h.GeneDiff'!$1:$1048576,12,0)</f>
        <v>-</v>
      </c>
      <c r="M39" t="str">
        <f>VLOOKUP(A39,'[1]shui_24h-VS-hzt_10_24h.GeneDiff'!$1:$1048576,13,0)</f>
        <v>GO:0016020//membrane</v>
      </c>
      <c r="N39" t="str">
        <f>VLOOKUP(A39,'[1]shui_24h-VS-hzt_10_24h.GeneDiff'!$1:$1048576,14,0)</f>
        <v>-</v>
      </c>
      <c r="O39" t="str">
        <f>VLOOKUP(A39,'[1]shui_24h-VS-hzt_10_24h.GeneDiff'!$1:$1048576,15,0)</f>
        <v>-</v>
      </c>
      <c r="P39" t="str">
        <f>VLOOKUP(A39,'[1]shui_24h-VS-hzt_10_24h.GeneDiff'!$1:$1048576,16,0)</f>
        <v>gi|698491411|ref|XP_009792130.1|/0/PREDICTED: BTB/POZ domain-containing protein At5g48800-like [Nicotiana sylvestris]</v>
      </c>
    </row>
    <row r="40" spans="1:16">
      <c r="A40" s="1" t="s">
        <v>38</v>
      </c>
      <c r="B40">
        <f>VLOOKUP(A40,'[1]shui_24h-VS-hzt_10_24h.GeneDiff'!$1:$1048576,2,0)</f>
        <v>750</v>
      </c>
      <c r="C40">
        <f>VLOOKUP(A40,'[1]shui_24h-VS-hzt_10_24h.GeneDiff'!$1:$1048576,3,0)</f>
        <v>6</v>
      </c>
      <c r="D40">
        <f>VLOOKUP(A40,'[1]shui_24h-VS-hzt_10_24h.GeneDiff'!$1:$1048576,4,0)</f>
        <v>30</v>
      </c>
      <c r="E40">
        <f>VLOOKUP(A40,'[1]shui_24h-VS-hzt_10_24h.GeneDiff'!$1:$1048576,5,0)</f>
        <v>139</v>
      </c>
      <c r="F40">
        <f>VLOOKUP(A40,'[1]shui_24h-VS-hzt_10_24h.GeneDiff'!$1:$1048576,6,0)</f>
        <v>231</v>
      </c>
      <c r="G40">
        <f>VLOOKUP(A40,'[1]shui_24h-VS-hzt_10_24h.GeneDiff'!$1:$1048576,7,0)</f>
        <v>2.1387986780014501</v>
      </c>
      <c r="H40">
        <f>VLOOKUP(A40,'[1]shui_24h-VS-hzt_10_24h.GeneDiff'!$1:$1048576,8,0)</f>
        <v>3.3249733561800499</v>
      </c>
      <c r="I40" t="str">
        <f>VLOOKUP(A40,'[1]shui_24h-VS-hzt_10_24h.GeneDiff'!$1:$1048576,9,0)</f>
        <v>up</v>
      </c>
      <c r="J40">
        <f>VLOOKUP(A40,'[1]shui_24h-VS-hzt_10_24h.GeneDiff'!$1:$1048576,10,0)</f>
        <v>4.5542352095343002E-11</v>
      </c>
      <c r="K40">
        <f>VLOOKUP(A40,'[1]shui_24h-VS-hzt_10_24h.GeneDiff'!$1:$1048576,11,0)</f>
        <v>2.1756133624455601E-8</v>
      </c>
      <c r="L40" t="str">
        <f>VLOOKUP(A40,'[1]shui_24h-VS-hzt_10_24h.GeneDiff'!$1:$1048576,12,0)</f>
        <v>-</v>
      </c>
      <c r="M40" t="str">
        <f>VLOOKUP(A40,'[1]shui_24h-VS-hzt_10_24h.GeneDiff'!$1:$1048576,13,0)</f>
        <v>-</v>
      </c>
      <c r="N40" t="str">
        <f>VLOOKUP(A40,'[1]shui_24h-VS-hzt_10_24h.GeneDiff'!$1:$1048576,14,0)</f>
        <v>-</v>
      </c>
      <c r="O40" t="str">
        <f>VLOOKUP(A40,'[1]shui_24h-VS-hzt_10_24h.GeneDiff'!$1:$1048576,15,0)</f>
        <v>-</v>
      </c>
      <c r="P40" t="str">
        <f>VLOOKUP(A40,'[1]shui_24h-VS-hzt_10_24h.GeneDiff'!$1:$1048576,16,0)</f>
        <v>gi|698502655|ref|XP_009796965.1|/1.15382e-175/PREDICTED: uncharacterized protein LOC104243476 [Nicotiana sylvestris]</v>
      </c>
    </row>
    <row r="41" spans="1:16">
      <c r="A41" s="1" t="s">
        <v>39</v>
      </c>
      <c r="B41">
        <f>VLOOKUP(A41,'[1]shui_24h-VS-hzt_10_24h.GeneDiff'!$1:$1048576,2,0)</f>
        <v>912</v>
      </c>
      <c r="C41">
        <f>VLOOKUP(A41,'[1]shui_24h-VS-hzt_10_24h.GeneDiff'!$1:$1048576,3,0)</f>
        <v>81</v>
      </c>
      <c r="D41">
        <f>VLOOKUP(A41,'[1]shui_24h-VS-hzt_10_24h.GeneDiff'!$1:$1048576,4,0)</f>
        <v>126</v>
      </c>
      <c r="E41">
        <f>VLOOKUP(A41,'[1]shui_24h-VS-hzt_10_24h.GeneDiff'!$1:$1048576,5,0)</f>
        <v>303</v>
      </c>
      <c r="F41">
        <f>VLOOKUP(A41,'[1]shui_24h-VS-hzt_10_24h.GeneDiff'!$1:$1048576,6,0)</f>
        <v>469</v>
      </c>
      <c r="G41">
        <f>VLOOKUP(A41,'[1]shui_24h-VS-hzt_10_24h.GeneDiff'!$1:$1048576,7,0)</f>
        <v>3.3958880321692799</v>
      </c>
      <c r="H41">
        <f>VLOOKUP(A41,'[1]shui_24h-VS-hzt_10_24h.GeneDiff'!$1:$1048576,8,0)</f>
        <v>1.86087510905974</v>
      </c>
      <c r="I41" t="str">
        <f>VLOOKUP(A41,'[1]shui_24h-VS-hzt_10_24h.GeneDiff'!$1:$1048576,9,0)</f>
        <v>up</v>
      </c>
      <c r="J41">
        <f>VLOOKUP(A41,'[1]shui_24h-VS-hzt_10_24h.GeneDiff'!$1:$1048576,10,0)</f>
        <v>5.4659770314418503E-11</v>
      </c>
      <c r="K41">
        <f>VLOOKUP(A41,'[1]shui_24h-VS-hzt_10_24h.GeneDiff'!$1:$1048576,11,0)</f>
        <v>2.5721908929004499E-8</v>
      </c>
      <c r="L41" t="str">
        <f>VLOOKUP(A41,'[1]shui_24h-VS-hzt_10_24h.GeneDiff'!$1:$1048576,12,0)</f>
        <v>-</v>
      </c>
      <c r="M41" t="str">
        <f>VLOOKUP(A41,'[1]shui_24h-VS-hzt_10_24h.GeneDiff'!$1:$1048576,13,0)</f>
        <v>GO:0031224//intrinsic component of membrane</v>
      </c>
      <c r="N41" t="str">
        <f>VLOOKUP(A41,'[1]shui_24h-VS-hzt_10_24h.GeneDiff'!$1:$1048576,14,0)</f>
        <v>GO:0042887;GO:0015103//inorganic anion transmembrane transporter activity;GO:0015144//carbohydrate transmembrane transporter activity</v>
      </c>
      <c r="O41" t="str">
        <f>VLOOKUP(A41,'[1]shui_24h-VS-hzt_10_24h.GeneDiff'!$1:$1048576,15,0)</f>
        <v>GO:0006820//anion transport;GO:0015840//urea transport;GO:0034220//ion transmembrane transport;GO:0010036//response to boron-containing substance;GO:0008643//carbohydrate transport</v>
      </c>
      <c r="P41" t="str">
        <f>VLOOKUP(A41,'[1]shui_24h-VS-hzt_10_24h.GeneDiff'!$1:$1048576,16,0)</f>
        <v>gi|698519106|ref|XP_009804420.1|/0/PREDICTED: aquaporin NIP6-1 isoform X1 [Nicotiana sylvestris]</v>
      </c>
    </row>
    <row r="42" spans="1:16">
      <c r="A42" s="1" t="s">
        <v>40</v>
      </c>
      <c r="B42">
        <f>VLOOKUP(A42,'[1]shui_24h-VS-hzt_10_24h.GeneDiff'!$1:$1048576,2,0)</f>
        <v>999</v>
      </c>
      <c r="C42">
        <f>VLOOKUP(A42,'[1]shui_24h-VS-hzt_10_24h.GeneDiff'!$1:$1048576,3,0)</f>
        <v>63</v>
      </c>
      <c r="D42">
        <f>VLOOKUP(A42,'[1]shui_24h-VS-hzt_10_24h.GeneDiff'!$1:$1048576,4,0)</f>
        <v>49</v>
      </c>
      <c r="E42">
        <f>VLOOKUP(A42,'[1]shui_24h-VS-hzt_10_24h.GeneDiff'!$1:$1048576,5,0)</f>
        <v>240</v>
      </c>
      <c r="F42">
        <f>VLOOKUP(A42,'[1]shui_24h-VS-hzt_10_24h.GeneDiff'!$1:$1048576,6,0)</f>
        <v>223</v>
      </c>
      <c r="G42">
        <f>VLOOKUP(A42,'[1]shui_24h-VS-hzt_10_24h.GeneDiff'!$1:$1048576,7,0)</f>
        <v>2.6498170342571901</v>
      </c>
      <c r="H42">
        <f>VLOOKUP(A42,'[1]shui_24h-VS-hzt_10_24h.GeneDiff'!$1:$1048576,8,0)</f>
        <v>2.0106859627963298</v>
      </c>
      <c r="I42" t="str">
        <f>VLOOKUP(A42,'[1]shui_24h-VS-hzt_10_24h.GeneDiff'!$1:$1048576,9,0)</f>
        <v>up</v>
      </c>
      <c r="J42">
        <f>VLOOKUP(A42,'[1]shui_24h-VS-hzt_10_24h.GeneDiff'!$1:$1048576,10,0)</f>
        <v>6.7644941395260502E-11</v>
      </c>
      <c r="K42">
        <f>VLOOKUP(A42,'[1]shui_24h-VS-hzt_10_24h.GeneDiff'!$1:$1048576,11,0)</f>
        <v>3.13643729007525E-8</v>
      </c>
      <c r="L42" t="str">
        <f>VLOOKUP(A42,'[1]shui_24h-VS-hzt_10_24h.GeneDiff'!$1:$1048576,12,0)</f>
        <v>ko01100//Metabolic pathways;ko01110//Biosynthesis of secondary metabolites;ko00940//Phenylpropanoid biosynthesis;ko00360//Phenylalanine metabolism</v>
      </c>
      <c r="M42" t="str">
        <f>VLOOKUP(A42,'[1]shui_24h-VS-hzt_10_24h.GeneDiff'!$1:$1048576,13,0)</f>
        <v>-</v>
      </c>
      <c r="N42" t="str">
        <f>VLOOKUP(A42,'[1]shui_24h-VS-hzt_10_24h.GeneDiff'!$1:$1048576,14,0)</f>
        <v>GO:0003824//catalytic activity;GO:0016209//antioxidant activity;GO:0043169//cation binding;GO:0046906//tetrapyrrole binding</v>
      </c>
      <c r="O42" t="str">
        <f>VLOOKUP(A42,'[1]shui_24h-VS-hzt_10_24h.GeneDiff'!$1:$1048576,15,0)</f>
        <v>GO:0044710;GO:0006950//response to stress</v>
      </c>
      <c r="P42" t="str">
        <f>VLOOKUP(A42,'[1]shui_24h-VS-hzt_10_24h.GeneDiff'!$1:$1048576,16,0)</f>
        <v>gi|698534863|ref|XP_009763998.1|/0/PREDICTED: peroxidase 51-like [Nicotiana sylvestris]</v>
      </c>
    </row>
    <row r="43" spans="1:16">
      <c r="A43" s="1" t="s">
        <v>41</v>
      </c>
      <c r="B43">
        <f>VLOOKUP(A43,'[1]shui_24h-VS-hzt_10_24h.GeneDiff'!$1:$1048576,2,0)</f>
        <v>1419</v>
      </c>
      <c r="C43">
        <f>VLOOKUP(A43,'[1]shui_24h-VS-hzt_10_24h.GeneDiff'!$1:$1048576,3,0)</f>
        <v>0</v>
      </c>
      <c r="D43">
        <f>VLOOKUP(A43,'[1]shui_24h-VS-hzt_10_24h.GeneDiff'!$1:$1048576,4,0)</f>
        <v>0</v>
      </c>
      <c r="E43">
        <f>VLOOKUP(A43,'[1]shui_24h-VS-hzt_10_24h.GeneDiff'!$1:$1048576,5,0)</f>
        <v>125</v>
      </c>
      <c r="F43">
        <f>VLOOKUP(A43,'[1]shui_24h-VS-hzt_10_24h.GeneDiff'!$1:$1048576,6,0)</f>
        <v>25</v>
      </c>
      <c r="G43">
        <f>VLOOKUP(A43,'[1]shui_24h-VS-hzt_10_24h.GeneDiff'!$1:$1048576,7,0)</f>
        <v>0.78407556454485705</v>
      </c>
      <c r="H43">
        <f>VLOOKUP(A43,'[1]shui_24h-VS-hzt_10_24h.GeneDiff'!$1:$1048576,8,0)</f>
        <v>9.2545021701130601</v>
      </c>
      <c r="I43" t="str">
        <f>VLOOKUP(A43,'[1]shui_24h-VS-hzt_10_24h.GeneDiff'!$1:$1048576,9,0)</f>
        <v>up</v>
      </c>
      <c r="J43">
        <f>VLOOKUP(A43,'[1]shui_24h-VS-hzt_10_24h.GeneDiff'!$1:$1048576,10,0)</f>
        <v>7.0583746468243804E-11</v>
      </c>
      <c r="K43">
        <f>VLOOKUP(A43,'[1]shui_24h-VS-hzt_10_24h.GeneDiff'!$1:$1048576,11,0)</f>
        <v>3.2252680324598002E-8</v>
      </c>
      <c r="L43" t="str">
        <f>VLOOKUP(A43,'[1]shui_24h-VS-hzt_10_24h.GeneDiff'!$1:$1048576,12,0)</f>
        <v>ko00270//Cysteine and methionine metabolism;ko01100//Metabolic pathways;ko01110//Biosynthesis of secondary metabolites</v>
      </c>
      <c r="M43" t="str">
        <f>VLOOKUP(A43,'[1]shui_24h-VS-hzt_10_24h.GeneDiff'!$1:$1048576,13,0)</f>
        <v>-</v>
      </c>
      <c r="N43" t="str">
        <f>VLOOKUP(A43,'[1]shui_24h-VS-hzt_10_24h.GeneDiff'!$1:$1048576,14,0)</f>
        <v>GO:0043168//anion binding;GO:0005515//protein binding;GO:0016846//carbon-sulfur lyase activity</v>
      </c>
      <c r="O43" t="str">
        <f>VLOOKUP(A43,'[1]shui_24h-VS-hzt_10_24h.GeneDiff'!$1:$1048576,15,0)</f>
        <v>GO:0006412//translation;GO:0010039//response to iron ion;GO:0009692;GO:0009725//response to hormone;GO:0018871;GO:0003006//developmental process involved in reproduction</v>
      </c>
      <c r="P43" t="str">
        <f>VLOOKUP(A43,'[1]shui_24h-VS-hzt_10_24h.GeneDiff'!$1:$1048576,16,0)</f>
        <v>gi|697099092|ref|XP_009630061.1|/0/PREDICTED: 1-aminocyclopropane-1-carboxylate synthase 3 [Nicotiana tomentosiformis]</v>
      </c>
    </row>
    <row r="44" spans="1:16">
      <c r="A44" s="1" t="s">
        <v>42</v>
      </c>
      <c r="B44">
        <f>VLOOKUP(A44,'[1]shui_24h-VS-hzt_10_24h.GeneDiff'!$1:$1048576,2,0)</f>
        <v>1857</v>
      </c>
      <c r="C44">
        <f>VLOOKUP(A44,'[1]shui_24h-VS-hzt_10_24h.GeneDiff'!$1:$1048576,3,0)</f>
        <v>819</v>
      </c>
      <c r="D44">
        <f>VLOOKUP(A44,'[1]shui_24h-VS-hzt_10_24h.GeneDiff'!$1:$1048576,4,0)</f>
        <v>776</v>
      </c>
      <c r="E44">
        <f>VLOOKUP(A44,'[1]shui_24h-VS-hzt_10_24h.GeneDiff'!$1:$1048576,5,0)</f>
        <v>1833</v>
      </c>
      <c r="F44">
        <f>VLOOKUP(A44,'[1]shui_24h-VS-hzt_10_24h.GeneDiff'!$1:$1048576,6,0)</f>
        <v>1881</v>
      </c>
      <c r="G44">
        <f>VLOOKUP(A44,'[1]shui_24h-VS-hzt_10_24h.GeneDiff'!$1:$1048576,7,0)</f>
        <v>5.8384562144589998</v>
      </c>
      <c r="H44">
        <f>VLOOKUP(A44,'[1]shui_24h-VS-hzt_10_24h.GeneDiff'!$1:$1048576,8,0)</f>
        <v>1.18458091451264</v>
      </c>
      <c r="I44" t="str">
        <f>VLOOKUP(A44,'[1]shui_24h-VS-hzt_10_24h.GeneDiff'!$1:$1048576,9,0)</f>
        <v>up</v>
      </c>
      <c r="J44">
        <f>VLOOKUP(A44,'[1]shui_24h-VS-hzt_10_24h.GeneDiff'!$1:$1048576,10,0)</f>
        <v>7.3442354470106306E-11</v>
      </c>
      <c r="K44">
        <f>VLOOKUP(A44,'[1]shui_24h-VS-hzt_10_24h.GeneDiff'!$1:$1048576,11,0)</f>
        <v>3.3079485629828302E-8</v>
      </c>
      <c r="L44" t="str">
        <f>VLOOKUP(A44,'[1]shui_24h-VS-hzt_10_24h.GeneDiff'!$1:$1048576,12,0)</f>
        <v>ko04075//Plant hormone signal transduction</v>
      </c>
      <c r="M44" t="str">
        <f>VLOOKUP(A44,'[1]shui_24h-VS-hzt_10_24h.GeneDiff'!$1:$1048576,13,0)</f>
        <v>GO:0043231//intracellular membrane-bounded organelle</v>
      </c>
      <c r="N44" t="str">
        <f>VLOOKUP(A44,'[1]shui_24h-VS-hzt_10_24h.GeneDiff'!$1:$1048576,14,0)</f>
        <v>GO:0001071//nucleic acid binding transcription factor activity</v>
      </c>
      <c r="O44" t="str">
        <f>VLOOKUP(A44,'[1]shui_24h-VS-hzt_10_24h.GeneDiff'!$1:$1048576,15,0)</f>
        <v>GO:0010039//response to iron ion;GO:0009725//response to hormone;GO:0009617//response to bacterium;GO:0006351//transcription, DNA-templated</v>
      </c>
      <c r="P44" t="str">
        <f>VLOOKUP(A44,'[1]shui_24h-VS-hzt_10_24h.GeneDiff'!$1:$1048576,16,0)</f>
        <v>gi|30016894|gb|AAP03997.1|/0/EIL1 [Nicotiana tabacum]</v>
      </c>
    </row>
    <row r="45" spans="1:16">
      <c r="A45" s="1" t="s">
        <v>43</v>
      </c>
      <c r="B45">
        <f>VLOOKUP(A45,'[1]shui_24h-VS-hzt_10_24h.GeneDiff'!$1:$1048576,2,0)</f>
        <v>1851</v>
      </c>
      <c r="C45">
        <f>VLOOKUP(A45,'[1]shui_24h-VS-hzt_10_24h.GeneDiff'!$1:$1048576,3,0)</f>
        <v>589</v>
      </c>
      <c r="D45">
        <f>VLOOKUP(A45,'[1]shui_24h-VS-hzt_10_24h.GeneDiff'!$1:$1048576,4,0)</f>
        <v>561</v>
      </c>
      <c r="E45">
        <f>VLOOKUP(A45,'[1]shui_24h-VS-hzt_10_24h.GeneDiff'!$1:$1048576,5,0)</f>
        <v>1272</v>
      </c>
      <c r="F45">
        <f>VLOOKUP(A45,'[1]shui_24h-VS-hzt_10_24h.GeneDiff'!$1:$1048576,6,0)</f>
        <v>1423</v>
      </c>
      <c r="G45">
        <f>VLOOKUP(A45,'[1]shui_24h-VS-hzt_10_24h.GeneDiff'!$1:$1048576,7,0)</f>
        <v>5.3720151269611396</v>
      </c>
      <c r="H45">
        <f>VLOOKUP(A45,'[1]shui_24h-VS-hzt_10_24h.GeneDiff'!$1:$1048576,8,0)</f>
        <v>1.19143282229412</v>
      </c>
      <c r="I45" t="str">
        <f>VLOOKUP(A45,'[1]shui_24h-VS-hzt_10_24h.GeneDiff'!$1:$1048576,9,0)</f>
        <v>up</v>
      </c>
      <c r="J45">
        <f>VLOOKUP(A45,'[1]shui_24h-VS-hzt_10_24h.GeneDiff'!$1:$1048576,10,0)</f>
        <v>7.6798874210942202E-11</v>
      </c>
      <c r="K45">
        <f>VLOOKUP(A45,'[1]shui_24h-VS-hzt_10_24h.GeneDiff'!$1:$1048576,11,0)</f>
        <v>3.41041085210816E-8</v>
      </c>
      <c r="L45" t="str">
        <f>VLOOKUP(A45,'[1]shui_24h-VS-hzt_10_24h.GeneDiff'!$1:$1048576,12,0)</f>
        <v>ko04075//Plant hormone signal transduction</v>
      </c>
      <c r="M45" t="str">
        <f>VLOOKUP(A45,'[1]shui_24h-VS-hzt_10_24h.GeneDiff'!$1:$1048576,13,0)</f>
        <v>GO:0043231//intracellular membrane-bounded organelle</v>
      </c>
      <c r="N45" t="str">
        <f>VLOOKUP(A45,'[1]shui_24h-VS-hzt_10_24h.GeneDiff'!$1:$1048576,14,0)</f>
        <v>GO:0001071//nucleic acid binding transcription factor activity</v>
      </c>
      <c r="O45" t="str">
        <f>VLOOKUP(A45,'[1]shui_24h-VS-hzt_10_24h.GeneDiff'!$1:$1048576,15,0)</f>
        <v>GO:0010039//response to iron ion;GO:0009725//response to hormone;GO:0009617//response to bacterium;GO:0006351//transcription, DNA-templated</v>
      </c>
      <c r="P45" t="str">
        <f>VLOOKUP(A45,'[1]shui_24h-VS-hzt_10_24h.GeneDiff'!$1:$1048576,16,0)</f>
        <v>gi|30016896|gb|AAP03998.1|/0/EIL2 [Nicotiana tabacum]</v>
      </c>
    </row>
    <row r="46" spans="1:16">
      <c r="A46" s="1" t="s">
        <v>44</v>
      </c>
      <c r="B46">
        <f>VLOOKUP(A46,'[1]shui_24h-VS-hzt_10_24h.GeneDiff'!$1:$1048576,2,0)</f>
        <v>888</v>
      </c>
      <c r="C46">
        <f>VLOOKUP(A46,'[1]shui_24h-VS-hzt_10_24h.GeneDiff'!$1:$1048576,3,0)</f>
        <v>559</v>
      </c>
      <c r="D46">
        <f>VLOOKUP(A46,'[1]shui_24h-VS-hzt_10_24h.GeneDiff'!$1:$1048576,4,0)</f>
        <v>326</v>
      </c>
      <c r="E46">
        <f>VLOOKUP(A46,'[1]shui_24h-VS-hzt_10_24h.GeneDiff'!$1:$1048576,5,0)</f>
        <v>1432</v>
      </c>
      <c r="F46">
        <f>VLOOKUP(A46,'[1]shui_24h-VS-hzt_10_24h.GeneDiff'!$1:$1048576,6,0)</f>
        <v>4094</v>
      </c>
      <c r="G46">
        <f>VLOOKUP(A46,'[1]shui_24h-VS-hzt_10_24h.GeneDiff'!$1:$1048576,7,0)</f>
        <v>6.08193845180989</v>
      </c>
      <c r="H46">
        <f>VLOOKUP(A46,'[1]shui_24h-VS-hzt_10_24h.GeneDiff'!$1:$1048576,8,0)</f>
        <v>2.5678559999726902</v>
      </c>
      <c r="I46" t="str">
        <f>VLOOKUP(A46,'[1]shui_24h-VS-hzt_10_24h.GeneDiff'!$1:$1048576,9,0)</f>
        <v>up</v>
      </c>
      <c r="J46">
        <f>VLOOKUP(A46,'[1]shui_24h-VS-hzt_10_24h.GeneDiff'!$1:$1048576,10,0)</f>
        <v>7.9146870370233604E-11</v>
      </c>
      <c r="K46">
        <f>VLOOKUP(A46,'[1]shui_24h-VS-hzt_10_24h.GeneDiff'!$1:$1048576,11,0)</f>
        <v>3.4658634387543E-8</v>
      </c>
      <c r="L46" t="str">
        <f>VLOOKUP(A46,'[1]shui_24h-VS-hzt_10_24h.GeneDiff'!$1:$1048576,12,0)</f>
        <v>-</v>
      </c>
      <c r="M46" t="str">
        <f>VLOOKUP(A46,'[1]shui_24h-VS-hzt_10_24h.GeneDiff'!$1:$1048576,13,0)</f>
        <v>GO:0005576//extracellular region;GO:0030312//external encapsulating structure</v>
      </c>
      <c r="N46" t="str">
        <f>VLOOKUP(A46,'[1]shui_24h-VS-hzt_10_24h.GeneDiff'!$1:$1048576,14,0)</f>
        <v>GO:0016798//hydrolase activity, acting on glycosyl bonds;GO:0016758//transferase activity, transferring hexosyl groups</v>
      </c>
      <c r="O46" t="str">
        <f>VLOOKUP(A46,'[1]shui_24h-VS-hzt_10_24h.GeneDiff'!$1:$1048576,15,0)</f>
        <v>GO:0044042//glucan metabolic process</v>
      </c>
      <c r="P46" t="str">
        <f>VLOOKUP(A46,'[1]shui_24h-VS-hzt_10_24h.GeneDiff'!$1:$1048576,16,0)</f>
        <v>gi|3452719|dbj|BAA32518.1|/0/endo-xyloglucan transferase (EXGT) [Nicotiana tabacum]</v>
      </c>
    </row>
    <row r="47" spans="1:16">
      <c r="A47" s="1" t="s">
        <v>45</v>
      </c>
      <c r="B47">
        <f>VLOOKUP(A47,'[1]shui_24h-VS-hzt_10_24h.GeneDiff'!$1:$1048576,2,0)</f>
        <v>501</v>
      </c>
      <c r="C47">
        <f>VLOOKUP(A47,'[1]shui_24h-VS-hzt_10_24h.GeneDiff'!$1:$1048576,3,0)</f>
        <v>176</v>
      </c>
      <c r="D47">
        <f>VLOOKUP(A47,'[1]shui_24h-VS-hzt_10_24h.GeneDiff'!$1:$1048576,4,0)</f>
        <v>277</v>
      </c>
      <c r="E47">
        <f>VLOOKUP(A47,'[1]shui_24h-VS-hzt_10_24h.GeneDiff'!$1:$1048576,5,0)</f>
        <v>722</v>
      </c>
      <c r="F47">
        <f>VLOOKUP(A47,'[1]shui_24h-VS-hzt_10_24h.GeneDiff'!$1:$1048576,6,0)</f>
        <v>617</v>
      </c>
      <c r="G47">
        <f>VLOOKUP(A47,'[1]shui_24h-VS-hzt_10_24h.GeneDiff'!$1:$1048576,7,0)</f>
        <v>4.2754821156360299</v>
      </c>
      <c r="H47">
        <f>VLOOKUP(A47,'[1]shui_24h-VS-hzt_10_24h.GeneDiff'!$1:$1048576,8,0)</f>
        <v>1.54378655641301</v>
      </c>
      <c r="I47" t="str">
        <f>VLOOKUP(A47,'[1]shui_24h-VS-hzt_10_24h.GeneDiff'!$1:$1048576,9,0)</f>
        <v>up</v>
      </c>
      <c r="J47">
        <f>VLOOKUP(A47,'[1]shui_24h-VS-hzt_10_24h.GeneDiff'!$1:$1048576,10,0)</f>
        <v>9.2202568226209597E-11</v>
      </c>
      <c r="K47">
        <f>VLOOKUP(A47,'[1]shui_24h-VS-hzt_10_24h.GeneDiff'!$1:$1048576,11,0)</f>
        <v>3.8760730314722197E-8</v>
      </c>
      <c r="L47" t="str">
        <f>VLOOKUP(A47,'[1]shui_24h-VS-hzt_10_24h.GeneDiff'!$1:$1048576,12,0)</f>
        <v>-</v>
      </c>
      <c r="M47" t="str">
        <f>VLOOKUP(A47,'[1]shui_24h-VS-hzt_10_24h.GeneDiff'!$1:$1048576,13,0)</f>
        <v>-</v>
      </c>
      <c r="N47" t="str">
        <f>VLOOKUP(A47,'[1]shui_24h-VS-hzt_10_24h.GeneDiff'!$1:$1048576,14,0)</f>
        <v>-</v>
      </c>
      <c r="O47" t="str">
        <f>VLOOKUP(A47,'[1]shui_24h-VS-hzt_10_24h.GeneDiff'!$1:$1048576,15,0)</f>
        <v>-</v>
      </c>
      <c r="P47" t="str">
        <f>VLOOKUP(A47,'[1]shui_24h-VS-hzt_10_24h.GeneDiff'!$1:$1048576,16,0)</f>
        <v>-</v>
      </c>
    </row>
    <row r="48" spans="1:16">
      <c r="A48" s="1" t="s">
        <v>46</v>
      </c>
      <c r="B48">
        <f>VLOOKUP(A48,'[1]shui_24h-VS-hzt_10_24h.GeneDiff'!$1:$1048576,2,0)</f>
        <v>930</v>
      </c>
      <c r="C48">
        <f>VLOOKUP(A48,'[1]shui_24h-VS-hzt_10_24h.GeneDiff'!$1:$1048576,3,0)</f>
        <v>3839</v>
      </c>
      <c r="D48">
        <f>VLOOKUP(A48,'[1]shui_24h-VS-hzt_10_24h.GeneDiff'!$1:$1048576,4,0)</f>
        <v>3458</v>
      </c>
      <c r="E48">
        <f>VLOOKUP(A48,'[1]shui_24h-VS-hzt_10_24h.GeneDiff'!$1:$1048576,5,0)</f>
        <v>8453</v>
      </c>
      <c r="F48">
        <f>VLOOKUP(A48,'[1]shui_24h-VS-hzt_10_24h.GeneDiff'!$1:$1048576,6,0)</f>
        <v>8472</v>
      </c>
      <c r="G48">
        <f>VLOOKUP(A48,'[1]shui_24h-VS-hzt_10_24h.GeneDiff'!$1:$1048576,7,0)</f>
        <v>8.0273749363627296</v>
      </c>
      <c r="H48">
        <f>VLOOKUP(A48,'[1]shui_24h-VS-hzt_10_24h.GeneDiff'!$1:$1048576,8,0)</f>
        <v>1.1784494006834501</v>
      </c>
      <c r="I48" t="str">
        <f>VLOOKUP(A48,'[1]shui_24h-VS-hzt_10_24h.GeneDiff'!$1:$1048576,9,0)</f>
        <v>up</v>
      </c>
      <c r="J48">
        <f>VLOOKUP(A48,'[1]shui_24h-VS-hzt_10_24h.GeneDiff'!$1:$1048576,10,0)</f>
        <v>1.07016344700898E-10</v>
      </c>
      <c r="K48">
        <f>VLOOKUP(A48,'[1]shui_24h-VS-hzt_10_24h.GeneDiff'!$1:$1048576,11,0)</f>
        <v>4.3819718598371703E-8</v>
      </c>
      <c r="L48" t="str">
        <f>VLOOKUP(A48,'[1]shui_24h-VS-hzt_10_24h.GeneDiff'!$1:$1048576,12,0)</f>
        <v>ko00906//Carotenoid biosynthesis</v>
      </c>
      <c r="M48" t="str">
        <f>VLOOKUP(A48,'[1]shui_24h-VS-hzt_10_24h.GeneDiff'!$1:$1048576,13,0)</f>
        <v>GO:0031224//intrinsic component of membrane;GO:0009941//chloroplast envelope</v>
      </c>
      <c r="N48" t="str">
        <f>VLOOKUP(A48,'[1]shui_24h-VS-hzt_10_24h.GeneDiff'!$1:$1048576,14,0)</f>
        <v>GO:0046914//transition metal ion binding;GO:0004497//monooxygenase activity</v>
      </c>
      <c r="O48" t="str">
        <f>VLOOKUP(A48,'[1]shui_24h-VS-hzt_10_24h.GeneDiff'!$1:$1048576,15,0)</f>
        <v>GO:0006631//fatty acid metabolic process;GO:0042214//terpene metabolic process;GO:0016117//carotenoid biosynthetic process</v>
      </c>
      <c r="P48" t="str">
        <f>VLOOKUP(A48,'[1]shui_24h-VS-hzt_10_24h.GeneDiff'!$1:$1048576,16,0)</f>
        <v>gi|359302818|gb|AEV23057.1|/0/beta-carotene hydroxylase [Nicotiana tabacum]</v>
      </c>
    </row>
    <row r="49" spans="1:16">
      <c r="A49" s="1" t="s">
        <v>47</v>
      </c>
      <c r="B49">
        <f>VLOOKUP(A49,'[1]shui_24h-VS-hzt_10_24h.GeneDiff'!$1:$1048576,2,0)</f>
        <v>1119</v>
      </c>
      <c r="C49">
        <f>VLOOKUP(A49,'[1]shui_24h-VS-hzt_10_24h.GeneDiff'!$1:$1048576,3,0)</f>
        <v>28</v>
      </c>
      <c r="D49">
        <f>VLOOKUP(A49,'[1]shui_24h-VS-hzt_10_24h.GeneDiff'!$1:$1048576,4,0)</f>
        <v>8</v>
      </c>
      <c r="E49">
        <f>VLOOKUP(A49,'[1]shui_24h-VS-hzt_10_24h.GeneDiff'!$1:$1048576,5,0)</f>
        <v>124</v>
      </c>
      <c r="F49">
        <f>VLOOKUP(A49,'[1]shui_24h-VS-hzt_10_24h.GeneDiff'!$1:$1048576,6,0)</f>
        <v>256</v>
      </c>
      <c r="G49">
        <f>VLOOKUP(A49,'[1]shui_24h-VS-hzt_10_24h.GeneDiff'!$1:$1048576,7,0)</f>
        <v>2.1727836718646198</v>
      </c>
      <c r="H49">
        <f>VLOOKUP(A49,'[1]shui_24h-VS-hzt_10_24h.GeneDiff'!$1:$1048576,8,0)</f>
        <v>3.3225343888058201</v>
      </c>
      <c r="I49" t="str">
        <f>VLOOKUP(A49,'[1]shui_24h-VS-hzt_10_24h.GeneDiff'!$1:$1048576,9,0)</f>
        <v>up</v>
      </c>
      <c r="J49">
        <f>VLOOKUP(A49,'[1]shui_24h-VS-hzt_10_24h.GeneDiff'!$1:$1048576,10,0)</f>
        <v>1.12188252864725E-10</v>
      </c>
      <c r="K49">
        <f>VLOOKUP(A49,'[1]shui_24h-VS-hzt_10_24h.GeneDiff'!$1:$1048576,11,0)</f>
        <v>4.4366822239282697E-8</v>
      </c>
      <c r="L49" t="str">
        <f>VLOOKUP(A49,'[1]shui_24h-VS-hzt_10_24h.GeneDiff'!$1:$1048576,12,0)</f>
        <v>-</v>
      </c>
      <c r="M49" t="str">
        <f>VLOOKUP(A49,'[1]shui_24h-VS-hzt_10_24h.GeneDiff'!$1:$1048576,13,0)</f>
        <v>-</v>
      </c>
      <c r="N49" t="str">
        <f>VLOOKUP(A49,'[1]shui_24h-VS-hzt_10_24h.GeneDiff'!$1:$1048576,14,0)</f>
        <v>-</v>
      </c>
      <c r="O49" t="str">
        <f>VLOOKUP(A49,'[1]shui_24h-VS-hzt_10_24h.GeneDiff'!$1:$1048576,15,0)</f>
        <v>-</v>
      </c>
      <c r="P49" t="str">
        <f>VLOOKUP(A49,'[1]shui_24h-VS-hzt_10_24h.GeneDiff'!$1:$1048576,16,0)</f>
        <v>gi|697163343|ref|XP_009590498.1|/0/PREDICTED: uncharacterized protein LOC104087663 [Nicotiana tomentosiformis]</v>
      </c>
    </row>
    <row r="50" spans="1:16">
      <c r="A50" s="1" t="s">
        <v>48</v>
      </c>
      <c r="B50">
        <f>VLOOKUP(A50,'[1]shui_24h-VS-hzt_10_24h.GeneDiff'!$1:$1048576,2,0)</f>
        <v>1002</v>
      </c>
      <c r="C50">
        <f>VLOOKUP(A50,'[1]shui_24h-VS-hzt_10_24h.GeneDiff'!$1:$1048576,3,0)</f>
        <v>664</v>
      </c>
      <c r="D50">
        <f>VLOOKUP(A50,'[1]shui_24h-VS-hzt_10_24h.GeneDiff'!$1:$1048576,4,0)</f>
        <v>608</v>
      </c>
      <c r="E50">
        <f>VLOOKUP(A50,'[1]shui_24h-VS-hzt_10_24h.GeneDiff'!$1:$1048576,5,0)</f>
        <v>1498</v>
      </c>
      <c r="F50">
        <f>VLOOKUP(A50,'[1]shui_24h-VS-hzt_10_24h.GeneDiff'!$1:$1048576,6,0)</f>
        <v>1498</v>
      </c>
      <c r="G50">
        <f>VLOOKUP(A50,'[1]shui_24h-VS-hzt_10_24h.GeneDiff'!$1:$1048576,7,0)</f>
        <v>5.5248193375363304</v>
      </c>
      <c r="H50">
        <f>VLOOKUP(A50,'[1]shui_24h-VS-hzt_10_24h.GeneDiff'!$1:$1048576,8,0)</f>
        <v>1.20111796796937</v>
      </c>
      <c r="I50" t="str">
        <f>VLOOKUP(A50,'[1]shui_24h-VS-hzt_10_24h.GeneDiff'!$1:$1048576,9,0)</f>
        <v>up</v>
      </c>
      <c r="J50">
        <f>VLOOKUP(A50,'[1]shui_24h-VS-hzt_10_24h.GeneDiff'!$1:$1048576,10,0)</f>
        <v>1.12269611423433E-10</v>
      </c>
      <c r="K50">
        <f>VLOOKUP(A50,'[1]shui_24h-VS-hzt_10_24h.GeneDiff'!$1:$1048576,11,0)</f>
        <v>4.4366822239282697E-8</v>
      </c>
      <c r="L50" t="str">
        <f>VLOOKUP(A50,'[1]shui_24h-VS-hzt_10_24h.GeneDiff'!$1:$1048576,12,0)</f>
        <v>-</v>
      </c>
      <c r="M50" t="str">
        <f>VLOOKUP(A50,'[1]shui_24h-VS-hzt_10_24h.GeneDiff'!$1:$1048576,13,0)</f>
        <v>-</v>
      </c>
      <c r="N50" t="str">
        <f>VLOOKUP(A50,'[1]shui_24h-VS-hzt_10_24h.GeneDiff'!$1:$1048576,14,0)</f>
        <v>-</v>
      </c>
      <c r="O50" t="str">
        <f>VLOOKUP(A50,'[1]shui_24h-VS-hzt_10_24h.GeneDiff'!$1:$1048576,15,0)</f>
        <v>-</v>
      </c>
      <c r="P50" t="str">
        <f>VLOOKUP(A50,'[1]shui_24h-VS-hzt_10_24h.GeneDiff'!$1:$1048576,16,0)</f>
        <v>gi|697187957|ref|XP_009603015.1|/0/PREDICTED: heat stress transcription factor B-2b [Nicotiana tomentosiformis]</v>
      </c>
    </row>
    <row r="51" spans="1:16">
      <c r="A51" s="1" t="s">
        <v>49</v>
      </c>
      <c r="B51">
        <f>VLOOKUP(A51,'[1]shui_24h-VS-hzt_10_24h.GeneDiff'!$1:$1048576,2,0)</f>
        <v>1065</v>
      </c>
      <c r="C51">
        <f>VLOOKUP(A51,'[1]shui_24h-VS-hzt_10_24h.GeneDiff'!$1:$1048576,3,0)</f>
        <v>25</v>
      </c>
      <c r="D51">
        <f>VLOOKUP(A51,'[1]shui_24h-VS-hzt_10_24h.GeneDiff'!$1:$1048576,4,0)</f>
        <v>28</v>
      </c>
      <c r="E51">
        <f>VLOOKUP(A51,'[1]shui_24h-VS-hzt_10_24h.GeneDiff'!$1:$1048576,5,0)</f>
        <v>118</v>
      </c>
      <c r="F51">
        <f>VLOOKUP(A51,'[1]shui_24h-VS-hzt_10_24h.GeneDiff'!$1:$1048576,6,0)</f>
        <v>214</v>
      </c>
      <c r="G51">
        <f>VLOOKUP(A51,'[1]shui_24h-VS-hzt_10_24h.GeneDiff'!$1:$1048576,7,0)</f>
        <v>2.0660005458100001</v>
      </c>
      <c r="H51">
        <f>VLOOKUP(A51,'[1]shui_24h-VS-hzt_10_24h.GeneDiff'!$1:$1048576,8,0)</f>
        <v>2.5948035418358701</v>
      </c>
      <c r="I51" t="str">
        <f>VLOOKUP(A51,'[1]shui_24h-VS-hzt_10_24h.GeneDiff'!$1:$1048576,9,0)</f>
        <v>up</v>
      </c>
      <c r="J51">
        <f>VLOOKUP(A51,'[1]shui_24h-VS-hzt_10_24h.GeneDiff'!$1:$1048576,10,0)</f>
        <v>1.12574004222862E-10</v>
      </c>
      <c r="K51">
        <f>VLOOKUP(A51,'[1]shui_24h-VS-hzt_10_24h.GeneDiff'!$1:$1048576,11,0)</f>
        <v>4.4366822239282697E-8</v>
      </c>
      <c r="L51" t="str">
        <f>VLOOKUP(A51,'[1]shui_24h-VS-hzt_10_24h.GeneDiff'!$1:$1048576,12,0)</f>
        <v>ko01100//Metabolic pathways;ko01110//Biosynthesis of secondary metabolites;ko00940//Phenylpropanoid biosynthesis;ko00360//Phenylalanine metabolism</v>
      </c>
      <c r="M51" t="str">
        <f>VLOOKUP(A51,'[1]shui_24h-VS-hzt_10_24h.GeneDiff'!$1:$1048576,13,0)</f>
        <v>GO:0005911//cell-cell junction;GO:0005618//cell wall</v>
      </c>
      <c r="N51" t="str">
        <f>VLOOKUP(A51,'[1]shui_24h-VS-hzt_10_24h.GeneDiff'!$1:$1048576,14,0)</f>
        <v>GO:0003824//catalytic activity;GO:0016209//antioxidant activity;GO:0043169//cation binding;GO:0046906//tetrapyrrole binding</v>
      </c>
      <c r="O51" t="str">
        <f>VLOOKUP(A51,'[1]shui_24h-VS-hzt_10_24h.GeneDiff'!$1:$1048576,15,0)</f>
        <v>GO:0044710;GO:0006950//response to stress</v>
      </c>
      <c r="P51" t="str">
        <f>VLOOKUP(A51,'[1]shui_24h-VS-hzt_10_24h.GeneDiff'!$1:$1048576,16,0)</f>
        <v>gi|698552477|ref|XP_009769650.1|;gi|698583186|ref|XP_009778029.1|;gi|697099541|ref|XP_009586770.1|/0;0;6.03365e-85/PREDICTED: peroxidase 12-like [Nicotiana sylvestris];PREDICTED: peroxidase 12-like [Nicotiana sylvestris];PREDICTED: peroxidase 12-like [Nicotiana tomentosiformis]</v>
      </c>
    </row>
    <row r="52" spans="1:16">
      <c r="A52" s="1" t="s">
        <v>50</v>
      </c>
      <c r="B52">
        <f>VLOOKUP(A52,'[1]shui_24h-VS-hzt_10_24h.GeneDiff'!$1:$1048576,2,0)</f>
        <v>1782</v>
      </c>
      <c r="C52">
        <f>VLOOKUP(A52,'[1]shui_24h-VS-hzt_10_24h.GeneDiff'!$1:$1048576,3,0)</f>
        <v>746</v>
      </c>
      <c r="D52">
        <f>VLOOKUP(A52,'[1]shui_24h-VS-hzt_10_24h.GeneDiff'!$1:$1048576,4,0)</f>
        <v>729</v>
      </c>
      <c r="E52">
        <f>VLOOKUP(A52,'[1]shui_24h-VS-hzt_10_24h.GeneDiff'!$1:$1048576,5,0)</f>
        <v>1530</v>
      </c>
      <c r="F52">
        <f>VLOOKUP(A52,'[1]shui_24h-VS-hzt_10_24h.GeneDiff'!$1:$1048576,6,0)</f>
        <v>2435</v>
      </c>
      <c r="G52">
        <f>VLOOKUP(A52,'[1]shui_24h-VS-hzt_10_24h.GeneDiff'!$1:$1048576,7,0)</f>
        <v>5.86306639605721</v>
      </c>
      <c r="H52">
        <f>VLOOKUP(A52,'[1]shui_24h-VS-hzt_10_24h.GeneDiff'!$1:$1048576,8,0)</f>
        <v>1.3795522166979599</v>
      </c>
      <c r="I52" t="str">
        <f>VLOOKUP(A52,'[1]shui_24h-VS-hzt_10_24h.GeneDiff'!$1:$1048576,9,0)</f>
        <v>up</v>
      </c>
      <c r="J52">
        <f>VLOOKUP(A52,'[1]shui_24h-VS-hzt_10_24h.GeneDiff'!$1:$1048576,10,0)</f>
        <v>1.3149851301894001E-10</v>
      </c>
      <c r="K52">
        <f>VLOOKUP(A52,'[1]shui_24h-VS-hzt_10_24h.GeneDiff'!$1:$1048576,11,0)</f>
        <v>5.10654640643038E-8</v>
      </c>
      <c r="L52" t="str">
        <f>VLOOKUP(A52,'[1]shui_24h-VS-hzt_10_24h.GeneDiff'!$1:$1048576,12,0)</f>
        <v>-</v>
      </c>
      <c r="M52" t="str">
        <f>VLOOKUP(A52,'[1]shui_24h-VS-hzt_10_24h.GeneDiff'!$1:$1048576,13,0)</f>
        <v>-</v>
      </c>
      <c r="N52" t="str">
        <f>VLOOKUP(A52,'[1]shui_24h-VS-hzt_10_24h.GeneDiff'!$1:$1048576,14,0)</f>
        <v>-</v>
      </c>
      <c r="O52" t="str">
        <f>VLOOKUP(A52,'[1]shui_24h-VS-hzt_10_24h.GeneDiff'!$1:$1048576,15,0)</f>
        <v>-</v>
      </c>
      <c r="P52" t="str">
        <f>VLOOKUP(A52,'[1]shui_24h-VS-hzt_10_24h.GeneDiff'!$1:$1048576,16,0)</f>
        <v>gi|697112507|ref|XP_009610133.1|/0/PREDICTED: protein NRT1/ PTR FAMILY 4.5-like isoform X2 [Nicotiana tomentosiformis]</v>
      </c>
    </row>
    <row r="53" spans="1:16">
      <c r="A53" s="1" t="s">
        <v>51</v>
      </c>
      <c r="B53">
        <f>VLOOKUP(A53,'[1]shui_24h-VS-hzt_10_24h.GeneDiff'!$1:$1048576,2,0)</f>
        <v>1443</v>
      </c>
      <c r="C53">
        <f>VLOOKUP(A53,'[1]shui_24h-VS-hzt_10_24h.GeneDiff'!$1:$1048576,3,0)</f>
        <v>1158</v>
      </c>
      <c r="D53">
        <f>VLOOKUP(A53,'[1]shui_24h-VS-hzt_10_24h.GeneDiff'!$1:$1048576,4,0)</f>
        <v>1080</v>
      </c>
      <c r="E53">
        <f>VLOOKUP(A53,'[1]shui_24h-VS-hzt_10_24h.GeneDiff'!$1:$1048576,5,0)</f>
        <v>2618</v>
      </c>
      <c r="F53">
        <f>VLOOKUP(A53,'[1]shui_24h-VS-hzt_10_24h.GeneDiff'!$1:$1048576,6,0)</f>
        <v>2576</v>
      </c>
      <c r="G53">
        <f>VLOOKUP(A53,'[1]shui_24h-VS-hzt_10_24h.GeneDiff'!$1:$1048576,7,0)</f>
        <v>6.3241258258736899</v>
      </c>
      <c r="H53">
        <f>VLOOKUP(A53,'[1]shui_24h-VS-hzt_10_24h.GeneDiff'!$1:$1048576,8,0)</f>
        <v>1.18068111125807</v>
      </c>
      <c r="I53" t="str">
        <f>VLOOKUP(A53,'[1]shui_24h-VS-hzt_10_24h.GeneDiff'!$1:$1048576,9,0)</f>
        <v>up</v>
      </c>
      <c r="J53">
        <f>VLOOKUP(A53,'[1]shui_24h-VS-hzt_10_24h.GeneDiff'!$1:$1048576,10,0)</f>
        <v>1.3281004958206399E-10</v>
      </c>
      <c r="K53">
        <f>VLOOKUP(A53,'[1]shui_24h-VS-hzt_10_24h.GeneDiff'!$1:$1048576,11,0)</f>
        <v>5.10654640643038E-8</v>
      </c>
      <c r="L53" t="str">
        <f>VLOOKUP(A53,'[1]shui_24h-VS-hzt_10_24h.GeneDiff'!$1:$1048576,12,0)</f>
        <v>ko04712//Circadian rhythm - plant</v>
      </c>
      <c r="M53" t="str">
        <f>VLOOKUP(A53,'[1]shui_24h-VS-hzt_10_24h.GeneDiff'!$1:$1048576,13,0)</f>
        <v>-</v>
      </c>
      <c r="N53" t="str">
        <f>VLOOKUP(A53,'[1]shui_24h-VS-hzt_10_24h.GeneDiff'!$1:$1048576,14,0)</f>
        <v>-</v>
      </c>
      <c r="O53" t="str">
        <f>VLOOKUP(A53,'[1]shui_24h-VS-hzt_10_24h.GeneDiff'!$1:$1048576,15,0)</f>
        <v>-</v>
      </c>
      <c r="P53" t="str">
        <f>VLOOKUP(A53,'[1]shui_24h-VS-hzt_10_24h.GeneDiff'!$1:$1048576,16,0)</f>
        <v>gi|697129021|ref|XP_009618565.1|/0/PREDICTED: protein REVEILLE 1-like isoform X1 [Nicotiana tomentosiformis]</v>
      </c>
    </row>
    <row r="54" spans="1:16">
      <c r="A54" s="1" t="s">
        <v>52</v>
      </c>
      <c r="B54">
        <f>VLOOKUP(A54,'[1]shui_24h-VS-hzt_10_24h.GeneDiff'!$1:$1048576,2,0)</f>
        <v>1161</v>
      </c>
      <c r="C54">
        <f>VLOOKUP(A54,'[1]shui_24h-VS-hzt_10_24h.GeneDiff'!$1:$1048576,3,0)</f>
        <v>335</v>
      </c>
      <c r="D54">
        <f>VLOOKUP(A54,'[1]shui_24h-VS-hzt_10_24h.GeneDiff'!$1:$1048576,4,0)</f>
        <v>337</v>
      </c>
      <c r="E54">
        <f>VLOOKUP(A54,'[1]shui_24h-VS-hzt_10_24h.GeneDiff'!$1:$1048576,5,0)</f>
        <v>832</v>
      </c>
      <c r="F54">
        <f>VLOOKUP(A54,'[1]shui_24h-VS-hzt_10_24h.GeneDiff'!$1:$1048576,6,0)</f>
        <v>784</v>
      </c>
      <c r="G54">
        <f>VLOOKUP(A54,'[1]shui_24h-VS-hzt_10_24h.GeneDiff'!$1:$1048576,7,0)</f>
        <v>4.6281946008521802</v>
      </c>
      <c r="H54">
        <f>VLOOKUP(A54,'[1]shui_24h-VS-hzt_10_24h.GeneDiff'!$1:$1048576,8,0)</f>
        <v>1.23464156680662</v>
      </c>
      <c r="I54" t="str">
        <f>VLOOKUP(A54,'[1]shui_24h-VS-hzt_10_24h.GeneDiff'!$1:$1048576,9,0)</f>
        <v>up</v>
      </c>
      <c r="J54">
        <f>VLOOKUP(A54,'[1]shui_24h-VS-hzt_10_24h.GeneDiff'!$1:$1048576,10,0)</f>
        <v>1.3849055558277301E-10</v>
      </c>
      <c r="K54">
        <f>VLOOKUP(A54,'[1]shui_24h-VS-hzt_10_24h.GeneDiff'!$1:$1048576,11,0)</f>
        <v>5.1981770559157903E-8</v>
      </c>
      <c r="L54" t="str">
        <f>VLOOKUP(A54,'[1]shui_24h-VS-hzt_10_24h.GeneDiff'!$1:$1048576,12,0)</f>
        <v>-</v>
      </c>
      <c r="M54" t="str">
        <f>VLOOKUP(A54,'[1]shui_24h-VS-hzt_10_24h.GeneDiff'!$1:$1048576,13,0)</f>
        <v>-</v>
      </c>
      <c r="N54" t="str">
        <f>VLOOKUP(A54,'[1]shui_24h-VS-hzt_10_24h.GeneDiff'!$1:$1048576,14,0)</f>
        <v>-</v>
      </c>
      <c r="O54" t="str">
        <f>VLOOKUP(A54,'[1]shui_24h-VS-hzt_10_24h.GeneDiff'!$1:$1048576,15,0)</f>
        <v>-</v>
      </c>
      <c r="P54" t="str">
        <f>VLOOKUP(A54,'[1]shui_24h-VS-hzt_10_24h.GeneDiff'!$1:$1048576,16,0)</f>
        <v>gi|697158221|ref|XP_009587865.1|/0/PREDICTED: uncharacterized protein LOC104085515 [Nicotiana tomentosiformis]</v>
      </c>
    </row>
    <row r="55" spans="1:16">
      <c r="A55" s="1" t="s">
        <v>53</v>
      </c>
      <c r="B55">
        <f>VLOOKUP(A55,'[1]shui_24h-VS-hzt_10_24h.GeneDiff'!$1:$1048576,2,0)</f>
        <v>1224</v>
      </c>
      <c r="C55">
        <f>VLOOKUP(A55,'[1]shui_24h-VS-hzt_10_24h.GeneDiff'!$1:$1048576,3,0)</f>
        <v>297</v>
      </c>
      <c r="D55">
        <f>VLOOKUP(A55,'[1]shui_24h-VS-hzt_10_24h.GeneDiff'!$1:$1048576,4,0)</f>
        <v>404</v>
      </c>
      <c r="E55">
        <f>VLOOKUP(A55,'[1]shui_24h-VS-hzt_10_24h.GeneDiff'!$1:$1048576,5,0)</f>
        <v>766</v>
      </c>
      <c r="F55">
        <f>VLOOKUP(A55,'[1]shui_24h-VS-hzt_10_24h.GeneDiff'!$1:$1048576,6,0)</f>
        <v>1089</v>
      </c>
      <c r="G55">
        <f>VLOOKUP(A55,'[1]shui_24h-VS-hzt_10_24h.GeneDiff'!$1:$1048576,7,0)</f>
        <v>4.7764545565313998</v>
      </c>
      <c r="H55">
        <f>VLOOKUP(A55,'[1]shui_24h-VS-hzt_10_24h.GeneDiff'!$1:$1048576,8,0)</f>
        <v>1.3671573905299399</v>
      </c>
      <c r="I55" t="str">
        <f>VLOOKUP(A55,'[1]shui_24h-VS-hzt_10_24h.GeneDiff'!$1:$1048576,9,0)</f>
        <v>up</v>
      </c>
      <c r="J55">
        <f>VLOOKUP(A55,'[1]shui_24h-VS-hzt_10_24h.GeneDiff'!$1:$1048576,10,0)</f>
        <v>1.4312123196467601E-10</v>
      </c>
      <c r="K55">
        <f>VLOOKUP(A55,'[1]shui_24h-VS-hzt_10_24h.GeneDiff'!$1:$1048576,11,0)</f>
        <v>5.3087874383697202E-8</v>
      </c>
      <c r="L55" t="str">
        <f>VLOOKUP(A55,'[1]shui_24h-VS-hzt_10_24h.GeneDiff'!$1:$1048576,12,0)</f>
        <v>ko00040//Pentose and glucuronate interconversions</v>
      </c>
      <c r="M55" t="str">
        <f>VLOOKUP(A55,'[1]shui_24h-VS-hzt_10_24h.GeneDiff'!$1:$1048576,13,0)</f>
        <v>-</v>
      </c>
      <c r="N55" t="str">
        <f>VLOOKUP(A55,'[1]shui_24h-VS-hzt_10_24h.GeneDiff'!$1:$1048576,14,0)</f>
        <v>GO:0003824//catalytic activity</v>
      </c>
      <c r="O55" t="str">
        <f>VLOOKUP(A55,'[1]shui_24h-VS-hzt_10_24h.GeneDiff'!$1:$1048576,15,0)</f>
        <v>-</v>
      </c>
      <c r="P55" t="str">
        <f>VLOOKUP(A55,'[1]shui_24h-VS-hzt_10_24h.GeneDiff'!$1:$1048576,16,0)</f>
        <v>gi|697149530|ref|XP_009628975.1|/0/PREDICTED: probable pectate lyase 18 [Nicotiana tomentosiformis]</v>
      </c>
    </row>
    <row r="56" spans="1:16">
      <c r="A56" s="1" t="s">
        <v>54</v>
      </c>
      <c r="B56">
        <f>VLOOKUP(A56,'[1]shui_24h-VS-hzt_10_24h.GeneDiff'!$1:$1048576,2,0)</f>
        <v>2088</v>
      </c>
      <c r="C56">
        <f>VLOOKUP(A56,'[1]shui_24h-VS-hzt_10_24h.GeneDiff'!$1:$1048576,3,0)</f>
        <v>270</v>
      </c>
      <c r="D56">
        <f>VLOOKUP(A56,'[1]shui_24h-VS-hzt_10_24h.GeneDiff'!$1:$1048576,4,0)</f>
        <v>308</v>
      </c>
      <c r="E56">
        <f>VLOOKUP(A56,'[1]shui_24h-VS-hzt_10_24h.GeneDiff'!$1:$1048576,5,0)</f>
        <v>623</v>
      </c>
      <c r="F56">
        <f>VLOOKUP(A56,'[1]shui_24h-VS-hzt_10_24h.GeneDiff'!$1:$1048576,6,0)</f>
        <v>880</v>
      </c>
      <c r="G56">
        <f>VLOOKUP(A56,'[1]shui_24h-VS-hzt_10_24h.GeneDiff'!$1:$1048576,7,0)</f>
        <v>4.4823784538170699</v>
      </c>
      <c r="H56">
        <f>VLOOKUP(A56,'[1]shui_24h-VS-hzt_10_24h.GeneDiff'!$1:$1048576,8,0)</f>
        <v>1.3385094607513801</v>
      </c>
      <c r="I56" t="str">
        <f>VLOOKUP(A56,'[1]shui_24h-VS-hzt_10_24h.GeneDiff'!$1:$1048576,9,0)</f>
        <v>up</v>
      </c>
      <c r="J56">
        <f>VLOOKUP(A56,'[1]shui_24h-VS-hzt_10_24h.GeneDiff'!$1:$1048576,10,0)</f>
        <v>1.5475445525982599E-10</v>
      </c>
      <c r="K56">
        <f>VLOOKUP(A56,'[1]shui_24h-VS-hzt_10_24h.GeneDiff'!$1:$1048576,11,0)</f>
        <v>5.6735502556826297E-8</v>
      </c>
      <c r="L56" t="str">
        <f>VLOOKUP(A56,'[1]shui_24h-VS-hzt_10_24h.GeneDiff'!$1:$1048576,12,0)</f>
        <v>-</v>
      </c>
      <c r="M56" t="str">
        <f>VLOOKUP(A56,'[1]shui_24h-VS-hzt_10_24h.GeneDiff'!$1:$1048576,13,0)</f>
        <v>-</v>
      </c>
      <c r="N56" t="str">
        <f>VLOOKUP(A56,'[1]shui_24h-VS-hzt_10_24h.GeneDiff'!$1:$1048576,14,0)</f>
        <v>-</v>
      </c>
      <c r="O56" t="str">
        <f>VLOOKUP(A56,'[1]shui_24h-VS-hzt_10_24h.GeneDiff'!$1:$1048576,15,0)</f>
        <v>-</v>
      </c>
      <c r="P56" t="str">
        <f>VLOOKUP(A56,'[1]shui_24h-VS-hzt_10_24h.GeneDiff'!$1:$1048576,16,0)</f>
        <v>gi|698558405|ref|XP_009771277.1|;gi|698558395|ref|XP_009771275.1|;gi|698558408|ref|XP_009771278.1|/0;0;0/PREDICTED: uncharacterized protein LOC104221840 isoform X3 [Nicotiana sylvestris];PREDICTED: uncharacterized protein LOC104221840 isoform X1 [Nicotiana sylvestris];PREDICTED: uncharacterized protein LOC104221840 isoform X4 [Nicotiana sylvestris]</v>
      </c>
    </row>
    <row r="57" spans="1:16">
      <c r="A57" s="1" t="s">
        <v>55</v>
      </c>
      <c r="B57">
        <f>VLOOKUP(A57,'[1]shui_24h-VS-hzt_10_24h.GeneDiff'!$1:$1048576,2,0)</f>
        <v>1479</v>
      </c>
      <c r="C57">
        <f>VLOOKUP(A57,'[1]shui_24h-VS-hzt_10_24h.GeneDiff'!$1:$1048576,3,0)</f>
        <v>22300</v>
      </c>
      <c r="D57">
        <f>VLOOKUP(A57,'[1]shui_24h-VS-hzt_10_24h.GeneDiff'!$1:$1048576,4,0)</f>
        <v>19064</v>
      </c>
      <c r="E57">
        <f>VLOOKUP(A57,'[1]shui_24h-VS-hzt_10_24h.GeneDiff'!$1:$1048576,5,0)</f>
        <v>43440</v>
      </c>
      <c r="F57">
        <f>VLOOKUP(A57,'[1]shui_24h-VS-hzt_10_24h.GeneDiff'!$1:$1048576,6,0)</f>
        <v>58778</v>
      </c>
      <c r="G57">
        <f>VLOOKUP(A57,'[1]shui_24h-VS-hzt_10_24h.GeneDiff'!$1:$1048576,7,0)</f>
        <v>10.587927787017</v>
      </c>
      <c r="H57">
        <f>VLOOKUP(A57,'[1]shui_24h-VS-hzt_10_24h.GeneDiff'!$1:$1048576,8,0)</f>
        <v>1.25953070598955</v>
      </c>
      <c r="I57" t="str">
        <f>VLOOKUP(A57,'[1]shui_24h-VS-hzt_10_24h.GeneDiff'!$1:$1048576,9,0)</f>
        <v>up</v>
      </c>
      <c r="J57">
        <f>VLOOKUP(A57,'[1]shui_24h-VS-hzt_10_24h.GeneDiff'!$1:$1048576,10,0)</f>
        <v>1.74857350072714E-10</v>
      </c>
      <c r="K57">
        <f>VLOOKUP(A57,'[1]shui_24h-VS-hzt_10_24h.GeneDiff'!$1:$1048576,11,0)</f>
        <v>6.3368705637271305E-8</v>
      </c>
      <c r="L57" t="str">
        <f>VLOOKUP(A57,'[1]shui_24h-VS-hzt_10_24h.GeneDiff'!$1:$1048576,12,0)</f>
        <v>ko04146//Peroxisome;ko01100//Metabolic pathways;ko00380//Tryptophan metabolism;ko00630//Glyoxylate and dicarboxylate metabolism;ko01110//Biosynthesis of secondary metabolites</v>
      </c>
      <c r="M57" t="str">
        <f>VLOOKUP(A57,'[1]shui_24h-VS-hzt_10_24h.GeneDiff'!$1:$1048576,13,0)</f>
        <v>GO:0005777//peroxisome</v>
      </c>
      <c r="N57" t="str">
        <f>VLOOKUP(A57,'[1]shui_24h-VS-hzt_10_24h.GeneDiff'!$1:$1048576,14,0)</f>
        <v>GO:0046906//tetrapyrrole binding;GO:0043169//cation binding;GO:0004601//peroxidase activity</v>
      </c>
      <c r="O57" t="str">
        <f>VLOOKUP(A57,'[1]shui_24h-VS-hzt_10_24h.GeneDiff'!$1:$1048576,15,0)</f>
        <v>GO:0042743//hydrogen peroxide metabolic process;GO:0006950//response to stress;GO:0044710</v>
      </c>
      <c r="P57" t="str">
        <f>VLOOKUP(A57,'[1]shui_24h-VS-hzt_10_24h.GeneDiff'!$1:$1048576,16,0)</f>
        <v>gi|697100359|ref|XP_009590727.1|/0/PREDICTED: catalase isozyme 1 [Nicotiana tomentosiformis]</v>
      </c>
    </row>
    <row r="58" spans="1:16">
      <c r="A58" s="1" t="s">
        <v>56</v>
      </c>
      <c r="B58">
        <f>VLOOKUP(A58,'[1]shui_24h-VS-hzt_10_24h.GeneDiff'!$1:$1048576,2,0)</f>
        <v>879</v>
      </c>
      <c r="C58">
        <f>VLOOKUP(A58,'[1]shui_24h-VS-hzt_10_24h.GeneDiff'!$1:$1048576,3,0)</f>
        <v>74</v>
      </c>
      <c r="D58">
        <f>VLOOKUP(A58,'[1]shui_24h-VS-hzt_10_24h.GeneDiff'!$1:$1048576,4,0)</f>
        <v>76</v>
      </c>
      <c r="E58">
        <f>VLOOKUP(A58,'[1]shui_24h-VS-hzt_10_24h.GeneDiff'!$1:$1048576,5,0)</f>
        <v>302</v>
      </c>
      <c r="F58">
        <f>VLOOKUP(A58,'[1]shui_24h-VS-hzt_10_24h.GeneDiff'!$1:$1048576,6,0)</f>
        <v>242</v>
      </c>
      <c r="G58">
        <f>VLOOKUP(A58,'[1]shui_24h-VS-hzt_10_24h.GeneDiff'!$1:$1048576,7,0)</f>
        <v>2.92004921816193</v>
      </c>
      <c r="H58">
        <f>VLOOKUP(A58,'[1]shui_24h-VS-hzt_10_24h.GeneDiff'!$1:$1048576,8,0)</f>
        <v>1.83075371485856</v>
      </c>
      <c r="I58" t="str">
        <f>VLOOKUP(A58,'[1]shui_24h-VS-hzt_10_24h.GeneDiff'!$1:$1048576,9,0)</f>
        <v>up</v>
      </c>
      <c r="J58">
        <f>VLOOKUP(A58,'[1]shui_24h-VS-hzt_10_24h.GeneDiff'!$1:$1048576,10,0)</f>
        <v>1.94731350874806E-10</v>
      </c>
      <c r="K58">
        <f>VLOOKUP(A58,'[1]shui_24h-VS-hzt_10_24h.GeneDiff'!$1:$1048576,11,0)</f>
        <v>6.9769145019678896E-8</v>
      </c>
      <c r="L58" t="str">
        <f>VLOOKUP(A58,'[1]shui_24h-VS-hzt_10_24h.GeneDiff'!$1:$1048576,12,0)</f>
        <v>-</v>
      </c>
      <c r="M58" t="str">
        <f>VLOOKUP(A58,'[1]shui_24h-VS-hzt_10_24h.GeneDiff'!$1:$1048576,13,0)</f>
        <v>-</v>
      </c>
      <c r="N58" t="str">
        <f>VLOOKUP(A58,'[1]shui_24h-VS-hzt_10_24h.GeneDiff'!$1:$1048576,14,0)</f>
        <v>GO:0016772//transferase activity, transferring phosphorus-containing groups</v>
      </c>
      <c r="O58" t="str">
        <f>VLOOKUP(A58,'[1]shui_24h-VS-hzt_10_24h.GeneDiff'!$1:$1048576,15,0)</f>
        <v>GO:0006796//phosphate-containing compound metabolic process;GO:0031669//cellular response to nutrient levels</v>
      </c>
      <c r="P58" t="str">
        <f>VLOOKUP(A58,'[1]shui_24h-VS-hzt_10_24h.GeneDiff'!$1:$1048576,16,0)</f>
        <v>gi|698484499|ref|XP_009789055.1|/0/PREDICTED: SNF1-related protein kinase regulatory subunit beta-1 [Nicotiana sylvestris]</v>
      </c>
    </row>
    <row r="59" spans="1:16">
      <c r="A59" s="1" t="s">
        <v>57</v>
      </c>
      <c r="B59">
        <f>VLOOKUP(A59,'[1]shui_24h-VS-hzt_10_24h.GeneDiff'!$1:$1048576,2,0)</f>
        <v>885</v>
      </c>
      <c r="C59">
        <f>VLOOKUP(A59,'[1]shui_24h-VS-hzt_10_24h.GeneDiff'!$1:$1048576,3,0)</f>
        <v>97</v>
      </c>
      <c r="D59">
        <f>VLOOKUP(A59,'[1]shui_24h-VS-hzt_10_24h.GeneDiff'!$1:$1048576,4,0)</f>
        <v>118</v>
      </c>
      <c r="E59">
        <f>VLOOKUP(A59,'[1]shui_24h-VS-hzt_10_24h.GeneDiff'!$1:$1048576,5,0)</f>
        <v>361</v>
      </c>
      <c r="F59">
        <f>VLOOKUP(A59,'[1]shui_24h-VS-hzt_10_24h.GeneDiff'!$1:$1048576,6,0)</f>
        <v>315</v>
      </c>
      <c r="G59">
        <f>VLOOKUP(A59,'[1]shui_24h-VS-hzt_10_24h.GeneDiff'!$1:$1048576,7,0)</f>
        <v>3.27486165929044</v>
      </c>
      <c r="H59">
        <f>VLOOKUP(A59,'[1]shui_24h-VS-hzt_10_24h.GeneDiff'!$1:$1048576,8,0)</f>
        <v>1.6260053982149401</v>
      </c>
      <c r="I59" t="str">
        <f>VLOOKUP(A59,'[1]shui_24h-VS-hzt_10_24h.GeneDiff'!$1:$1048576,9,0)</f>
        <v>up</v>
      </c>
      <c r="J59">
        <f>VLOOKUP(A59,'[1]shui_24h-VS-hzt_10_24h.GeneDiff'!$1:$1048576,10,0)</f>
        <v>2.5583161338921599E-10</v>
      </c>
      <c r="K59">
        <f>VLOOKUP(A59,'[1]shui_24h-VS-hzt_10_24h.GeneDiff'!$1:$1048576,11,0)</f>
        <v>9.0630504927512406E-8</v>
      </c>
      <c r="L59" t="str">
        <f>VLOOKUP(A59,'[1]shui_24h-VS-hzt_10_24h.GeneDiff'!$1:$1048576,12,0)</f>
        <v>-</v>
      </c>
      <c r="M59" t="str">
        <f>VLOOKUP(A59,'[1]shui_24h-VS-hzt_10_24h.GeneDiff'!$1:$1048576,13,0)</f>
        <v>-</v>
      </c>
      <c r="N59" t="str">
        <f>VLOOKUP(A59,'[1]shui_24h-VS-hzt_10_24h.GeneDiff'!$1:$1048576,14,0)</f>
        <v>-</v>
      </c>
      <c r="O59" t="str">
        <f>VLOOKUP(A59,'[1]shui_24h-VS-hzt_10_24h.GeneDiff'!$1:$1048576,15,0)</f>
        <v>GO:0044699;GO:0009725//response to hormone</v>
      </c>
      <c r="P59" t="str">
        <f>VLOOKUP(A59,'[1]shui_24h-VS-hzt_10_24h.GeneDiff'!$1:$1048576,16,0)</f>
        <v>gi|697117823|ref|XP_009612852.1|/2.42439e-120/PREDICTED: transcription factor TCP14-like [Nicotiana tomentosiformis]</v>
      </c>
    </row>
    <row r="60" spans="1:16">
      <c r="A60" s="1" t="s">
        <v>58</v>
      </c>
      <c r="B60">
        <f>VLOOKUP(A60,'[1]shui_24h-VS-hzt_10_24h.GeneDiff'!$1:$1048576,2,0)</f>
        <v>996</v>
      </c>
      <c r="C60">
        <f>VLOOKUP(A60,'[1]shui_24h-VS-hzt_10_24h.GeneDiff'!$1:$1048576,3,0)</f>
        <v>311</v>
      </c>
      <c r="D60">
        <f>VLOOKUP(A60,'[1]shui_24h-VS-hzt_10_24h.GeneDiff'!$1:$1048576,4,0)</f>
        <v>294</v>
      </c>
      <c r="E60">
        <f>VLOOKUP(A60,'[1]shui_24h-VS-hzt_10_24h.GeneDiff'!$1:$1048576,5,0)</f>
        <v>671</v>
      </c>
      <c r="F60">
        <f>VLOOKUP(A60,'[1]shui_24h-VS-hzt_10_24h.GeneDiff'!$1:$1048576,6,0)</f>
        <v>789</v>
      </c>
      <c r="G60">
        <f>VLOOKUP(A60,'[1]shui_24h-VS-hzt_10_24h.GeneDiff'!$1:$1048576,7,0)</f>
        <v>4.4767572442063903</v>
      </c>
      <c r="H60">
        <f>VLOOKUP(A60,'[1]shui_24h-VS-hzt_10_24h.GeneDiff'!$1:$1048576,8,0)</f>
        <v>1.23225271767887</v>
      </c>
      <c r="I60" t="str">
        <f>VLOOKUP(A60,'[1]shui_24h-VS-hzt_10_24h.GeneDiff'!$1:$1048576,9,0)</f>
        <v>up</v>
      </c>
      <c r="J60">
        <f>VLOOKUP(A60,'[1]shui_24h-VS-hzt_10_24h.GeneDiff'!$1:$1048576,10,0)</f>
        <v>2.9509129549726401E-10</v>
      </c>
      <c r="K60">
        <f>VLOOKUP(A60,'[1]shui_24h-VS-hzt_10_24h.GeneDiff'!$1:$1048576,11,0)</f>
        <v>1.02941500667326E-7</v>
      </c>
      <c r="L60" t="str">
        <f>VLOOKUP(A60,'[1]shui_24h-VS-hzt_10_24h.GeneDiff'!$1:$1048576,12,0)</f>
        <v>ko04712//Circadian rhythm - plant</v>
      </c>
      <c r="M60" t="str">
        <f>VLOOKUP(A60,'[1]shui_24h-VS-hzt_10_24h.GeneDiff'!$1:$1048576,13,0)</f>
        <v>-</v>
      </c>
      <c r="N60" t="str">
        <f>VLOOKUP(A60,'[1]shui_24h-VS-hzt_10_24h.GeneDiff'!$1:$1048576,14,0)</f>
        <v>-</v>
      </c>
      <c r="O60" t="str">
        <f>VLOOKUP(A60,'[1]shui_24h-VS-hzt_10_24h.GeneDiff'!$1:$1048576,15,0)</f>
        <v>-</v>
      </c>
      <c r="P60" t="str">
        <f>VLOOKUP(A60,'[1]shui_24h-VS-hzt_10_24h.GeneDiff'!$1:$1048576,16,0)</f>
        <v>gi|697167145|ref|XP_009592416.1|/0/PREDICTED: transcription factor HBI1-like [Nicotiana tomentosiformis]</v>
      </c>
    </row>
    <row r="61" spans="1:16">
      <c r="A61" s="1" t="s">
        <v>59</v>
      </c>
      <c r="B61">
        <f>VLOOKUP(A61,'[1]shui_24h-VS-hzt_10_24h.GeneDiff'!$1:$1048576,2,0)</f>
        <v>1239</v>
      </c>
      <c r="C61">
        <f>VLOOKUP(A61,'[1]shui_24h-VS-hzt_10_24h.GeneDiff'!$1:$1048576,3,0)</f>
        <v>358</v>
      </c>
      <c r="D61">
        <f>VLOOKUP(A61,'[1]shui_24h-VS-hzt_10_24h.GeneDiff'!$1:$1048576,4,0)</f>
        <v>332</v>
      </c>
      <c r="E61">
        <f>VLOOKUP(A61,'[1]shui_24h-VS-hzt_10_24h.GeneDiff'!$1:$1048576,5,0)</f>
        <v>1032</v>
      </c>
      <c r="F61">
        <f>VLOOKUP(A61,'[1]shui_24h-VS-hzt_10_24h.GeneDiff'!$1:$1048576,6,0)</f>
        <v>790</v>
      </c>
      <c r="G61">
        <f>VLOOKUP(A61,'[1]shui_24h-VS-hzt_10_24h.GeneDiff'!$1:$1048576,7,0)</f>
        <v>4.7667213725911504</v>
      </c>
      <c r="H61">
        <f>VLOOKUP(A61,'[1]shui_24h-VS-hzt_10_24h.GeneDiff'!$1:$1048576,8,0)</f>
        <v>1.3738826544736</v>
      </c>
      <c r="I61" t="str">
        <f>VLOOKUP(A61,'[1]shui_24h-VS-hzt_10_24h.GeneDiff'!$1:$1048576,9,0)</f>
        <v>up</v>
      </c>
      <c r="J61">
        <f>VLOOKUP(A61,'[1]shui_24h-VS-hzt_10_24h.GeneDiff'!$1:$1048576,10,0)</f>
        <v>2.9711302485732799E-10</v>
      </c>
      <c r="K61">
        <f>VLOOKUP(A61,'[1]shui_24h-VS-hzt_10_24h.GeneDiff'!$1:$1048576,11,0)</f>
        <v>1.02941500667326E-7</v>
      </c>
      <c r="L61" t="str">
        <f>VLOOKUP(A61,'[1]shui_24h-VS-hzt_10_24h.GeneDiff'!$1:$1048576,12,0)</f>
        <v>-</v>
      </c>
      <c r="M61" t="str">
        <f>VLOOKUP(A61,'[1]shui_24h-VS-hzt_10_24h.GeneDiff'!$1:$1048576,13,0)</f>
        <v>-</v>
      </c>
      <c r="N61" t="str">
        <f>VLOOKUP(A61,'[1]shui_24h-VS-hzt_10_24h.GeneDiff'!$1:$1048576,14,0)</f>
        <v>-</v>
      </c>
      <c r="O61" t="str">
        <f>VLOOKUP(A61,'[1]shui_24h-VS-hzt_10_24h.GeneDiff'!$1:$1048576,15,0)</f>
        <v>-</v>
      </c>
      <c r="P61" t="str">
        <f>VLOOKUP(A61,'[1]shui_24h-VS-hzt_10_24h.GeneDiff'!$1:$1048576,16,0)</f>
        <v>gi|697166818|ref|XP_009592242.1|/0/PREDICTED: F-box/LRR-repeat protein 2 [Nicotiana tomentosiformis]</v>
      </c>
    </row>
    <row r="62" spans="1:16">
      <c r="A62" s="1" t="s">
        <v>60</v>
      </c>
      <c r="B62">
        <f>VLOOKUP(A62,'[1]shui_24h-VS-hzt_10_24h.GeneDiff'!$1:$1048576,2,0)</f>
        <v>555</v>
      </c>
      <c r="C62">
        <f>VLOOKUP(A62,'[1]shui_24h-VS-hzt_10_24h.GeneDiff'!$1:$1048576,3,0)</f>
        <v>49</v>
      </c>
      <c r="D62">
        <f>VLOOKUP(A62,'[1]shui_24h-VS-hzt_10_24h.GeneDiff'!$1:$1048576,4,0)</f>
        <v>36</v>
      </c>
      <c r="E62">
        <f>VLOOKUP(A62,'[1]shui_24h-VS-hzt_10_24h.GeneDiff'!$1:$1048576,5,0)</f>
        <v>169</v>
      </c>
      <c r="F62">
        <f>VLOOKUP(A62,'[1]shui_24h-VS-hzt_10_24h.GeneDiff'!$1:$1048576,6,0)</f>
        <v>208</v>
      </c>
      <c r="G62">
        <f>VLOOKUP(A62,'[1]shui_24h-VS-hzt_10_24h.GeneDiff'!$1:$1048576,7,0)</f>
        <v>2.33363926823746</v>
      </c>
      <c r="H62">
        <f>VLOOKUP(A62,'[1]shui_24h-VS-hzt_10_24h.GeneDiff'!$1:$1048576,8,0)</f>
        <v>2.1032103824410902</v>
      </c>
      <c r="I62" t="str">
        <f>VLOOKUP(A62,'[1]shui_24h-VS-hzt_10_24h.GeneDiff'!$1:$1048576,9,0)</f>
        <v>up</v>
      </c>
      <c r="J62">
        <f>VLOOKUP(A62,'[1]shui_24h-VS-hzt_10_24h.GeneDiff'!$1:$1048576,10,0)</f>
        <v>5.4643095775900795E-10</v>
      </c>
      <c r="K62">
        <f>VLOOKUP(A62,'[1]shui_24h-VS-hzt_10_24h.GeneDiff'!$1:$1048576,11,0)</f>
        <v>1.8163859810001799E-7</v>
      </c>
      <c r="L62" t="str">
        <f>VLOOKUP(A62,'[1]shui_24h-VS-hzt_10_24h.GeneDiff'!$1:$1048576,12,0)</f>
        <v>-</v>
      </c>
      <c r="M62" t="str">
        <f>VLOOKUP(A62,'[1]shui_24h-VS-hzt_10_24h.GeneDiff'!$1:$1048576,13,0)</f>
        <v>-</v>
      </c>
      <c r="N62" t="str">
        <f>VLOOKUP(A62,'[1]shui_24h-VS-hzt_10_24h.GeneDiff'!$1:$1048576,14,0)</f>
        <v>-</v>
      </c>
      <c r="O62" t="str">
        <f>VLOOKUP(A62,'[1]shui_24h-VS-hzt_10_24h.GeneDiff'!$1:$1048576,15,0)</f>
        <v>-</v>
      </c>
      <c r="P62" t="str">
        <f>VLOOKUP(A62,'[1]shui_24h-VS-hzt_10_24h.GeneDiff'!$1:$1048576,16,0)</f>
        <v>gi|698510073|ref|XP_009800223.1|/8.76542e-120/PREDICTED: lipoxygenase homology domain-containing protein 1-like [Nicotiana sylvestris]</v>
      </c>
    </row>
    <row r="63" spans="1:16">
      <c r="A63" s="1" t="s">
        <v>61</v>
      </c>
      <c r="B63">
        <f>VLOOKUP(A63,'[1]shui_24h-VS-hzt_10_24h.GeneDiff'!$1:$1048576,2,0)</f>
        <v>915</v>
      </c>
      <c r="C63">
        <f>VLOOKUP(A63,'[1]shui_24h-VS-hzt_10_24h.GeneDiff'!$1:$1048576,3,0)</f>
        <v>142</v>
      </c>
      <c r="D63">
        <f>VLOOKUP(A63,'[1]shui_24h-VS-hzt_10_24h.GeneDiff'!$1:$1048576,4,0)</f>
        <v>164</v>
      </c>
      <c r="E63">
        <f>VLOOKUP(A63,'[1]shui_24h-VS-hzt_10_24h.GeneDiff'!$1:$1048576,5,0)</f>
        <v>459</v>
      </c>
      <c r="F63">
        <f>VLOOKUP(A63,'[1]shui_24h-VS-hzt_10_24h.GeneDiff'!$1:$1048576,6,0)</f>
        <v>394</v>
      </c>
      <c r="G63">
        <f>VLOOKUP(A63,'[1]shui_24h-VS-hzt_10_24h.GeneDiff'!$1:$1048576,7,0)</f>
        <v>3.6522731845475298</v>
      </c>
      <c r="H63">
        <f>VLOOKUP(A63,'[1]shui_24h-VS-hzt_10_24h.GeneDiff'!$1:$1048576,8,0)</f>
        <v>1.45238423364298</v>
      </c>
      <c r="I63" t="str">
        <f>VLOOKUP(A63,'[1]shui_24h-VS-hzt_10_24h.GeneDiff'!$1:$1048576,9,0)</f>
        <v>up</v>
      </c>
      <c r="J63">
        <f>VLOOKUP(A63,'[1]shui_24h-VS-hzt_10_24h.GeneDiff'!$1:$1048576,10,0)</f>
        <v>5.4729508768123698E-10</v>
      </c>
      <c r="K63">
        <f>VLOOKUP(A63,'[1]shui_24h-VS-hzt_10_24h.GeneDiff'!$1:$1048576,11,0)</f>
        <v>1.8163859810001799E-7</v>
      </c>
      <c r="L63" t="str">
        <f>VLOOKUP(A63,'[1]shui_24h-VS-hzt_10_24h.GeneDiff'!$1:$1048576,12,0)</f>
        <v>-</v>
      </c>
      <c r="M63" t="str">
        <f>VLOOKUP(A63,'[1]shui_24h-VS-hzt_10_24h.GeneDiff'!$1:$1048576,13,0)</f>
        <v>GO:0030529//ribonucleoprotein complex;GO:0031976;GO:0009532//plastid stroma</v>
      </c>
      <c r="N63" t="str">
        <f>VLOOKUP(A63,'[1]shui_24h-VS-hzt_10_24h.GeneDiff'!$1:$1048576,14,0)</f>
        <v>-</v>
      </c>
      <c r="O63" t="str">
        <f>VLOOKUP(A63,'[1]shui_24h-VS-hzt_10_24h.GeneDiff'!$1:$1048576,15,0)</f>
        <v>GO:0008152//metabolic process</v>
      </c>
      <c r="P63" t="str">
        <f>VLOOKUP(A63,'[1]shui_24h-VS-hzt_10_24h.GeneDiff'!$1:$1048576,16,0)</f>
        <v>gi|698509521|ref|XP_009799975.1|/3.94067e-134/PREDICTED: ribosome-binding factor PSRP1, chloroplastic [Nicotiana sylvestris]</v>
      </c>
    </row>
    <row r="64" spans="1:16">
      <c r="A64" s="1" t="s">
        <v>62</v>
      </c>
      <c r="B64">
        <f>VLOOKUP(A64,'[1]shui_24h-VS-hzt_10_24h.GeneDiff'!$1:$1048576,2,0)</f>
        <v>1146</v>
      </c>
      <c r="C64">
        <f>VLOOKUP(A64,'[1]shui_24h-VS-hzt_10_24h.GeneDiff'!$1:$1048576,3,0)</f>
        <v>558</v>
      </c>
      <c r="D64">
        <f>VLOOKUP(A64,'[1]shui_24h-VS-hzt_10_24h.GeneDiff'!$1:$1048576,4,0)</f>
        <v>573</v>
      </c>
      <c r="E64">
        <f>VLOOKUP(A64,'[1]shui_24h-VS-hzt_10_24h.GeneDiff'!$1:$1048576,5,0)</f>
        <v>1274</v>
      </c>
      <c r="F64">
        <f>VLOOKUP(A64,'[1]shui_24h-VS-hzt_10_24h.GeneDiff'!$1:$1048576,6,0)</f>
        <v>1260</v>
      </c>
      <c r="G64">
        <f>VLOOKUP(A64,'[1]shui_24h-VS-hzt_10_24h.GeneDiff'!$1:$1048576,7,0)</f>
        <v>5.30528980784735</v>
      </c>
      <c r="H64">
        <f>VLOOKUP(A64,'[1]shui_24h-VS-hzt_10_24h.GeneDiff'!$1:$1048576,8,0)</f>
        <v>1.1317641104926599</v>
      </c>
      <c r="I64" t="str">
        <f>VLOOKUP(A64,'[1]shui_24h-VS-hzt_10_24h.GeneDiff'!$1:$1048576,9,0)</f>
        <v>up</v>
      </c>
      <c r="J64">
        <f>VLOOKUP(A64,'[1]shui_24h-VS-hzt_10_24h.GeneDiff'!$1:$1048576,10,0)</f>
        <v>5.7454742288215102E-10</v>
      </c>
      <c r="K64">
        <f>VLOOKUP(A64,'[1]shui_24h-VS-hzt_10_24h.GeneDiff'!$1:$1048576,11,0)</f>
        <v>1.88696934333868E-7</v>
      </c>
      <c r="L64" t="str">
        <f>VLOOKUP(A64,'[1]shui_24h-VS-hzt_10_24h.GeneDiff'!$1:$1048576,12,0)</f>
        <v>-</v>
      </c>
      <c r="M64" t="str">
        <f>VLOOKUP(A64,'[1]shui_24h-VS-hzt_10_24h.GeneDiff'!$1:$1048576,13,0)</f>
        <v>GO:0043231//intracellular membrane-bounded organelle</v>
      </c>
      <c r="N64" t="str">
        <f>VLOOKUP(A64,'[1]shui_24h-VS-hzt_10_24h.GeneDiff'!$1:$1048576,14,0)</f>
        <v>-</v>
      </c>
      <c r="O64" t="str">
        <f>VLOOKUP(A64,'[1]shui_24h-VS-hzt_10_24h.GeneDiff'!$1:$1048576,15,0)</f>
        <v>GO:0036211;GO:0001101//response to acid chemical;GO:0044767;GO:0009411//response to UV</v>
      </c>
      <c r="P64" t="str">
        <f>VLOOKUP(A64,'[1]shui_24h-VS-hzt_10_24h.GeneDiff'!$1:$1048576,16,0)</f>
        <v>gi|698532622|ref|XP_009763135.1|/0/PREDICTED: polyubiquitin-like [Nicotiana sylvestris]</v>
      </c>
    </row>
    <row r="65" spans="1:16">
      <c r="A65" s="1" t="s">
        <v>63</v>
      </c>
      <c r="B65">
        <f>VLOOKUP(A65,'[1]shui_24h-VS-hzt_10_24h.GeneDiff'!$1:$1048576,2,0)</f>
        <v>1299</v>
      </c>
      <c r="C65">
        <f>VLOOKUP(A65,'[1]shui_24h-VS-hzt_10_24h.GeneDiff'!$1:$1048576,3,0)</f>
        <v>14</v>
      </c>
      <c r="D65">
        <f>VLOOKUP(A65,'[1]shui_24h-VS-hzt_10_24h.GeneDiff'!$1:$1048576,4,0)</f>
        <v>19</v>
      </c>
      <c r="E65">
        <f>VLOOKUP(A65,'[1]shui_24h-VS-hzt_10_24h.GeneDiff'!$1:$1048576,5,0)</f>
        <v>93</v>
      </c>
      <c r="F65">
        <f>VLOOKUP(A65,'[1]shui_24h-VS-hzt_10_24h.GeneDiff'!$1:$1048576,6,0)</f>
        <v>138</v>
      </c>
      <c r="G65">
        <f>VLOOKUP(A65,'[1]shui_24h-VS-hzt_10_24h.GeneDiff'!$1:$1048576,7,0)</f>
        <v>1.53960575250858</v>
      </c>
      <c r="H65">
        <f>VLOOKUP(A65,'[1]shui_24h-VS-hzt_10_24h.GeneDiff'!$1:$1048576,8,0)</f>
        <v>2.7590340500034398</v>
      </c>
      <c r="I65" t="str">
        <f>VLOOKUP(A65,'[1]shui_24h-VS-hzt_10_24h.GeneDiff'!$1:$1048576,9,0)</f>
        <v>up</v>
      </c>
      <c r="J65">
        <f>VLOOKUP(A65,'[1]shui_24h-VS-hzt_10_24h.GeneDiff'!$1:$1048576,10,0)</f>
        <v>6.1134561669771001E-10</v>
      </c>
      <c r="K65">
        <f>VLOOKUP(A65,'[1]shui_24h-VS-hzt_10_24h.GeneDiff'!$1:$1048576,11,0)</f>
        <v>1.9668485662104199E-7</v>
      </c>
      <c r="L65" t="str">
        <f>VLOOKUP(A65,'[1]shui_24h-VS-hzt_10_24h.GeneDiff'!$1:$1048576,12,0)</f>
        <v>-</v>
      </c>
      <c r="M65" t="str">
        <f>VLOOKUP(A65,'[1]shui_24h-VS-hzt_10_24h.GeneDiff'!$1:$1048576,13,0)</f>
        <v>-</v>
      </c>
      <c r="N65" t="str">
        <f>VLOOKUP(A65,'[1]shui_24h-VS-hzt_10_24h.GeneDiff'!$1:$1048576,14,0)</f>
        <v>-</v>
      </c>
      <c r="O65" t="str">
        <f>VLOOKUP(A65,'[1]shui_24h-VS-hzt_10_24h.GeneDiff'!$1:$1048576,15,0)</f>
        <v>-</v>
      </c>
      <c r="P65" t="str">
        <f>VLOOKUP(A65,'[1]shui_24h-VS-hzt_10_24h.GeneDiff'!$1:$1048576,16,0)</f>
        <v>gi|698488315|ref|XP_009790765.1|;gi|698488319|ref|XP_009790767.1|/0;0/PREDICTED: uncharacterized protein LOC104238167 isoform X2 [Nicotiana sylvestris];PREDICTED: uncharacterized protein LOC104238167 isoform X3 [Nicotiana sylvestris]</v>
      </c>
    </row>
    <row r="66" spans="1:16">
      <c r="A66" s="1" t="s">
        <v>64</v>
      </c>
      <c r="B66">
        <f>VLOOKUP(A66,'[1]shui_24h-VS-hzt_10_24h.GeneDiff'!$1:$1048576,2,0)</f>
        <v>1140</v>
      </c>
      <c r="C66">
        <f>VLOOKUP(A66,'[1]shui_24h-VS-hzt_10_24h.GeneDiff'!$1:$1048576,3,0)</f>
        <v>641</v>
      </c>
      <c r="D66">
        <f>VLOOKUP(A66,'[1]shui_24h-VS-hzt_10_24h.GeneDiff'!$1:$1048576,4,0)</f>
        <v>501</v>
      </c>
      <c r="E66">
        <f>VLOOKUP(A66,'[1]shui_24h-VS-hzt_10_24h.GeneDiff'!$1:$1048576,5,0)</f>
        <v>1478</v>
      </c>
      <c r="F66">
        <f>VLOOKUP(A66,'[1]shui_24h-VS-hzt_10_24h.GeneDiff'!$1:$1048576,6,0)</f>
        <v>1367</v>
      </c>
      <c r="G66">
        <f>VLOOKUP(A66,'[1]shui_24h-VS-hzt_10_24h.GeneDiff'!$1:$1048576,7,0)</f>
        <v>5.4290460728952601</v>
      </c>
      <c r="H66">
        <f>VLOOKUP(A66,'[1]shui_24h-VS-hzt_10_24h.GeneDiff'!$1:$1048576,8,0)</f>
        <v>1.2808732874964199</v>
      </c>
      <c r="I66" t="str">
        <f>VLOOKUP(A66,'[1]shui_24h-VS-hzt_10_24h.GeneDiff'!$1:$1048576,9,0)</f>
        <v>up</v>
      </c>
      <c r="J66">
        <f>VLOOKUP(A66,'[1]shui_24h-VS-hzt_10_24h.GeneDiff'!$1:$1048576,10,0)</f>
        <v>6.5731937241901003E-10</v>
      </c>
      <c r="K66">
        <f>VLOOKUP(A66,'[1]shui_24h-VS-hzt_10_24h.GeneDiff'!$1:$1048576,11,0)</f>
        <v>2.0864203255226099E-7</v>
      </c>
      <c r="L66" t="str">
        <f>VLOOKUP(A66,'[1]shui_24h-VS-hzt_10_24h.GeneDiff'!$1:$1048576,12,0)</f>
        <v>ko04141//Protein processing in endoplasmic reticulum</v>
      </c>
      <c r="M66" t="str">
        <f>VLOOKUP(A66,'[1]shui_24h-VS-hzt_10_24h.GeneDiff'!$1:$1048576,13,0)</f>
        <v>-</v>
      </c>
      <c r="N66" t="str">
        <f>VLOOKUP(A66,'[1]shui_24h-VS-hzt_10_24h.GeneDiff'!$1:$1048576,14,0)</f>
        <v>-</v>
      </c>
      <c r="O66" t="str">
        <f>VLOOKUP(A66,'[1]shui_24h-VS-hzt_10_24h.GeneDiff'!$1:$1048576,15,0)</f>
        <v>-</v>
      </c>
      <c r="P66" t="str">
        <f>VLOOKUP(A66,'[1]shui_24h-VS-hzt_10_24h.GeneDiff'!$1:$1048576,16,0)</f>
        <v>gi|698464818|ref|XP_009782526.1|/0/PREDICTED: uncharacterized protein LOC104231263 isoform X2 [Nicotiana sylvestris]</v>
      </c>
    </row>
    <row r="67" spans="1:16">
      <c r="A67" s="1" t="s">
        <v>65</v>
      </c>
      <c r="B67">
        <f>VLOOKUP(A67,'[1]shui_24h-VS-hzt_10_24h.GeneDiff'!$1:$1048576,2,0)</f>
        <v>1119</v>
      </c>
      <c r="C67">
        <f>VLOOKUP(A67,'[1]shui_24h-VS-hzt_10_24h.GeneDiff'!$1:$1048576,3,0)</f>
        <v>286</v>
      </c>
      <c r="D67">
        <f>VLOOKUP(A67,'[1]shui_24h-VS-hzt_10_24h.GeneDiff'!$1:$1048576,4,0)</f>
        <v>83</v>
      </c>
      <c r="E67">
        <f>VLOOKUP(A67,'[1]shui_24h-VS-hzt_10_24h.GeneDiff'!$1:$1048576,5,0)</f>
        <v>933</v>
      </c>
      <c r="F67">
        <f>VLOOKUP(A67,'[1]shui_24h-VS-hzt_10_24h.GeneDiff'!$1:$1048576,6,0)</f>
        <v>1744</v>
      </c>
      <c r="G67">
        <f>VLOOKUP(A67,'[1]shui_24h-VS-hzt_10_24h.GeneDiff'!$1:$1048576,7,0)</f>
        <v>5.0206533758942404</v>
      </c>
      <c r="H67">
        <f>VLOOKUP(A67,'[1]shui_24h-VS-hzt_10_24h.GeneDiff'!$1:$1048576,8,0)</f>
        <v>2.7825455391906102</v>
      </c>
      <c r="I67" t="str">
        <f>VLOOKUP(A67,'[1]shui_24h-VS-hzt_10_24h.GeneDiff'!$1:$1048576,9,0)</f>
        <v>up</v>
      </c>
      <c r="J67">
        <f>VLOOKUP(A67,'[1]shui_24h-VS-hzt_10_24h.GeneDiff'!$1:$1048576,10,0)</f>
        <v>1.0610901002617999E-9</v>
      </c>
      <c r="K67">
        <f>VLOOKUP(A67,'[1]shui_24h-VS-hzt_10_24h.GeneDiff'!$1:$1048576,11,0)</f>
        <v>3.3123871060548702E-7</v>
      </c>
      <c r="L67" t="str">
        <f>VLOOKUP(A67,'[1]shui_24h-VS-hzt_10_24h.GeneDiff'!$1:$1048576,12,0)</f>
        <v>-</v>
      </c>
      <c r="M67" t="str">
        <f>VLOOKUP(A67,'[1]shui_24h-VS-hzt_10_24h.GeneDiff'!$1:$1048576,13,0)</f>
        <v>GO:0005618//cell wall</v>
      </c>
      <c r="N67" t="str">
        <f>VLOOKUP(A67,'[1]shui_24h-VS-hzt_10_24h.GeneDiff'!$1:$1048576,14,0)</f>
        <v>-</v>
      </c>
      <c r="O67" t="str">
        <f>VLOOKUP(A67,'[1]shui_24h-VS-hzt_10_24h.GeneDiff'!$1:$1048576,15,0)</f>
        <v>-</v>
      </c>
      <c r="P67" t="str">
        <f>VLOOKUP(A67,'[1]shui_24h-VS-hzt_10_24h.GeneDiff'!$1:$1048576,16,0)</f>
        <v>gi|698522668|ref|XP_009758146.1|/0/PREDICTED: uncharacterized protein LOC104210873 [Nicotiana sylvestris]</v>
      </c>
    </row>
    <row r="68" spans="1:16">
      <c r="A68" s="1" t="s">
        <v>66</v>
      </c>
      <c r="B68">
        <f>VLOOKUP(A68,'[1]shui_24h-VS-hzt_10_24h.GeneDiff'!$1:$1048576,2,0)</f>
        <v>1098</v>
      </c>
      <c r="C68">
        <f>VLOOKUP(A68,'[1]shui_24h-VS-hzt_10_24h.GeneDiff'!$1:$1048576,3,0)</f>
        <v>483</v>
      </c>
      <c r="D68">
        <f>VLOOKUP(A68,'[1]shui_24h-VS-hzt_10_24h.GeneDiff'!$1:$1048576,4,0)</f>
        <v>667</v>
      </c>
      <c r="E68">
        <f>VLOOKUP(A68,'[1]shui_24h-VS-hzt_10_24h.GeneDiff'!$1:$1048576,5,0)</f>
        <v>1215</v>
      </c>
      <c r="F68">
        <f>VLOOKUP(A68,'[1]shui_24h-VS-hzt_10_24h.GeneDiff'!$1:$1048576,6,0)</f>
        <v>1508</v>
      </c>
      <c r="G68">
        <f>VLOOKUP(A68,'[1]shui_24h-VS-hzt_10_24h.GeneDiff'!$1:$1048576,7,0)</f>
        <v>5.3776895657836201</v>
      </c>
      <c r="H68">
        <f>VLOOKUP(A68,'[1]shui_24h-VS-hzt_10_24h.GeneDiff'!$1:$1048576,8,0)</f>
        <v>1.21126645960079</v>
      </c>
      <c r="I68" t="str">
        <f>VLOOKUP(A68,'[1]shui_24h-VS-hzt_10_24h.GeneDiff'!$1:$1048576,9,0)</f>
        <v>up</v>
      </c>
      <c r="J68">
        <f>VLOOKUP(A68,'[1]shui_24h-VS-hzt_10_24h.GeneDiff'!$1:$1048576,10,0)</f>
        <v>1.1245028918849201E-9</v>
      </c>
      <c r="K68">
        <f>VLOOKUP(A68,'[1]shui_24h-VS-hzt_10_24h.GeneDiff'!$1:$1048576,11,0)</f>
        <v>3.47592663512153E-7</v>
      </c>
      <c r="L68" t="str">
        <f>VLOOKUP(A68,'[1]shui_24h-VS-hzt_10_24h.GeneDiff'!$1:$1048576,12,0)</f>
        <v>-</v>
      </c>
      <c r="M68" t="str">
        <f>VLOOKUP(A68,'[1]shui_24h-VS-hzt_10_24h.GeneDiff'!$1:$1048576,13,0)</f>
        <v>-</v>
      </c>
      <c r="N68" t="str">
        <f>VLOOKUP(A68,'[1]shui_24h-VS-hzt_10_24h.GeneDiff'!$1:$1048576,14,0)</f>
        <v>-</v>
      </c>
      <c r="O68" t="str">
        <f>VLOOKUP(A68,'[1]shui_24h-VS-hzt_10_24h.GeneDiff'!$1:$1048576,15,0)</f>
        <v>-</v>
      </c>
      <c r="P68" t="str">
        <f>VLOOKUP(A68,'[1]shui_24h-VS-hzt_10_24h.GeneDiff'!$1:$1048576,16,0)</f>
        <v>gi|697170717|ref|XP_009594282.1|/0/PREDICTED: ATP-dependent RNA helicase A-like protein isoform X1 [Nicotiana tomentosiformis]</v>
      </c>
    </row>
    <row r="69" spans="1:16">
      <c r="A69" s="1" t="s">
        <v>67</v>
      </c>
      <c r="B69">
        <f>VLOOKUP(A69,'[1]shui_24h-VS-hzt_10_24h.GeneDiff'!$1:$1048576,2,0)</f>
        <v>432</v>
      </c>
      <c r="C69">
        <f>VLOOKUP(A69,'[1]shui_24h-VS-hzt_10_24h.GeneDiff'!$1:$1048576,3,0)</f>
        <v>411</v>
      </c>
      <c r="D69">
        <f>VLOOKUP(A69,'[1]shui_24h-VS-hzt_10_24h.GeneDiff'!$1:$1048576,4,0)</f>
        <v>378</v>
      </c>
      <c r="E69">
        <f>VLOOKUP(A69,'[1]shui_24h-VS-hzt_10_24h.GeneDiff'!$1:$1048576,5,0)</f>
        <v>834</v>
      </c>
      <c r="F69">
        <f>VLOOKUP(A69,'[1]shui_24h-VS-hzt_10_24h.GeneDiff'!$1:$1048576,6,0)</f>
        <v>960</v>
      </c>
      <c r="G69">
        <f>VLOOKUP(A69,'[1]shui_24h-VS-hzt_10_24h.GeneDiff'!$1:$1048576,7,0)</f>
        <v>4.7995433931220299</v>
      </c>
      <c r="H69">
        <f>VLOOKUP(A69,'[1]shui_24h-VS-hzt_10_24h.GeneDiff'!$1:$1048576,8,0)</f>
        <v>1.14639614231026</v>
      </c>
      <c r="I69" t="str">
        <f>VLOOKUP(A69,'[1]shui_24h-VS-hzt_10_24h.GeneDiff'!$1:$1048576,9,0)</f>
        <v>up</v>
      </c>
      <c r="J69">
        <f>VLOOKUP(A69,'[1]shui_24h-VS-hzt_10_24h.GeneDiff'!$1:$1048576,10,0)</f>
        <v>1.2526399440240499E-9</v>
      </c>
      <c r="K69">
        <f>VLOOKUP(A69,'[1]shui_24h-VS-hzt_10_24h.GeneDiff'!$1:$1048576,11,0)</f>
        <v>3.8344159995275899E-7</v>
      </c>
      <c r="L69" t="str">
        <f>VLOOKUP(A69,'[1]shui_24h-VS-hzt_10_24h.GeneDiff'!$1:$1048576,12,0)</f>
        <v>-</v>
      </c>
      <c r="M69" t="str">
        <f>VLOOKUP(A69,'[1]shui_24h-VS-hzt_10_24h.GeneDiff'!$1:$1048576,13,0)</f>
        <v>-</v>
      </c>
      <c r="N69" t="str">
        <f>VLOOKUP(A69,'[1]shui_24h-VS-hzt_10_24h.GeneDiff'!$1:$1048576,14,0)</f>
        <v>-</v>
      </c>
      <c r="O69" t="str">
        <f>VLOOKUP(A69,'[1]shui_24h-VS-hzt_10_24h.GeneDiff'!$1:$1048576,15,0)</f>
        <v>-</v>
      </c>
      <c r="P69" t="str">
        <f>VLOOKUP(A69,'[1]shui_24h-VS-hzt_10_24h.GeneDiff'!$1:$1048576,16,0)</f>
        <v>gi|697102834|ref|XP_009603301.1|/3.16627e-103/PREDICTED: pleckstrin homology domain-containing protein 1-like [Nicotiana tomentosiformis]</v>
      </c>
    </row>
    <row r="70" spans="1:16">
      <c r="A70" s="1" t="s">
        <v>68</v>
      </c>
      <c r="B70">
        <f>VLOOKUP(A70,'[1]shui_24h-VS-hzt_10_24h.GeneDiff'!$1:$1048576,2,0)</f>
        <v>1491</v>
      </c>
      <c r="C70">
        <f>VLOOKUP(A70,'[1]shui_24h-VS-hzt_10_24h.GeneDiff'!$1:$1048576,3,0)</f>
        <v>160</v>
      </c>
      <c r="D70">
        <f>VLOOKUP(A70,'[1]shui_24h-VS-hzt_10_24h.GeneDiff'!$1:$1048576,4,0)</f>
        <v>145</v>
      </c>
      <c r="E70">
        <f>VLOOKUP(A70,'[1]shui_24h-VS-hzt_10_24h.GeneDiff'!$1:$1048576,5,0)</f>
        <v>383</v>
      </c>
      <c r="F70">
        <f>VLOOKUP(A70,'[1]shui_24h-VS-hzt_10_24h.GeneDiff'!$1:$1048576,6,0)</f>
        <v>430</v>
      </c>
      <c r="G70">
        <f>VLOOKUP(A70,'[1]shui_24h-VS-hzt_10_24h.GeneDiff'!$1:$1048576,7,0)</f>
        <v>3.5970312039606598</v>
      </c>
      <c r="H70">
        <f>VLOOKUP(A70,'[1]shui_24h-VS-hzt_10_24h.GeneDiff'!$1:$1048576,8,0)</f>
        <v>1.37614147825206</v>
      </c>
      <c r="I70" t="str">
        <f>VLOOKUP(A70,'[1]shui_24h-VS-hzt_10_24h.GeneDiff'!$1:$1048576,9,0)</f>
        <v>up</v>
      </c>
      <c r="J70">
        <f>VLOOKUP(A70,'[1]shui_24h-VS-hzt_10_24h.GeneDiff'!$1:$1048576,10,0)</f>
        <v>1.3292851868032201E-9</v>
      </c>
      <c r="K70">
        <f>VLOOKUP(A70,'[1]shui_24h-VS-hzt_10_24h.GeneDiff'!$1:$1048576,11,0)</f>
        <v>3.9915269194970101E-7</v>
      </c>
      <c r="L70" t="str">
        <f>VLOOKUP(A70,'[1]shui_24h-VS-hzt_10_24h.GeneDiff'!$1:$1048576,12,0)</f>
        <v>ko00908//Zeatin biosynthesis;ko00944//Flavone and flavonol biosynthesis</v>
      </c>
      <c r="M70" t="str">
        <f>VLOOKUP(A70,'[1]shui_24h-VS-hzt_10_24h.GeneDiff'!$1:$1048576,13,0)</f>
        <v>-</v>
      </c>
      <c r="N70" t="str">
        <f>VLOOKUP(A70,'[1]shui_24h-VS-hzt_10_24h.GeneDiff'!$1:$1048576,14,0)</f>
        <v>GO:0016757//transferase activity, transferring glycosyl groups</v>
      </c>
      <c r="O70" t="str">
        <f>VLOOKUP(A70,'[1]shui_24h-VS-hzt_10_24h.GeneDiff'!$1:$1048576,15,0)</f>
        <v>-</v>
      </c>
      <c r="P70" t="str">
        <f>VLOOKUP(A70,'[1]shui_24h-VS-hzt_10_24h.GeneDiff'!$1:$1048576,16,0)</f>
        <v>gi|698502443|ref|XP_009796872.1|/0/PREDICTED: UDP-glycosyltransferase 73C2-like [Nicotiana sylvestris]</v>
      </c>
    </row>
    <row r="71" spans="1:16">
      <c r="A71" s="1" t="s">
        <v>69</v>
      </c>
      <c r="B71">
        <f>VLOOKUP(A71,'[1]shui_24h-VS-hzt_10_24h.GeneDiff'!$1:$1048576,2,0)</f>
        <v>558</v>
      </c>
      <c r="C71">
        <f>VLOOKUP(A71,'[1]shui_24h-VS-hzt_10_24h.GeneDiff'!$1:$1048576,3,0)</f>
        <v>1015</v>
      </c>
      <c r="D71">
        <f>VLOOKUP(A71,'[1]shui_24h-VS-hzt_10_24h.GeneDiff'!$1:$1048576,4,0)</f>
        <v>989</v>
      </c>
      <c r="E71">
        <f>VLOOKUP(A71,'[1]shui_24h-VS-hzt_10_24h.GeneDiff'!$1:$1048576,5,0)</f>
        <v>2084</v>
      </c>
      <c r="F71">
        <f>VLOOKUP(A71,'[1]shui_24h-VS-hzt_10_24h.GeneDiff'!$1:$1048576,6,0)</f>
        <v>2271</v>
      </c>
      <c r="G71">
        <f>VLOOKUP(A71,'[1]shui_24h-VS-hzt_10_24h.GeneDiff'!$1:$1048576,7,0)</f>
        <v>6.0975187680029403</v>
      </c>
      <c r="H71">
        <f>VLOOKUP(A71,'[1]shui_24h-VS-hzt_10_24h.GeneDiff'!$1:$1048576,8,0)</f>
        <v>1.08380345399346</v>
      </c>
      <c r="I71" t="str">
        <f>VLOOKUP(A71,'[1]shui_24h-VS-hzt_10_24h.GeneDiff'!$1:$1048576,9,0)</f>
        <v>up</v>
      </c>
      <c r="J71">
        <f>VLOOKUP(A71,'[1]shui_24h-VS-hzt_10_24h.GeneDiff'!$1:$1048576,10,0)</f>
        <v>1.3600734707227501E-9</v>
      </c>
      <c r="K71">
        <f>VLOOKUP(A71,'[1]shui_24h-VS-hzt_10_24h.GeneDiff'!$1:$1048576,11,0)</f>
        <v>4.0454487224922302E-7</v>
      </c>
      <c r="L71" t="str">
        <f>VLOOKUP(A71,'[1]shui_24h-VS-hzt_10_24h.GeneDiff'!$1:$1048576,12,0)</f>
        <v>-</v>
      </c>
      <c r="M71" t="str">
        <f>VLOOKUP(A71,'[1]shui_24h-VS-hzt_10_24h.GeneDiff'!$1:$1048576,13,0)</f>
        <v>GO:0005911//cell-cell junction;GO:0016020//membrane;GO:0044437</v>
      </c>
      <c r="N71" t="str">
        <f>VLOOKUP(A71,'[1]shui_24h-VS-hzt_10_24h.GeneDiff'!$1:$1048576,14,0)</f>
        <v>-</v>
      </c>
      <c r="O71" t="str">
        <f>VLOOKUP(A71,'[1]shui_24h-VS-hzt_10_24h.GeneDiff'!$1:$1048576,15,0)</f>
        <v>GO:0051234//establishment of localization;GO:0009314//response to radiation;GO:0006972//hyperosmotic response</v>
      </c>
      <c r="P71" t="str">
        <f>VLOOKUP(A71,'[1]shui_24h-VS-hzt_10_24h.GeneDiff'!$1:$1048576,16,0)</f>
        <v>gi|698533563|ref|XP_009763590.1|/3.41352e-127/PREDICTED: apolipoprotein D-like [Nicotiana sylvestris]</v>
      </c>
    </row>
    <row r="72" spans="1:16">
      <c r="A72" s="1" t="s">
        <v>70</v>
      </c>
      <c r="B72">
        <f>VLOOKUP(A72,'[1]shui_24h-VS-hzt_10_24h.GeneDiff'!$1:$1048576,2,0)</f>
        <v>1014</v>
      </c>
      <c r="C72">
        <f>VLOOKUP(A72,'[1]shui_24h-VS-hzt_10_24h.GeneDiff'!$1:$1048576,3,0)</f>
        <v>5</v>
      </c>
      <c r="D72">
        <f>VLOOKUP(A72,'[1]shui_24h-VS-hzt_10_24h.GeneDiff'!$1:$1048576,4,0)</f>
        <v>0</v>
      </c>
      <c r="E72">
        <f>VLOOKUP(A72,'[1]shui_24h-VS-hzt_10_24h.GeneDiff'!$1:$1048576,5,0)</f>
        <v>131</v>
      </c>
      <c r="F72">
        <f>VLOOKUP(A72,'[1]shui_24h-VS-hzt_10_24h.GeneDiff'!$1:$1048576,6,0)</f>
        <v>43</v>
      </c>
      <c r="G72">
        <f>VLOOKUP(A72,'[1]shui_24h-VS-hzt_10_24h.GeneDiff'!$1:$1048576,7,0)</f>
        <v>1.0235167592305501</v>
      </c>
      <c r="H72">
        <f>VLOOKUP(A72,'[1]shui_24h-VS-hzt_10_24h.GeneDiff'!$1:$1048576,8,0)</f>
        <v>5.0364385781601104</v>
      </c>
      <c r="I72" t="str">
        <f>VLOOKUP(A72,'[1]shui_24h-VS-hzt_10_24h.GeneDiff'!$1:$1048576,9,0)</f>
        <v>up</v>
      </c>
      <c r="J72">
        <f>VLOOKUP(A72,'[1]shui_24h-VS-hzt_10_24h.GeneDiff'!$1:$1048576,10,0)</f>
        <v>1.3971281476117899E-9</v>
      </c>
      <c r="K72">
        <f>VLOOKUP(A72,'[1]shui_24h-VS-hzt_10_24h.GeneDiff'!$1:$1048576,11,0)</f>
        <v>4.1168274173880298E-7</v>
      </c>
      <c r="L72" t="str">
        <f>VLOOKUP(A72,'[1]shui_24h-VS-hzt_10_24h.GeneDiff'!$1:$1048576,12,0)</f>
        <v>-</v>
      </c>
      <c r="M72" t="str">
        <f>VLOOKUP(A72,'[1]shui_24h-VS-hzt_10_24h.GeneDiff'!$1:$1048576,13,0)</f>
        <v>-</v>
      </c>
      <c r="N72" t="str">
        <f>VLOOKUP(A72,'[1]shui_24h-VS-hzt_10_24h.GeneDiff'!$1:$1048576,14,0)</f>
        <v>-</v>
      </c>
      <c r="O72" t="str">
        <f>VLOOKUP(A72,'[1]shui_24h-VS-hzt_10_24h.GeneDiff'!$1:$1048576,15,0)</f>
        <v>-</v>
      </c>
      <c r="P72" t="str">
        <f>VLOOKUP(A72,'[1]shui_24h-VS-hzt_10_24h.GeneDiff'!$1:$1048576,16,0)</f>
        <v>gi|698532655|ref|XP_009763147.1|;gi|698532657|ref|XP_009763148.1|/0;0/PREDICTED: transcription factor CYCLOIDEA-like isoform X1 [Nicotiana sylvestris];PREDICTED: transcription factor DICHOTOMA-like isoform X2 [Nicotiana sylvestris]</v>
      </c>
    </row>
    <row r="73" spans="1:16">
      <c r="A73" s="1" t="s">
        <v>71</v>
      </c>
      <c r="B73">
        <f>VLOOKUP(A73,'[1]shui_24h-VS-hzt_10_24h.GeneDiff'!$1:$1048576,2,0)</f>
        <v>1119</v>
      </c>
      <c r="C73">
        <f>VLOOKUP(A73,'[1]shui_24h-VS-hzt_10_24h.GeneDiff'!$1:$1048576,3,0)</f>
        <v>24</v>
      </c>
      <c r="D73">
        <f>VLOOKUP(A73,'[1]shui_24h-VS-hzt_10_24h.GeneDiff'!$1:$1048576,4,0)</f>
        <v>29</v>
      </c>
      <c r="E73">
        <f>VLOOKUP(A73,'[1]shui_24h-VS-hzt_10_24h.GeneDiff'!$1:$1048576,5,0)</f>
        <v>115</v>
      </c>
      <c r="F73">
        <f>VLOOKUP(A73,'[1]shui_24h-VS-hzt_10_24h.GeneDiff'!$1:$1048576,6,0)</f>
        <v>167</v>
      </c>
      <c r="G73">
        <f>VLOOKUP(A73,'[1]shui_24h-VS-hzt_10_24h.GeneDiff'!$1:$1048576,7,0)</f>
        <v>1.8747190989881699</v>
      </c>
      <c r="H73">
        <f>VLOOKUP(A73,'[1]shui_24h-VS-hzt_10_24h.GeneDiff'!$1:$1048576,8,0)</f>
        <v>2.3664791869325601</v>
      </c>
      <c r="I73" t="str">
        <f>VLOOKUP(A73,'[1]shui_24h-VS-hzt_10_24h.GeneDiff'!$1:$1048576,9,0)</f>
        <v>up</v>
      </c>
      <c r="J73">
        <f>VLOOKUP(A73,'[1]shui_24h-VS-hzt_10_24h.GeneDiff'!$1:$1048576,10,0)</f>
        <v>1.42642649178223E-9</v>
      </c>
      <c r="K73">
        <f>VLOOKUP(A73,'[1]shui_24h-VS-hzt_10_24h.GeneDiff'!$1:$1048576,11,0)</f>
        <v>4.1642408203149999E-7</v>
      </c>
      <c r="L73" t="str">
        <f>VLOOKUP(A73,'[1]shui_24h-VS-hzt_10_24h.GeneDiff'!$1:$1048576,12,0)</f>
        <v>-</v>
      </c>
      <c r="M73" t="str">
        <f>VLOOKUP(A73,'[1]shui_24h-VS-hzt_10_24h.GeneDiff'!$1:$1048576,13,0)</f>
        <v>GO:0031224//intrinsic component of membrane</v>
      </c>
      <c r="N73" t="str">
        <f>VLOOKUP(A73,'[1]shui_24h-VS-hzt_10_24h.GeneDiff'!$1:$1048576,14,0)</f>
        <v>-</v>
      </c>
      <c r="O73" t="str">
        <f>VLOOKUP(A73,'[1]shui_24h-VS-hzt_10_24h.GeneDiff'!$1:$1048576,15,0)</f>
        <v>-</v>
      </c>
      <c r="P73" t="str">
        <f>VLOOKUP(A73,'[1]shui_24h-VS-hzt_10_24h.GeneDiff'!$1:$1048576,16,0)</f>
        <v>gi|697114109|ref|XP_009610951.1|/0/PREDICTED: phosphate transporter PHO1 [Nicotiana tomentosiformis]</v>
      </c>
    </row>
    <row r="74" spans="1:16">
      <c r="A74" s="1" t="s">
        <v>72</v>
      </c>
      <c r="B74">
        <f>VLOOKUP(A74,'[1]shui_24h-VS-hzt_10_24h.GeneDiff'!$1:$1048576,2,0)</f>
        <v>1257</v>
      </c>
      <c r="C74">
        <f>VLOOKUP(A74,'[1]shui_24h-VS-hzt_10_24h.GeneDiff'!$1:$1048576,3,0)</f>
        <v>5967</v>
      </c>
      <c r="D74">
        <f>VLOOKUP(A74,'[1]shui_24h-VS-hzt_10_24h.GeneDiff'!$1:$1048576,4,0)</f>
        <v>6712</v>
      </c>
      <c r="E74">
        <f>VLOOKUP(A74,'[1]shui_24h-VS-hzt_10_24h.GeneDiff'!$1:$1048576,5,0)</f>
        <v>12913</v>
      </c>
      <c r="F74">
        <f>VLOOKUP(A74,'[1]shui_24h-VS-hzt_10_24h.GeneDiff'!$1:$1048576,6,0)</f>
        <v>13795</v>
      </c>
      <c r="G74">
        <f>VLOOKUP(A74,'[1]shui_24h-VS-hzt_10_24h.GeneDiff'!$1:$1048576,7,0)</f>
        <v>8.7262909652359806</v>
      </c>
      <c r="H74">
        <f>VLOOKUP(A74,'[1]shui_24h-VS-hzt_10_24h.GeneDiff'!$1:$1048576,8,0)</f>
        <v>1.0427865007950601</v>
      </c>
      <c r="I74" t="str">
        <f>VLOOKUP(A74,'[1]shui_24h-VS-hzt_10_24h.GeneDiff'!$1:$1048576,9,0)</f>
        <v>up</v>
      </c>
      <c r="J74">
        <f>VLOOKUP(A74,'[1]shui_24h-VS-hzt_10_24h.GeneDiff'!$1:$1048576,10,0)</f>
        <v>1.5137928328128599E-9</v>
      </c>
      <c r="K74">
        <f>VLOOKUP(A74,'[1]shui_24h-VS-hzt_10_24h.GeneDiff'!$1:$1048576,11,0)</f>
        <v>4.33894311143242E-7</v>
      </c>
      <c r="L74" t="str">
        <f>VLOOKUP(A74,'[1]shui_24h-VS-hzt_10_24h.GeneDiff'!$1:$1048576,12,0)</f>
        <v>ko04141//Protein processing in endoplasmic reticulum</v>
      </c>
      <c r="M74" t="str">
        <f>VLOOKUP(A74,'[1]shui_24h-VS-hzt_10_24h.GeneDiff'!$1:$1048576,13,0)</f>
        <v>GO:0071944//cell periphery;GO:0044424</v>
      </c>
      <c r="N74" t="str">
        <f>VLOOKUP(A74,'[1]shui_24h-VS-hzt_10_24h.GeneDiff'!$1:$1048576,14,0)</f>
        <v>GO:0005515//protein binding;GO:0043167//ion binding</v>
      </c>
      <c r="O74" t="str">
        <f>VLOOKUP(A74,'[1]shui_24h-VS-hzt_10_24h.GeneDiff'!$1:$1048576,15,0)</f>
        <v>GO:0048731//system development;GO:0071704//organic substance metabolic process;GO:0044237//cellular metabolic process;GO:0009791//post-embryonic development;GO:0048608//reproductive structure development;GO:0009628//response to abiotic stimulus;GO:0044238//primary metabolic process;GO:0050789//regulation of biological process;GO:0006950//response to stress</v>
      </c>
      <c r="P74" t="str">
        <f>VLOOKUP(A74,'[1]shui_24h-VS-hzt_10_24h.GeneDiff'!$1:$1048576,16,0)</f>
        <v>gi|698484394|ref|XP_009789005.1|/0/PREDICTED: dnaJ protein homolog [Nicotiana sylvestris]</v>
      </c>
    </row>
    <row r="75" spans="1:16">
      <c r="A75" s="1" t="s">
        <v>73</v>
      </c>
      <c r="B75">
        <f>VLOOKUP(A75,'[1]shui_24h-VS-hzt_10_24h.GeneDiff'!$1:$1048576,2,0)</f>
        <v>1902</v>
      </c>
      <c r="C75">
        <f>VLOOKUP(A75,'[1]shui_24h-VS-hzt_10_24h.GeneDiff'!$1:$1048576,3,0)</f>
        <v>687</v>
      </c>
      <c r="D75">
        <f>VLOOKUP(A75,'[1]shui_24h-VS-hzt_10_24h.GeneDiff'!$1:$1048576,4,0)</f>
        <v>616</v>
      </c>
      <c r="E75">
        <f>VLOOKUP(A75,'[1]shui_24h-VS-hzt_10_24h.GeneDiff'!$1:$1048576,5,0)</f>
        <v>1382</v>
      </c>
      <c r="F75">
        <f>VLOOKUP(A75,'[1]shui_24h-VS-hzt_10_24h.GeneDiff'!$1:$1048576,6,0)</f>
        <v>1525</v>
      </c>
      <c r="G75">
        <f>VLOOKUP(A75,'[1]shui_24h-VS-hzt_10_24h.GeneDiff'!$1:$1048576,7,0)</f>
        <v>5.5036684538513398</v>
      </c>
      <c r="H75">
        <f>VLOOKUP(A75,'[1]shui_24h-VS-hzt_10_24h.GeneDiff'!$1:$1048576,8,0)</f>
        <v>1.11955330319335</v>
      </c>
      <c r="I75" t="str">
        <f>VLOOKUP(A75,'[1]shui_24h-VS-hzt_10_24h.GeneDiff'!$1:$1048576,9,0)</f>
        <v>up</v>
      </c>
      <c r="J75">
        <f>VLOOKUP(A75,'[1]shui_24h-VS-hzt_10_24h.GeneDiff'!$1:$1048576,10,0)</f>
        <v>1.72898645009141E-9</v>
      </c>
      <c r="K75">
        <f>VLOOKUP(A75,'[1]shui_24h-VS-hzt_10_24h.GeneDiff'!$1:$1048576,11,0)</f>
        <v>4.9111003409848804E-7</v>
      </c>
      <c r="L75" t="str">
        <f>VLOOKUP(A75,'[1]shui_24h-VS-hzt_10_24h.GeneDiff'!$1:$1048576,12,0)</f>
        <v>-</v>
      </c>
      <c r="M75" t="str">
        <f>VLOOKUP(A75,'[1]shui_24h-VS-hzt_10_24h.GeneDiff'!$1:$1048576,13,0)</f>
        <v>-</v>
      </c>
      <c r="N75" t="str">
        <f>VLOOKUP(A75,'[1]shui_24h-VS-hzt_10_24h.GeneDiff'!$1:$1048576,14,0)</f>
        <v>-</v>
      </c>
      <c r="O75" t="str">
        <f>VLOOKUP(A75,'[1]shui_24h-VS-hzt_10_24h.GeneDiff'!$1:$1048576,15,0)</f>
        <v>-</v>
      </c>
      <c r="P75" t="str">
        <f>VLOOKUP(A75,'[1]shui_24h-VS-hzt_10_24h.GeneDiff'!$1:$1048576,16,0)</f>
        <v>gi|697160876|ref|XP_009589215.1|/0/PREDICTED: FK506-binding protein 5 [Nicotiana tomentosiformis]</v>
      </c>
    </row>
    <row r="76" spans="1:16">
      <c r="A76" s="1" t="s">
        <v>74</v>
      </c>
      <c r="B76">
        <f>VLOOKUP(A76,'[1]shui_24h-VS-hzt_10_24h.GeneDiff'!$1:$1048576,2,0)</f>
        <v>864</v>
      </c>
      <c r="C76">
        <f>VLOOKUP(A76,'[1]shui_24h-VS-hzt_10_24h.GeneDiff'!$1:$1048576,3,0)</f>
        <v>2918</v>
      </c>
      <c r="D76">
        <f>VLOOKUP(A76,'[1]shui_24h-VS-hzt_10_24h.GeneDiff'!$1:$1048576,4,0)</f>
        <v>2524</v>
      </c>
      <c r="E76">
        <f>VLOOKUP(A76,'[1]shui_24h-VS-hzt_10_24h.GeneDiff'!$1:$1048576,5,0)</f>
        <v>5754</v>
      </c>
      <c r="F76">
        <f>VLOOKUP(A76,'[1]shui_24h-VS-hzt_10_24h.GeneDiff'!$1:$1048576,6,0)</f>
        <v>6313</v>
      </c>
      <c r="G76">
        <f>VLOOKUP(A76,'[1]shui_24h-VS-hzt_10_24h.GeneDiff'!$1:$1048576,7,0)</f>
        <v>7.5581124582155397</v>
      </c>
      <c r="H76">
        <f>VLOOKUP(A76,'[1]shui_24h-VS-hzt_10_24h.GeneDiff'!$1:$1048576,8,0)</f>
        <v>1.1098695996543899</v>
      </c>
      <c r="I76" t="str">
        <f>VLOOKUP(A76,'[1]shui_24h-VS-hzt_10_24h.GeneDiff'!$1:$1048576,9,0)</f>
        <v>up</v>
      </c>
      <c r="J76">
        <f>VLOOKUP(A76,'[1]shui_24h-VS-hzt_10_24h.GeneDiff'!$1:$1048576,10,0)</f>
        <v>2.1023808303189899E-9</v>
      </c>
      <c r="K76">
        <f>VLOOKUP(A76,'[1]shui_24h-VS-hzt_10_24h.GeneDiff'!$1:$1048576,11,0)</f>
        <v>5.9183897499220997E-7</v>
      </c>
      <c r="L76" t="str">
        <f>VLOOKUP(A76,'[1]shui_24h-VS-hzt_10_24h.GeneDiff'!$1:$1048576,12,0)</f>
        <v>-</v>
      </c>
      <c r="M76" t="str">
        <f>VLOOKUP(A76,'[1]shui_24h-VS-hzt_10_24h.GeneDiff'!$1:$1048576,13,0)</f>
        <v>GO:0005911//cell-cell junction;GO:0031224//intrinsic component of membrane;GO:0009536//plastid</v>
      </c>
      <c r="N76" t="str">
        <f>VLOOKUP(A76,'[1]shui_24h-VS-hzt_10_24h.GeneDiff'!$1:$1048576,14,0)</f>
        <v>GO:0005372//water transmembrane transporter activity</v>
      </c>
      <c r="O76" t="str">
        <f>VLOOKUP(A76,'[1]shui_24h-VS-hzt_10_24h.GeneDiff'!$1:$1048576,15,0)</f>
        <v>GO:0006950//response to stress;GO:0042044//fluid transport;GO:0001101//response to acid chemical</v>
      </c>
      <c r="P76" t="str">
        <f>VLOOKUP(A76,'[1]shui_24h-VS-hzt_10_24h.GeneDiff'!$1:$1048576,16,0)</f>
        <v>gi|735997357|tpg|DAA64677.1|/1.08466e-179/TPA_exp: aquaporin PIP2 4a [Nicotiana tabacum]</v>
      </c>
    </row>
    <row r="77" spans="1:16">
      <c r="A77" s="1" t="s">
        <v>75</v>
      </c>
      <c r="B77">
        <f>VLOOKUP(A77,'[1]shui_24h-VS-hzt_10_24h.GeneDiff'!$1:$1048576,2,0)</f>
        <v>561</v>
      </c>
      <c r="C77">
        <f>VLOOKUP(A77,'[1]shui_24h-VS-hzt_10_24h.GeneDiff'!$1:$1048576,3,0)</f>
        <v>652</v>
      </c>
      <c r="D77">
        <f>VLOOKUP(A77,'[1]shui_24h-VS-hzt_10_24h.GeneDiff'!$1:$1048576,4,0)</f>
        <v>609</v>
      </c>
      <c r="E77">
        <f>VLOOKUP(A77,'[1]shui_24h-VS-hzt_10_24h.GeneDiff'!$1:$1048576,5,0)</f>
        <v>1694</v>
      </c>
      <c r="F77">
        <f>VLOOKUP(A77,'[1]shui_24h-VS-hzt_10_24h.GeneDiff'!$1:$1048576,6,0)</f>
        <v>1341</v>
      </c>
      <c r="G77">
        <f>VLOOKUP(A77,'[1]shui_24h-VS-hzt_10_24h.GeneDiff'!$1:$1048576,7,0)</f>
        <v>5.5387569668094399</v>
      </c>
      <c r="H77">
        <f>VLOOKUP(A77,'[1]shui_24h-VS-hzt_10_24h.GeneDiff'!$1:$1048576,8,0)</f>
        <v>1.2395283183367001</v>
      </c>
      <c r="I77" t="str">
        <f>VLOOKUP(A77,'[1]shui_24h-VS-hzt_10_24h.GeneDiff'!$1:$1048576,9,0)</f>
        <v>up</v>
      </c>
      <c r="J77">
        <f>VLOOKUP(A77,'[1]shui_24h-VS-hzt_10_24h.GeneDiff'!$1:$1048576,10,0)</f>
        <v>2.2976405276866199E-9</v>
      </c>
      <c r="K77">
        <f>VLOOKUP(A77,'[1]shui_24h-VS-hzt_10_24h.GeneDiff'!$1:$1048576,11,0)</f>
        <v>6.3545884383711905E-7</v>
      </c>
      <c r="L77" t="str">
        <f>VLOOKUP(A77,'[1]shui_24h-VS-hzt_10_24h.GeneDiff'!$1:$1048576,12,0)</f>
        <v>-</v>
      </c>
      <c r="M77" t="str">
        <f>VLOOKUP(A77,'[1]shui_24h-VS-hzt_10_24h.GeneDiff'!$1:$1048576,13,0)</f>
        <v>-</v>
      </c>
      <c r="N77" t="str">
        <f>VLOOKUP(A77,'[1]shui_24h-VS-hzt_10_24h.GeneDiff'!$1:$1048576,14,0)</f>
        <v>-</v>
      </c>
      <c r="O77" t="str">
        <f>VLOOKUP(A77,'[1]shui_24h-VS-hzt_10_24h.GeneDiff'!$1:$1048576,15,0)</f>
        <v>-</v>
      </c>
      <c r="P77" t="str">
        <f>VLOOKUP(A77,'[1]shui_24h-VS-hzt_10_24h.GeneDiff'!$1:$1048576,16,0)</f>
        <v>gi|697190563|ref|XP_009604345.1|/4.51528e-108/PREDICTED: uncharacterized protein LOC104099141 [Nicotiana tomentosiformis]</v>
      </c>
    </row>
    <row r="78" spans="1:16">
      <c r="A78" s="1" t="s">
        <v>76</v>
      </c>
      <c r="B78">
        <f>VLOOKUP(A78,'[1]shui_24h-VS-hzt_10_24h.GeneDiff'!$1:$1048576,2,0)</f>
        <v>1725</v>
      </c>
      <c r="C78">
        <f>VLOOKUP(A78,'[1]shui_24h-VS-hzt_10_24h.GeneDiff'!$1:$1048576,3,0)</f>
        <v>2374</v>
      </c>
      <c r="D78">
        <f>VLOOKUP(A78,'[1]shui_24h-VS-hzt_10_24h.GeneDiff'!$1:$1048576,4,0)</f>
        <v>1993</v>
      </c>
      <c r="E78">
        <f>VLOOKUP(A78,'[1]shui_24h-VS-hzt_10_24h.GeneDiff'!$1:$1048576,5,0)</f>
        <v>5458</v>
      </c>
      <c r="F78">
        <f>VLOOKUP(A78,'[1]shui_24h-VS-hzt_10_24h.GeneDiff'!$1:$1048576,6,0)</f>
        <v>4829</v>
      </c>
      <c r="G78">
        <f>VLOOKUP(A78,'[1]shui_24h-VS-hzt_10_24h.GeneDiff'!$1:$1048576,7,0)</f>
        <v>7.3056751237578297</v>
      </c>
      <c r="H78">
        <f>VLOOKUP(A78,'[1]shui_24h-VS-hzt_10_24h.GeneDiff'!$1:$1048576,8,0)</f>
        <v>1.20289934462504</v>
      </c>
      <c r="I78" t="str">
        <f>VLOOKUP(A78,'[1]shui_24h-VS-hzt_10_24h.GeneDiff'!$1:$1048576,9,0)</f>
        <v>up</v>
      </c>
      <c r="J78">
        <f>VLOOKUP(A78,'[1]shui_24h-VS-hzt_10_24h.GeneDiff'!$1:$1048576,10,0)</f>
        <v>2.3332102602378098E-9</v>
      </c>
      <c r="K78">
        <f>VLOOKUP(A78,'[1]shui_24h-VS-hzt_10_24h.GeneDiff'!$1:$1048576,11,0)</f>
        <v>6.3815745248603705E-7</v>
      </c>
      <c r="L78" t="str">
        <f>VLOOKUP(A78,'[1]shui_24h-VS-hzt_10_24h.GeneDiff'!$1:$1048576,12,0)</f>
        <v>-</v>
      </c>
      <c r="M78" t="str">
        <f>VLOOKUP(A78,'[1]shui_24h-VS-hzt_10_24h.GeneDiff'!$1:$1048576,13,0)</f>
        <v>-</v>
      </c>
      <c r="N78" t="str">
        <f>VLOOKUP(A78,'[1]shui_24h-VS-hzt_10_24h.GeneDiff'!$1:$1048576,14,0)</f>
        <v>-</v>
      </c>
      <c r="O78" t="str">
        <f>VLOOKUP(A78,'[1]shui_24h-VS-hzt_10_24h.GeneDiff'!$1:$1048576,15,0)</f>
        <v>-</v>
      </c>
      <c r="P78" t="str">
        <f>VLOOKUP(A78,'[1]shui_24h-VS-hzt_10_24h.GeneDiff'!$1:$1048576,16,0)</f>
        <v>gi|698579737|ref|XP_009777101.1|/0/PREDICTED: root phototropism protein 2 [Nicotiana sylvestris]</v>
      </c>
    </row>
    <row r="79" spans="1:16">
      <c r="A79" s="1" t="s">
        <v>77</v>
      </c>
      <c r="B79">
        <f>VLOOKUP(A79,'[1]shui_24h-VS-hzt_10_24h.GeneDiff'!$1:$1048576,2,0)</f>
        <v>1887</v>
      </c>
      <c r="C79">
        <f>VLOOKUP(A79,'[1]shui_24h-VS-hzt_10_24h.GeneDiff'!$1:$1048576,3,0)</f>
        <v>219</v>
      </c>
      <c r="D79">
        <f>VLOOKUP(A79,'[1]shui_24h-VS-hzt_10_24h.GeneDiff'!$1:$1048576,4,0)</f>
        <v>221</v>
      </c>
      <c r="E79">
        <f>VLOOKUP(A79,'[1]shui_24h-VS-hzt_10_24h.GeneDiff'!$1:$1048576,5,0)</f>
        <v>586</v>
      </c>
      <c r="F79">
        <f>VLOOKUP(A79,'[1]shui_24h-VS-hzt_10_24h.GeneDiff'!$1:$1048576,6,0)</f>
        <v>508</v>
      </c>
      <c r="G79">
        <f>VLOOKUP(A79,'[1]shui_24h-VS-hzt_10_24h.GeneDiff'!$1:$1048576,7,0)</f>
        <v>4.0553880608187596</v>
      </c>
      <c r="H79">
        <f>VLOOKUP(A79,'[1]shui_24h-VS-hzt_10_24h.GeneDiff'!$1:$1048576,8,0)</f>
        <v>1.28496124740958</v>
      </c>
      <c r="I79" t="str">
        <f>VLOOKUP(A79,'[1]shui_24h-VS-hzt_10_24h.GeneDiff'!$1:$1048576,9,0)</f>
        <v>up</v>
      </c>
      <c r="J79">
        <f>VLOOKUP(A79,'[1]shui_24h-VS-hzt_10_24h.GeneDiff'!$1:$1048576,10,0)</f>
        <v>2.5565243793879499E-9</v>
      </c>
      <c r="K79">
        <f>VLOOKUP(A79,'[1]shui_24h-VS-hzt_10_24h.GeneDiff'!$1:$1048576,11,0)</f>
        <v>6.8892869365574897E-7</v>
      </c>
      <c r="L79" t="str">
        <f>VLOOKUP(A79,'[1]shui_24h-VS-hzt_10_24h.GeneDiff'!$1:$1048576,12,0)</f>
        <v>-</v>
      </c>
      <c r="M79" t="str">
        <f>VLOOKUP(A79,'[1]shui_24h-VS-hzt_10_24h.GeneDiff'!$1:$1048576,13,0)</f>
        <v>-</v>
      </c>
      <c r="N79" t="str">
        <f>VLOOKUP(A79,'[1]shui_24h-VS-hzt_10_24h.GeneDiff'!$1:$1048576,14,0)</f>
        <v>-</v>
      </c>
      <c r="O79" t="str">
        <f>VLOOKUP(A79,'[1]shui_24h-VS-hzt_10_24h.GeneDiff'!$1:$1048576,15,0)</f>
        <v>-</v>
      </c>
      <c r="P79" t="str">
        <f>VLOOKUP(A79,'[1]shui_24h-VS-hzt_10_24h.GeneDiff'!$1:$1048576,16,0)</f>
        <v>gi|698515613|ref|XP_009802685.1|;gi|698515615|ref|XP_009802686.1|/0;0/PREDICTED: putative BTB/POZ domain-containing protein DOT3 isoform X1 [Nicotiana sylvestris];PREDICTED: putative BTB/POZ domain-containing protein DOT3 isoform X2 [Nicotiana sylvestris]</v>
      </c>
    </row>
    <row r="80" spans="1:16">
      <c r="A80" s="1" t="s">
        <v>78</v>
      </c>
      <c r="B80">
        <f>VLOOKUP(A80,'[1]shui_24h-VS-hzt_10_24h.GeneDiff'!$1:$1048576,2,0)</f>
        <v>369</v>
      </c>
      <c r="C80">
        <f>VLOOKUP(A80,'[1]shui_24h-VS-hzt_10_24h.GeneDiff'!$1:$1048576,3,0)</f>
        <v>36</v>
      </c>
      <c r="D80">
        <f>VLOOKUP(A80,'[1]shui_24h-VS-hzt_10_24h.GeneDiff'!$1:$1048576,4,0)</f>
        <v>27</v>
      </c>
      <c r="E80">
        <f>VLOOKUP(A80,'[1]shui_24h-VS-hzt_10_24h.GeneDiff'!$1:$1048576,5,0)</f>
        <v>140</v>
      </c>
      <c r="F80">
        <f>VLOOKUP(A80,'[1]shui_24h-VS-hzt_10_24h.GeneDiff'!$1:$1048576,6,0)</f>
        <v>157</v>
      </c>
      <c r="G80">
        <f>VLOOKUP(A80,'[1]shui_24h-VS-hzt_10_24h.GeneDiff'!$1:$1048576,7,0)</f>
        <v>1.98255013433365</v>
      </c>
      <c r="H80">
        <f>VLOOKUP(A80,'[1]shui_24h-VS-hzt_10_24h.GeneDiff'!$1:$1048576,8,0)</f>
        <v>2.1931322498164501</v>
      </c>
      <c r="I80" t="str">
        <f>VLOOKUP(A80,'[1]shui_24h-VS-hzt_10_24h.GeneDiff'!$1:$1048576,9,0)</f>
        <v>up</v>
      </c>
      <c r="J80">
        <f>VLOOKUP(A80,'[1]shui_24h-VS-hzt_10_24h.GeneDiff'!$1:$1048576,10,0)</f>
        <v>2.87265888561857E-9</v>
      </c>
      <c r="K80">
        <f>VLOOKUP(A80,'[1]shui_24h-VS-hzt_10_24h.GeneDiff'!$1:$1048576,11,0)</f>
        <v>7.6157102352960096E-7</v>
      </c>
      <c r="L80" t="str">
        <f>VLOOKUP(A80,'[1]shui_24h-VS-hzt_10_24h.GeneDiff'!$1:$1048576,12,0)</f>
        <v>-</v>
      </c>
      <c r="M80" t="str">
        <f>VLOOKUP(A80,'[1]shui_24h-VS-hzt_10_24h.GeneDiff'!$1:$1048576,13,0)</f>
        <v>GO:0031224//intrinsic component of membrane</v>
      </c>
      <c r="N80" t="str">
        <f>VLOOKUP(A80,'[1]shui_24h-VS-hzt_10_24h.GeneDiff'!$1:$1048576,14,0)</f>
        <v>-</v>
      </c>
      <c r="O80" t="str">
        <f>VLOOKUP(A80,'[1]shui_24h-VS-hzt_10_24h.GeneDiff'!$1:$1048576,15,0)</f>
        <v>GO:0051234//establishment of localization</v>
      </c>
      <c r="P80" t="str">
        <f>VLOOKUP(A80,'[1]shui_24h-VS-hzt_10_24h.GeneDiff'!$1:$1048576,16,0)</f>
        <v>gi|698422718|ref|XP_009781180.1|/6.62277e-79/PREDICTED: aquaporin TIP2-1-like [Nicotiana sylvestris]</v>
      </c>
    </row>
    <row r="81" spans="1:16">
      <c r="A81" s="1" t="s">
        <v>79</v>
      </c>
      <c r="B81">
        <f>VLOOKUP(A81,'[1]shui_24h-VS-hzt_10_24h.GeneDiff'!$1:$1048576,2,0)</f>
        <v>1353</v>
      </c>
      <c r="C81">
        <f>VLOOKUP(A81,'[1]shui_24h-VS-hzt_10_24h.GeneDiff'!$1:$1048576,3,0)</f>
        <v>526</v>
      </c>
      <c r="D81">
        <f>VLOOKUP(A81,'[1]shui_24h-VS-hzt_10_24h.GeneDiff'!$1:$1048576,4,0)</f>
        <v>613</v>
      </c>
      <c r="E81">
        <f>VLOOKUP(A81,'[1]shui_24h-VS-hzt_10_24h.GeneDiff'!$1:$1048576,5,0)</f>
        <v>1202</v>
      </c>
      <c r="F81">
        <f>VLOOKUP(A81,'[1]shui_24h-VS-hzt_10_24h.GeneDiff'!$1:$1048576,6,0)</f>
        <v>1258</v>
      </c>
      <c r="G81">
        <f>VLOOKUP(A81,'[1]shui_24h-VS-hzt_10_24h.GeneDiff'!$1:$1048576,7,0)</f>
        <v>5.2773162334411197</v>
      </c>
      <c r="H81">
        <f>VLOOKUP(A81,'[1]shui_24h-VS-hzt_10_24h.GeneDiff'!$1:$1048576,8,0)</f>
        <v>1.0798893448171001</v>
      </c>
      <c r="I81" t="str">
        <f>VLOOKUP(A81,'[1]shui_24h-VS-hzt_10_24h.GeneDiff'!$1:$1048576,9,0)</f>
        <v>up</v>
      </c>
      <c r="J81">
        <f>VLOOKUP(A81,'[1]shui_24h-VS-hzt_10_24h.GeneDiff'!$1:$1048576,10,0)</f>
        <v>2.8743998160430901E-9</v>
      </c>
      <c r="K81">
        <f>VLOOKUP(A81,'[1]shui_24h-VS-hzt_10_24h.GeneDiff'!$1:$1048576,11,0)</f>
        <v>7.6157102352960096E-7</v>
      </c>
      <c r="L81" t="str">
        <f>VLOOKUP(A81,'[1]shui_24h-VS-hzt_10_24h.GeneDiff'!$1:$1048576,12,0)</f>
        <v>-</v>
      </c>
      <c r="M81" t="str">
        <f>VLOOKUP(A81,'[1]shui_24h-VS-hzt_10_24h.GeneDiff'!$1:$1048576,13,0)</f>
        <v>GO:0043231//intracellular membrane-bounded organelle</v>
      </c>
      <c r="N81" t="str">
        <f>VLOOKUP(A81,'[1]shui_24h-VS-hzt_10_24h.GeneDiff'!$1:$1048576,14,0)</f>
        <v>-</v>
      </c>
      <c r="O81" t="str">
        <f>VLOOKUP(A81,'[1]shui_24h-VS-hzt_10_24h.GeneDiff'!$1:$1048576,15,0)</f>
        <v>GO:0036211;GO:0001101//response to acid chemical;GO:0044767;GO:0009411//response to UV</v>
      </c>
      <c r="P81" t="str">
        <f>VLOOKUP(A81,'[1]shui_24h-VS-hzt_10_24h.GeneDiff'!$1:$1048576,16,0)</f>
        <v>gi|474093556|gb|EMS54972.1|/0/Polyubiquitin-A [Triticum urartu]</v>
      </c>
    </row>
    <row r="82" spans="1:16">
      <c r="A82" s="1" t="s">
        <v>80</v>
      </c>
      <c r="B82">
        <f>VLOOKUP(A82,'[1]shui_24h-VS-hzt_10_24h.GeneDiff'!$1:$1048576,2,0)</f>
        <v>1011</v>
      </c>
      <c r="C82">
        <f>VLOOKUP(A82,'[1]shui_24h-VS-hzt_10_24h.GeneDiff'!$1:$1048576,3,0)</f>
        <v>141</v>
      </c>
      <c r="D82">
        <f>VLOOKUP(A82,'[1]shui_24h-VS-hzt_10_24h.GeneDiff'!$1:$1048576,4,0)</f>
        <v>157</v>
      </c>
      <c r="E82">
        <f>VLOOKUP(A82,'[1]shui_24h-VS-hzt_10_24h.GeneDiff'!$1:$1048576,5,0)</f>
        <v>334</v>
      </c>
      <c r="F82">
        <f>VLOOKUP(A82,'[1]shui_24h-VS-hzt_10_24h.GeneDiff'!$1:$1048576,6,0)</f>
        <v>542</v>
      </c>
      <c r="G82">
        <f>VLOOKUP(A82,'[1]shui_24h-VS-hzt_10_24h.GeneDiff'!$1:$1048576,7,0)</f>
        <v>3.6579042455011699</v>
      </c>
      <c r="H82">
        <f>VLOOKUP(A82,'[1]shui_24h-VS-hzt_10_24h.GeneDiff'!$1:$1048576,8,0)</f>
        <v>1.51084916348295</v>
      </c>
      <c r="I82" t="str">
        <f>VLOOKUP(A82,'[1]shui_24h-VS-hzt_10_24h.GeneDiff'!$1:$1048576,9,0)</f>
        <v>up</v>
      </c>
      <c r="J82">
        <f>VLOOKUP(A82,'[1]shui_24h-VS-hzt_10_24h.GeneDiff'!$1:$1048576,10,0)</f>
        <v>3.1955813015688198E-9</v>
      </c>
      <c r="K82">
        <f>VLOOKUP(A82,'[1]shui_24h-VS-hzt_10_24h.GeneDiff'!$1:$1048576,11,0)</f>
        <v>8.2584822014068201E-7</v>
      </c>
      <c r="L82" t="str">
        <f>VLOOKUP(A82,'[1]shui_24h-VS-hzt_10_24h.GeneDiff'!$1:$1048576,12,0)</f>
        <v>-</v>
      </c>
      <c r="M82" t="str">
        <f>VLOOKUP(A82,'[1]shui_24h-VS-hzt_10_24h.GeneDiff'!$1:$1048576,13,0)</f>
        <v>-</v>
      </c>
      <c r="N82" t="str">
        <f>VLOOKUP(A82,'[1]shui_24h-VS-hzt_10_24h.GeneDiff'!$1:$1048576,14,0)</f>
        <v>GO:0046914//transition metal ion binding</v>
      </c>
      <c r="O82" t="str">
        <f>VLOOKUP(A82,'[1]shui_24h-VS-hzt_10_24h.GeneDiff'!$1:$1048576,15,0)</f>
        <v>-</v>
      </c>
      <c r="P82" t="str">
        <f>VLOOKUP(A82,'[1]shui_24h-VS-hzt_10_24h.GeneDiff'!$1:$1048576,16,0)</f>
        <v>gi|698542698|ref|XP_009766494.1|/6.92446e-46/PREDICTED: early nodulin-like protein 1 [Nicotiana sylvestris]</v>
      </c>
    </row>
    <row r="83" spans="1:16">
      <c r="A83" s="1" t="s">
        <v>81</v>
      </c>
      <c r="B83">
        <f>VLOOKUP(A83,'[1]shui_24h-VS-hzt_10_24h.GeneDiff'!$1:$1048576,2,0)</f>
        <v>1062</v>
      </c>
      <c r="C83">
        <f>VLOOKUP(A83,'[1]shui_24h-VS-hzt_10_24h.GeneDiff'!$1:$1048576,3,0)</f>
        <v>10</v>
      </c>
      <c r="D83">
        <f>VLOOKUP(A83,'[1]shui_24h-VS-hzt_10_24h.GeneDiff'!$1:$1048576,4,0)</f>
        <v>10</v>
      </c>
      <c r="E83">
        <f>VLOOKUP(A83,'[1]shui_24h-VS-hzt_10_24h.GeneDiff'!$1:$1048576,5,0)</f>
        <v>95</v>
      </c>
      <c r="F83">
        <f>VLOOKUP(A83,'[1]shui_24h-VS-hzt_10_24h.GeneDiff'!$1:$1048576,6,0)</f>
        <v>74</v>
      </c>
      <c r="G83">
        <f>VLOOKUP(A83,'[1]shui_24h-VS-hzt_10_24h.GeneDiff'!$1:$1048576,7,0)</f>
        <v>1.08607247794777</v>
      </c>
      <c r="H83">
        <f>VLOOKUP(A83,'[1]shui_24h-VS-hzt_10_24h.GeneDiff'!$1:$1048576,8,0)</f>
        <v>3.0376607559384601</v>
      </c>
      <c r="I83" t="str">
        <f>VLOOKUP(A83,'[1]shui_24h-VS-hzt_10_24h.GeneDiff'!$1:$1048576,9,0)</f>
        <v>up</v>
      </c>
      <c r="J83">
        <f>VLOOKUP(A83,'[1]shui_24h-VS-hzt_10_24h.GeneDiff'!$1:$1048576,10,0)</f>
        <v>4.0241521021637397E-9</v>
      </c>
      <c r="K83">
        <f>VLOOKUP(A83,'[1]shui_24h-VS-hzt_10_24h.GeneDiff'!$1:$1048576,11,0)</f>
        <v>9.9644102131599405E-7</v>
      </c>
      <c r="L83" t="str">
        <f>VLOOKUP(A83,'[1]shui_24h-VS-hzt_10_24h.GeneDiff'!$1:$1048576,12,0)</f>
        <v>ko03008//Ribosome biogenesis in eukaryotes</v>
      </c>
      <c r="M83" t="str">
        <f>VLOOKUP(A83,'[1]shui_24h-VS-hzt_10_24h.GeneDiff'!$1:$1048576,13,0)</f>
        <v>-</v>
      </c>
      <c r="N83" t="str">
        <f>VLOOKUP(A83,'[1]shui_24h-VS-hzt_10_24h.GeneDiff'!$1:$1048576,14,0)</f>
        <v>GO:0097159//organic cyclic compound binding;GO:0004518//nuclease activity;GO:0043169//cation binding</v>
      </c>
      <c r="O83" t="str">
        <f>VLOOKUP(A83,'[1]shui_24h-VS-hzt_10_24h.GeneDiff'!$1:$1048576,15,0)</f>
        <v>GO:0090304</v>
      </c>
      <c r="P83" t="str">
        <f>VLOOKUP(A83,'[1]shui_24h-VS-hzt_10_24h.GeneDiff'!$1:$1048576,16,0)</f>
        <v>gi|697112733|ref|XP_009610246.1|/0/PREDICTED: RNA exonuclease 4 [Nicotiana tomentosiformis]</v>
      </c>
    </row>
    <row r="84" spans="1:16">
      <c r="A84" s="1" t="s">
        <v>82</v>
      </c>
      <c r="B84">
        <f>VLOOKUP(A84,'[1]shui_24h-VS-hzt_10_24h.GeneDiff'!$1:$1048576,2,0)</f>
        <v>933</v>
      </c>
      <c r="C84">
        <f>VLOOKUP(A84,'[1]shui_24h-VS-hzt_10_24h.GeneDiff'!$1:$1048576,3,0)</f>
        <v>371</v>
      </c>
      <c r="D84">
        <f>VLOOKUP(A84,'[1]shui_24h-VS-hzt_10_24h.GeneDiff'!$1:$1048576,4,0)</f>
        <v>374</v>
      </c>
      <c r="E84">
        <f>VLOOKUP(A84,'[1]shui_24h-VS-hzt_10_24h.GeneDiff'!$1:$1048576,5,0)</f>
        <v>1019</v>
      </c>
      <c r="F84">
        <f>VLOOKUP(A84,'[1]shui_24h-VS-hzt_10_24h.GeneDiff'!$1:$1048576,6,0)</f>
        <v>785</v>
      </c>
      <c r="G84">
        <f>VLOOKUP(A84,'[1]shui_24h-VS-hzt_10_24h.GeneDiff'!$1:$1048576,7,0)</f>
        <v>4.7875125700058998</v>
      </c>
      <c r="H84">
        <f>VLOOKUP(A84,'[1]shui_24h-VS-hzt_10_24h.GeneDiff'!$1:$1048576,8,0)</f>
        <v>1.25047860785291</v>
      </c>
      <c r="I84" t="str">
        <f>VLOOKUP(A84,'[1]shui_24h-VS-hzt_10_24h.GeneDiff'!$1:$1048576,9,0)</f>
        <v>up</v>
      </c>
      <c r="J84">
        <f>VLOOKUP(A84,'[1]shui_24h-VS-hzt_10_24h.GeneDiff'!$1:$1048576,10,0)</f>
        <v>4.0453059319498602E-9</v>
      </c>
      <c r="K84">
        <f>VLOOKUP(A84,'[1]shui_24h-VS-hzt_10_24h.GeneDiff'!$1:$1048576,11,0)</f>
        <v>9.9644102131599405E-7</v>
      </c>
      <c r="L84" t="str">
        <f>VLOOKUP(A84,'[1]shui_24h-VS-hzt_10_24h.GeneDiff'!$1:$1048576,12,0)</f>
        <v>-</v>
      </c>
      <c r="M84" t="str">
        <f>VLOOKUP(A84,'[1]shui_24h-VS-hzt_10_24h.GeneDiff'!$1:$1048576,13,0)</f>
        <v>-</v>
      </c>
      <c r="N84" t="str">
        <f>VLOOKUP(A84,'[1]shui_24h-VS-hzt_10_24h.GeneDiff'!$1:$1048576,14,0)</f>
        <v>-</v>
      </c>
      <c r="O84" t="str">
        <f>VLOOKUP(A84,'[1]shui_24h-VS-hzt_10_24h.GeneDiff'!$1:$1048576,15,0)</f>
        <v>-</v>
      </c>
      <c r="P84" t="str">
        <f>VLOOKUP(A84,'[1]shui_24h-VS-hzt_10_24h.GeneDiff'!$1:$1048576,16,0)</f>
        <v>gi|697157767|ref|XP_009587640.1|/0/PREDICTED: uncharacterized protein LOC104085338 [Nicotiana tomentosiformis]</v>
      </c>
    </row>
    <row r="85" spans="1:16">
      <c r="A85" s="1" t="s">
        <v>83</v>
      </c>
      <c r="B85">
        <f>VLOOKUP(A85,'[1]shui_24h-VS-hzt_10_24h.GeneDiff'!$1:$1048576,2,0)</f>
        <v>1569</v>
      </c>
      <c r="C85">
        <f>VLOOKUP(A85,'[1]shui_24h-VS-hzt_10_24h.GeneDiff'!$1:$1048576,3,0)</f>
        <v>1403</v>
      </c>
      <c r="D85">
        <f>VLOOKUP(A85,'[1]shui_24h-VS-hzt_10_24h.GeneDiff'!$1:$1048576,4,0)</f>
        <v>1477</v>
      </c>
      <c r="E85">
        <f>VLOOKUP(A85,'[1]shui_24h-VS-hzt_10_24h.GeneDiff'!$1:$1048576,5,0)</f>
        <v>3154</v>
      </c>
      <c r="F85">
        <f>VLOOKUP(A85,'[1]shui_24h-VS-hzt_10_24h.GeneDiff'!$1:$1048576,6,0)</f>
        <v>2994</v>
      </c>
      <c r="G85">
        <f>VLOOKUP(A85,'[1]shui_24h-VS-hzt_10_24h.GeneDiff'!$1:$1048576,7,0)</f>
        <v>6.6049061677682799</v>
      </c>
      <c r="H85">
        <f>VLOOKUP(A85,'[1]shui_24h-VS-hzt_10_24h.GeneDiff'!$1:$1048576,8,0)</f>
        <v>1.0639158634977799</v>
      </c>
      <c r="I85" t="str">
        <f>VLOOKUP(A85,'[1]shui_24h-VS-hzt_10_24h.GeneDiff'!$1:$1048576,9,0)</f>
        <v>up</v>
      </c>
      <c r="J85">
        <f>VLOOKUP(A85,'[1]shui_24h-VS-hzt_10_24h.GeneDiff'!$1:$1048576,10,0)</f>
        <v>4.1940090147786898E-9</v>
      </c>
      <c r="K85">
        <f>VLOOKUP(A85,'[1]shui_24h-VS-hzt_10_24h.GeneDiff'!$1:$1048576,11,0)</f>
        <v>1.0250613195888199E-6</v>
      </c>
      <c r="L85" t="str">
        <f>VLOOKUP(A85,'[1]shui_24h-VS-hzt_10_24h.GeneDiff'!$1:$1048576,12,0)</f>
        <v>ko01100//Metabolic pathways</v>
      </c>
      <c r="M85" t="str">
        <f>VLOOKUP(A85,'[1]shui_24h-VS-hzt_10_24h.GeneDiff'!$1:$1048576,13,0)</f>
        <v>GO:0016020//membrane;GO:0031224//intrinsic component of membrane;GO:0043231//intracellular membrane-bounded organelle;GO:0032991//macromolecular complex</v>
      </c>
      <c r="N85" t="str">
        <f>VLOOKUP(A85,'[1]shui_24h-VS-hzt_10_24h.GeneDiff'!$1:$1048576,14,0)</f>
        <v>GO:0016780//phosphotransferase activity, for other substituted phosphate groups;GO:0003676//nucleic acid binding;GO:0036094//small molecule binding</v>
      </c>
      <c r="O85" t="str">
        <f>VLOOKUP(A85,'[1]shui_24h-VS-hzt_10_24h.GeneDiff'!$1:$1048576,15,0)</f>
        <v>GO:0010467//gene expression</v>
      </c>
      <c r="P85" t="str">
        <f>VLOOKUP(A85,'[1]shui_24h-VS-hzt_10_24h.GeneDiff'!$1:$1048576,16,0)</f>
        <v>gi|698483169|ref|XP_009788465.1|;gi|698483171|ref|XP_009788466.1|;gi|698483166|ref|XP_009788464.1|/0;2.93486e-80;0/PREDICTED: la-related protein 6A isoform X1 [Nicotiana sylvestris];PREDICTED: la-related protein 6A isoform X2 [Nicotiana sylvestris];PREDICTED: phospho-N-acetylmuramoyl-pentapeptide-transferase homolog [Nicotiana sylvestris]</v>
      </c>
    </row>
    <row r="86" spans="1:16">
      <c r="A86" s="1" t="s">
        <v>84</v>
      </c>
      <c r="B86">
        <f>VLOOKUP(A86,'[1]shui_24h-VS-hzt_10_24h.GeneDiff'!$1:$1048576,2,0)</f>
        <v>630</v>
      </c>
      <c r="C86">
        <f>VLOOKUP(A86,'[1]shui_24h-VS-hzt_10_24h.GeneDiff'!$1:$1048576,3,0)</f>
        <v>126</v>
      </c>
      <c r="D86">
        <f>VLOOKUP(A86,'[1]shui_24h-VS-hzt_10_24h.GeneDiff'!$1:$1048576,4,0)</f>
        <v>133</v>
      </c>
      <c r="E86">
        <f>VLOOKUP(A86,'[1]shui_24h-VS-hzt_10_24h.GeneDiff'!$1:$1048576,5,0)</f>
        <v>334</v>
      </c>
      <c r="F86">
        <f>VLOOKUP(A86,'[1]shui_24h-VS-hzt_10_24h.GeneDiff'!$1:$1048576,6,0)</f>
        <v>358</v>
      </c>
      <c r="G86">
        <f>VLOOKUP(A86,'[1]shui_24h-VS-hzt_10_24h.GeneDiff'!$1:$1048576,7,0)</f>
        <v>3.3655412605041399</v>
      </c>
      <c r="H86">
        <f>VLOOKUP(A86,'[1]shui_24h-VS-hzt_10_24h.GeneDiff'!$1:$1048576,8,0)</f>
        <v>1.38336524237951</v>
      </c>
      <c r="I86" t="str">
        <f>VLOOKUP(A86,'[1]shui_24h-VS-hzt_10_24h.GeneDiff'!$1:$1048576,9,0)</f>
        <v>up</v>
      </c>
      <c r="J86">
        <f>VLOOKUP(A86,'[1]shui_24h-VS-hzt_10_24h.GeneDiff'!$1:$1048576,10,0)</f>
        <v>4.2371188678199999E-9</v>
      </c>
      <c r="K86">
        <f>VLOOKUP(A86,'[1]shui_24h-VS-hzt_10_24h.GeneDiff'!$1:$1048576,11,0)</f>
        <v>1.02763169833459E-6</v>
      </c>
      <c r="L86" t="str">
        <f>VLOOKUP(A86,'[1]shui_24h-VS-hzt_10_24h.GeneDiff'!$1:$1048576,12,0)</f>
        <v>-</v>
      </c>
      <c r="M86" t="str">
        <f>VLOOKUP(A86,'[1]shui_24h-VS-hzt_10_24h.GeneDiff'!$1:$1048576,13,0)</f>
        <v>-</v>
      </c>
      <c r="N86" t="str">
        <f>VLOOKUP(A86,'[1]shui_24h-VS-hzt_10_24h.GeneDiff'!$1:$1048576,14,0)</f>
        <v>-</v>
      </c>
      <c r="O86" t="str">
        <f>VLOOKUP(A86,'[1]shui_24h-VS-hzt_10_24h.GeneDiff'!$1:$1048576,15,0)</f>
        <v>-</v>
      </c>
      <c r="P86" t="str">
        <f>VLOOKUP(A86,'[1]shui_24h-VS-hzt_10_24h.GeneDiff'!$1:$1048576,16,0)</f>
        <v>gi|698513168|ref|XP_009801547.1|/2.0469e-152/PREDICTED: uncharacterized protein At4g00950-like [Nicotiana sylvestris]</v>
      </c>
    </row>
    <row r="87" spans="1:16">
      <c r="A87" s="1" t="s">
        <v>85</v>
      </c>
      <c r="B87">
        <f>VLOOKUP(A87,'[1]shui_24h-VS-hzt_10_24h.GeneDiff'!$1:$1048576,2,0)</f>
        <v>849</v>
      </c>
      <c r="C87">
        <f>VLOOKUP(A87,'[1]shui_24h-VS-hzt_10_24h.GeneDiff'!$1:$1048576,3,0)</f>
        <v>474</v>
      </c>
      <c r="D87">
        <f>VLOOKUP(A87,'[1]shui_24h-VS-hzt_10_24h.GeneDiff'!$1:$1048576,4,0)</f>
        <v>514</v>
      </c>
      <c r="E87">
        <f>VLOOKUP(A87,'[1]shui_24h-VS-hzt_10_24h.GeneDiff'!$1:$1048576,5,0)</f>
        <v>1046</v>
      </c>
      <c r="F87">
        <f>VLOOKUP(A87,'[1]shui_24h-VS-hzt_10_24h.GeneDiff'!$1:$1048576,6,0)</f>
        <v>1071</v>
      </c>
      <c r="G87">
        <f>VLOOKUP(A87,'[1]shui_24h-VS-hzt_10_24h.GeneDiff'!$1:$1048576,7,0)</f>
        <v>5.0658676372901299</v>
      </c>
      <c r="H87">
        <f>VLOOKUP(A87,'[1]shui_24h-VS-hzt_10_24h.GeneDiff'!$1:$1048576,8,0)</f>
        <v>1.0674973681983499</v>
      </c>
      <c r="I87" t="str">
        <f>VLOOKUP(A87,'[1]shui_24h-VS-hzt_10_24h.GeneDiff'!$1:$1048576,9,0)</f>
        <v>up</v>
      </c>
      <c r="J87">
        <f>VLOOKUP(A87,'[1]shui_24h-VS-hzt_10_24h.GeneDiff'!$1:$1048576,10,0)</f>
        <v>4.3880371861415E-9</v>
      </c>
      <c r="K87">
        <f>VLOOKUP(A87,'[1]shui_24h-VS-hzt_10_24h.GeneDiff'!$1:$1048576,11,0)</f>
        <v>1.0485626143498499E-6</v>
      </c>
      <c r="L87" t="str">
        <f>VLOOKUP(A87,'[1]shui_24h-VS-hzt_10_24h.GeneDiff'!$1:$1048576,12,0)</f>
        <v>-</v>
      </c>
      <c r="M87" t="str">
        <f>VLOOKUP(A87,'[1]shui_24h-VS-hzt_10_24h.GeneDiff'!$1:$1048576,13,0)</f>
        <v>-</v>
      </c>
      <c r="N87" t="str">
        <f>VLOOKUP(A87,'[1]shui_24h-VS-hzt_10_24h.GeneDiff'!$1:$1048576,14,0)</f>
        <v>-</v>
      </c>
      <c r="O87" t="str">
        <f>VLOOKUP(A87,'[1]shui_24h-VS-hzt_10_24h.GeneDiff'!$1:$1048576,15,0)</f>
        <v>-</v>
      </c>
      <c r="P87" t="str">
        <f>VLOOKUP(A87,'[1]shui_24h-VS-hzt_10_24h.GeneDiff'!$1:$1048576,16,0)</f>
        <v>gi|698526130|ref|XP_009759895.1|/0/PREDICTED: BAG family molecular chaperone regulator 3-like [Nicotiana sylvestris]</v>
      </c>
    </row>
    <row r="88" spans="1:16">
      <c r="A88" s="1" t="s">
        <v>86</v>
      </c>
      <c r="B88">
        <f>VLOOKUP(A88,'[1]shui_24h-VS-hzt_10_24h.GeneDiff'!$1:$1048576,2,0)</f>
        <v>789</v>
      </c>
      <c r="C88">
        <f>VLOOKUP(A88,'[1]shui_24h-VS-hzt_10_24h.GeneDiff'!$1:$1048576,3,0)</f>
        <v>61</v>
      </c>
      <c r="D88">
        <f>VLOOKUP(A88,'[1]shui_24h-VS-hzt_10_24h.GeneDiff'!$1:$1048576,4,0)</f>
        <v>47</v>
      </c>
      <c r="E88">
        <f>VLOOKUP(A88,'[1]shui_24h-VS-hzt_10_24h.GeneDiff'!$1:$1048576,5,0)</f>
        <v>215</v>
      </c>
      <c r="F88">
        <f>VLOOKUP(A88,'[1]shui_24h-VS-hzt_10_24h.GeneDiff'!$1:$1048576,6,0)</f>
        <v>194</v>
      </c>
      <c r="G88">
        <f>VLOOKUP(A88,'[1]shui_24h-VS-hzt_10_24h.GeneDiff'!$1:$1048576,7,0)</f>
        <v>2.49972573763822</v>
      </c>
      <c r="H88">
        <f>VLOOKUP(A88,'[1]shui_24h-VS-hzt_10_24h.GeneDiff'!$1:$1048576,8,0)</f>
        <v>1.8847555603277999</v>
      </c>
      <c r="I88" t="str">
        <f>VLOOKUP(A88,'[1]shui_24h-VS-hzt_10_24h.GeneDiff'!$1:$1048576,9,0)</f>
        <v>up</v>
      </c>
      <c r="J88">
        <f>VLOOKUP(A88,'[1]shui_24h-VS-hzt_10_24h.GeneDiff'!$1:$1048576,10,0)</f>
        <v>4.3899351420653899E-9</v>
      </c>
      <c r="K88">
        <f>VLOOKUP(A88,'[1]shui_24h-VS-hzt_10_24h.GeneDiff'!$1:$1048576,11,0)</f>
        <v>1.0485626143498499E-6</v>
      </c>
      <c r="L88" t="str">
        <f>VLOOKUP(A88,'[1]shui_24h-VS-hzt_10_24h.GeneDiff'!$1:$1048576,12,0)</f>
        <v>-</v>
      </c>
      <c r="M88" t="str">
        <f>VLOOKUP(A88,'[1]shui_24h-VS-hzt_10_24h.GeneDiff'!$1:$1048576,13,0)</f>
        <v>-</v>
      </c>
      <c r="N88" t="str">
        <f>VLOOKUP(A88,'[1]shui_24h-VS-hzt_10_24h.GeneDiff'!$1:$1048576,14,0)</f>
        <v>GO:0046914//transition metal ion binding</v>
      </c>
      <c r="O88" t="str">
        <f>VLOOKUP(A88,'[1]shui_24h-VS-hzt_10_24h.GeneDiff'!$1:$1048576,15,0)</f>
        <v>-</v>
      </c>
      <c r="P88" t="str">
        <f>VLOOKUP(A88,'[1]shui_24h-VS-hzt_10_24h.GeneDiff'!$1:$1048576,16,0)</f>
        <v>gi|697117878|ref|XP_009612878.1|/7.87185e-63/PREDICTED: blue copper protein-like [Nicotiana tomentosiformis]</v>
      </c>
    </row>
    <row r="89" spans="1:16">
      <c r="A89" s="1" t="s">
        <v>87</v>
      </c>
      <c r="B89">
        <f>VLOOKUP(A89,'[1]shui_24h-VS-hzt_10_24h.GeneDiff'!$1:$1048576,2,0)</f>
        <v>588</v>
      </c>
      <c r="C89">
        <f>VLOOKUP(A89,'[1]shui_24h-VS-hzt_10_24h.GeneDiff'!$1:$1048576,3,0)</f>
        <v>4</v>
      </c>
      <c r="D89">
        <f>VLOOKUP(A89,'[1]shui_24h-VS-hzt_10_24h.GeneDiff'!$1:$1048576,4,0)</f>
        <v>18</v>
      </c>
      <c r="E89">
        <f>VLOOKUP(A89,'[1]shui_24h-VS-hzt_10_24h.GeneDiff'!$1:$1048576,5,0)</f>
        <v>158</v>
      </c>
      <c r="F89">
        <f>VLOOKUP(A89,'[1]shui_24h-VS-hzt_10_24h.GeneDiff'!$1:$1048576,6,0)</f>
        <v>84</v>
      </c>
      <c r="G89">
        <f>VLOOKUP(A89,'[1]shui_24h-VS-hzt_10_24h.GeneDiff'!$1:$1048576,7,0)</f>
        <v>1.55582111736754</v>
      </c>
      <c r="H89">
        <f>VLOOKUP(A89,'[1]shui_24h-VS-hzt_10_24h.GeneDiff'!$1:$1048576,8,0)</f>
        <v>3.44602930060833</v>
      </c>
      <c r="I89" t="str">
        <f>VLOOKUP(A89,'[1]shui_24h-VS-hzt_10_24h.GeneDiff'!$1:$1048576,9,0)</f>
        <v>up</v>
      </c>
      <c r="J89">
        <f>VLOOKUP(A89,'[1]shui_24h-VS-hzt_10_24h.GeneDiff'!$1:$1048576,10,0)</f>
        <v>4.4777551913960198E-9</v>
      </c>
      <c r="K89">
        <f>VLOOKUP(A89,'[1]shui_24h-VS-hzt_10_24h.GeneDiff'!$1:$1048576,11,0)</f>
        <v>1.0614973190189901E-6</v>
      </c>
      <c r="L89" t="str">
        <f>VLOOKUP(A89,'[1]shui_24h-VS-hzt_10_24h.GeneDiff'!$1:$1048576,12,0)</f>
        <v>ko04075//Plant hormone signal transduction</v>
      </c>
      <c r="M89" t="str">
        <f>VLOOKUP(A89,'[1]shui_24h-VS-hzt_10_24h.GeneDiff'!$1:$1048576,13,0)</f>
        <v>-</v>
      </c>
      <c r="N89" t="str">
        <f>VLOOKUP(A89,'[1]shui_24h-VS-hzt_10_24h.GeneDiff'!$1:$1048576,14,0)</f>
        <v>-</v>
      </c>
      <c r="O89" t="str">
        <f>VLOOKUP(A89,'[1]shui_24h-VS-hzt_10_24h.GeneDiff'!$1:$1048576,15,0)</f>
        <v>GO:0050794//regulation of cellular process;GO:0006351//transcription, DNA-templated</v>
      </c>
      <c r="P89" t="str">
        <f>VLOOKUP(A89,'[1]shui_24h-VS-hzt_10_24h.GeneDiff'!$1:$1048576,16,0)</f>
        <v>gi|698569136|ref|XP_009774251.1|/1.42971e-145/PREDICTED: auxin-responsive protein IAA16-like [Nicotiana sylvestris]</v>
      </c>
    </row>
    <row r="90" spans="1:16">
      <c r="A90" s="1" t="s">
        <v>88</v>
      </c>
      <c r="B90">
        <f>VLOOKUP(A90,'[1]shui_24h-VS-hzt_10_24h.GeneDiff'!$1:$1048576,2,0)</f>
        <v>723</v>
      </c>
      <c r="C90">
        <f>VLOOKUP(A90,'[1]shui_24h-VS-hzt_10_24h.GeneDiff'!$1:$1048576,3,0)</f>
        <v>376</v>
      </c>
      <c r="D90">
        <f>VLOOKUP(A90,'[1]shui_24h-VS-hzt_10_24h.GeneDiff'!$1:$1048576,4,0)</f>
        <v>336</v>
      </c>
      <c r="E90">
        <f>VLOOKUP(A90,'[1]shui_24h-VS-hzt_10_24h.GeneDiff'!$1:$1048576,5,0)</f>
        <v>794</v>
      </c>
      <c r="F90">
        <f>VLOOKUP(A90,'[1]shui_24h-VS-hzt_10_24h.GeneDiff'!$1:$1048576,6,0)</f>
        <v>2208</v>
      </c>
      <c r="G90">
        <f>VLOOKUP(A90,'[1]shui_24h-VS-hzt_10_24h.GeneDiff'!$1:$1048576,7,0)</f>
        <v>5.2987184279324699</v>
      </c>
      <c r="H90">
        <f>VLOOKUP(A90,'[1]shui_24h-VS-hzt_10_24h.GeneDiff'!$1:$1048576,8,0)</f>
        <v>2.01173410580191</v>
      </c>
      <c r="I90" t="str">
        <f>VLOOKUP(A90,'[1]shui_24h-VS-hzt_10_24h.GeneDiff'!$1:$1048576,9,0)</f>
        <v>up</v>
      </c>
      <c r="J90">
        <f>VLOOKUP(A90,'[1]shui_24h-VS-hzt_10_24h.GeneDiff'!$1:$1048576,10,0)</f>
        <v>4.7790432373095703E-9</v>
      </c>
      <c r="K90">
        <f>VLOOKUP(A90,'[1]shui_24h-VS-hzt_10_24h.GeneDiff'!$1:$1048576,11,0)</f>
        <v>1.1244660763368201E-6</v>
      </c>
      <c r="L90" t="str">
        <f>VLOOKUP(A90,'[1]shui_24h-VS-hzt_10_24h.GeneDiff'!$1:$1048576,12,0)</f>
        <v>-</v>
      </c>
      <c r="M90" t="str">
        <f>VLOOKUP(A90,'[1]shui_24h-VS-hzt_10_24h.GeneDiff'!$1:$1048576,13,0)</f>
        <v>GO:0030312//external encapsulating structure</v>
      </c>
      <c r="N90" t="str">
        <f>VLOOKUP(A90,'[1]shui_24h-VS-hzt_10_24h.GeneDiff'!$1:$1048576,14,0)</f>
        <v>-</v>
      </c>
      <c r="O90" t="str">
        <f>VLOOKUP(A90,'[1]shui_24h-VS-hzt_10_24h.GeneDiff'!$1:$1048576,15,0)</f>
        <v>GO:0071555//cell wall organization</v>
      </c>
      <c r="P90" t="str">
        <f>VLOOKUP(A90,'[1]shui_24h-VS-hzt_10_24h.GeneDiff'!$1:$1048576,16,0)</f>
        <v>gi|698528311|ref|XP_009760985.1|/9.44487e-153/PREDICTED: expansin-A10-like [Nicotiana sylvestris]</v>
      </c>
    </row>
    <row r="91" spans="1:16">
      <c r="A91" s="1" t="s">
        <v>89</v>
      </c>
      <c r="B91">
        <f>VLOOKUP(A91,'[1]shui_24h-VS-hzt_10_24h.GeneDiff'!$1:$1048576,2,0)</f>
        <v>612</v>
      </c>
      <c r="C91">
        <f>VLOOKUP(A91,'[1]shui_24h-VS-hzt_10_24h.GeneDiff'!$1:$1048576,3,0)</f>
        <v>415</v>
      </c>
      <c r="D91">
        <f>VLOOKUP(A91,'[1]shui_24h-VS-hzt_10_24h.GeneDiff'!$1:$1048576,4,0)</f>
        <v>395</v>
      </c>
      <c r="E91">
        <f>VLOOKUP(A91,'[1]shui_24h-VS-hzt_10_24h.GeneDiff'!$1:$1048576,5,0)</f>
        <v>1003</v>
      </c>
      <c r="F91">
        <f>VLOOKUP(A91,'[1]shui_24h-VS-hzt_10_24h.GeneDiff'!$1:$1048576,6,0)</f>
        <v>853</v>
      </c>
      <c r="G91">
        <f>VLOOKUP(A91,'[1]shui_24h-VS-hzt_10_24h.GeneDiff'!$1:$1048576,7,0)</f>
        <v>4.8507801781329798</v>
      </c>
      <c r="H91">
        <f>VLOOKUP(A91,'[1]shui_24h-VS-hzt_10_24h.GeneDiff'!$1:$1048576,8,0)</f>
        <v>1.1667969926333099</v>
      </c>
      <c r="I91" t="str">
        <f>VLOOKUP(A91,'[1]shui_24h-VS-hzt_10_24h.GeneDiff'!$1:$1048576,9,0)</f>
        <v>up</v>
      </c>
      <c r="J91">
        <f>VLOOKUP(A91,'[1]shui_24h-VS-hzt_10_24h.GeneDiff'!$1:$1048576,10,0)</f>
        <v>5.5159868934475603E-9</v>
      </c>
      <c r="K91">
        <f>VLOOKUP(A91,'[1]shui_24h-VS-hzt_10_24h.GeneDiff'!$1:$1048576,11,0)</f>
        <v>1.2694419763759701E-6</v>
      </c>
      <c r="L91" t="str">
        <f>VLOOKUP(A91,'[1]shui_24h-VS-hzt_10_24h.GeneDiff'!$1:$1048576,12,0)</f>
        <v>-</v>
      </c>
      <c r="M91" t="str">
        <f>VLOOKUP(A91,'[1]shui_24h-VS-hzt_10_24h.GeneDiff'!$1:$1048576,13,0)</f>
        <v>-</v>
      </c>
      <c r="N91" t="str">
        <f>VLOOKUP(A91,'[1]shui_24h-VS-hzt_10_24h.GeneDiff'!$1:$1048576,14,0)</f>
        <v>-</v>
      </c>
      <c r="O91" t="str">
        <f>VLOOKUP(A91,'[1]shui_24h-VS-hzt_10_24h.GeneDiff'!$1:$1048576,15,0)</f>
        <v>-</v>
      </c>
      <c r="P91" t="str">
        <f>VLOOKUP(A91,'[1]shui_24h-VS-hzt_10_24h.GeneDiff'!$1:$1048576,16,0)</f>
        <v>gi|697137561|ref|XP_009622885.1|;gi|697137559|ref|XP_009622884.1|/3.26954e-54;1.88501e-117/PREDICTED: uncharacterized protein LOC104114205 isoform X2 [Nicotiana tomentosiformis];PREDICTED: uncharacterized protein LOC104114205 isoform X1 [Nicotiana tomentosiformis]</v>
      </c>
    </row>
    <row r="92" spans="1:16">
      <c r="A92" s="1" t="s">
        <v>90</v>
      </c>
      <c r="B92">
        <f>VLOOKUP(A92,'[1]shui_24h-VS-hzt_10_24h.GeneDiff'!$1:$1048576,2,0)</f>
        <v>1482</v>
      </c>
      <c r="C92">
        <f>VLOOKUP(A92,'[1]shui_24h-VS-hzt_10_24h.GeneDiff'!$1:$1048576,3,0)</f>
        <v>7</v>
      </c>
      <c r="D92">
        <f>VLOOKUP(A92,'[1]shui_24h-VS-hzt_10_24h.GeneDiff'!$1:$1048576,4,0)</f>
        <v>2</v>
      </c>
      <c r="E92">
        <f>VLOOKUP(A92,'[1]shui_24h-VS-hzt_10_24h.GeneDiff'!$1:$1048576,5,0)</f>
        <v>208</v>
      </c>
      <c r="F92">
        <f>VLOOKUP(A92,'[1]shui_24h-VS-hzt_10_24h.GeneDiff'!$1:$1048576,6,0)</f>
        <v>43</v>
      </c>
      <c r="G92">
        <f>VLOOKUP(A92,'[1]shui_24h-VS-hzt_10_24h.GeneDiff'!$1:$1048576,7,0)</f>
        <v>1.54984784549307</v>
      </c>
      <c r="H92">
        <f>VLOOKUP(A92,'[1]shui_24h-VS-hzt_10_24h.GeneDiff'!$1:$1048576,8,0)</f>
        <v>4.7579349363445997</v>
      </c>
      <c r="I92" t="str">
        <f>VLOOKUP(A92,'[1]shui_24h-VS-hzt_10_24h.GeneDiff'!$1:$1048576,9,0)</f>
        <v>up</v>
      </c>
      <c r="J92">
        <f>VLOOKUP(A92,'[1]shui_24h-VS-hzt_10_24h.GeneDiff'!$1:$1048576,10,0)</f>
        <v>5.5976812701351296E-9</v>
      </c>
      <c r="K92">
        <f>VLOOKUP(A92,'[1]shui_24h-VS-hzt_10_24h.GeneDiff'!$1:$1048576,11,0)</f>
        <v>1.2789079185948601E-6</v>
      </c>
      <c r="L92" t="str">
        <f>VLOOKUP(A92,'[1]shui_24h-VS-hzt_10_24h.GeneDiff'!$1:$1048576,12,0)</f>
        <v>-</v>
      </c>
      <c r="M92" t="str">
        <f>VLOOKUP(A92,'[1]shui_24h-VS-hzt_10_24h.GeneDiff'!$1:$1048576,13,0)</f>
        <v>-</v>
      </c>
      <c r="N92" t="str">
        <f>VLOOKUP(A92,'[1]shui_24h-VS-hzt_10_24h.GeneDiff'!$1:$1048576,14,0)</f>
        <v>-</v>
      </c>
      <c r="O92" t="str">
        <f>VLOOKUP(A92,'[1]shui_24h-VS-hzt_10_24h.GeneDiff'!$1:$1048576,15,0)</f>
        <v>-</v>
      </c>
      <c r="P92" t="str">
        <f>VLOOKUP(A92,'[1]shui_24h-VS-hzt_10_24h.GeneDiff'!$1:$1048576,16,0)</f>
        <v>gi|697172526|ref|XP_009595199.1|/0/PREDICTED: uncharacterized protein LOC104091541 [Nicotiana tomentosiformis]</v>
      </c>
    </row>
    <row r="93" spans="1:16">
      <c r="A93" s="1" t="s">
        <v>91</v>
      </c>
      <c r="B93">
        <f>VLOOKUP(A93,'[1]shui_24h-VS-hzt_10_24h.GeneDiff'!$1:$1048576,2,0)</f>
        <v>2565</v>
      </c>
      <c r="C93">
        <f>VLOOKUP(A93,'[1]shui_24h-VS-hzt_10_24h.GeneDiff'!$1:$1048576,3,0)</f>
        <v>75</v>
      </c>
      <c r="D93">
        <f>VLOOKUP(A93,'[1]shui_24h-VS-hzt_10_24h.GeneDiff'!$1:$1048576,4,0)</f>
        <v>63</v>
      </c>
      <c r="E93">
        <f>VLOOKUP(A93,'[1]shui_24h-VS-hzt_10_24h.GeneDiff'!$1:$1048576,5,0)</f>
        <v>335</v>
      </c>
      <c r="F93">
        <f>VLOOKUP(A93,'[1]shui_24h-VS-hzt_10_24h.GeneDiff'!$1:$1048576,6,0)</f>
        <v>207</v>
      </c>
      <c r="G93">
        <f>VLOOKUP(A93,'[1]shui_24h-VS-hzt_10_24h.GeneDiff'!$1:$1048576,7,0)</f>
        <v>2.8965988698307701</v>
      </c>
      <c r="H93">
        <f>VLOOKUP(A93,'[1]shui_24h-VS-hzt_10_24h.GeneDiff'!$1:$1048576,8,0)</f>
        <v>1.94920036450029</v>
      </c>
      <c r="I93" t="str">
        <f>VLOOKUP(A93,'[1]shui_24h-VS-hzt_10_24h.GeneDiff'!$1:$1048576,9,0)</f>
        <v>up</v>
      </c>
      <c r="J93">
        <f>VLOOKUP(A93,'[1]shui_24h-VS-hzt_10_24h.GeneDiff'!$1:$1048576,10,0)</f>
        <v>5.8407818993776499E-9</v>
      </c>
      <c r="K93">
        <f>VLOOKUP(A93,'[1]shui_24h-VS-hzt_10_24h.GeneDiff'!$1:$1048576,11,0)</f>
        <v>1.32484901083078E-6</v>
      </c>
      <c r="L93" t="str">
        <f>VLOOKUP(A93,'[1]shui_24h-VS-hzt_10_24h.GeneDiff'!$1:$1048576,12,0)</f>
        <v>ko04626//Plant-pathogen interaction;ko04075//Plant hormone signal transduction</v>
      </c>
      <c r="M93" t="str">
        <f>VLOOKUP(A93,'[1]shui_24h-VS-hzt_10_24h.GeneDiff'!$1:$1048576,13,0)</f>
        <v>-</v>
      </c>
      <c r="N93" t="str">
        <f>VLOOKUP(A93,'[1]shui_24h-VS-hzt_10_24h.GeneDiff'!$1:$1048576,14,0)</f>
        <v>-</v>
      </c>
      <c r="O93" t="str">
        <f>VLOOKUP(A93,'[1]shui_24h-VS-hzt_10_24h.GeneDiff'!$1:$1048576,15,0)</f>
        <v>-</v>
      </c>
      <c r="P93" t="str">
        <f>VLOOKUP(A93,'[1]shui_24h-VS-hzt_10_24h.GeneDiff'!$1:$1048576,16,0)</f>
        <v>gi|698511152|ref|XP_009800701.1|/0/PREDICTED: LRR receptor-like serine/threonine-protein kinase GSO1 [Nicotiana sylvestris]</v>
      </c>
    </row>
    <row r="94" spans="1:16">
      <c r="A94" s="1" t="s">
        <v>92</v>
      </c>
      <c r="B94">
        <f>VLOOKUP(A94,'[1]shui_24h-VS-hzt_10_24h.GeneDiff'!$1:$1048576,2,0)</f>
        <v>558</v>
      </c>
      <c r="C94">
        <f>VLOOKUP(A94,'[1]shui_24h-VS-hzt_10_24h.GeneDiff'!$1:$1048576,3,0)</f>
        <v>1499</v>
      </c>
      <c r="D94">
        <f>VLOOKUP(A94,'[1]shui_24h-VS-hzt_10_24h.GeneDiff'!$1:$1048576,4,0)</f>
        <v>1552</v>
      </c>
      <c r="E94">
        <f>VLOOKUP(A94,'[1]shui_24h-VS-hzt_10_24h.GeneDiff'!$1:$1048576,5,0)</f>
        <v>3281</v>
      </c>
      <c r="F94">
        <f>VLOOKUP(A94,'[1]shui_24h-VS-hzt_10_24h.GeneDiff'!$1:$1048576,6,0)</f>
        <v>3165</v>
      </c>
      <c r="G94">
        <f>VLOOKUP(A94,'[1]shui_24h-VS-hzt_10_24h.GeneDiff'!$1:$1048576,7,0)</f>
        <v>6.6777760750820097</v>
      </c>
      <c r="H94">
        <f>VLOOKUP(A94,'[1]shui_24h-VS-hzt_10_24h.GeneDiff'!$1:$1048576,8,0)</f>
        <v>1.0481382275915101</v>
      </c>
      <c r="I94" t="str">
        <f>VLOOKUP(A94,'[1]shui_24h-VS-hzt_10_24h.GeneDiff'!$1:$1048576,9,0)</f>
        <v>up</v>
      </c>
      <c r="J94">
        <f>VLOOKUP(A94,'[1]shui_24h-VS-hzt_10_24h.GeneDiff'!$1:$1048576,10,0)</f>
        <v>6.0876911376008104E-9</v>
      </c>
      <c r="K94">
        <f>VLOOKUP(A94,'[1]shui_24h-VS-hzt_10_24h.GeneDiff'!$1:$1048576,11,0)</f>
        <v>1.3709915276958301E-6</v>
      </c>
      <c r="L94" t="str">
        <f>VLOOKUP(A94,'[1]shui_24h-VS-hzt_10_24h.GeneDiff'!$1:$1048576,12,0)</f>
        <v>-</v>
      </c>
      <c r="M94" t="str">
        <f>VLOOKUP(A94,'[1]shui_24h-VS-hzt_10_24h.GeneDiff'!$1:$1048576,13,0)</f>
        <v>GO:0005911//cell-cell junction;GO:0016020//membrane;GO:0044437</v>
      </c>
      <c r="N94" t="str">
        <f>VLOOKUP(A94,'[1]shui_24h-VS-hzt_10_24h.GeneDiff'!$1:$1048576,14,0)</f>
        <v>-</v>
      </c>
      <c r="O94" t="str">
        <f>VLOOKUP(A94,'[1]shui_24h-VS-hzt_10_24h.GeneDiff'!$1:$1048576,15,0)</f>
        <v>GO:0051234//establishment of localization;GO:0009314//response to radiation;GO:0006972//hyperosmotic response</v>
      </c>
      <c r="P94" t="str">
        <f>VLOOKUP(A94,'[1]shui_24h-VS-hzt_10_24h.GeneDiff'!$1:$1048576,16,0)</f>
        <v>gi|697131773|ref|XP_009619942.1|/2.80527e-137/PREDICTED: apolipoprotein D-like [Nicotiana tomentosiformis]</v>
      </c>
    </row>
    <row r="95" spans="1:16">
      <c r="A95" s="1" t="s">
        <v>93</v>
      </c>
      <c r="B95">
        <f>VLOOKUP(A95,'[1]shui_24h-VS-hzt_10_24h.GeneDiff'!$1:$1048576,2,0)</f>
        <v>612</v>
      </c>
      <c r="C95">
        <f>VLOOKUP(A95,'[1]shui_24h-VS-hzt_10_24h.GeneDiff'!$1:$1048576,3,0)</f>
        <v>394</v>
      </c>
      <c r="D95">
        <f>VLOOKUP(A95,'[1]shui_24h-VS-hzt_10_24h.GeneDiff'!$1:$1048576,4,0)</f>
        <v>382</v>
      </c>
      <c r="E95">
        <f>VLOOKUP(A95,'[1]shui_24h-VS-hzt_10_24h.GeneDiff'!$1:$1048576,5,0)</f>
        <v>929</v>
      </c>
      <c r="F95">
        <f>VLOOKUP(A95,'[1]shui_24h-VS-hzt_10_24h.GeneDiff'!$1:$1048576,6,0)</f>
        <v>818</v>
      </c>
      <c r="G95">
        <f>VLOOKUP(A95,'[1]shui_24h-VS-hzt_10_24h.GeneDiff'!$1:$1048576,7,0)</f>
        <v>4.7707768617353699</v>
      </c>
      <c r="H95">
        <f>VLOOKUP(A95,'[1]shui_24h-VS-hzt_10_24h.GeneDiff'!$1:$1048576,8,0)</f>
        <v>1.1407187627719499</v>
      </c>
      <c r="I95" t="str">
        <f>VLOOKUP(A95,'[1]shui_24h-VS-hzt_10_24h.GeneDiff'!$1:$1048576,9,0)</f>
        <v>up</v>
      </c>
      <c r="J95">
        <f>VLOOKUP(A95,'[1]shui_24h-VS-hzt_10_24h.GeneDiff'!$1:$1048576,10,0)</f>
        <v>6.55619988971435E-9</v>
      </c>
      <c r="K95">
        <f>VLOOKUP(A95,'[1]shui_24h-VS-hzt_10_24h.GeneDiff'!$1:$1048576,11,0)</f>
        <v>1.44216993669715E-6</v>
      </c>
      <c r="L95" t="str">
        <f>VLOOKUP(A95,'[1]shui_24h-VS-hzt_10_24h.GeneDiff'!$1:$1048576,12,0)</f>
        <v>-</v>
      </c>
      <c r="M95" t="str">
        <f>VLOOKUP(A95,'[1]shui_24h-VS-hzt_10_24h.GeneDiff'!$1:$1048576,13,0)</f>
        <v>-</v>
      </c>
      <c r="N95" t="str">
        <f>VLOOKUP(A95,'[1]shui_24h-VS-hzt_10_24h.GeneDiff'!$1:$1048576,14,0)</f>
        <v>-</v>
      </c>
      <c r="O95" t="str">
        <f>VLOOKUP(A95,'[1]shui_24h-VS-hzt_10_24h.GeneDiff'!$1:$1048576,15,0)</f>
        <v>-</v>
      </c>
      <c r="P95" t="str">
        <f>VLOOKUP(A95,'[1]shui_24h-VS-hzt_10_24h.GeneDiff'!$1:$1048576,16,0)</f>
        <v>gi|698551381|ref|XP_009769290.1|/1.48011e-117/PREDICTED: uncharacterized protein LOC104220170 [Nicotiana sylvestris]</v>
      </c>
    </row>
    <row r="96" spans="1:16">
      <c r="A96" s="1" t="s">
        <v>94</v>
      </c>
      <c r="B96">
        <f>VLOOKUP(A96,'[1]shui_24h-VS-hzt_10_24h.GeneDiff'!$1:$1048576,2,0)</f>
        <v>1701</v>
      </c>
      <c r="C96">
        <f>VLOOKUP(A96,'[1]shui_24h-VS-hzt_10_24h.GeneDiff'!$1:$1048576,3,0)</f>
        <v>4</v>
      </c>
      <c r="D96">
        <f>VLOOKUP(A96,'[1]shui_24h-VS-hzt_10_24h.GeneDiff'!$1:$1048576,4,0)</f>
        <v>6</v>
      </c>
      <c r="E96">
        <f>VLOOKUP(A96,'[1]shui_24h-VS-hzt_10_24h.GeneDiff'!$1:$1048576,5,0)</f>
        <v>37</v>
      </c>
      <c r="F96">
        <f>VLOOKUP(A96,'[1]shui_24h-VS-hzt_10_24h.GeneDiff'!$1:$1048576,6,0)</f>
        <v>215</v>
      </c>
      <c r="G96">
        <f>VLOOKUP(A96,'[1]shui_24h-VS-hzt_10_24h.GeneDiff'!$1:$1048576,7,0)</f>
        <v>1.5068124676810399</v>
      </c>
      <c r="H96">
        <f>VLOOKUP(A96,'[1]shui_24h-VS-hzt_10_24h.GeneDiff'!$1:$1048576,8,0)</f>
        <v>4.5522703238789797</v>
      </c>
      <c r="I96" t="str">
        <f>VLOOKUP(A96,'[1]shui_24h-VS-hzt_10_24h.GeneDiff'!$1:$1048576,9,0)</f>
        <v>up</v>
      </c>
      <c r="J96">
        <f>VLOOKUP(A96,'[1]shui_24h-VS-hzt_10_24h.GeneDiff'!$1:$1048576,10,0)</f>
        <v>6.7862709039269E-9</v>
      </c>
      <c r="K96">
        <f>VLOOKUP(A96,'[1]shui_24h-VS-hzt_10_24h.GeneDiff'!$1:$1048576,11,0)</f>
        <v>1.4756161057235201E-6</v>
      </c>
      <c r="L96" t="str">
        <f>VLOOKUP(A96,'[1]shui_24h-VS-hzt_10_24h.GeneDiff'!$1:$1048576,12,0)</f>
        <v>ko01100//Metabolic pathways;ko00040//Pentose and glucuronate interconversions;ko00500//Starch and sucrose metabolism</v>
      </c>
      <c r="M96" t="str">
        <f>VLOOKUP(A96,'[1]shui_24h-VS-hzt_10_24h.GeneDiff'!$1:$1048576,13,0)</f>
        <v>GO:0030312//external encapsulating structure</v>
      </c>
      <c r="N96" t="str">
        <f>VLOOKUP(A96,'[1]shui_24h-VS-hzt_10_24h.GeneDiff'!$1:$1048576,14,0)</f>
        <v>GO:0030234//enzyme regulator activity;GO:0052689//carboxylic ester hydrolase activity</v>
      </c>
      <c r="O96" t="str">
        <f>VLOOKUP(A96,'[1]shui_24h-VS-hzt_10_24h.GeneDiff'!$1:$1048576,15,0)</f>
        <v>GO:0071555//cell wall organization;GO:0000272//polysaccharide catabolic process;GO:0044092//negative regulation of molecular function</v>
      </c>
      <c r="P96" t="str">
        <f>VLOOKUP(A96,'[1]shui_24h-VS-hzt_10_24h.GeneDiff'!$1:$1048576,16,0)</f>
        <v>gi|697183275|ref|XP_009600658.1|/0/PREDICTED: probable pectinesterase/pectinesterase inhibitor 25 [Nicotiana tomentosiformis]</v>
      </c>
    </row>
    <row r="97" spans="1:16">
      <c r="A97" s="1" t="s">
        <v>95</v>
      </c>
      <c r="B97">
        <f>VLOOKUP(A97,'[1]shui_24h-VS-hzt_10_24h.GeneDiff'!$1:$1048576,2,0)</f>
        <v>993</v>
      </c>
      <c r="C97">
        <f>VLOOKUP(A97,'[1]shui_24h-VS-hzt_10_24h.GeneDiff'!$1:$1048576,3,0)</f>
        <v>1082</v>
      </c>
      <c r="D97">
        <f>VLOOKUP(A97,'[1]shui_24h-VS-hzt_10_24h.GeneDiff'!$1:$1048576,4,0)</f>
        <v>1056</v>
      </c>
      <c r="E97">
        <f>VLOOKUP(A97,'[1]shui_24h-VS-hzt_10_24h.GeneDiff'!$1:$1048576,5,0)</f>
        <v>2621</v>
      </c>
      <c r="F97">
        <f>VLOOKUP(A97,'[1]shui_24h-VS-hzt_10_24h.GeneDiff'!$1:$1048576,6,0)</f>
        <v>2185</v>
      </c>
      <c r="G97">
        <f>VLOOKUP(A97,'[1]shui_24h-VS-hzt_10_24h.GeneDiff'!$1:$1048576,7,0)</f>
        <v>6.2295382734608502</v>
      </c>
      <c r="H97">
        <f>VLOOKUP(A97,'[1]shui_24h-VS-hzt_10_24h.GeneDiff'!$1:$1048576,8,0)</f>
        <v>1.1405367122005901</v>
      </c>
      <c r="I97" t="str">
        <f>VLOOKUP(A97,'[1]shui_24h-VS-hzt_10_24h.GeneDiff'!$1:$1048576,9,0)</f>
        <v>up</v>
      </c>
      <c r="J97">
        <f>VLOOKUP(A97,'[1]shui_24h-VS-hzt_10_24h.GeneDiff'!$1:$1048576,10,0)</f>
        <v>6.9498484389065202E-9</v>
      </c>
      <c r="K97">
        <f>VLOOKUP(A97,'[1]shui_24h-VS-hzt_10_24h.GeneDiff'!$1:$1048576,11,0)</f>
        <v>1.50083405089235E-6</v>
      </c>
      <c r="L97" t="str">
        <f>VLOOKUP(A97,'[1]shui_24h-VS-hzt_10_24h.GeneDiff'!$1:$1048576,12,0)</f>
        <v>-</v>
      </c>
      <c r="M97" t="str">
        <f>VLOOKUP(A97,'[1]shui_24h-VS-hzt_10_24h.GeneDiff'!$1:$1048576,13,0)</f>
        <v>-</v>
      </c>
      <c r="N97" t="str">
        <f>VLOOKUP(A97,'[1]shui_24h-VS-hzt_10_24h.GeneDiff'!$1:$1048576,14,0)</f>
        <v>-</v>
      </c>
      <c r="O97" t="str">
        <f>VLOOKUP(A97,'[1]shui_24h-VS-hzt_10_24h.GeneDiff'!$1:$1048576,15,0)</f>
        <v>-</v>
      </c>
      <c r="P97" t="str">
        <f>VLOOKUP(A97,'[1]shui_24h-VS-hzt_10_24h.GeneDiff'!$1:$1048576,16,0)</f>
        <v>gi|698500702|ref|XP_009796093.1|/8.36974e-31/PREDICTED: sarcoplasmic reticulum histidine-rich calcium-binding protein [Nicotiana sylvestris]</v>
      </c>
    </row>
    <row r="98" spans="1:16">
      <c r="A98" s="1" t="s">
        <v>96</v>
      </c>
      <c r="B98">
        <f>VLOOKUP(A98,'[1]shui_24h-VS-hzt_10_24h.GeneDiff'!$1:$1048576,2,0)</f>
        <v>1074</v>
      </c>
      <c r="C98">
        <f>VLOOKUP(A98,'[1]shui_24h-VS-hzt_10_24h.GeneDiff'!$1:$1048576,3,0)</f>
        <v>388</v>
      </c>
      <c r="D98">
        <f>VLOOKUP(A98,'[1]shui_24h-VS-hzt_10_24h.GeneDiff'!$1:$1048576,4,0)</f>
        <v>296</v>
      </c>
      <c r="E98">
        <f>VLOOKUP(A98,'[1]shui_24h-VS-hzt_10_24h.GeneDiff'!$1:$1048576,5,0)</f>
        <v>752</v>
      </c>
      <c r="F98">
        <f>VLOOKUP(A98,'[1]shui_24h-VS-hzt_10_24h.GeneDiff'!$1:$1048576,6,0)</f>
        <v>875</v>
      </c>
      <c r="G98">
        <f>VLOOKUP(A98,'[1]shui_24h-VS-hzt_10_24h.GeneDiff'!$1:$1048576,7,0)</f>
        <v>4.6402572117375396</v>
      </c>
      <c r="H98">
        <f>VLOOKUP(A98,'[1]shui_24h-VS-hzt_10_24h.GeneDiff'!$1:$1048576,8,0)</f>
        <v>1.20724863356929</v>
      </c>
      <c r="I98" t="str">
        <f>VLOOKUP(A98,'[1]shui_24h-VS-hzt_10_24h.GeneDiff'!$1:$1048576,9,0)</f>
        <v>up</v>
      </c>
      <c r="J98">
        <f>VLOOKUP(A98,'[1]shui_24h-VS-hzt_10_24h.GeneDiff'!$1:$1048576,10,0)</f>
        <v>9.1129592547005296E-9</v>
      </c>
      <c r="K98">
        <f>VLOOKUP(A98,'[1]shui_24h-VS-hzt_10_24h.GeneDiff'!$1:$1048576,11,0)</f>
        <v>1.9027979625261801E-6</v>
      </c>
      <c r="L98" t="str">
        <f>VLOOKUP(A98,'[1]shui_24h-VS-hzt_10_24h.GeneDiff'!$1:$1048576,12,0)</f>
        <v>-</v>
      </c>
      <c r="M98" t="str">
        <f>VLOOKUP(A98,'[1]shui_24h-VS-hzt_10_24h.GeneDiff'!$1:$1048576,13,0)</f>
        <v>-</v>
      </c>
      <c r="N98" t="str">
        <f>VLOOKUP(A98,'[1]shui_24h-VS-hzt_10_24h.GeneDiff'!$1:$1048576,14,0)</f>
        <v>GO:0046914//transition metal ion binding</v>
      </c>
      <c r="O98" t="str">
        <f>VLOOKUP(A98,'[1]shui_24h-VS-hzt_10_24h.GeneDiff'!$1:$1048576,15,0)</f>
        <v>-</v>
      </c>
      <c r="P98" t="str">
        <f>VLOOKUP(A98,'[1]shui_24h-VS-hzt_10_24h.GeneDiff'!$1:$1048576,16,0)</f>
        <v>gi|698577351|ref|XP_009776453.1|/0/PREDICTED: putative E3 ubiquitin-protein ligase XBAT31 [Nicotiana sylvestris]</v>
      </c>
    </row>
    <row r="99" spans="1:16">
      <c r="A99" s="1" t="s">
        <v>97</v>
      </c>
      <c r="B99">
        <f>VLOOKUP(A99,'[1]shui_24h-VS-hzt_10_24h.GeneDiff'!$1:$1048576,2,0)</f>
        <v>1188</v>
      </c>
      <c r="C99">
        <f>VLOOKUP(A99,'[1]shui_24h-VS-hzt_10_24h.GeneDiff'!$1:$1048576,3,0)</f>
        <v>154</v>
      </c>
      <c r="D99">
        <f>VLOOKUP(A99,'[1]shui_24h-VS-hzt_10_24h.GeneDiff'!$1:$1048576,4,0)</f>
        <v>139</v>
      </c>
      <c r="E99">
        <f>VLOOKUP(A99,'[1]shui_24h-VS-hzt_10_24h.GeneDiff'!$1:$1048576,5,0)</f>
        <v>351</v>
      </c>
      <c r="F99">
        <f>VLOOKUP(A99,'[1]shui_24h-VS-hzt_10_24h.GeneDiff'!$1:$1048576,6,0)</f>
        <v>408</v>
      </c>
      <c r="G99">
        <f>VLOOKUP(A99,'[1]shui_24h-VS-hzt_10_24h.GeneDiff'!$1:$1048576,7,0)</f>
        <v>3.50947976841924</v>
      </c>
      <c r="H99">
        <f>VLOOKUP(A99,'[1]shui_24h-VS-hzt_10_24h.GeneDiff'!$1:$1048576,8,0)</f>
        <v>1.3338676555962501</v>
      </c>
      <c r="I99" t="str">
        <f>VLOOKUP(A99,'[1]shui_24h-VS-hzt_10_24h.GeneDiff'!$1:$1048576,9,0)</f>
        <v>up</v>
      </c>
      <c r="J99">
        <f>VLOOKUP(A99,'[1]shui_24h-VS-hzt_10_24h.GeneDiff'!$1:$1048576,10,0)</f>
        <v>9.6772654539590707E-9</v>
      </c>
      <c r="K99">
        <f>VLOOKUP(A99,'[1]shui_24h-VS-hzt_10_24h.GeneDiff'!$1:$1048576,11,0)</f>
        <v>2.0073322532754998E-6</v>
      </c>
      <c r="L99" t="str">
        <f>VLOOKUP(A99,'[1]shui_24h-VS-hzt_10_24h.GeneDiff'!$1:$1048576,12,0)</f>
        <v>-</v>
      </c>
      <c r="M99" t="str">
        <f>VLOOKUP(A99,'[1]shui_24h-VS-hzt_10_24h.GeneDiff'!$1:$1048576,13,0)</f>
        <v>GO:0005911//cell-cell junction;GO:0031224//intrinsic component of membrane;GO:0031090//organelle membrane;GO:0044459</v>
      </c>
      <c r="N99" t="str">
        <f>VLOOKUP(A99,'[1]shui_24h-VS-hzt_10_24h.GeneDiff'!$1:$1048576,14,0)</f>
        <v>GO:0015562//efflux transmembrane transporter activity</v>
      </c>
      <c r="O99" t="str">
        <f>VLOOKUP(A99,'[1]shui_24h-VS-hzt_10_24h.GeneDiff'!$1:$1048576,15,0)</f>
        <v>GO:0009630//gravitropism;GO:0010015//root morphogenesis;GO:0009734//auxin-activated signaling pathway;GO:0000904//cell morphogenesis involved in differentiation;GO:0000578//embryonic axis specification;GO:0048588//developmental cell growth;GO:0009314//response to radiation;GO:0060918//auxin transport</v>
      </c>
      <c r="P99" t="str">
        <f>VLOOKUP(A99,'[1]shui_24h-VS-hzt_10_24h.GeneDiff'!$1:$1048576,16,0)</f>
        <v>gi|459654756|gb|AGG79240.1|/0/auxin efflux facilitator PIN3bT [Nicotiana tabacum]</v>
      </c>
    </row>
    <row r="100" spans="1:16">
      <c r="A100" s="1" t="s">
        <v>98</v>
      </c>
      <c r="B100">
        <f>VLOOKUP(A100,'[1]shui_24h-VS-hzt_10_24h.GeneDiff'!$1:$1048576,2,0)</f>
        <v>1281</v>
      </c>
      <c r="C100">
        <f>VLOOKUP(A100,'[1]shui_24h-VS-hzt_10_24h.GeneDiff'!$1:$1048576,3,0)</f>
        <v>357</v>
      </c>
      <c r="D100">
        <f>VLOOKUP(A100,'[1]shui_24h-VS-hzt_10_24h.GeneDiff'!$1:$1048576,4,0)</f>
        <v>380</v>
      </c>
      <c r="E100">
        <f>VLOOKUP(A100,'[1]shui_24h-VS-hzt_10_24h.GeneDiff'!$1:$1048576,5,0)</f>
        <v>727</v>
      </c>
      <c r="F100">
        <f>VLOOKUP(A100,'[1]shui_24h-VS-hzt_10_24h.GeneDiff'!$1:$1048576,6,0)</f>
        <v>855</v>
      </c>
      <c r="G100">
        <f>VLOOKUP(A100,'[1]shui_24h-VS-hzt_10_24h.GeneDiff'!$1:$1048576,7,0)</f>
        <v>4.64351849537971</v>
      </c>
      <c r="H100">
        <f>VLOOKUP(A100,'[1]shui_24h-VS-hzt_10_24h.GeneDiff'!$1:$1048576,8,0)</f>
        <v>1.0657150326651399</v>
      </c>
      <c r="I100" t="str">
        <f>VLOOKUP(A100,'[1]shui_24h-VS-hzt_10_24h.GeneDiff'!$1:$1048576,9,0)</f>
        <v>up</v>
      </c>
      <c r="J100">
        <f>VLOOKUP(A100,'[1]shui_24h-VS-hzt_10_24h.GeneDiff'!$1:$1048576,10,0)</f>
        <v>1.16446872257468E-8</v>
      </c>
      <c r="K100">
        <f>VLOOKUP(A100,'[1]shui_24h-VS-hzt_10_24h.GeneDiff'!$1:$1048576,11,0)</f>
        <v>2.3840606723413799E-6</v>
      </c>
      <c r="L100" t="str">
        <f>VLOOKUP(A100,'[1]shui_24h-VS-hzt_10_24h.GeneDiff'!$1:$1048576,12,0)</f>
        <v>-</v>
      </c>
      <c r="M100" t="str">
        <f>VLOOKUP(A100,'[1]shui_24h-VS-hzt_10_24h.GeneDiff'!$1:$1048576,13,0)</f>
        <v>GO:0005618//cell wall</v>
      </c>
      <c r="N100" t="str">
        <f>VLOOKUP(A100,'[1]shui_24h-VS-hzt_10_24h.GeneDiff'!$1:$1048576,14,0)</f>
        <v>GO:0017076//purine nucleotide binding;GO:0016772//transferase activity, transferring phosphorus-containing groups;GO:0003824//catalytic activity</v>
      </c>
      <c r="O100" t="str">
        <f>VLOOKUP(A100,'[1]shui_24h-VS-hzt_10_24h.GeneDiff'!$1:$1048576,15,0)</f>
        <v>GO:0006796//phosphate-containing compound metabolic process;GO:0008152//metabolic process</v>
      </c>
      <c r="P100" t="str">
        <f>VLOOKUP(A100,'[1]shui_24h-VS-hzt_10_24h.GeneDiff'!$1:$1048576,16,0)</f>
        <v>gi|697109758|ref|XP_009608743.1|/1.71051e-64/PREDICTED: SNF1-related protein kinase regulatory subunit gamma-1 [Nicotiana tomentosiformis]</v>
      </c>
    </row>
    <row r="101" spans="1:16">
      <c r="A101" s="1" t="s">
        <v>99</v>
      </c>
      <c r="B101">
        <f>VLOOKUP(A101,'[1]shui_24h-VS-hzt_10_24h.GeneDiff'!$1:$1048576,2,0)</f>
        <v>546</v>
      </c>
      <c r="C101">
        <f>VLOOKUP(A101,'[1]shui_24h-VS-hzt_10_24h.GeneDiff'!$1:$1048576,3,0)</f>
        <v>51</v>
      </c>
      <c r="D101">
        <f>VLOOKUP(A101,'[1]shui_24h-VS-hzt_10_24h.GeneDiff'!$1:$1048576,4,0)</f>
        <v>94</v>
      </c>
      <c r="E101">
        <f>VLOOKUP(A101,'[1]shui_24h-VS-hzt_10_24h.GeneDiff'!$1:$1048576,5,0)</f>
        <v>247</v>
      </c>
      <c r="F101">
        <f>VLOOKUP(A101,'[1]shui_24h-VS-hzt_10_24h.GeneDiff'!$1:$1048576,6,0)</f>
        <v>256</v>
      </c>
      <c r="G101">
        <f>VLOOKUP(A101,'[1]shui_24h-VS-hzt_10_24h.GeneDiff'!$1:$1048576,7,0)</f>
        <v>2.8149150342846401</v>
      </c>
      <c r="H101">
        <f>VLOOKUP(A101,'[1]shui_24h-VS-hzt_10_24h.GeneDiff'!$1:$1048576,8,0)</f>
        <v>1.7693675979772701</v>
      </c>
      <c r="I101" t="str">
        <f>VLOOKUP(A101,'[1]shui_24h-VS-hzt_10_24h.GeneDiff'!$1:$1048576,9,0)</f>
        <v>up</v>
      </c>
      <c r="J101">
        <f>VLOOKUP(A101,'[1]shui_24h-VS-hzt_10_24h.GeneDiff'!$1:$1048576,10,0)</f>
        <v>1.19065213676269E-8</v>
      </c>
      <c r="K101">
        <f>VLOOKUP(A101,'[1]shui_24h-VS-hzt_10_24h.GeneDiff'!$1:$1048576,11,0)</f>
        <v>2.4219400787090902E-6</v>
      </c>
      <c r="L101" t="str">
        <f>VLOOKUP(A101,'[1]shui_24h-VS-hzt_10_24h.GeneDiff'!$1:$1048576,12,0)</f>
        <v>ko04075//Plant hormone signal transduction</v>
      </c>
      <c r="M101" t="str">
        <f>VLOOKUP(A101,'[1]shui_24h-VS-hzt_10_24h.GeneDiff'!$1:$1048576,13,0)</f>
        <v>GO:0043231//intracellular membrane-bounded organelle</v>
      </c>
      <c r="N101" t="str">
        <f>VLOOKUP(A101,'[1]shui_24h-VS-hzt_10_24h.GeneDiff'!$1:$1048576,14,0)</f>
        <v>GO:0005515//protein binding</v>
      </c>
      <c r="O101" t="str">
        <f>VLOOKUP(A101,'[1]shui_24h-VS-hzt_10_24h.GeneDiff'!$1:$1048576,15,0)</f>
        <v>GO:0009416//response to light stimulus;GO:0009755//hormone-mediated signaling pathway;GO:0003006//developmental process involved in reproduction;GO:0006351//transcription, DNA-templated</v>
      </c>
      <c r="P101" t="str">
        <f>VLOOKUP(A101,'[1]shui_24h-VS-hzt_10_24h.GeneDiff'!$1:$1048576,16,0)</f>
        <v>gi|697131545|ref|XP_009619832.1|/1.1697e-118/PREDICTED: auxin-induced protein AUX22-like [Nicotiana tomentosiformis]</v>
      </c>
    </row>
    <row r="102" spans="1:16">
      <c r="A102" s="1" t="s">
        <v>100</v>
      </c>
      <c r="B102">
        <f>VLOOKUP(A102,'[1]shui_24h-VS-hzt_10_24h.GeneDiff'!$1:$1048576,2,0)</f>
        <v>2514</v>
      </c>
      <c r="C102">
        <f>VLOOKUP(A102,'[1]shui_24h-VS-hzt_10_24h.GeneDiff'!$1:$1048576,3,0)</f>
        <v>0</v>
      </c>
      <c r="D102">
        <f>VLOOKUP(A102,'[1]shui_24h-VS-hzt_10_24h.GeneDiff'!$1:$1048576,4,0)</f>
        <v>1</v>
      </c>
      <c r="E102">
        <f>VLOOKUP(A102,'[1]shui_24h-VS-hzt_10_24h.GeneDiff'!$1:$1048576,5,0)</f>
        <v>25</v>
      </c>
      <c r="F102">
        <f>VLOOKUP(A102,'[1]shui_24h-VS-hzt_10_24h.GeneDiff'!$1:$1048576,6,0)</f>
        <v>32</v>
      </c>
      <c r="G102">
        <f>VLOOKUP(A102,'[1]shui_24h-VS-hzt_10_24h.GeneDiff'!$1:$1048576,7,0)</f>
        <v>-0.495899986697448</v>
      </c>
      <c r="H102">
        <f>VLOOKUP(A102,'[1]shui_24h-VS-hzt_10_24h.GeneDiff'!$1:$1048576,8,0)</f>
        <v>5.4855013496884002</v>
      </c>
      <c r="I102" t="str">
        <f>VLOOKUP(A102,'[1]shui_24h-VS-hzt_10_24h.GeneDiff'!$1:$1048576,9,0)</f>
        <v>up</v>
      </c>
      <c r="J102">
        <f>VLOOKUP(A102,'[1]shui_24h-VS-hzt_10_24h.GeneDiff'!$1:$1048576,10,0)</f>
        <v>1.2511628399528301E-8</v>
      </c>
      <c r="K102">
        <f>VLOOKUP(A102,'[1]shui_24h-VS-hzt_10_24h.GeneDiff'!$1:$1048576,11,0)</f>
        <v>2.5287123833892902E-6</v>
      </c>
      <c r="L102" t="str">
        <f>VLOOKUP(A102,'[1]shui_24h-VS-hzt_10_24h.GeneDiff'!$1:$1048576,12,0)</f>
        <v>ko00591//Linoleic acid metabolism;ko01100//Metabolic pathways;ko00100//Steroid biosynthesis;ko00564//Glycerophospholipid metabolism;ko00592//alpha-Linolenic acid metabolism;ko00565//Ether lipid metabolism;ko00590//Arachidonic acid metabolism;ko00561//Glycerolipid metabolism</v>
      </c>
      <c r="M102" t="str">
        <f>VLOOKUP(A102,'[1]shui_24h-VS-hzt_10_24h.GeneDiff'!$1:$1048576,13,0)</f>
        <v>GO:0005811//lipid particle</v>
      </c>
      <c r="N102" t="str">
        <f>VLOOKUP(A102,'[1]shui_24h-VS-hzt_10_24h.GeneDiff'!$1:$1048576,14,0)</f>
        <v>-</v>
      </c>
      <c r="O102" t="str">
        <f>VLOOKUP(A102,'[1]shui_24h-VS-hzt_10_24h.GeneDiff'!$1:$1048576,15,0)</f>
        <v>GO:0006641//triglyceride metabolic process;GO:0044238//primary metabolic process</v>
      </c>
      <c r="P102" t="str">
        <f>VLOOKUP(A102,'[1]shui_24h-VS-hzt_10_24h.GeneDiff'!$1:$1048576,16,0)</f>
        <v>gi|697158369|ref|XP_009587944.1|/0/PREDICTED: triacylglycerol lipase SDP1-like [Nicotiana tomentosiformis]</v>
      </c>
    </row>
    <row r="103" spans="1:16">
      <c r="A103" s="1" t="s">
        <v>101</v>
      </c>
      <c r="B103">
        <f>VLOOKUP(A103,'[1]shui_24h-VS-hzt_10_24h.GeneDiff'!$1:$1048576,2,0)</f>
        <v>1479</v>
      </c>
      <c r="C103">
        <f>VLOOKUP(A103,'[1]shui_24h-VS-hzt_10_24h.GeneDiff'!$1:$1048576,3,0)</f>
        <v>14754</v>
      </c>
      <c r="D103">
        <f>VLOOKUP(A103,'[1]shui_24h-VS-hzt_10_24h.GeneDiff'!$1:$1048576,4,0)</f>
        <v>10552</v>
      </c>
      <c r="E103">
        <f>VLOOKUP(A103,'[1]shui_24h-VS-hzt_10_24h.GeneDiff'!$1:$1048576,5,0)</f>
        <v>28251</v>
      </c>
      <c r="F103">
        <f>VLOOKUP(A103,'[1]shui_24h-VS-hzt_10_24h.GeneDiff'!$1:$1048576,6,0)</f>
        <v>31709</v>
      </c>
      <c r="G103">
        <f>VLOOKUP(A103,'[1]shui_24h-VS-hzt_10_24h.GeneDiff'!$1:$1048576,7,0)</f>
        <v>9.8417465967219808</v>
      </c>
      <c r="H103">
        <f>VLOOKUP(A103,'[1]shui_24h-VS-hzt_10_24h.GeneDiff'!$1:$1048576,8,0)</f>
        <v>1.2003455768481901</v>
      </c>
      <c r="I103" t="str">
        <f>VLOOKUP(A103,'[1]shui_24h-VS-hzt_10_24h.GeneDiff'!$1:$1048576,9,0)</f>
        <v>up</v>
      </c>
      <c r="J103">
        <f>VLOOKUP(A103,'[1]shui_24h-VS-hzt_10_24h.GeneDiff'!$1:$1048576,10,0)</f>
        <v>1.35992426548962E-8</v>
      </c>
      <c r="K103">
        <f>VLOOKUP(A103,'[1]shui_24h-VS-hzt_10_24h.GeneDiff'!$1:$1048576,11,0)</f>
        <v>2.71373747890014E-6</v>
      </c>
      <c r="L103" t="str">
        <f>VLOOKUP(A103,'[1]shui_24h-VS-hzt_10_24h.GeneDiff'!$1:$1048576,12,0)</f>
        <v>ko04146//Peroxisome;ko01100//Metabolic pathways;ko00380//Tryptophan metabolism;ko00630//Glyoxylate and dicarboxylate metabolism;ko01110//Biosynthesis of secondary metabolites</v>
      </c>
      <c r="M103" t="str">
        <f>VLOOKUP(A103,'[1]shui_24h-VS-hzt_10_24h.GeneDiff'!$1:$1048576,13,0)</f>
        <v>GO:0005777//peroxisome</v>
      </c>
      <c r="N103" t="str">
        <f>VLOOKUP(A103,'[1]shui_24h-VS-hzt_10_24h.GeneDiff'!$1:$1048576,14,0)</f>
        <v>GO:0046906//tetrapyrrole binding;GO:0043169//cation binding;GO:0004601//peroxidase activity</v>
      </c>
      <c r="O103" t="str">
        <f>VLOOKUP(A103,'[1]shui_24h-VS-hzt_10_24h.GeneDiff'!$1:$1048576,15,0)</f>
        <v>GO:0042743//hydrogen peroxide metabolic process;GO:0006950//response to stress;GO:0044710</v>
      </c>
      <c r="P103" t="str">
        <f>VLOOKUP(A103,'[1]shui_24h-VS-hzt_10_24h.GeneDiff'!$1:$1048576,16,0)</f>
        <v>gi|698491984|ref|XP_009792372.1|;gi|464007|gb|AAA57551.1|/0;1.22386e-148/PREDICTED: catalase isozyme 1 [Nicotiana sylvestris];catalase, partial [Nicotiana sylvestris]</v>
      </c>
    </row>
    <row r="104" spans="1:16">
      <c r="A104" s="1" t="s">
        <v>102</v>
      </c>
      <c r="B104">
        <f>VLOOKUP(A104,'[1]shui_24h-VS-hzt_10_24h.GeneDiff'!$1:$1048576,2,0)</f>
        <v>1470</v>
      </c>
      <c r="C104">
        <f>VLOOKUP(A104,'[1]shui_24h-VS-hzt_10_24h.GeneDiff'!$1:$1048576,3,0)</f>
        <v>149</v>
      </c>
      <c r="D104">
        <f>VLOOKUP(A104,'[1]shui_24h-VS-hzt_10_24h.GeneDiff'!$1:$1048576,4,0)</f>
        <v>178</v>
      </c>
      <c r="E104">
        <f>VLOOKUP(A104,'[1]shui_24h-VS-hzt_10_24h.GeneDiff'!$1:$1048576,5,0)</f>
        <v>389</v>
      </c>
      <c r="F104">
        <f>VLOOKUP(A104,'[1]shui_24h-VS-hzt_10_24h.GeneDiff'!$1:$1048576,6,0)</f>
        <v>412</v>
      </c>
      <c r="G104">
        <f>VLOOKUP(A104,'[1]shui_24h-VS-hzt_10_24h.GeneDiff'!$1:$1048576,7,0)</f>
        <v>3.6097700697159598</v>
      </c>
      <c r="H104">
        <f>VLOOKUP(A104,'[1]shui_24h-VS-hzt_10_24h.GeneDiff'!$1:$1048576,8,0)</f>
        <v>1.26081402802242</v>
      </c>
      <c r="I104" t="str">
        <f>VLOOKUP(A104,'[1]shui_24h-VS-hzt_10_24h.GeneDiff'!$1:$1048576,9,0)</f>
        <v>up</v>
      </c>
      <c r="J104">
        <f>VLOOKUP(A104,'[1]shui_24h-VS-hzt_10_24h.GeneDiff'!$1:$1048576,10,0)</f>
        <v>1.50112122252346E-8</v>
      </c>
      <c r="K104">
        <f>VLOOKUP(A104,'[1]shui_24h-VS-hzt_10_24h.GeneDiff'!$1:$1048576,11,0)</f>
        <v>2.97665729716618E-6</v>
      </c>
      <c r="L104" t="str">
        <f>VLOOKUP(A104,'[1]shui_24h-VS-hzt_10_24h.GeneDiff'!$1:$1048576,12,0)</f>
        <v>ko04712//Circadian rhythm - plant</v>
      </c>
      <c r="M104" t="str">
        <f>VLOOKUP(A104,'[1]shui_24h-VS-hzt_10_24h.GeneDiff'!$1:$1048576,13,0)</f>
        <v>-</v>
      </c>
      <c r="N104" t="str">
        <f>VLOOKUP(A104,'[1]shui_24h-VS-hzt_10_24h.GeneDiff'!$1:$1048576,14,0)</f>
        <v>-</v>
      </c>
      <c r="O104" t="str">
        <f>VLOOKUP(A104,'[1]shui_24h-VS-hzt_10_24h.GeneDiff'!$1:$1048576,15,0)</f>
        <v>-</v>
      </c>
      <c r="P104" t="str">
        <f>VLOOKUP(A104,'[1]shui_24h-VS-hzt_10_24h.GeneDiff'!$1:$1048576,16,0)</f>
        <v>gi|698483651|ref|XP_009788675.1|/0/PREDICTED: transcription factor bHLH62-like [Nicotiana sylvestris]</v>
      </c>
    </row>
    <row r="105" spans="1:16">
      <c r="A105" s="1" t="s">
        <v>103</v>
      </c>
      <c r="B105">
        <f>VLOOKUP(A105,'[1]shui_24h-VS-hzt_10_24h.GeneDiff'!$1:$1048576,2,0)</f>
        <v>489</v>
      </c>
      <c r="C105">
        <f>VLOOKUP(A105,'[1]shui_24h-VS-hzt_10_24h.GeneDiff'!$1:$1048576,3,0)</f>
        <v>66</v>
      </c>
      <c r="D105">
        <f>VLOOKUP(A105,'[1]shui_24h-VS-hzt_10_24h.GeneDiff'!$1:$1048576,4,0)</f>
        <v>70</v>
      </c>
      <c r="E105">
        <f>VLOOKUP(A105,'[1]shui_24h-VS-hzt_10_24h.GeneDiff'!$1:$1048576,5,0)</f>
        <v>236</v>
      </c>
      <c r="F105">
        <f>VLOOKUP(A105,'[1]shui_24h-VS-hzt_10_24h.GeneDiff'!$1:$1048576,6,0)</f>
        <v>207</v>
      </c>
      <c r="G105">
        <f>VLOOKUP(A105,'[1]shui_24h-VS-hzt_10_24h.GeneDiff'!$1:$1048576,7,0)</f>
        <v>2.6605432740315198</v>
      </c>
      <c r="H105">
        <f>VLOOKUP(A105,'[1]shui_24h-VS-hzt_10_24h.GeneDiff'!$1:$1048576,8,0)</f>
        <v>1.67371084576365</v>
      </c>
      <c r="I105" t="str">
        <f>VLOOKUP(A105,'[1]shui_24h-VS-hzt_10_24h.GeneDiff'!$1:$1048576,9,0)</f>
        <v>up</v>
      </c>
      <c r="J105">
        <f>VLOOKUP(A105,'[1]shui_24h-VS-hzt_10_24h.GeneDiff'!$1:$1048576,10,0)</f>
        <v>1.5490782691416299E-8</v>
      </c>
      <c r="K105">
        <f>VLOOKUP(A105,'[1]shui_24h-VS-hzt_10_24h.GeneDiff'!$1:$1048576,11,0)</f>
        <v>3.0525555467354E-6</v>
      </c>
      <c r="L105" t="str">
        <f>VLOOKUP(A105,'[1]shui_24h-VS-hzt_10_24h.GeneDiff'!$1:$1048576,12,0)</f>
        <v>-</v>
      </c>
      <c r="M105" t="str">
        <f>VLOOKUP(A105,'[1]shui_24h-VS-hzt_10_24h.GeneDiff'!$1:$1048576,13,0)</f>
        <v>GO:0005911//cell-cell junction;GO:0031224//intrinsic component of membrane;GO:0031090//organelle membrane;GO:0044459</v>
      </c>
      <c r="N105" t="str">
        <f>VLOOKUP(A105,'[1]shui_24h-VS-hzt_10_24h.GeneDiff'!$1:$1048576,14,0)</f>
        <v>GO:0015562//efflux transmembrane transporter activity</v>
      </c>
      <c r="O105" t="str">
        <f>VLOOKUP(A105,'[1]shui_24h-VS-hzt_10_24h.GeneDiff'!$1:$1048576,15,0)</f>
        <v>GO:0009630//gravitropism;GO:0010015//root morphogenesis;GO:0009734//auxin-activated signaling pathway;GO:0000904//cell morphogenesis involved in differentiation;GO:0000578//embryonic axis specification;GO:0048588//developmental cell growth;GO:0009314//response to radiation;GO:0060918//auxin transport</v>
      </c>
      <c r="P105" t="str">
        <f>VLOOKUP(A105,'[1]shui_24h-VS-hzt_10_24h.GeneDiff'!$1:$1048576,16,0)</f>
        <v>gi|459654756|gb|AGG79240.1|/3.21357e-96/auxin efflux facilitator PIN3bT [Nicotiana tabacum]</v>
      </c>
    </row>
    <row r="106" spans="1:16">
      <c r="A106" s="1" t="s">
        <v>104</v>
      </c>
      <c r="B106">
        <f>VLOOKUP(A106,'[1]shui_24h-VS-hzt_10_24h.GeneDiff'!$1:$1048576,2,0)</f>
        <v>636</v>
      </c>
      <c r="C106">
        <f>VLOOKUP(A106,'[1]shui_24h-VS-hzt_10_24h.GeneDiff'!$1:$1048576,3,0)</f>
        <v>152</v>
      </c>
      <c r="D106">
        <f>VLOOKUP(A106,'[1]shui_24h-VS-hzt_10_24h.GeneDiff'!$1:$1048576,4,0)</f>
        <v>91</v>
      </c>
      <c r="E106">
        <f>VLOOKUP(A106,'[1]shui_24h-VS-hzt_10_24h.GeneDiff'!$1:$1048576,5,0)</f>
        <v>483</v>
      </c>
      <c r="F106">
        <f>VLOOKUP(A106,'[1]shui_24h-VS-hzt_10_24h.GeneDiff'!$1:$1048576,6,0)</f>
        <v>348</v>
      </c>
      <c r="G106">
        <f>VLOOKUP(A106,'[1]shui_24h-VS-hzt_10_24h.GeneDiff'!$1:$1048576,7,0)</f>
        <v>3.5490701490532799</v>
      </c>
      <c r="H106">
        <f>VLOOKUP(A106,'[1]shui_24h-VS-hzt_10_24h.GeneDiff'!$1:$1048576,8,0)</f>
        <v>1.7396541143091</v>
      </c>
      <c r="I106" t="str">
        <f>VLOOKUP(A106,'[1]shui_24h-VS-hzt_10_24h.GeneDiff'!$1:$1048576,9,0)</f>
        <v>up</v>
      </c>
      <c r="J106">
        <f>VLOOKUP(A106,'[1]shui_24h-VS-hzt_10_24h.GeneDiff'!$1:$1048576,10,0)</f>
        <v>1.6098955237973499E-8</v>
      </c>
      <c r="K106">
        <f>VLOOKUP(A106,'[1]shui_24h-VS-hzt_10_24h.GeneDiff'!$1:$1048576,11,0)</f>
        <v>3.1332343191238701E-6</v>
      </c>
      <c r="L106" t="str">
        <f>VLOOKUP(A106,'[1]shui_24h-VS-hzt_10_24h.GeneDiff'!$1:$1048576,12,0)</f>
        <v>-</v>
      </c>
      <c r="M106" t="str">
        <f>VLOOKUP(A106,'[1]shui_24h-VS-hzt_10_24h.GeneDiff'!$1:$1048576,13,0)</f>
        <v>-</v>
      </c>
      <c r="N106" t="str">
        <f>VLOOKUP(A106,'[1]shui_24h-VS-hzt_10_24h.GeneDiff'!$1:$1048576,14,0)</f>
        <v>-</v>
      </c>
      <c r="O106" t="str">
        <f>VLOOKUP(A106,'[1]shui_24h-VS-hzt_10_24h.GeneDiff'!$1:$1048576,15,0)</f>
        <v>-</v>
      </c>
      <c r="P106" t="str">
        <f>VLOOKUP(A106,'[1]shui_24h-VS-hzt_10_24h.GeneDiff'!$1:$1048576,16,0)</f>
        <v>gi|698581812|ref|XP_009777650.1|/8.59498e-138/PREDICTED: uncharacterized protein LOC104227173 [Nicotiana sylvestris]</v>
      </c>
    </row>
    <row r="107" spans="1:16">
      <c r="A107" s="1" t="s">
        <v>105</v>
      </c>
      <c r="B107">
        <f>VLOOKUP(A107,'[1]shui_24h-VS-hzt_10_24h.GeneDiff'!$1:$1048576,2,0)</f>
        <v>339</v>
      </c>
      <c r="C107">
        <f>VLOOKUP(A107,'[1]shui_24h-VS-hzt_10_24h.GeneDiff'!$1:$1048576,3,0)</f>
        <v>107</v>
      </c>
      <c r="D107">
        <f>VLOOKUP(A107,'[1]shui_24h-VS-hzt_10_24h.GeneDiff'!$1:$1048576,4,0)</f>
        <v>144</v>
      </c>
      <c r="E107">
        <f>VLOOKUP(A107,'[1]shui_24h-VS-hzt_10_24h.GeneDiff'!$1:$1048576,5,0)</f>
        <v>298</v>
      </c>
      <c r="F107">
        <f>VLOOKUP(A107,'[1]shui_24h-VS-hzt_10_24h.GeneDiff'!$1:$1048576,6,0)</f>
        <v>397</v>
      </c>
      <c r="G107">
        <f>VLOOKUP(A107,'[1]shui_24h-VS-hzt_10_24h.GeneDiff'!$1:$1048576,7,0)</f>
        <v>3.3522260390905001</v>
      </c>
      <c r="H107">
        <f>VLOOKUP(A107,'[1]shui_24h-VS-hzt_10_24h.GeneDiff'!$1:$1048576,8,0)</f>
        <v>1.4332749941339</v>
      </c>
      <c r="I107" t="str">
        <f>VLOOKUP(A107,'[1]shui_24h-VS-hzt_10_24h.GeneDiff'!$1:$1048576,9,0)</f>
        <v>up</v>
      </c>
      <c r="J107">
        <f>VLOOKUP(A107,'[1]shui_24h-VS-hzt_10_24h.GeneDiff'!$1:$1048576,10,0)</f>
        <v>1.68047143964362E-8</v>
      </c>
      <c r="K107">
        <f>VLOOKUP(A107,'[1]shui_24h-VS-hzt_10_24h.GeneDiff'!$1:$1048576,11,0)</f>
        <v>3.2505266270259999E-6</v>
      </c>
      <c r="L107" t="str">
        <f>VLOOKUP(A107,'[1]shui_24h-VS-hzt_10_24h.GeneDiff'!$1:$1048576,12,0)</f>
        <v>-</v>
      </c>
      <c r="M107" t="str">
        <f>VLOOKUP(A107,'[1]shui_24h-VS-hzt_10_24h.GeneDiff'!$1:$1048576,13,0)</f>
        <v>-</v>
      </c>
      <c r="N107" t="str">
        <f>VLOOKUP(A107,'[1]shui_24h-VS-hzt_10_24h.GeneDiff'!$1:$1048576,14,0)</f>
        <v>-</v>
      </c>
      <c r="O107" t="str">
        <f>VLOOKUP(A107,'[1]shui_24h-VS-hzt_10_24h.GeneDiff'!$1:$1048576,15,0)</f>
        <v>-</v>
      </c>
      <c r="P107" t="str">
        <f>VLOOKUP(A107,'[1]shui_24h-VS-hzt_10_24h.GeneDiff'!$1:$1048576,16,0)</f>
        <v>gi|697119348|ref|XP_009613623.1|/1.23656e-63/PREDICTED: uncharacterized protein LOC104106721 [Nicotiana tomentosiformis]</v>
      </c>
    </row>
    <row r="108" spans="1:16">
      <c r="A108" s="1" t="s">
        <v>106</v>
      </c>
      <c r="B108">
        <f>VLOOKUP(A108,'[1]shui_24h-VS-hzt_10_24h.GeneDiff'!$1:$1048576,2,0)</f>
        <v>879</v>
      </c>
      <c r="C108">
        <f>VLOOKUP(A108,'[1]shui_24h-VS-hzt_10_24h.GeneDiff'!$1:$1048576,3,0)</f>
        <v>4754</v>
      </c>
      <c r="D108">
        <f>VLOOKUP(A108,'[1]shui_24h-VS-hzt_10_24h.GeneDiff'!$1:$1048576,4,0)</f>
        <v>4938</v>
      </c>
      <c r="E108">
        <f>VLOOKUP(A108,'[1]shui_24h-VS-hzt_10_24h.GeneDiff'!$1:$1048576,5,0)</f>
        <v>9477</v>
      </c>
      <c r="F108">
        <f>VLOOKUP(A108,'[1]shui_24h-VS-hzt_10_24h.GeneDiff'!$1:$1048576,6,0)</f>
        <v>23380</v>
      </c>
      <c r="G108">
        <f>VLOOKUP(A108,'[1]shui_24h-VS-hzt_10_24h.GeneDiff'!$1:$1048576,7,0)</f>
        <v>8.8167692430803708</v>
      </c>
      <c r="H108">
        <f>VLOOKUP(A108,'[1]shui_24h-VS-hzt_10_24h.GeneDiff'!$1:$1048576,8,0)</f>
        <v>1.7034583122151701</v>
      </c>
      <c r="I108" t="str">
        <f>VLOOKUP(A108,'[1]shui_24h-VS-hzt_10_24h.GeneDiff'!$1:$1048576,9,0)</f>
        <v>up</v>
      </c>
      <c r="J108">
        <f>VLOOKUP(A108,'[1]shui_24h-VS-hzt_10_24h.GeneDiff'!$1:$1048576,10,0)</f>
        <v>2.0232808459941999E-8</v>
      </c>
      <c r="K108">
        <f>VLOOKUP(A108,'[1]shui_24h-VS-hzt_10_24h.GeneDiff'!$1:$1048576,11,0)</f>
        <v>3.8661831389909904E-6</v>
      </c>
      <c r="L108" t="str">
        <f>VLOOKUP(A108,'[1]shui_24h-VS-hzt_10_24h.GeneDiff'!$1:$1048576,12,0)</f>
        <v>-</v>
      </c>
      <c r="M108" t="str">
        <f>VLOOKUP(A108,'[1]shui_24h-VS-hzt_10_24h.GeneDiff'!$1:$1048576,13,0)</f>
        <v>-</v>
      </c>
      <c r="N108" t="str">
        <f>VLOOKUP(A108,'[1]shui_24h-VS-hzt_10_24h.GeneDiff'!$1:$1048576,14,0)</f>
        <v>-</v>
      </c>
      <c r="O108" t="str">
        <f>VLOOKUP(A108,'[1]shui_24h-VS-hzt_10_24h.GeneDiff'!$1:$1048576,15,0)</f>
        <v>-</v>
      </c>
      <c r="P108" t="str">
        <f>VLOOKUP(A108,'[1]shui_24h-VS-hzt_10_24h.GeneDiff'!$1:$1048576,16,0)</f>
        <v>gi|697147885|ref|XP_009628114.1|/0/PREDICTED: probable xyloglucan endotransglucosylase/hydrolase protein 7 [Nicotiana tomentosiformis]</v>
      </c>
    </row>
    <row r="109" spans="1:16">
      <c r="A109" s="1" t="s">
        <v>107</v>
      </c>
      <c r="B109">
        <f>VLOOKUP(A109,'[1]shui_24h-VS-hzt_10_24h.GeneDiff'!$1:$1048576,2,0)</f>
        <v>480</v>
      </c>
      <c r="C109">
        <f>VLOOKUP(A109,'[1]shui_24h-VS-hzt_10_24h.GeneDiff'!$1:$1048576,3,0)</f>
        <v>328</v>
      </c>
      <c r="D109">
        <f>VLOOKUP(A109,'[1]shui_24h-VS-hzt_10_24h.GeneDiff'!$1:$1048576,4,0)</f>
        <v>580</v>
      </c>
      <c r="E109">
        <f>VLOOKUP(A109,'[1]shui_24h-VS-hzt_10_24h.GeneDiff'!$1:$1048576,5,0)</f>
        <v>1730</v>
      </c>
      <c r="F109">
        <f>VLOOKUP(A109,'[1]shui_24h-VS-hzt_10_24h.GeneDiff'!$1:$1048576,6,0)</f>
        <v>1078</v>
      </c>
      <c r="G109">
        <f>VLOOKUP(A109,'[1]shui_24h-VS-hzt_10_24h.GeneDiff'!$1:$1048576,7,0)</f>
        <v>5.3301767407301899</v>
      </c>
      <c r="H109">
        <f>VLOOKUP(A109,'[1]shui_24h-VS-hzt_10_24h.GeneDiff'!$1:$1048576,8,0)</f>
        <v>1.62207875521977</v>
      </c>
      <c r="I109" t="str">
        <f>VLOOKUP(A109,'[1]shui_24h-VS-hzt_10_24h.GeneDiff'!$1:$1048576,9,0)</f>
        <v>up</v>
      </c>
      <c r="J109">
        <f>VLOOKUP(A109,'[1]shui_24h-VS-hzt_10_24h.GeneDiff'!$1:$1048576,10,0)</f>
        <v>2.0668920235311899E-8</v>
      </c>
      <c r="K109">
        <f>VLOOKUP(A109,'[1]shui_24h-VS-hzt_10_24h.GeneDiff'!$1:$1048576,11,0)</f>
        <v>3.9054116735827902E-6</v>
      </c>
      <c r="L109" t="str">
        <f>VLOOKUP(A109,'[1]shui_24h-VS-hzt_10_24h.GeneDiff'!$1:$1048576,12,0)</f>
        <v>-</v>
      </c>
      <c r="M109" t="str">
        <f>VLOOKUP(A109,'[1]shui_24h-VS-hzt_10_24h.GeneDiff'!$1:$1048576,13,0)</f>
        <v>-</v>
      </c>
      <c r="N109" t="str">
        <f>VLOOKUP(A109,'[1]shui_24h-VS-hzt_10_24h.GeneDiff'!$1:$1048576,14,0)</f>
        <v>GO:0005515//protein binding</v>
      </c>
      <c r="O109" t="str">
        <f>VLOOKUP(A109,'[1]shui_24h-VS-hzt_10_24h.GeneDiff'!$1:$1048576,15,0)</f>
        <v>-</v>
      </c>
      <c r="P109" t="str">
        <f>VLOOKUP(A109,'[1]shui_24h-VS-hzt_10_24h.GeneDiff'!$1:$1048576,16,0)</f>
        <v>gi|698528194|ref|XP_009760926.1|/5.99333e-40/PREDICTED: uncharacterized protein LOC104213182 [Nicotiana sylvestris]</v>
      </c>
    </row>
    <row r="110" spans="1:16">
      <c r="A110" s="1" t="s">
        <v>108</v>
      </c>
      <c r="B110">
        <f>VLOOKUP(A110,'[1]shui_24h-VS-hzt_10_24h.GeneDiff'!$1:$1048576,2,0)</f>
        <v>1953</v>
      </c>
      <c r="C110">
        <f>VLOOKUP(A110,'[1]shui_24h-VS-hzt_10_24h.GeneDiff'!$1:$1048576,3,0)</f>
        <v>1518</v>
      </c>
      <c r="D110">
        <f>VLOOKUP(A110,'[1]shui_24h-VS-hzt_10_24h.GeneDiff'!$1:$1048576,4,0)</f>
        <v>1163</v>
      </c>
      <c r="E110">
        <f>VLOOKUP(A110,'[1]shui_24h-VS-hzt_10_24h.GeneDiff'!$1:$1048576,5,0)</f>
        <v>5265</v>
      </c>
      <c r="F110">
        <f>VLOOKUP(A110,'[1]shui_24h-VS-hzt_10_24h.GeneDiff'!$1:$1048576,6,0)</f>
        <v>2981</v>
      </c>
      <c r="G110">
        <f>VLOOKUP(A110,'[1]shui_24h-VS-hzt_10_24h.GeneDiff'!$1:$1048576,7,0)</f>
        <v>6.8910200441044598</v>
      </c>
      <c r="H110">
        <f>VLOOKUP(A110,'[1]shui_24h-VS-hzt_10_24h.GeneDiff'!$1:$1048576,8,0)</f>
        <v>1.5985335906813101</v>
      </c>
      <c r="I110" t="str">
        <f>VLOOKUP(A110,'[1]shui_24h-VS-hzt_10_24h.GeneDiff'!$1:$1048576,9,0)</f>
        <v>up</v>
      </c>
      <c r="J110">
        <f>VLOOKUP(A110,'[1]shui_24h-VS-hzt_10_24h.GeneDiff'!$1:$1048576,10,0)</f>
        <v>2.0809704118808399E-8</v>
      </c>
      <c r="K110">
        <f>VLOOKUP(A110,'[1]shui_24h-VS-hzt_10_24h.GeneDiff'!$1:$1048576,11,0)</f>
        <v>3.9054116735827902E-6</v>
      </c>
      <c r="L110" t="str">
        <f>VLOOKUP(A110,'[1]shui_24h-VS-hzt_10_24h.GeneDiff'!$1:$1048576,12,0)</f>
        <v>-</v>
      </c>
      <c r="M110" t="str">
        <f>VLOOKUP(A110,'[1]shui_24h-VS-hzt_10_24h.GeneDiff'!$1:$1048576,13,0)</f>
        <v>GO:0031224//intrinsic component of membrane</v>
      </c>
      <c r="N110" t="str">
        <f>VLOOKUP(A110,'[1]shui_24h-VS-hzt_10_24h.GeneDiff'!$1:$1048576,14,0)</f>
        <v>-</v>
      </c>
      <c r="O110" t="str">
        <f>VLOOKUP(A110,'[1]shui_24h-VS-hzt_10_24h.GeneDiff'!$1:$1048576,15,0)</f>
        <v>GO:0044763</v>
      </c>
      <c r="P110" t="str">
        <f>VLOOKUP(A110,'[1]shui_24h-VS-hzt_10_24h.GeneDiff'!$1:$1048576,16,0)</f>
        <v>gi|459654760|gb|AGG79242.1|/0/auxin efflux facilitator PIN3aT [Nicotiana tabacum]</v>
      </c>
    </row>
    <row r="111" spans="1:16">
      <c r="A111" s="1" t="s">
        <v>109</v>
      </c>
      <c r="B111">
        <f>VLOOKUP(A111,'[1]shui_24h-VS-hzt_10_24h.GeneDiff'!$1:$1048576,2,0)</f>
        <v>750</v>
      </c>
      <c r="C111">
        <f>VLOOKUP(A111,'[1]shui_24h-VS-hzt_10_24h.GeneDiff'!$1:$1048576,3,0)</f>
        <v>71</v>
      </c>
      <c r="D111">
        <f>VLOOKUP(A111,'[1]shui_24h-VS-hzt_10_24h.GeneDiff'!$1:$1048576,4,0)</f>
        <v>81</v>
      </c>
      <c r="E111">
        <f>VLOOKUP(A111,'[1]shui_24h-VS-hzt_10_24h.GeneDiff'!$1:$1048576,5,0)</f>
        <v>189</v>
      </c>
      <c r="F111">
        <f>VLOOKUP(A111,'[1]shui_24h-VS-hzt_10_24h.GeneDiff'!$1:$1048576,6,0)</f>
        <v>416</v>
      </c>
      <c r="G111">
        <f>VLOOKUP(A111,'[1]shui_24h-VS-hzt_10_24h.GeneDiff'!$1:$1048576,7,0)</f>
        <v>3.02316988038947</v>
      </c>
      <c r="H111">
        <f>VLOOKUP(A111,'[1]shui_24h-VS-hzt_10_24h.GeneDiff'!$1:$1048576,8,0)</f>
        <v>1.93947871931839</v>
      </c>
      <c r="I111" t="str">
        <f>VLOOKUP(A111,'[1]shui_24h-VS-hzt_10_24h.GeneDiff'!$1:$1048576,9,0)</f>
        <v>up</v>
      </c>
      <c r="J111">
        <f>VLOOKUP(A111,'[1]shui_24h-VS-hzt_10_24h.GeneDiff'!$1:$1048576,10,0)</f>
        <v>2.2401561299731499E-8</v>
      </c>
      <c r="K111">
        <f>VLOOKUP(A111,'[1]shui_24h-VS-hzt_10_24h.GeneDiff'!$1:$1048576,11,0)</f>
        <v>4.1546989777601996E-6</v>
      </c>
      <c r="L111" t="str">
        <f>VLOOKUP(A111,'[1]shui_24h-VS-hzt_10_24h.GeneDiff'!$1:$1048576,12,0)</f>
        <v>-</v>
      </c>
      <c r="M111" t="str">
        <f>VLOOKUP(A111,'[1]shui_24h-VS-hzt_10_24h.GeneDiff'!$1:$1048576,13,0)</f>
        <v>-</v>
      </c>
      <c r="N111" t="str">
        <f>VLOOKUP(A111,'[1]shui_24h-VS-hzt_10_24h.GeneDiff'!$1:$1048576,14,0)</f>
        <v>-</v>
      </c>
      <c r="O111" t="str">
        <f>VLOOKUP(A111,'[1]shui_24h-VS-hzt_10_24h.GeneDiff'!$1:$1048576,15,0)</f>
        <v>-</v>
      </c>
      <c r="P111" t="str">
        <f>VLOOKUP(A111,'[1]shui_24h-VS-hzt_10_24h.GeneDiff'!$1:$1048576,16,0)</f>
        <v>gi|697101670|ref|XP_009597245.1|/1.07881e-170/PREDICTED: uncharacterized protein LOC104093219 [Nicotiana tomentosiformis]</v>
      </c>
    </row>
    <row r="112" spans="1:16">
      <c r="A112" s="1" t="s">
        <v>110</v>
      </c>
      <c r="B112">
        <f>VLOOKUP(A112,'[1]shui_24h-VS-hzt_10_24h.GeneDiff'!$1:$1048576,2,0)</f>
        <v>2610</v>
      </c>
      <c r="C112">
        <f>VLOOKUP(A112,'[1]shui_24h-VS-hzt_10_24h.GeneDiff'!$1:$1048576,3,0)</f>
        <v>39</v>
      </c>
      <c r="D112">
        <f>VLOOKUP(A112,'[1]shui_24h-VS-hzt_10_24h.GeneDiff'!$1:$1048576,4,0)</f>
        <v>36</v>
      </c>
      <c r="E112">
        <f>VLOOKUP(A112,'[1]shui_24h-VS-hzt_10_24h.GeneDiff'!$1:$1048576,5,0)</f>
        <v>131</v>
      </c>
      <c r="F112">
        <f>VLOOKUP(A112,'[1]shui_24h-VS-hzt_10_24h.GeneDiff'!$1:$1048576,6,0)</f>
        <v>173</v>
      </c>
      <c r="G112">
        <f>VLOOKUP(A112,'[1]shui_24h-VS-hzt_10_24h.GeneDiff'!$1:$1048576,7,0)</f>
        <v>2.0521699977002101</v>
      </c>
      <c r="H112">
        <f>VLOOKUP(A112,'[1]shui_24h-VS-hzt_10_24h.GeneDiff'!$1:$1048576,8,0)</f>
        <v>1.97457845080303</v>
      </c>
      <c r="I112" t="str">
        <f>VLOOKUP(A112,'[1]shui_24h-VS-hzt_10_24h.GeneDiff'!$1:$1048576,9,0)</f>
        <v>up</v>
      </c>
      <c r="J112">
        <f>VLOOKUP(A112,'[1]shui_24h-VS-hzt_10_24h.GeneDiff'!$1:$1048576,10,0)</f>
        <v>2.3542945144581999E-8</v>
      </c>
      <c r="K112">
        <f>VLOOKUP(A112,'[1]shui_24h-VS-hzt_10_24h.GeneDiff'!$1:$1048576,11,0)</f>
        <v>4.3156134736251602E-6</v>
      </c>
      <c r="L112" t="str">
        <f>VLOOKUP(A112,'[1]shui_24h-VS-hzt_10_24h.GeneDiff'!$1:$1048576,12,0)</f>
        <v>ko00604//Glycosphingolipid biosynthesis - ganglio series;ko00531//Glycosaminoglycan degradation;ko01100//Metabolic pathways;ko00600//Sphingolipid metabolism;ko00052//Galactose metabolism;ko00511//Other glycan degradation</v>
      </c>
      <c r="M112" t="str">
        <f>VLOOKUP(A112,'[1]shui_24h-VS-hzt_10_24h.GeneDiff'!$1:$1048576,13,0)</f>
        <v>-</v>
      </c>
      <c r="N112" t="str">
        <f>VLOOKUP(A112,'[1]shui_24h-VS-hzt_10_24h.GeneDiff'!$1:$1048576,14,0)</f>
        <v>GO:0015925//galactosidase activity;GO:0005488</v>
      </c>
      <c r="O112" t="str">
        <f>VLOOKUP(A112,'[1]shui_24h-VS-hzt_10_24h.GeneDiff'!$1:$1048576,15,0)</f>
        <v>GO:0044238//primary metabolic process</v>
      </c>
      <c r="P112" t="str">
        <f>VLOOKUP(A112,'[1]shui_24h-VS-hzt_10_24h.GeneDiff'!$1:$1048576,16,0)</f>
        <v>gi|697134806|ref|XP_009621448.1|/0/PREDICTED: beta-galactosidase 10 [Nicotiana tomentosiformis]</v>
      </c>
    </row>
    <row r="113" spans="1:16">
      <c r="A113" s="1" t="s">
        <v>111</v>
      </c>
      <c r="B113">
        <f>VLOOKUP(A113,'[1]shui_24h-VS-hzt_10_24h.GeneDiff'!$1:$1048576,2,0)</f>
        <v>1140</v>
      </c>
      <c r="C113">
        <f>VLOOKUP(A113,'[1]shui_24h-VS-hzt_10_24h.GeneDiff'!$1:$1048576,3,0)</f>
        <v>809</v>
      </c>
      <c r="D113">
        <f>VLOOKUP(A113,'[1]shui_24h-VS-hzt_10_24h.GeneDiff'!$1:$1048576,4,0)</f>
        <v>601</v>
      </c>
      <c r="E113">
        <f>VLOOKUP(A113,'[1]shui_24h-VS-hzt_10_24h.GeneDiff'!$1:$1048576,5,0)</f>
        <v>1629</v>
      </c>
      <c r="F113">
        <f>VLOOKUP(A113,'[1]shui_24h-VS-hzt_10_24h.GeneDiff'!$1:$1048576,6,0)</f>
        <v>1625</v>
      </c>
      <c r="G113">
        <f>VLOOKUP(A113,'[1]shui_24h-VS-hzt_10_24h.GeneDiff'!$1:$1048576,7,0)</f>
        <v>5.6542546037790604</v>
      </c>
      <c r="H113">
        <f>VLOOKUP(A113,'[1]shui_24h-VS-hzt_10_24h.GeneDiff'!$1:$1048576,8,0)</f>
        <v>1.1671392012910999</v>
      </c>
      <c r="I113" t="str">
        <f>VLOOKUP(A113,'[1]shui_24h-VS-hzt_10_24h.GeneDiff'!$1:$1048576,9,0)</f>
        <v>up</v>
      </c>
      <c r="J113">
        <f>VLOOKUP(A113,'[1]shui_24h-VS-hzt_10_24h.GeneDiff'!$1:$1048576,10,0)</f>
        <v>2.4310865026223E-8</v>
      </c>
      <c r="K113">
        <f>VLOOKUP(A113,'[1]shui_24h-VS-hzt_10_24h.GeneDiff'!$1:$1048576,11,0)</f>
        <v>4.4306200197212997E-6</v>
      </c>
      <c r="L113" t="str">
        <f>VLOOKUP(A113,'[1]shui_24h-VS-hzt_10_24h.GeneDiff'!$1:$1048576,12,0)</f>
        <v>-</v>
      </c>
      <c r="M113" t="str">
        <f>VLOOKUP(A113,'[1]shui_24h-VS-hzt_10_24h.GeneDiff'!$1:$1048576,13,0)</f>
        <v>-</v>
      </c>
      <c r="N113" t="str">
        <f>VLOOKUP(A113,'[1]shui_24h-VS-hzt_10_24h.GeneDiff'!$1:$1048576,14,0)</f>
        <v>-</v>
      </c>
      <c r="O113" t="str">
        <f>VLOOKUP(A113,'[1]shui_24h-VS-hzt_10_24h.GeneDiff'!$1:$1048576,15,0)</f>
        <v>-</v>
      </c>
      <c r="P113" t="str">
        <f>VLOOKUP(A113,'[1]shui_24h-VS-hzt_10_24h.GeneDiff'!$1:$1048576,16,0)</f>
        <v>gi|697112128|ref|XP_009609941.1|/0/PREDICTED: uncharacterized protein LOC104103719 [Nicotiana tomentosiformis]</v>
      </c>
    </row>
    <row r="114" spans="1:16">
      <c r="A114" s="1" t="s">
        <v>112</v>
      </c>
      <c r="B114">
        <f>VLOOKUP(A114,'[1]shui_24h-VS-hzt_10_24h.GeneDiff'!$1:$1048576,2,0)</f>
        <v>582</v>
      </c>
      <c r="C114">
        <f>VLOOKUP(A114,'[1]shui_24h-VS-hzt_10_24h.GeneDiff'!$1:$1048576,3,0)</f>
        <v>268</v>
      </c>
      <c r="D114">
        <f>VLOOKUP(A114,'[1]shui_24h-VS-hzt_10_24h.GeneDiff'!$1:$1048576,4,0)</f>
        <v>259</v>
      </c>
      <c r="E114">
        <f>VLOOKUP(A114,'[1]shui_24h-VS-hzt_10_24h.GeneDiff'!$1:$1048576,5,0)</f>
        <v>753</v>
      </c>
      <c r="F114">
        <f>VLOOKUP(A114,'[1]shui_24h-VS-hzt_10_24h.GeneDiff'!$1:$1048576,6,0)</f>
        <v>555</v>
      </c>
      <c r="G114">
        <f>VLOOKUP(A114,'[1]shui_24h-VS-hzt_10_24h.GeneDiff'!$1:$1048576,7,0)</f>
        <v>4.3161219774144497</v>
      </c>
      <c r="H114">
        <f>VLOOKUP(A114,'[1]shui_24h-VS-hzt_10_24h.GeneDiff'!$1:$1048576,8,0)</f>
        <v>1.28626201098674</v>
      </c>
      <c r="I114" t="str">
        <f>VLOOKUP(A114,'[1]shui_24h-VS-hzt_10_24h.GeneDiff'!$1:$1048576,9,0)</f>
        <v>up</v>
      </c>
      <c r="J114">
        <f>VLOOKUP(A114,'[1]shui_24h-VS-hzt_10_24h.GeneDiff'!$1:$1048576,10,0)</f>
        <v>2.9737063933643201E-8</v>
      </c>
      <c r="K114">
        <f>VLOOKUP(A114,'[1]shui_24h-VS-hzt_10_24h.GeneDiff'!$1:$1048576,11,0)</f>
        <v>5.3883901653093997E-6</v>
      </c>
      <c r="L114" t="str">
        <f>VLOOKUP(A114,'[1]shui_24h-VS-hzt_10_24h.GeneDiff'!$1:$1048576,12,0)</f>
        <v>ko04075//Plant hormone signal transduction</v>
      </c>
      <c r="M114" t="str">
        <f>VLOOKUP(A114,'[1]shui_24h-VS-hzt_10_24h.GeneDiff'!$1:$1048576,13,0)</f>
        <v>GO:0043231//intracellular membrane-bounded organelle</v>
      </c>
      <c r="N114" t="str">
        <f>VLOOKUP(A114,'[1]shui_24h-VS-hzt_10_24h.GeneDiff'!$1:$1048576,14,0)</f>
        <v>GO:0005515//protein binding</v>
      </c>
      <c r="O114" t="str">
        <f>VLOOKUP(A114,'[1]shui_24h-VS-hzt_10_24h.GeneDiff'!$1:$1048576,15,0)</f>
        <v>GO:0009755//hormone-mediated signaling pathway;GO:0007275//multicellular organismal development;GO:0006351//transcription, DNA-templated</v>
      </c>
      <c r="P114" t="str">
        <f>VLOOKUP(A114,'[1]shui_24h-VS-hzt_10_24h.GeneDiff'!$1:$1048576,16,0)</f>
        <v>gi|698536303|ref|XP_009764468.1|/7.08187e-126/PREDICTED: auxin-induced protein 22D-like [Nicotiana sylvestris]</v>
      </c>
    </row>
    <row r="115" spans="1:16">
      <c r="A115" s="1" t="s">
        <v>113</v>
      </c>
      <c r="B115">
        <f>VLOOKUP(A115,'[1]shui_24h-VS-hzt_10_24h.GeneDiff'!$1:$1048576,2,0)</f>
        <v>831</v>
      </c>
      <c r="C115">
        <f>VLOOKUP(A115,'[1]shui_24h-VS-hzt_10_24h.GeneDiff'!$1:$1048576,3,0)</f>
        <v>247</v>
      </c>
      <c r="D115">
        <f>VLOOKUP(A115,'[1]shui_24h-VS-hzt_10_24h.GeneDiff'!$1:$1048576,4,0)</f>
        <v>255</v>
      </c>
      <c r="E115">
        <f>VLOOKUP(A115,'[1]shui_24h-VS-hzt_10_24h.GeneDiff'!$1:$1048576,5,0)</f>
        <v>724</v>
      </c>
      <c r="F115">
        <f>VLOOKUP(A115,'[1]shui_24h-VS-hzt_10_24h.GeneDiff'!$1:$1048576,6,0)</f>
        <v>528</v>
      </c>
      <c r="G115">
        <f>VLOOKUP(A115,'[1]shui_24h-VS-hzt_10_24h.GeneDiff'!$1:$1048576,7,0)</f>
        <v>4.2510356601646899</v>
      </c>
      <c r="H115">
        <f>VLOOKUP(A115,'[1]shui_24h-VS-hzt_10_24h.GeneDiff'!$1:$1048576,8,0)</f>
        <v>1.2948486729253099</v>
      </c>
      <c r="I115" t="str">
        <f>VLOOKUP(A115,'[1]shui_24h-VS-hzt_10_24h.GeneDiff'!$1:$1048576,9,0)</f>
        <v>up</v>
      </c>
      <c r="J115">
        <f>VLOOKUP(A115,'[1]shui_24h-VS-hzt_10_24h.GeneDiff'!$1:$1048576,10,0)</f>
        <v>3.0779729174676998E-8</v>
      </c>
      <c r="K115">
        <f>VLOOKUP(A115,'[1]shui_24h-VS-hzt_10_24h.GeneDiff'!$1:$1048576,11,0)</f>
        <v>5.5454518922765199E-6</v>
      </c>
      <c r="L115" t="str">
        <f>VLOOKUP(A115,'[1]shui_24h-VS-hzt_10_24h.GeneDiff'!$1:$1048576,12,0)</f>
        <v>-</v>
      </c>
      <c r="M115" t="str">
        <f>VLOOKUP(A115,'[1]shui_24h-VS-hzt_10_24h.GeneDiff'!$1:$1048576,13,0)</f>
        <v>-</v>
      </c>
      <c r="N115" t="str">
        <f>VLOOKUP(A115,'[1]shui_24h-VS-hzt_10_24h.GeneDiff'!$1:$1048576,14,0)</f>
        <v>-</v>
      </c>
      <c r="O115" t="str">
        <f>VLOOKUP(A115,'[1]shui_24h-VS-hzt_10_24h.GeneDiff'!$1:$1048576,15,0)</f>
        <v>-</v>
      </c>
      <c r="P115" t="str">
        <f>VLOOKUP(A115,'[1]shui_24h-VS-hzt_10_24h.GeneDiff'!$1:$1048576,16,0)</f>
        <v>gi|697141111|ref|XP_009624665.1|/0/PREDICTED: uncharacterized protein LOC104115690 [Nicotiana tomentosiformis]</v>
      </c>
    </row>
    <row r="116" spans="1:16">
      <c r="A116" s="1" t="s">
        <v>114</v>
      </c>
      <c r="B116">
        <f>VLOOKUP(A116,'[1]shui_24h-VS-hzt_10_24h.GeneDiff'!$1:$1048576,2,0)</f>
        <v>3555</v>
      </c>
      <c r="C116">
        <f>VLOOKUP(A116,'[1]shui_24h-VS-hzt_10_24h.GeneDiff'!$1:$1048576,3,0)</f>
        <v>72</v>
      </c>
      <c r="D116">
        <f>VLOOKUP(A116,'[1]shui_24h-VS-hzt_10_24h.GeneDiff'!$1:$1048576,4,0)</f>
        <v>69</v>
      </c>
      <c r="E116">
        <f>VLOOKUP(A116,'[1]shui_24h-VS-hzt_10_24h.GeneDiff'!$1:$1048576,5,0)</f>
        <v>177</v>
      </c>
      <c r="F116">
        <f>VLOOKUP(A116,'[1]shui_24h-VS-hzt_10_24h.GeneDiff'!$1:$1048576,6,0)</f>
        <v>451</v>
      </c>
      <c r="G116">
        <f>VLOOKUP(A116,'[1]shui_24h-VS-hzt_10_24h.GeneDiff'!$1:$1048576,7,0)</f>
        <v>3.0428414639655199</v>
      </c>
      <c r="H116">
        <f>VLOOKUP(A116,'[1]shui_24h-VS-hzt_10_24h.GeneDiff'!$1:$1048576,8,0)</f>
        <v>2.0943674826891701</v>
      </c>
      <c r="I116" t="str">
        <f>VLOOKUP(A116,'[1]shui_24h-VS-hzt_10_24h.GeneDiff'!$1:$1048576,9,0)</f>
        <v>up</v>
      </c>
      <c r="J116">
        <f>VLOOKUP(A116,'[1]shui_24h-VS-hzt_10_24h.GeneDiff'!$1:$1048576,10,0)</f>
        <v>3.2352902119241798E-8</v>
      </c>
      <c r="K116">
        <f>VLOOKUP(A116,'[1]shui_24h-VS-hzt_10_24h.GeneDiff'!$1:$1048576,11,0)</f>
        <v>5.7957650620316699E-6</v>
      </c>
      <c r="L116" t="str">
        <f>VLOOKUP(A116,'[1]shui_24h-VS-hzt_10_24h.GeneDiff'!$1:$1048576,12,0)</f>
        <v>-</v>
      </c>
      <c r="M116" t="str">
        <f>VLOOKUP(A116,'[1]shui_24h-VS-hzt_10_24h.GeneDiff'!$1:$1048576,13,0)</f>
        <v>-</v>
      </c>
      <c r="N116" t="str">
        <f>VLOOKUP(A116,'[1]shui_24h-VS-hzt_10_24h.GeneDiff'!$1:$1048576,14,0)</f>
        <v>-</v>
      </c>
      <c r="O116" t="str">
        <f>VLOOKUP(A116,'[1]shui_24h-VS-hzt_10_24h.GeneDiff'!$1:$1048576,15,0)</f>
        <v>-</v>
      </c>
      <c r="P116" t="str">
        <f>VLOOKUP(A116,'[1]shui_24h-VS-hzt_10_24h.GeneDiff'!$1:$1048576,16,0)</f>
        <v>gi|698466578|ref|XP_009782944.1|/0/PREDICTED: uncharacterized protein LOC104231622 [Nicotiana sylvestris]</v>
      </c>
    </row>
    <row r="117" spans="1:16">
      <c r="A117" s="1" t="s">
        <v>115</v>
      </c>
      <c r="B117">
        <f>VLOOKUP(A117,'[1]shui_24h-VS-hzt_10_24h.GeneDiff'!$1:$1048576,2,0)</f>
        <v>444</v>
      </c>
      <c r="C117">
        <f>VLOOKUP(A117,'[1]shui_24h-VS-hzt_10_24h.GeneDiff'!$1:$1048576,3,0)</f>
        <v>294</v>
      </c>
      <c r="D117">
        <f>VLOOKUP(A117,'[1]shui_24h-VS-hzt_10_24h.GeneDiff'!$1:$1048576,4,0)</f>
        <v>317</v>
      </c>
      <c r="E117">
        <f>VLOOKUP(A117,'[1]shui_24h-VS-hzt_10_24h.GeneDiff'!$1:$1048576,5,0)</f>
        <v>728</v>
      </c>
      <c r="F117">
        <f>VLOOKUP(A117,'[1]shui_24h-VS-hzt_10_24h.GeneDiff'!$1:$1048576,6,0)</f>
        <v>634</v>
      </c>
      <c r="G117">
        <f>VLOOKUP(A117,'[1]shui_24h-VS-hzt_10_24h.GeneDiff'!$1:$1048576,7,0)</f>
        <v>4.4168426186471201</v>
      </c>
      <c r="H117">
        <f>VLOOKUP(A117,'[1]shui_24h-VS-hzt_10_24h.GeneDiff'!$1:$1048576,8,0)</f>
        <v>1.12878983072711</v>
      </c>
      <c r="I117" t="str">
        <f>VLOOKUP(A117,'[1]shui_24h-VS-hzt_10_24h.GeneDiff'!$1:$1048576,9,0)</f>
        <v>up</v>
      </c>
      <c r="J117">
        <f>VLOOKUP(A117,'[1]shui_24h-VS-hzt_10_24h.GeneDiff'!$1:$1048576,10,0)</f>
        <v>3.3538836181196898E-8</v>
      </c>
      <c r="K117">
        <f>VLOOKUP(A117,'[1]shui_24h-VS-hzt_10_24h.GeneDiff'!$1:$1048576,11,0)</f>
        <v>5.9742709941070998E-6</v>
      </c>
      <c r="L117" t="str">
        <f>VLOOKUP(A117,'[1]shui_24h-VS-hzt_10_24h.GeneDiff'!$1:$1048576,12,0)</f>
        <v>-</v>
      </c>
      <c r="M117" t="str">
        <f>VLOOKUP(A117,'[1]shui_24h-VS-hzt_10_24h.GeneDiff'!$1:$1048576,13,0)</f>
        <v>-</v>
      </c>
      <c r="N117" t="str">
        <f>VLOOKUP(A117,'[1]shui_24h-VS-hzt_10_24h.GeneDiff'!$1:$1048576,14,0)</f>
        <v>-</v>
      </c>
      <c r="O117" t="str">
        <f>VLOOKUP(A117,'[1]shui_24h-VS-hzt_10_24h.GeneDiff'!$1:$1048576,15,0)</f>
        <v>-</v>
      </c>
      <c r="P117" t="str">
        <f>VLOOKUP(A117,'[1]shui_24h-VS-hzt_10_24h.GeneDiff'!$1:$1048576,16,0)</f>
        <v>gi|697125786|ref|XP_009616916.1|;gi|697125784|ref|XP_009616915.1|/8.30748e-78;3.53551e-87/PREDICTED: dnaJ homolog subfamily B member 6 isoform X3 [Nicotiana tomentosiformis];PREDICTED: dnaJ homolog subfamily B member 6 isoform X2 [Nicotiana tomentosiformis]</v>
      </c>
    </row>
    <row r="118" spans="1:16">
      <c r="A118" s="1" t="s">
        <v>116</v>
      </c>
      <c r="B118">
        <f>VLOOKUP(A118,'[1]shui_24h-VS-hzt_10_24h.GeneDiff'!$1:$1048576,2,0)</f>
        <v>1389</v>
      </c>
      <c r="C118">
        <f>VLOOKUP(A118,'[1]shui_24h-VS-hzt_10_24h.GeneDiff'!$1:$1048576,3,0)</f>
        <v>569</v>
      </c>
      <c r="D118">
        <f>VLOOKUP(A118,'[1]shui_24h-VS-hzt_10_24h.GeneDiff'!$1:$1048576,4,0)</f>
        <v>589</v>
      </c>
      <c r="E118">
        <f>VLOOKUP(A118,'[1]shui_24h-VS-hzt_10_24h.GeneDiff'!$1:$1048576,5,0)</f>
        <v>1244</v>
      </c>
      <c r="F118">
        <f>VLOOKUP(A118,'[1]shui_24h-VS-hzt_10_24h.GeneDiff'!$1:$1048576,6,0)</f>
        <v>1160</v>
      </c>
      <c r="G118">
        <f>VLOOKUP(A118,'[1]shui_24h-VS-hzt_10_24h.GeneDiff'!$1:$1048576,7,0)</f>
        <v>5.2658635364573803</v>
      </c>
      <c r="H118">
        <f>VLOOKUP(A118,'[1]shui_24h-VS-hzt_10_24h.GeneDiff'!$1:$1048576,8,0)</f>
        <v>1.02362319496092</v>
      </c>
      <c r="I118" t="str">
        <f>VLOOKUP(A118,'[1]shui_24h-VS-hzt_10_24h.GeneDiff'!$1:$1048576,9,0)</f>
        <v>up</v>
      </c>
      <c r="J118">
        <f>VLOOKUP(A118,'[1]shui_24h-VS-hzt_10_24h.GeneDiff'!$1:$1048576,10,0)</f>
        <v>3.6576157891752597E-8</v>
      </c>
      <c r="K118">
        <f>VLOOKUP(A118,'[1]shui_24h-VS-hzt_10_24h.GeneDiff'!$1:$1048576,11,0)</f>
        <v>6.4787060796015103E-6</v>
      </c>
      <c r="L118" t="str">
        <f>VLOOKUP(A118,'[1]shui_24h-VS-hzt_10_24h.GeneDiff'!$1:$1048576,12,0)</f>
        <v>-</v>
      </c>
      <c r="M118" t="str">
        <f>VLOOKUP(A118,'[1]shui_24h-VS-hzt_10_24h.GeneDiff'!$1:$1048576,13,0)</f>
        <v>-</v>
      </c>
      <c r="N118" t="str">
        <f>VLOOKUP(A118,'[1]shui_24h-VS-hzt_10_24h.GeneDiff'!$1:$1048576,14,0)</f>
        <v>-</v>
      </c>
      <c r="O118" t="str">
        <f>VLOOKUP(A118,'[1]shui_24h-VS-hzt_10_24h.GeneDiff'!$1:$1048576,15,0)</f>
        <v>-</v>
      </c>
      <c r="P118" t="str">
        <f>VLOOKUP(A118,'[1]shui_24h-VS-hzt_10_24h.GeneDiff'!$1:$1048576,16,0)</f>
        <v>gi|698570754|ref|XP_009774688.1|/0/PREDICTED: uncharacterized protein LOC104224702 isoform X1 [Nicotiana sylvestris]</v>
      </c>
    </row>
    <row r="119" spans="1:16">
      <c r="A119" s="1" t="s">
        <v>117</v>
      </c>
      <c r="B119">
        <f>VLOOKUP(A119,'[1]shui_24h-VS-hzt_10_24h.GeneDiff'!$1:$1048576,2,0)</f>
        <v>1794</v>
      </c>
      <c r="C119">
        <f>VLOOKUP(A119,'[1]shui_24h-VS-hzt_10_24h.GeneDiff'!$1:$1048576,3,0)</f>
        <v>1671</v>
      </c>
      <c r="D119">
        <f>VLOOKUP(A119,'[1]shui_24h-VS-hzt_10_24h.GeneDiff'!$1:$1048576,4,0)</f>
        <v>1536</v>
      </c>
      <c r="E119">
        <f>VLOOKUP(A119,'[1]shui_24h-VS-hzt_10_24h.GeneDiff'!$1:$1048576,5,0)</f>
        <v>2921</v>
      </c>
      <c r="F119">
        <f>VLOOKUP(A119,'[1]shui_24h-VS-hzt_10_24h.GeneDiff'!$1:$1048576,6,0)</f>
        <v>4387</v>
      </c>
      <c r="G119">
        <f>VLOOKUP(A119,'[1]shui_24h-VS-hzt_10_24h.GeneDiff'!$1:$1048576,7,0)</f>
        <v>6.8158368382711796</v>
      </c>
      <c r="H119">
        <f>VLOOKUP(A119,'[1]shui_24h-VS-hzt_10_24h.GeneDiff'!$1:$1048576,8,0)</f>
        <v>1.14136583443241</v>
      </c>
      <c r="I119" t="str">
        <f>VLOOKUP(A119,'[1]shui_24h-VS-hzt_10_24h.GeneDiff'!$1:$1048576,9,0)</f>
        <v>up</v>
      </c>
      <c r="J119">
        <f>VLOOKUP(A119,'[1]shui_24h-VS-hzt_10_24h.GeneDiff'!$1:$1048576,10,0)</f>
        <v>3.7260246565453199E-8</v>
      </c>
      <c r="K119">
        <f>VLOOKUP(A119,'[1]shui_24h-VS-hzt_10_24h.GeneDiff'!$1:$1048576,11,0)</f>
        <v>6.56300734057081E-6</v>
      </c>
      <c r="L119" t="str">
        <f>VLOOKUP(A119,'[1]shui_24h-VS-hzt_10_24h.GeneDiff'!$1:$1048576,12,0)</f>
        <v>-</v>
      </c>
      <c r="M119" t="str">
        <f>VLOOKUP(A119,'[1]shui_24h-VS-hzt_10_24h.GeneDiff'!$1:$1048576,13,0)</f>
        <v>-</v>
      </c>
      <c r="N119" t="str">
        <f>VLOOKUP(A119,'[1]shui_24h-VS-hzt_10_24h.GeneDiff'!$1:$1048576,14,0)</f>
        <v>-</v>
      </c>
      <c r="O119" t="str">
        <f>VLOOKUP(A119,'[1]shui_24h-VS-hzt_10_24h.GeneDiff'!$1:$1048576,15,0)</f>
        <v>-</v>
      </c>
      <c r="P119" t="str">
        <f>VLOOKUP(A119,'[1]shui_24h-VS-hzt_10_24h.GeneDiff'!$1:$1048576,16,0)</f>
        <v>gi|698521533|ref|XP_009757573.1|/0/PREDICTED: protein NRT1/ PTR FAMILY 4.5-like isoform X2 [Nicotiana sylvestris]</v>
      </c>
    </row>
    <row r="120" spans="1:16">
      <c r="A120" s="1" t="s">
        <v>118</v>
      </c>
      <c r="B120">
        <f>VLOOKUP(A120,'[1]shui_24h-VS-hzt_10_24h.GeneDiff'!$1:$1048576,2,0)</f>
        <v>1197</v>
      </c>
      <c r="C120">
        <f>VLOOKUP(A120,'[1]shui_24h-VS-hzt_10_24h.GeneDiff'!$1:$1048576,3,0)</f>
        <v>3013</v>
      </c>
      <c r="D120">
        <f>VLOOKUP(A120,'[1]shui_24h-VS-hzt_10_24h.GeneDiff'!$1:$1048576,4,0)</f>
        <v>2703</v>
      </c>
      <c r="E120">
        <f>VLOOKUP(A120,'[1]shui_24h-VS-hzt_10_24h.GeneDiff'!$1:$1048576,5,0)</f>
        <v>5788</v>
      </c>
      <c r="F120">
        <f>VLOOKUP(A120,'[1]shui_24h-VS-hzt_10_24h.GeneDiff'!$1:$1048576,6,0)</f>
        <v>5950</v>
      </c>
      <c r="G120">
        <f>VLOOKUP(A120,'[1]shui_24h-VS-hzt_10_24h.GeneDiff'!$1:$1048576,7,0)</f>
        <v>7.5552518738171397</v>
      </c>
      <c r="H120">
        <f>VLOOKUP(A120,'[1]shui_24h-VS-hzt_10_24h.GeneDiff'!$1:$1048576,8,0)</f>
        <v>1.00192707348738</v>
      </c>
      <c r="I120" t="str">
        <f>VLOOKUP(A120,'[1]shui_24h-VS-hzt_10_24h.GeneDiff'!$1:$1048576,9,0)</f>
        <v>up</v>
      </c>
      <c r="J120">
        <f>VLOOKUP(A120,'[1]shui_24h-VS-hzt_10_24h.GeneDiff'!$1:$1048576,10,0)</f>
        <v>3.8232603156966301E-8</v>
      </c>
      <c r="K120">
        <f>VLOOKUP(A120,'[1]shui_24h-VS-hzt_10_24h.GeneDiff'!$1:$1048576,11,0)</f>
        <v>6.6968652496443903E-6</v>
      </c>
      <c r="L120" t="str">
        <f>VLOOKUP(A120,'[1]shui_24h-VS-hzt_10_24h.GeneDiff'!$1:$1048576,12,0)</f>
        <v>ko03040//Spliceosome</v>
      </c>
      <c r="M120" t="str">
        <f>VLOOKUP(A120,'[1]shui_24h-VS-hzt_10_24h.GeneDiff'!$1:$1048576,13,0)</f>
        <v>-</v>
      </c>
      <c r="N120" t="str">
        <f>VLOOKUP(A120,'[1]shui_24h-VS-hzt_10_24h.GeneDiff'!$1:$1048576,14,0)</f>
        <v>GO:0036094//small molecule binding;GO:0097159//organic cyclic compound binding</v>
      </c>
      <c r="O120" t="str">
        <f>VLOOKUP(A120,'[1]shui_24h-VS-hzt_10_24h.GeneDiff'!$1:$1048576,15,0)</f>
        <v>-</v>
      </c>
      <c r="P120" t="str">
        <f>VLOOKUP(A120,'[1]shui_24h-VS-hzt_10_24h.GeneDiff'!$1:$1048576,16,0)</f>
        <v>gi|698585851|ref|XP_009778763.1|/2.04438e-65/PREDICTED: serine/arginine-rich splicing factor SR45a-like isoform X2 [Nicotiana sylvestris]</v>
      </c>
    </row>
    <row r="121" spans="1:16">
      <c r="A121" s="1" t="s">
        <v>119</v>
      </c>
      <c r="B121">
        <f>VLOOKUP(A121,'[1]shui_24h-VS-hzt_10_24h.GeneDiff'!$1:$1048576,2,0)</f>
        <v>1344</v>
      </c>
      <c r="C121">
        <f>VLOOKUP(A121,'[1]shui_24h-VS-hzt_10_24h.GeneDiff'!$1:$1048576,3,0)</f>
        <v>785</v>
      </c>
      <c r="D121">
        <f>VLOOKUP(A121,'[1]shui_24h-VS-hzt_10_24h.GeneDiff'!$1:$1048576,4,0)</f>
        <v>846</v>
      </c>
      <c r="E121">
        <f>VLOOKUP(A121,'[1]shui_24h-VS-hzt_10_24h.GeneDiff'!$1:$1048576,5,0)</f>
        <v>1463</v>
      </c>
      <c r="F121">
        <f>VLOOKUP(A121,'[1]shui_24h-VS-hzt_10_24h.GeneDiff'!$1:$1048576,6,0)</f>
        <v>2020</v>
      </c>
      <c r="G121">
        <f>VLOOKUP(A121,'[1]shui_24h-VS-hzt_10_24h.GeneDiff'!$1:$1048576,7,0)</f>
        <v>5.7783049409866196</v>
      </c>
      <c r="H121">
        <f>VLOOKUP(A121,'[1]shui_24h-VS-hzt_10_24h.GeneDiff'!$1:$1048576,8,0)</f>
        <v>1.0539026156110101</v>
      </c>
      <c r="I121" t="str">
        <f>VLOOKUP(A121,'[1]shui_24h-VS-hzt_10_24h.GeneDiff'!$1:$1048576,9,0)</f>
        <v>up</v>
      </c>
      <c r="J121">
        <f>VLOOKUP(A121,'[1]shui_24h-VS-hzt_10_24h.GeneDiff'!$1:$1048576,10,0)</f>
        <v>3.8802955251757497E-8</v>
      </c>
      <c r="K121">
        <f>VLOOKUP(A121,'[1]shui_24h-VS-hzt_10_24h.GeneDiff'!$1:$1048576,11,0)</f>
        <v>6.7592175476942602E-6</v>
      </c>
      <c r="L121" t="str">
        <f>VLOOKUP(A121,'[1]shui_24h-VS-hzt_10_24h.GeneDiff'!$1:$1048576,12,0)</f>
        <v>ko04145//Phagosome</v>
      </c>
      <c r="M121" t="str">
        <f>VLOOKUP(A121,'[1]shui_24h-VS-hzt_10_24h.GeneDiff'!$1:$1048576,13,0)</f>
        <v>GO:0043231//intracellular membrane-bounded organelle;GO:0015630//microtubule cytoskeleton;GO:0043234//protein complex</v>
      </c>
      <c r="N121" t="str">
        <f>VLOOKUP(A121,'[1]shui_24h-VS-hzt_10_24h.GeneDiff'!$1:$1048576,14,0)</f>
        <v>GO:0005198//structural molecule activity;GO:0032550;GO:0017111//nucleoside-triphosphatase activity</v>
      </c>
      <c r="O121" t="str">
        <f>VLOOKUP(A121,'[1]shui_24h-VS-hzt_10_24h.GeneDiff'!$1:$1048576,15,0)</f>
        <v>GO:0051603//proteolysis involved in cellular protein catabolic process;GO:0006996//organelle organization;GO:0006970//response to osmotic stress;GO:0006006//glucose metabolic process;GO:0043623//cellular protein complex assembly;GO:0009154//purine ribonucleotide catabolic process</v>
      </c>
      <c r="P121" t="str">
        <f>VLOOKUP(A121,'[1]shui_24h-VS-hzt_10_24h.GeneDiff'!$1:$1048576,16,0)</f>
        <v>gi|698445347|ref|XP_009767718.1|/0/PREDICTED: tubulin beta-1 chain [Nicotiana sylvestris]</v>
      </c>
    </row>
    <row r="122" spans="1:16">
      <c r="A122" s="1" t="s">
        <v>120</v>
      </c>
      <c r="B122">
        <f>VLOOKUP(A122,'[1]shui_24h-VS-hzt_10_24h.GeneDiff'!$1:$1048576,2,0)</f>
        <v>1203</v>
      </c>
      <c r="C122">
        <f>VLOOKUP(A122,'[1]shui_24h-VS-hzt_10_24h.GeneDiff'!$1:$1048576,3,0)</f>
        <v>805</v>
      </c>
      <c r="D122">
        <f>VLOOKUP(A122,'[1]shui_24h-VS-hzt_10_24h.GeneDiff'!$1:$1048576,4,0)</f>
        <v>882</v>
      </c>
      <c r="E122">
        <f>VLOOKUP(A122,'[1]shui_24h-VS-hzt_10_24h.GeneDiff'!$1:$1048576,5,0)</f>
        <v>1512</v>
      </c>
      <c r="F122">
        <f>VLOOKUP(A122,'[1]shui_24h-VS-hzt_10_24h.GeneDiff'!$1:$1048576,6,0)</f>
        <v>2107</v>
      </c>
      <c r="G122">
        <f>VLOOKUP(A122,'[1]shui_24h-VS-hzt_10_24h.GeneDiff'!$1:$1048576,7,0)</f>
        <v>5.8310412224570998</v>
      </c>
      <c r="H122">
        <f>VLOOKUP(A122,'[1]shui_24h-VS-hzt_10_24h.GeneDiff'!$1:$1048576,8,0)</f>
        <v>1.0605523496248099</v>
      </c>
      <c r="I122" t="str">
        <f>VLOOKUP(A122,'[1]shui_24h-VS-hzt_10_24h.GeneDiff'!$1:$1048576,9,0)</f>
        <v>up</v>
      </c>
      <c r="J122">
        <f>VLOOKUP(A122,'[1]shui_24h-VS-hzt_10_24h.GeneDiff'!$1:$1048576,10,0)</f>
        <v>3.9128248483083501E-8</v>
      </c>
      <c r="K122">
        <f>VLOOKUP(A122,'[1]shui_24h-VS-hzt_10_24h.GeneDiff'!$1:$1048576,11,0)</f>
        <v>6.7784315737535199E-6</v>
      </c>
      <c r="L122" t="str">
        <f>VLOOKUP(A122,'[1]shui_24h-VS-hzt_10_24h.GeneDiff'!$1:$1048576,12,0)</f>
        <v>ko00600//Sphingolipid metabolism;ko00052//Galactose metabolism;ko00603//Glycosphingolipid biosynthesis - globo series;ko00561//Glycerolipid metabolism</v>
      </c>
      <c r="M122" t="str">
        <f>VLOOKUP(A122,'[1]shui_24h-VS-hzt_10_24h.GeneDiff'!$1:$1048576,13,0)</f>
        <v>-</v>
      </c>
      <c r="N122" t="str">
        <f>VLOOKUP(A122,'[1]shui_24h-VS-hzt_10_24h.GeneDiff'!$1:$1048576,14,0)</f>
        <v>GO:0004557//alpha-galactosidase activity</v>
      </c>
      <c r="O122" t="str">
        <f>VLOOKUP(A122,'[1]shui_24h-VS-hzt_10_24h.GeneDiff'!$1:$1048576,15,0)</f>
        <v>GO:0044238//primary metabolic process</v>
      </c>
      <c r="P122" t="str">
        <f>VLOOKUP(A122,'[1]shui_24h-VS-hzt_10_24h.GeneDiff'!$1:$1048576,16,0)</f>
        <v>gi|698472146|ref|XP_009784200.1|/0/PREDICTED: alpha-galactosidase [Nicotiana sylvestris]</v>
      </c>
    </row>
    <row r="123" spans="1:16">
      <c r="A123" s="1" t="s">
        <v>121</v>
      </c>
      <c r="B123">
        <f>VLOOKUP(A123,'[1]shui_24h-VS-hzt_10_24h.GeneDiff'!$1:$1048576,2,0)</f>
        <v>489</v>
      </c>
      <c r="C123">
        <f>VLOOKUP(A123,'[1]shui_24h-VS-hzt_10_24h.GeneDiff'!$1:$1048576,3,0)</f>
        <v>380</v>
      </c>
      <c r="D123">
        <f>VLOOKUP(A123,'[1]shui_24h-VS-hzt_10_24h.GeneDiff'!$1:$1048576,4,0)</f>
        <v>271</v>
      </c>
      <c r="E123">
        <f>VLOOKUP(A123,'[1]shui_24h-VS-hzt_10_24h.GeneDiff'!$1:$1048576,5,0)</f>
        <v>690</v>
      </c>
      <c r="F123">
        <f>VLOOKUP(A123,'[1]shui_24h-VS-hzt_10_24h.GeneDiff'!$1:$1048576,6,0)</f>
        <v>911</v>
      </c>
      <c r="G123">
        <f>VLOOKUP(A123,'[1]shui_24h-VS-hzt_10_24h.GeneDiff'!$1:$1048576,7,0)</f>
        <v>4.6006922648142297</v>
      </c>
      <c r="H123">
        <f>VLOOKUP(A123,'[1]shui_24h-VS-hzt_10_24h.GeneDiff'!$1:$1048576,8,0)</f>
        <v>1.2502204043129399</v>
      </c>
      <c r="I123" t="str">
        <f>VLOOKUP(A123,'[1]shui_24h-VS-hzt_10_24h.GeneDiff'!$1:$1048576,9,0)</f>
        <v>up</v>
      </c>
      <c r="J123">
        <f>VLOOKUP(A123,'[1]shui_24h-VS-hzt_10_24h.GeneDiff'!$1:$1048576,10,0)</f>
        <v>3.9946084075748998E-8</v>
      </c>
      <c r="K123">
        <f>VLOOKUP(A123,'[1]shui_24h-VS-hzt_10_24h.GeneDiff'!$1:$1048576,11,0)</f>
        <v>6.8822955454879202E-6</v>
      </c>
      <c r="L123" t="str">
        <f>VLOOKUP(A123,'[1]shui_24h-VS-hzt_10_24h.GeneDiff'!$1:$1048576,12,0)</f>
        <v>-</v>
      </c>
      <c r="M123" t="str">
        <f>VLOOKUP(A123,'[1]shui_24h-VS-hzt_10_24h.GeneDiff'!$1:$1048576,13,0)</f>
        <v>-</v>
      </c>
      <c r="N123" t="str">
        <f>VLOOKUP(A123,'[1]shui_24h-VS-hzt_10_24h.GeneDiff'!$1:$1048576,14,0)</f>
        <v>-</v>
      </c>
      <c r="O123" t="str">
        <f>VLOOKUP(A123,'[1]shui_24h-VS-hzt_10_24h.GeneDiff'!$1:$1048576,15,0)</f>
        <v>-</v>
      </c>
      <c r="P123" t="str">
        <f>VLOOKUP(A123,'[1]shui_24h-VS-hzt_10_24h.GeneDiff'!$1:$1048576,16,0)</f>
        <v>gi|698518982|ref|XP_009804355.1|/4.50099e-105/PREDICTED: protein EARLY RESPONSIVE TO DEHYDRATION 15 isoform X2 [Nicotiana sylvestris]</v>
      </c>
    </row>
    <row r="124" spans="1:16">
      <c r="A124" s="1" t="s">
        <v>122</v>
      </c>
      <c r="B124">
        <f>VLOOKUP(A124,'[1]shui_24h-VS-hzt_10_24h.GeneDiff'!$1:$1048576,2,0)</f>
        <v>1104</v>
      </c>
      <c r="C124">
        <f>VLOOKUP(A124,'[1]shui_24h-VS-hzt_10_24h.GeneDiff'!$1:$1048576,3,0)</f>
        <v>21</v>
      </c>
      <c r="D124">
        <f>VLOOKUP(A124,'[1]shui_24h-VS-hzt_10_24h.GeneDiff'!$1:$1048576,4,0)</f>
        <v>19</v>
      </c>
      <c r="E124">
        <f>VLOOKUP(A124,'[1]shui_24h-VS-hzt_10_24h.GeneDiff'!$1:$1048576,5,0)</f>
        <v>81</v>
      </c>
      <c r="F124">
        <f>VLOOKUP(A124,'[1]shui_24h-VS-hzt_10_24h.GeneDiff'!$1:$1048576,6,0)</f>
        <v>168</v>
      </c>
      <c r="G124">
        <f>VLOOKUP(A124,'[1]shui_24h-VS-hzt_10_24h.GeneDiff'!$1:$1048576,7,0)</f>
        <v>1.66174596516244</v>
      </c>
      <c r="H124">
        <f>VLOOKUP(A124,'[1]shui_24h-VS-hzt_10_24h.GeneDiff'!$1:$1048576,8,0)</f>
        <v>2.57761533669678</v>
      </c>
      <c r="I124" t="str">
        <f>VLOOKUP(A124,'[1]shui_24h-VS-hzt_10_24h.GeneDiff'!$1:$1048576,9,0)</f>
        <v>up</v>
      </c>
      <c r="J124">
        <f>VLOOKUP(A124,'[1]shui_24h-VS-hzt_10_24h.GeneDiff'!$1:$1048576,10,0)</f>
        <v>4.1735682142784101E-8</v>
      </c>
      <c r="K124">
        <f>VLOOKUP(A124,'[1]shui_24h-VS-hzt_10_24h.GeneDiff'!$1:$1048576,11,0)</f>
        <v>7.1515452297817298E-6</v>
      </c>
      <c r="L124" t="str">
        <f>VLOOKUP(A124,'[1]shui_24h-VS-hzt_10_24h.GeneDiff'!$1:$1048576,12,0)</f>
        <v>-</v>
      </c>
      <c r="M124" t="str">
        <f>VLOOKUP(A124,'[1]shui_24h-VS-hzt_10_24h.GeneDiff'!$1:$1048576,13,0)</f>
        <v>-</v>
      </c>
      <c r="N124" t="str">
        <f>VLOOKUP(A124,'[1]shui_24h-VS-hzt_10_24h.GeneDiff'!$1:$1048576,14,0)</f>
        <v>-</v>
      </c>
      <c r="O124" t="str">
        <f>VLOOKUP(A124,'[1]shui_24h-VS-hzt_10_24h.GeneDiff'!$1:$1048576,15,0)</f>
        <v>GO:0044699</v>
      </c>
      <c r="P124" t="str">
        <f>VLOOKUP(A124,'[1]shui_24h-VS-hzt_10_24h.GeneDiff'!$1:$1048576,16,0)</f>
        <v>gi|697156647|ref|XP_009587078.1|/1.22059e-123/PREDICTED: putative auxin efflux carrier component 8 [Nicotiana tomentosiformis]</v>
      </c>
    </row>
    <row r="125" spans="1:16">
      <c r="A125" s="1" t="s">
        <v>123</v>
      </c>
      <c r="B125">
        <f>VLOOKUP(A125,'[1]shui_24h-VS-hzt_10_24h.GeneDiff'!$1:$1048576,2,0)</f>
        <v>1404</v>
      </c>
      <c r="C125">
        <f>VLOOKUP(A125,'[1]shui_24h-VS-hzt_10_24h.GeneDiff'!$1:$1048576,3,0)</f>
        <v>45</v>
      </c>
      <c r="D125">
        <f>VLOOKUP(A125,'[1]shui_24h-VS-hzt_10_24h.GeneDiff'!$1:$1048576,4,0)</f>
        <v>62</v>
      </c>
      <c r="E125">
        <f>VLOOKUP(A125,'[1]shui_24h-VS-hzt_10_24h.GeneDiff'!$1:$1048576,5,0)</f>
        <v>159</v>
      </c>
      <c r="F125">
        <f>VLOOKUP(A125,'[1]shui_24h-VS-hzt_10_24h.GeneDiff'!$1:$1048576,6,0)</f>
        <v>222</v>
      </c>
      <c r="G125">
        <f>VLOOKUP(A125,'[1]shui_24h-VS-hzt_10_24h.GeneDiff'!$1:$1048576,7,0)</f>
        <v>2.40760607438339</v>
      </c>
      <c r="H125">
        <f>VLOOKUP(A125,'[1]shui_24h-VS-hzt_10_24h.GeneDiff'!$1:$1048576,8,0)</f>
        <v>1.7934222323515301</v>
      </c>
      <c r="I125" t="str">
        <f>VLOOKUP(A125,'[1]shui_24h-VS-hzt_10_24h.GeneDiff'!$1:$1048576,9,0)</f>
        <v>up</v>
      </c>
      <c r="J125">
        <f>VLOOKUP(A125,'[1]shui_24h-VS-hzt_10_24h.GeneDiff'!$1:$1048576,10,0)</f>
        <v>4.2315389421673899E-8</v>
      </c>
      <c r="K125">
        <f>VLOOKUP(A125,'[1]shui_24h-VS-hzt_10_24h.GeneDiff'!$1:$1048576,11,0)</f>
        <v>7.2116860166268002E-6</v>
      </c>
      <c r="L125" t="str">
        <f>VLOOKUP(A125,'[1]shui_24h-VS-hzt_10_24h.GeneDiff'!$1:$1048576,12,0)</f>
        <v>ko00903//Limonene and pinene degradation;ko01100//Metabolic pathways;ko00945//Stilbenoid, diarylheptanoid and gingerol biosynthesis;ko00906//Carotenoid biosynthesis;ko01110//Biosynthesis of secondary metabolites</v>
      </c>
      <c r="M125" t="str">
        <f>VLOOKUP(A125,'[1]shui_24h-VS-hzt_10_24h.GeneDiff'!$1:$1048576,13,0)</f>
        <v>-</v>
      </c>
      <c r="N125" t="str">
        <f>VLOOKUP(A125,'[1]shui_24h-VS-hzt_10_24h.GeneDiff'!$1:$1048576,14,0)</f>
        <v>GO:0046914//transition metal ion binding;GO:0016491//oxidoreductase activity;GO:0046906//tetrapyrrole binding</v>
      </c>
      <c r="O125" t="str">
        <f>VLOOKUP(A125,'[1]shui_24h-VS-hzt_10_24h.GeneDiff'!$1:$1048576,15,0)</f>
        <v>GO:0044710</v>
      </c>
      <c r="P125" t="str">
        <f>VLOOKUP(A125,'[1]shui_24h-VS-hzt_10_24h.GeneDiff'!$1:$1048576,16,0)</f>
        <v>gi|698508055|ref|XP_009799325.1|/0/PREDICTED: cytochrome P450 711A1 [Nicotiana sylvestris]</v>
      </c>
    </row>
    <row r="126" spans="1:16">
      <c r="A126" s="1" t="s">
        <v>124</v>
      </c>
      <c r="B126">
        <f>VLOOKUP(A126,'[1]shui_24h-VS-hzt_10_24h.GeneDiff'!$1:$1048576,2,0)</f>
        <v>1599</v>
      </c>
      <c r="C126">
        <f>VLOOKUP(A126,'[1]shui_24h-VS-hzt_10_24h.GeneDiff'!$1:$1048576,3,0)</f>
        <v>72</v>
      </c>
      <c r="D126">
        <f>VLOOKUP(A126,'[1]shui_24h-VS-hzt_10_24h.GeneDiff'!$1:$1048576,4,0)</f>
        <v>113</v>
      </c>
      <c r="E126">
        <f>VLOOKUP(A126,'[1]shui_24h-VS-hzt_10_24h.GeneDiff'!$1:$1048576,5,0)</f>
        <v>405</v>
      </c>
      <c r="F126">
        <f>VLOOKUP(A126,'[1]shui_24h-VS-hzt_10_24h.GeneDiff'!$1:$1048576,6,0)</f>
        <v>246</v>
      </c>
      <c r="G126">
        <f>VLOOKUP(A126,'[1]shui_24h-VS-hzt_10_24h.GeneDiff'!$1:$1048576,7,0)</f>
        <v>3.1894169876504099</v>
      </c>
      <c r="H126">
        <f>VLOOKUP(A126,'[1]shui_24h-VS-hzt_10_24h.GeneDiff'!$1:$1048576,8,0)</f>
        <v>1.80336913262538</v>
      </c>
      <c r="I126" t="str">
        <f>VLOOKUP(A126,'[1]shui_24h-VS-hzt_10_24h.GeneDiff'!$1:$1048576,9,0)</f>
        <v>up</v>
      </c>
      <c r="J126">
        <f>VLOOKUP(A126,'[1]shui_24h-VS-hzt_10_24h.GeneDiff'!$1:$1048576,10,0)</f>
        <v>4.4995002782425398E-8</v>
      </c>
      <c r="K126">
        <f>VLOOKUP(A126,'[1]shui_24h-VS-hzt_10_24h.GeneDiff'!$1:$1048576,11,0)</f>
        <v>7.58634996110743E-6</v>
      </c>
      <c r="L126" t="str">
        <f>VLOOKUP(A126,'[1]shui_24h-VS-hzt_10_24h.GeneDiff'!$1:$1048576,12,0)</f>
        <v>-</v>
      </c>
      <c r="M126" t="str">
        <f>VLOOKUP(A126,'[1]shui_24h-VS-hzt_10_24h.GeneDiff'!$1:$1048576,13,0)</f>
        <v>-</v>
      </c>
      <c r="N126" t="str">
        <f>VLOOKUP(A126,'[1]shui_24h-VS-hzt_10_24h.GeneDiff'!$1:$1048576,14,0)</f>
        <v>-</v>
      </c>
      <c r="O126" t="str">
        <f>VLOOKUP(A126,'[1]shui_24h-VS-hzt_10_24h.GeneDiff'!$1:$1048576,15,0)</f>
        <v>-</v>
      </c>
      <c r="P126" t="str">
        <f>VLOOKUP(A126,'[1]shui_24h-VS-hzt_10_24h.GeneDiff'!$1:$1048576,16,0)</f>
        <v>gi|698470613|ref|XP_009783853.1|;gi|698470609|ref|XP_009783852.1|/0;0/PREDICTED: uncharacterized protein LOC104232363 isoform X2 [Nicotiana sylvestris];PREDICTED: uncharacterized protein LOC104232363 isoform X1 [Nicotiana sylvestris]</v>
      </c>
    </row>
    <row r="127" spans="1:16">
      <c r="A127" s="1" t="s">
        <v>125</v>
      </c>
      <c r="B127">
        <f>VLOOKUP(A127,'[1]shui_24h-VS-hzt_10_24h.GeneDiff'!$1:$1048576,2,0)</f>
        <v>690</v>
      </c>
      <c r="C127">
        <f>VLOOKUP(A127,'[1]shui_24h-VS-hzt_10_24h.GeneDiff'!$1:$1048576,3,0)</f>
        <v>698</v>
      </c>
      <c r="D127">
        <f>VLOOKUP(A127,'[1]shui_24h-VS-hzt_10_24h.GeneDiff'!$1:$1048576,4,0)</f>
        <v>657</v>
      </c>
      <c r="E127">
        <f>VLOOKUP(A127,'[1]shui_24h-VS-hzt_10_24h.GeneDiff'!$1:$1048576,5,0)</f>
        <v>1472</v>
      </c>
      <c r="F127">
        <f>VLOOKUP(A127,'[1]shui_24h-VS-hzt_10_24h.GeneDiff'!$1:$1048576,6,0)</f>
        <v>1358</v>
      </c>
      <c r="G127">
        <f>VLOOKUP(A127,'[1]shui_24h-VS-hzt_10_24h.GeneDiff'!$1:$1048576,7,0)</f>
        <v>5.4988034908032501</v>
      </c>
      <c r="H127">
        <f>VLOOKUP(A127,'[1]shui_24h-VS-hzt_10_24h.GeneDiff'!$1:$1048576,8,0)</f>
        <v>1.0306249154905101</v>
      </c>
      <c r="I127" t="str">
        <f>VLOOKUP(A127,'[1]shui_24h-VS-hzt_10_24h.GeneDiff'!$1:$1048576,9,0)</f>
        <v>up</v>
      </c>
      <c r="J127">
        <f>VLOOKUP(A127,'[1]shui_24h-VS-hzt_10_24h.GeneDiff'!$1:$1048576,10,0)</f>
        <v>4.9668906294734798E-8</v>
      </c>
      <c r="K127">
        <f>VLOOKUP(A127,'[1]shui_24h-VS-hzt_10_24h.GeneDiff'!$1:$1048576,11,0)</f>
        <v>8.2857722040565792E-6</v>
      </c>
      <c r="L127" t="str">
        <f>VLOOKUP(A127,'[1]shui_24h-VS-hzt_10_24h.GeneDiff'!$1:$1048576,12,0)</f>
        <v>-</v>
      </c>
      <c r="M127" t="str">
        <f>VLOOKUP(A127,'[1]shui_24h-VS-hzt_10_24h.GeneDiff'!$1:$1048576,13,0)</f>
        <v>-</v>
      </c>
      <c r="N127" t="str">
        <f>VLOOKUP(A127,'[1]shui_24h-VS-hzt_10_24h.GeneDiff'!$1:$1048576,14,0)</f>
        <v>-</v>
      </c>
      <c r="O127" t="str">
        <f>VLOOKUP(A127,'[1]shui_24h-VS-hzt_10_24h.GeneDiff'!$1:$1048576,15,0)</f>
        <v>-</v>
      </c>
      <c r="P127" t="str">
        <f>VLOOKUP(A127,'[1]shui_24h-VS-hzt_10_24h.GeneDiff'!$1:$1048576,16,0)</f>
        <v>gi|698510788|ref|XP_009800540.1|;gi|697125782|ref|XP_009616914.1|/2.35829e-101;3.70651e-116/PREDICTED: dnaJ homolog subfamily B member 6 isoform X1 [Nicotiana sylvestris];PREDICTED: dnaJ homolog subfamily B member 6 isoform X1 [Nicotiana tomentosiformis]</v>
      </c>
    </row>
    <row r="128" spans="1:16">
      <c r="A128" s="1" t="s">
        <v>126</v>
      </c>
      <c r="B128">
        <f>VLOOKUP(A128,'[1]shui_24h-VS-hzt_10_24h.GeneDiff'!$1:$1048576,2,0)</f>
        <v>1758</v>
      </c>
      <c r="C128">
        <f>VLOOKUP(A128,'[1]shui_24h-VS-hzt_10_24h.GeneDiff'!$1:$1048576,3,0)</f>
        <v>161</v>
      </c>
      <c r="D128">
        <f>VLOOKUP(A128,'[1]shui_24h-VS-hzt_10_24h.GeneDiff'!$1:$1048576,4,0)</f>
        <v>166</v>
      </c>
      <c r="E128">
        <f>VLOOKUP(A128,'[1]shui_24h-VS-hzt_10_24h.GeneDiff'!$1:$1048576,5,0)</f>
        <v>471</v>
      </c>
      <c r="F128">
        <f>VLOOKUP(A128,'[1]shui_24h-VS-hzt_10_24h.GeneDiff'!$1:$1048576,6,0)</f>
        <v>366</v>
      </c>
      <c r="G128">
        <f>VLOOKUP(A128,'[1]shui_24h-VS-hzt_10_24h.GeneDiff'!$1:$1048576,7,0)</f>
        <v>3.6614261087910598</v>
      </c>
      <c r="H128">
        <f>VLOOKUP(A128,'[1]shui_24h-VS-hzt_10_24h.GeneDiff'!$1:$1048576,8,0)</f>
        <v>1.3300705510384101</v>
      </c>
      <c r="I128" t="str">
        <f>VLOOKUP(A128,'[1]shui_24h-VS-hzt_10_24h.GeneDiff'!$1:$1048576,9,0)</f>
        <v>up</v>
      </c>
      <c r="J128">
        <f>VLOOKUP(A128,'[1]shui_24h-VS-hzt_10_24h.GeneDiff'!$1:$1048576,10,0)</f>
        <v>5.2060443157930997E-8</v>
      </c>
      <c r="K128">
        <f>VLOOKUP(A128,'[1]shui_24h-VS-hzt_10_24h.GeneDiff'!$1:$1048576,11,0)</f>
        <v>8.5937890697717697E-6</v>
      </c>
      <c r="L128" t="str">
        <f>VLOOKUP(A128,'[1]shui_24h-VS-hzt_10_24h.GeneDiff'!$1:$1048576,12,0)</f>
        <v>-</v>
      </c>
      <c r="M128" t="str">
        <f>VLOOKUP(A128,'[1]shui_24h-VS-hzt_10_24h.GeneDiff'!$1:$1048576,13,0)</f>
        <v>-</v>
      </c>
      <c r="N128" t="str">
        <f>VLOOKUP(A128,'[1]shui_24h-VS-hzt_10_24h.GeneDiff'!$1:$1048576,14,0)</f>
        <v>-</v>
      </c>
      <c r="O128" t="str">
        <f>VLOOKUP(A128,'[1]shui_24h-VS-hzt_10_24h.GeneDiff'!$1:$1048576,15,0)</f>
        <v>-</v>
      </c>
      <c r="P128" t="str">
        <f>VLOOKUP(A128,'[1]shui_24h-VS-hzt_10_24h.GeneDiff'!$1:$1048576,16,0)</f>
        <v>gi|698487885|ref|XP_009790563.1|/0/PREDICTED: uncharacterized protein LOC104238005 [Nicotiana sylvestris]</v>
      </c>
    </row>
    <row r="129" spans="1:16">
      <c r="A129" s="1" t="s">
        <v>127</v>
      </c>
      <c r="B129">
        <f>VLOOKUP(A129,'[1]shui_24h-VS-hzt_10_24h.GeneDiff'!$1:$1048576,2,0)</f>
        <v>333</v>
      </c>
      <c r="C129">
        <f>VLOOKUP(A129,'[1]shui_24h-VS-hzt_10_24h.GeneDiff'!$1:$1048576,3,0)</f>
        <v>456</v>
      </c>
      <c r="D129">
        <f>VLOOKUP(A129,'[1]shui_24h-VS-hzt_10_24h.GeneDiff'!$1:$1048576,4,0)</f>
        <v>447</v>
      </c>
      <c r="E129">
        <f>VLOOKUP(A129,'[1]shui_24h-VS-hzt_10_24h.GeneDiff'!$1:$1048576,5,0)</f>
        <v>1122</v>
      </c>
      <c r="F129">
        <f>VLOOKUP(A129,'[1]shui_24h-VS-hzt_10_24h.GeneDiff'!$1:$1048576,6,0)</f>
        <v>885</v>
      </c>
      <c r="G129">
        <f>VLOOKUP(A129,'[1]shui_24h-VS-hzt_10_24h.GeneDiff'!$1:$1048576,7,0)</f>
        <v>4.9782123666943496</v>
      </c>
      <c r="H129">
        <f>VLOOKUP(A129,'[1]shui_24h-VS-hzt_10_24h.GeneDiff'!$1:$1048576,8,0)</f>
        <v>1.12564950310917</v>
      </c>
      <c r="I129" t="str">
        <f>VLOOKUP(A129,'[1]shui_24h-VS-hzt_10_24h.GeneDiff'!$1:$1048576,9,0)</f>
        <v>up</v>
      </c>
      <c r="J129">
        <f>VLOOKUP(A129,'[1]shui_24h-VS-hzt_10_24h.GeneDiff'!$1:$1048576,10,0)</f>
        <v>5.5654838689130401E-8</v>
      </c>
      <c r="K129">
        <f>VLOOKUP(A129,'[1]shui_24h-VS-hzt_10_24h.GeneDiff'!$1:$1048576,11,0)</f>
        <v>9.1257313734220993E-6</v>
      </c>
      <c r="L129" t="str">
        <f>VLOOKUP(A129,'[1]shui_24h-VS-hzt_10_24h.GeneDiff'!$1:$1048576,12,0)</f>
        <v>-</v>
      </c>
      <c r="M129" t="str">
        <f>VLOOKUP(A129,'[1]shui_24h-VS-hzt_10_24h.GeneDiff'!$1:$1048576,13,0)</f>
        <v>-</v>
      </c>
      <c r="N129" t="str">
        <f>VLOOKUP(A129,'[1]shui_24h-VS-hzt_10_24h.GeneDiff'!$1:$1048576,14,0)</f>
        <v>-</v>
      </c>
      <c r="O129" t="str">
        <f>VLOOKUP(A129,'[1]shui_24h-VS-hzt_10_24h.GeneDiff'!$1:$1048576,15,0)</f>
        <v>GO:0050896//response to stimulus</v>
      </c>
      <c r="P129" t="str">
        <f>VLOOKUP(A129,'[1]shui_24h-VS-hzt_10_24h.GeneDiff'!$1:$1048576,16,0)</f>
        <v>gi|698457690|ref|XP_009780891.1|/3.62705e-23/PREDICTED: abscisic stress-ripening protein 2 [Nicotiana sylvestris]</v>
      </c>
    </row>
    <row r="130" spans="1:16">
      <c r="A130" s="1" t="s">
        <v>128</v>
      </c>
      <c r="B130">
        <f>VLOOKUP(A130,'[1]shui_24h-VS-hzt_10_24h.GeneDiff'!$1:$1048576,2,0)</f>
        <v>1062</v>
      </c>
      <c r="C130">
        <f>VLOOKUP(A130,'[1]shui_24h-VS-hzt_10_24h.GeneDiff'!$1:$1048576,3,0)</f>
        <v>2</v>
      </c>
      <c r="D130">
        <f>VLOOKUP(A130,'[1]shui_24h-VS-hzt_10_24h.GeneDiff'!$1:$1048576,4,0)</f>
        <v>10</v>
      </c>
      <c r="E130">
        <f>VLOOKUP(A130,'[1]shui_24h-VS-hzt_10_24h.GeneDiff'!$1:$1048576,5,0)</f>
        <v>79</v>
      </c>
      <c r="F130">
        <f>VLOOKUP(A130,'[1]shui_24h-VS-hzt_10_24h.GeneDiff'!$1:$1048576,6,0)</f>
        <v>54</v>
      </c>
      <c r="G130">
        <f>VLOOKUP(A130,'[1]shui_24h-VS-hzt_10_24h.GeneDiff'!$1:$1048576,7,0)</f>
        <v>0.72184047714613297</v>
      </c>
      <c r="H130">
        <f>VLOOKUP(A130,'[1]shui_24h-VS-hzt_10_24h.GeneDiff'!$1:$1048576,8,0)</f>
        <v>3.4338255882244701</v>
      </c>
      <c r="I130" t="str">
        <f>VLOOKUP(A130,'[1]shui_24h-VS-hzt_10_24h.GeneDiff'!$1:$1048576,9,0)</f>
        <v>up</v>
      </c>
      <c r="J130">
        <f>VLOOKUP(A130,'[1]shui_24h-VS-hzt_10_24h.GeneDiff'!$1:$1048576,10,0)</f>
        <v>5.7339773085334202E-8</v>
      </c>
      <c r="K130">
        <f>VLOOKUP(A130,'[1]shui_24h-VS-hzt_10_24h.GeneDiff'!$1:$1048576,11,0)</f>
        <v>9.3188953897293792E-6</v>
      </c>
      <c r="L130" t="str">
        <f>VLOOKUP(A130,'[1]shui_24h-VS-hzt_10_24h.GeneDiff'!$1:$1048576,12,0)</f>
        <v>ko03008//Ribosome biogenesis in eukaryotes</v>
      </c>
      <c r="M130" t="str">
        <f>VLOOKUP(A130,'[1]shui_24h-VS-hzt_10_24h.GeneDiff'!$1:$1048576,13,0)</f>
        <v>-</v>
      </c>
      <c r="N130" t="str">
        <f>VLOOKUP(A130,'[1]shui_24h-VS-hzt_10_24h.GeneDiff'!$1:$1048576,14,0)</f>
        <v>GO:0097159//organic cyclic compound binding;GO:0004518//nuclease activity;GO:0043169//cation binding</v>
      </c>
      <c r="O130" t="str">
        <f>VLOOKUP(A130,'[1]shui_24h-VS-hzt_10_24h.GeneDiff'!$1:$1048576,15,0)</f>
        <v>GO:0090304</v>
      </c>
      <c r="P130" t="str">
        <f>VLOOKUP(A130,'[1]shui_24h-VS-hzt_10_24h.GeneDiff'!$1:$1048576,16,0)</f>
        <v>gi|698522557|ref|XP_009758098.1|/0/PREDICTED: RNA exonuclease 4 [Nicotiana sylvestris]</v>
      </c>
    </row>
    <row r="131" spans="1:16">
      <c r="A131" s="1" t="s">
        <v>129</v>
      </c>
      <c r="B131">
        <f>VLOOKUP(A131,'[1]shui_24h-VS-hzt_10_24h.GeneDiff'!$1:$1048576,2,0)</f>
        <v>1032</v>
      </c>
      <c r="C131">
        <f>VLOOKUP(A131,'[1]shui_24h-VS-hzt_10_24h.GeneDiff'!$1:$1048576,3,0)</f>
        <v>51</v>
      </c>
      <c r="D131">
        <f>VLOOKUP(A131,'[1]shui_24h-VS-hzt_10_24h.GeneDiff'!$1:$1048576,4,0)</f>
        <v>21</v>
      </c>
      <c r="E131">
        <f>VLOOKUP(A131,'[1]shui_24h-VS-hzt_10_24h.GeneDiff'!$1:$1048576,5,0)</f>
        <v>241</v>
      </c>
      <c r="F131">
        <f>VLOOKUP(A131,'[1]shui_24h-VS-hzt_10_24h.GeneDiff'!$1:$1048576,6,0)</f>
        <v>152</v>
      </c>
      <c r="G131">
        <f>VLOOKUP(A131,'[1]shui_24h-VS-hzt_10_24h.GeneDiff'!$1:$1048576,7,0)</f>
        <v>2.3564155495536401</v>
      </c>
      <c r="H131">
        <f>VLOOKUP(A131,'[1]shui_24h-VS-hzt_10_24h.GeneDiff'!$1:$1048576,8,0)</f>
        <v>2.4104709624039402</v>
      </c>
      <c r="I131" t="str">
        <f>VLOOKUP(A131,'[1]shui_24h-VS-hzt_10_24h.GeneDiff'!$1:$1048576,9,0)</f>
        <v>up</v>
      </c>
      <c r="J131">
        <f>VLOOKUP(A131,'[1]shui_24h-VS-hzt_10_24h.GeneDiff'!$1:$1048576,10,0)</f>
        <v>5.8637698765509297E-8</v>
      </c>
      <c r="K131">
        <f>VLOOKUP(A131,'[1]shui_24h-VS-hzt_10_24h.GeneDiff'!$1:$1048576,11,0)</f>
        <v>9.4735444590625793E-6</v>
      </c>
      <c r="L131" t="str">
        <f>VLOOKUP(A131,'[1]shui_24h-VS-hzt_10_24h.GeneDiff'!$1:$1048576,12,0)</f>
        <v>-</v>
      </c>
      <c r="M131" t="str">
        <f>VLOOKUP(A131,'[1]shui_24h-VS-hzt_10_24h.GeneDiff'!$1:$1048576,13,0)</f>
        <v>GO:0044421;GO:0031012//extracellular matrix</v>
      </c>
      <c r="N131" t="str">
        <f>VLOOKUP(A131,'[1]shui_24h-VS-hzt_10_24h.GeneDiff'!$1:$1048576,14,0)</f>
        <v>GO:0008422//beta-glucosidase activity</v>
      </c>
      <c r="O131" t="str">
        <f>VLOOKUP(A131,'[1]shui_24h-VS-hzt_10_24h.GeneDiff'!$1:$1048576,15,0)</f>
        <v>GO:0033554//cellular response to stress;GO:0044238//primary metabolic process</v>
      </c>
      <c r="P131" t="str">
        <f>VLOOKUP(A131,'[1]shui_24h-VS-hzt_10_24h.GeneDiff'!$1:$1048576,16,0)</f>
        <v>gi|170304|gb|AAA34103.1|/0/PR2 [Nicotiana tabacum]</v>
      </c>
    </row>
    <row r="132" spans="1:16">
      <c r="A132" s="1" t="s">
        <v>130</v>
      </c>
      <c r="B132">
        <f>VLOOKUP(A132,'[1]shui_24h-VS-hzt_10_24h.GeneDiff'!$1:$1048576,2,0)</f>
        <v>780</v>
      </c>
      <c r="C132">
        <f>VLOOKUP(A132,'[1]shui_24h-VS-hzt_10_24h.GeneDiff'!$1:$1048576,3,0)</f>
        <v>1048</v>
      </c>
      <c r="D132">
        <f>VLOOKUP(A132,'[1]shui_24h-VS-hzt_10_24h.GeneDiff'!$1:$1048576,4,0)</f>
        <v>932</v>
      </c>
      <c r="E132">
        <f>VLOOKUP(A132,'[1]shui_24h-VS-hzt_10_24h.GeneDiff'!$1:$1048576,5,0)</f>
        <v>2326</v>
      </c>
      <c r="F132">
        <f>VLOOKUP(A132,'[1]shui_24h-VS-hzt_10_24h.GeneDiff'!$1:$1048576,6,0)</f>
        <v>1956</v>
      </c>
      <c r="G132">
        <f>VLOOKUP(A132,'[1]shui_24h-VS-hzt_10_24h.GeneDiff'!$1:$1048576,7,0)</f>
        <v>6.0813220391837701</v>
      </c>
      <c r="H132">
        <f>VLOOKUP(A132,'[1]shui_24h-VS-hzt_10_24h.GeneDiff'!$1:$1048576,8,0)</f>
        <v>1.0823837247860899</v>
      </c>
      <c r="I132" t="str">
        <f>VLOOKUP(A132,'[1]shui_24h-VS-hzt_10_24h.GeneDiff'!$1:$1048576,9,0)</f>
        <v>up</v>
      </c>
      <c r="J132">
        <f>VLOOKUP(A132,'[1]shui_24h-VS-hzt_10_24h.GeneDiff'!$1:$1048576,10,0)</f>
        <v>7.4792310385897198E-8</v>
      </c>
      <c r="K132">
        <f>VLOOKUP(A132,'[1]shui_24h-VS-hzt_10_24h.GeneDiff'!$1:$1048576,11,0)</f>
        <v>1.17906337707848E-5</v>
      </c>
      <c r="L132" t="str">
        <f>VLOOKUP(A132,'[1]shui_24h-VS-hzt_10_24h.GeneDiff'!$1:$1048576,12,0)</f>
        <v>-</v>
      </c>
      <c r="M132" t="str">
        <f>VLOOKUP(A132,'[1]shui_24h-VS-hzt_10_24h.GeneDiff'!$1:$1048576,13,0)</f>
        <v>-</v>
      </c>
      <c r="N132" t="str">
        <f>VLOOKUP(A132,'[1]shui_24h-VS-hzt_10_24h.GeneDiff'!$1:$1048576,14,0)</f>
        <v>-</v>
      </c>
      <c r="O132" t="str">
        <f>VLOOKUP(A132,'[1]shui_24h-VS-hzt_10_24h.GeneDiff'!$1:$1048576,15,0)</f>
        <v>-</v>
      </c>
      <c r="P132" t="str">
        <f>VLOOKUP(A132,'[1]shui_24h-VS-hzt_10_24h.GeneDiff'!$1:$1048576,16,0)</f>
        <v>gi|697105551|ref|XP_009606589.1|/0/PREDICTED: uncharacterized protein LOC104100927 [Nicotiana tomentosiformis]</v>
      </c>
    </row>
    <row r="133" spans="1:16">
      <c r="A133" s="1" t="s">
        <v>131</v>
      </c>
      <c r="B133">
        <f>VLOOKUP(A133,'[1]shui_24h-VS-hzt_10_24h.GeneDiff'!$1:$1048576,2,0)</f>
        <v>768</v>
      </c>
      <c r="C133">
        <f>VLOOKUP(A133,'[1]shui_24h-VS-hzt_10_24h.GeneDiff'!$1:$1048576,3,0)</f>
        <v>263</v>
      </c>
      <c r="D133">
        <f>VLOOKUP(A133,'[1]shui_24h-VS-hzt_10_24h.GeneDiff'!$1:$1048576,4,0)</f>
        <v>199</v>
      </c>
      <c r="E133">
        <f>VLOOKUP(A133,'[1]shui_24h-VS-hzt_10_24h.GeneDiff'!$1:$1048576,5,0)</f>
        <v>546</v>
      </c>
      <c r="F133">
        <f>VLOOKUP(A133,'[1]shui_24h-VS-hzt_10_24h.GeneDiff'!$1:$1048576,6,0)</f>
        <v>554</v>
      </c>
      <c r="G133">
        <f>VLOOKUP(A133,'[1]shui_24h-VS-hzt_10_24h.GeneDiff'!$1:$1048576,7,0)</f>
        <v>4.0803801031811897</v>
      </c>
      <c r="H133">
        <f>VLOOKUP(A133,'[1]shui_24h-VS-hzt_10_24h.GeneDiff'!$1:$1048576,8,0)</f>
        <v>1.2125026547406199</v>
      </c>
      <c r="I133" t="str">
        <f>VLOOKUP(A133,'[1]shui_24h-VS-hzt_10_24h.GeneDiff'!$1:$1048576,9,0)</f>
        <v>up</v>
      </c>
      <c r="J133">
        <f>VLOOKUP(A133,'[1]shui_24h-VS-hzt_10_24h.GeneDiff'!$1:$1048576,10,0)</f>
        <v>7.5539563767208698E-8</v>
      </c>
      <c r="K133">
        <f>VLOOKUP(A133,'[1]shui_24h-VS-hzt_10_24h.GeneDiff'!$1:$1048576,11,0)</f>
        <v>1.1849188587145901E-5</v>
      </c>
      <c r="L133" t="str">
        <f>VLOOKUP(A133,'[1]shui_24h-VS-hzt_10_24h.GeneDiff'!$1:$1048576,12,0)</f>
        <v>-</v>
      </c>
      <c r="M133" t="str">
        <f>VLOOKUP(A133,'[1]shui_24h-VS-hzt_10_24h.GeneDiff'!$1:$1048576,13,0)</f>
        <v>-</v>
      </c>
      <c r="N133" t="str">
        <f>VLOOKUP(A133,'[1]shui_24h-VS-hzt_10_24h.GeneDiff'!$1:$1048576,14,0)</f>
        <v>-</v>
      </c>
      <c r="O133" t="str">
        <f>VLOOKUP(A133,'[1]shui_24h-VS-hzt_10_24h.GeneDiff'!$1:$1048576,15,0)</f>
        <v>-</v>
      </c>
      <c r="P133" t="str">
        <f>VLOOKUP(A133,'[1]shui_24h-VS-hzt_10_24h.GeneDiff'!$1:$1048576,16,0)</f>
        <v>gi|698532505|ref|XP_009763079.1|/0/PREDICTED: uncharacterized protein LOC104215037 [Nicotiana sylvestris]</v>
      </c>
    </row>
    <row r="134" spans="1:16">
      <c r="A134" s="1" t="s">
        <v>132</v>
      </c>
      <c r="B134">
        <f>VLOOKUP(A134,'[1]shui_24h-VS-hzt_10_24h.GeneDiff'!$1:$1048576,2,0)</f>
        <v>1239</v>
      </c>
      <c r="C134">
        <f>VLOOKUP(A134,'[1]shui_24h-VS-hzt_10_24h.GeneDiff'!$1:$1048576,3,0)</f>
        <v>474</v>
      </c>
      <c r="D134">
        <f>VLOOKUP(A134,'[1]shui_24h-VS-hzt_10_24h.GeneDiff'!$1:$1048576,4,0)</f>
        <v>451</v>
      </c>
      <c r="E134">
        <f>VLOOKUP(A134,'[1]shui_24h-VS-hzt_10_24h.GeneDiff'!$1:$1048576,5,0)</f>
        <v>1128</v>
      </c>
      <c r="F134">
        <f>VLOOKUP(A134,'[1]shui_24h-VS-hzt_10_24h.GeneDiff'!$1:$1048576,6,0)</f>
        <v>902</v>
      </c>
      <c r="G134">
        <f>VLOOKUP(A134,'[1]shui_24h-VS-hzt_10_24h.GeneDiff'!$1:$1048576,7,0)</f>
        <v>5.0003072422567696</v>
      </c>
      <c r="H134">
        <f>VLOOKUP(A134,'[1]shui_24h-VS-hzt_10_24h.GeneDiff'!$1:$1048576,8,0)</f>
        <v>1.10634279703517</v>
      </c>
      <c r="I134" t="str">
        <f>VLOOKUP(A134,'[1]shui_24h-VS-hzt_10_24h.GeneDiff'!$1:$1048576,9,0)</f>
        <v>up</v>
      </c>
      <c r="J134">
        <f>VLOOKUP(A134,'[1]shui_24h-VS-hzt_10_24h.GeneDiff'!$1:$1048576,10,0)</f>
        <v>8.0079628083507907E-8</v>
      </c>
      <c r="K134">
        <f>VLOOKUP(A134,'[1]shui_24h-VS-hzt_10_24h.GeneDiff'!$1:$1048576,11,0)</f>
        <v>1.2376620558063299E-5</v>
      </c>
      <c r="L134" t="str">
        <f>VLOOKUP(A134,'[1]shui_24h-VS-hzt_10_24h.GeneDiff'!$1:$1048576,12,0)</f>
        <v>-</v>
      </c>
      <c r="M134" t="str">
        <f>VLOOKUP(A134,'[1]shui_24h-VS-hzt_10_24h.GeneDiff'!$1:$1048576,13,0)</f>
        <v>GO:0016020//membrane</v>
      </c>
      <c r="N134" t="str">
        <f>VLOOKUP(A134,'[1]shui_24h-VS-hzt_10_24h.GeneDiff'!$1:$1048576,14,0)</f>
        <v>GO:0046873//metal ion transmembrane transporter activity</v>
      </c>
      <c r="O134" t="str">
        <f>VLOOKUP(A134,'[1]shui_24h-VS-hzt_10_24h.GeneDiff'!$1:$1048576,15,0)</f>
        <v>GO:0044765;GO:0030001//metal ion transport;GO:0044763</v>
      </c>
      <c r="P134" t="str">
        <f>VLOOKUP(A134,'[1]shui_24h-VS-hzt_10_24h.GeneDiff'!$1:$1048576,16,0)</f>
        <v>gi|698531840|ref|XP_009762749.1|/0/PREDICTED: zinc transporter 4, chloroplastic [Nicotiana sylvestris]</v>
      </c>
    </row>
    <row r="135" spans="1:16">
      <c r="A135" s="1" t="s">
        <v>133</v>
      </c>
      <c r="B135">
        <f>VLOOKUP(A135,'[1]shui_24h-VS-hzt_10_24h.GeneDiff'!$1:$1048576,2,0)</f>
        <v>594</v>
      </c>
      <c r="C135">
        <f>VLOOKUP(A135,'[1]shui_24h-VS-hzt_10_24h.GeneDiff'!$1:$1048576,3,0)</f>
        <v>4</v>
      </c>
      <c r="D135">
        <f>VLOOKUP(A135,'[1]shui_24h-VS-hzt_10_24h.GeneDiff'!$1:$1048576,4,0)</f>
        <v>2</v>
      </c>
      <c r="E135">
        <f>VLOOKUP(A135,'[1]shui_24h-VS-hzt_10_24h.GeneDiff'!$1:$1048576,5,0)</f>
        <v>44</v>
      </c>
      <c r="F135">
        <f>VLOOKUP(A135,'[1]shui_24h-VS-hzt_10_24h.GeneDiff'!$1:$1048576,6,0)</f>
        <v>39</v>
      </c>
      <c r="G135">
        <f>VLOOKUP(A135,'[1]shui_24h-VS-hzt_10_24h.GeneDiff'!$1:$1048576,7,0)</f>
        <v>6.3246232075852601E-2</v>
      </c>
      <c r="H135">
        <f>VLOOKUP(A135,'[1]shui_24h-VS-hzt_10_24h.GeneDiff'!$1:$1048576,8,0)</f>
        <v>3.70351839754932</v>
      </c>
      <c r="I135" t="str">
        <f>VLOOKUP(A135,'[1]shui_24h-VS-hzt_10_24h.GeneDiff'!$1:$1048576,9,0)</f>
        <v>up</v>
      </c>
      <c r="J135">
        <f>VLOOKUP(A135,'[1]shui_24h-VS-hzt_10_24h.GeneDiff'!$1:$1048576,10,0)</f>
        <v>8.2119994593772003E-8</v>
      </c>
      <c r="K135">
        <f>VLOOKUP(A135,'[1]shui_24h-VS-hzt_10_24h.GeneDiff'!$1:$1048576,11,0)</f>
        <v>1.2630055168522101E-5</v>
      </c>
      <c r="L135" t="str">
        <f>VLOOKUP(A135,'[1]shui_24h-VS-hzt_10_24h.GeneDiff'!$1:$1048576,12,0)</f>
        <v>ko04626//Plant-pathogen interaction;ko04075//Plant hormone signal transduction</v>
      </c>
      <c r="M135" t="str">
        <f>VLOOKUP(A135,'[1]shui_24h-VS-hzt_10_24h.GeneDiff'!$1:$1048576,13,0)</f>
        <v>-</v>
      </c>
      <c r="N135" t="str">
        <f>VLOOKUP(A135,'[1]shui_24h-VS-hzt_10_24h.GeneDiff'!$1:$1048576,14,0)</f>
        <v>GO:0003824//catalytic activity</v>
      </c>
      <c r="O135" t="str">
        <f>VLOOKUP(A135,'[1]shui_24h-VS-hzt_10_24h.GeneDiff'!$1:$1048576,15,0)</f>
        <v>-</v>
      </c>
      <c r="P135" t="str">
        <f>VLOOKUP(A135,'[1]shui_24h-VS-hzt_10_24h.GeneDiff'!$1:$1048576,16,0)</f>
        <v>gi|698491570|ref|XP_009792196.1|/1.55643e-124/PREDICTED: somatic embryogenesis receptor kinase 2-like [Nicotiana sylvestris]</v>
      </c>
    </row>
    <row r="136" spans="1:16">
      <c r="A136" s="1" t="s">
        <v>134</v>
      </c>
      <c r="B136">
        <f>VLOOKUP(A136,'[1]shui_24h-VS-hzt_10_24h.GeneDiff'!$1:$1048576,2,0)</f>
        <v>888</v>
      </c>
      <c r="C136">
        <f>VLOOKUP(A136,'[1]shui_24h-VS-hzt_10_24h.GeneDiff'!$1:$1048576,3,0)</f>
        <v>1072</v>
      </c>
      <c r="D136">
        <f>VLOOKUP(A136,'[1]shui_24h-VS-hzt_10_24h.GeneDiff'!$1:$1048576,4,0)</f>
        <v>795</v>
      </c>
      <c r="E136">
        <f>VLOOKUP(A136,'[1]shui_24h-VS-hzt_10_24h.GeneDiff'!$1:$1048576,5,0)</f>
        <v>1993</v>
      </c>
      <c r="F136">
        <f>VLOOKUP(A136,'[1]shui_24h-VS-hzt_10_24h.GeneDiff'!$1:$1048576,6,0)</f>
        <v>6732</v>
      </c>
      <c r="G136">
        <f>VLOOKUP(A136,'[1]shui_24h-VS-hzt_10_24h.GeneDiff'!$1:$1048576,7,0)</f>
        <v>6.8041285462898804</v>
      </c>
      <c r="H136">
        <f>VLOOKUP(A136,'[1]shui_24h-VS-hzt_10_24h.GeneDiff'!$1:$1048576,8,0)</f>
        <v>2.1512184310909901</v>
      </c>
      <c r="I136" t="str">
        <f>VLOOKUP(A136,'[1]shui_24h-VS-hzt_10_24h.GeneDiff'!$1:$1048576,9,0)</f>
        <v>up</v>
      </c>
      <c r="J136">
        <f>VLOOKUP(A136,'[1]shui_24h-VS-hzt_10_24h.GeneDiff'!$1:$1048576,10,0)</f>
        <v>8.35072878778726E-8</v>
      </c>
      <c r="K136">
        <f>VLOOKUP(A136,'[1]shui_24h-VS-hzt_10_24h.GeneDiff'!$1:$1048576,11,0)</f>
        <v>1.2781074172337101E-5</v>
      </c>
      <c r="L136" t="str">
        <f>VLOOKUP(A136,'[1]shui_24h-VS-hzt_10_24h.GeneDiff'!$1:$1048576,12,0)</f>
        <v>-</v>
      </c>
      <c r="M136" t="str">
        <f>VLOOKUP(A136,'[1]shui_24h-VS-hzt_10_24h.GeneDiff'!$1:$1048576,13,0)</f>
        <v>GO:0005576//extracellular region;GO:0030312//external encapsulating structure</v>
      </c>
      <c r="N136" t="str">
        <f>VLOOKUP(A136,'[1]shui_24h-VS-hzt_10_24h.GeneDiff'!$1:$1048576,14,0)</f>
        <v>GO:0016798//hydrolase activity, acting on glycosyl bonds;GO:0016758//transferase activity, transferring hexosyl groups</v>
      </c>
      <c r="O136" t="str">
        <f>VLOOKUP(A136,'[1]shui_24h-VS-hzt_10_24h.GeneDiff'!$1:$1048576,15,0)</f>
        <v>GO:0044042//glucan metabolic process</v>
      </c>
      <c r="P136" t="str">
        <f>VLOOKUP(A136,'[1]shui_24h-VS-hzt_10_24h.GeneDiff'!$1:$1048576,16,0)</f>
        <v>gi|38605537|sp|P93349.1|XTH_TOBAC/0/RecName: Full=Probable xyloglucan endotransglucosylase/hydrolase protein; Flags: Precursor</v>
      </c>
    </row>
    <row r="137" spans="1:16">
      <c r="A137" s="1" t="s">
        <v>135</v>
      </c>
      <c r="B137">
        <f>VLOOKUP(A137,'[1]shui_24h-VS-hzt_10_24h.GeneDiff'!$1:$1048576,2,0)</f>
        <v>1866</v>
      </c>
      <c r="C137">
        <f>VLOOKUP(A137,'[1]shui_24h-VS-hzt_10_24h.GeneDiff'!$1:$1048576,3,0)</f>
        <v>108</v>
      </c>
      <c r="D137">
        <f>VLOOKUP(A137,'[1]shui_24h-VS-hzt_10_24h.GeneDiff'!$1:$1048576,4,0)</f>
        <v>103</v>
      </c>
      <c r="E137">
        <f>VLOOKUP(A137,'[1]shui_24h-VS-hzt_10_24h.GeneDiff'!$1:$1048576,5,0)</f>
        <v>284</v>
      </c>
      <c r="F137">
        <f>VLOOKUP(A137,'[1]shui_24h-VS-hzt_10_24h.GeneDiff'!$1:$1048576,6,0)</f>
        <v>278</v>
      </c>
      <c r="G137">
        <f>VLOOKUP(A137,'[1]shui_24h-VS-hzt_10_24h.GeneDiff'!$1:$1048576,7,0)</f>
        <v>3.0717940889569202</v>
      </c>
      <c r="H137">
        <f>VLOOKUP(A137,'[1]shui_24h-VS-hzt_10_24h.GeneDiff'!$1:$1048576,8,0)</f>
        <v>1.3793496776726499</v>
      </c>
      <c r="I137" t="str">
        <f>VLOOKUP(A137,'[1]shui_24h-VS-hzt_10_24h.GeneDiff'!$1:$1048576,9,0)</f>
        <v>up</v>
      </c>
      <c r="J137">
        <f>VLOOKUP(A137,'[1]shui_24h-VS-hzt_10_24h.GeneDiff'!$1:$1048576,10,0)</f>
        <v>9.6423349461565297E-8</v>
      </c>
      <c r="K137">
        <f>VLOOKUP(A137,'[1]shui_24h-VS-hzt_10_24h.GeneDiff'!$1:$1048576,11,0)</f>
        <v>1.44768180246366E-5</v>
      </c>
      <c r="L137" t="str">
        <f>VLOOKUP(A137,'[1]shui_24h-VS-hzt_10_24h.GeneDiff'!$1:$1048576,12,0)</f>
        <v>ko04626//Plant-pathogen interaction;ko04075//Plant hormone signal transduction</v>
      </c>
      <c r="M137" t="str">
        <f>VLOOKUP(A137,'[1]shui_24h-VS-hzt_10_24h.GeneDiff'!$1:$1048576,13,0)</f>
        <v>GO:0031224//intrinsic component of membrane</v>
      </c>
      <c r="N137" t="str">
        <f>VLOOKUP(A137,'[1]shui_24h-VS-hzt_10_24h.GeneDiff'!$1:$1048576,14,0)</f>
        <v>GO:0004672//protein kinase activity;GO:0032550</v>
      </c>
      <c r="O137" t="str">
        <f>VLOOKUP(A137,'[1]shui_24h-VS-hzt_10_24h.GeneDiff'!$1:$1048576,15,0)</f>
        <v>GO:0006796//phosphate-containing compound metabolic process;GO:0006464//cellular protein modification process</v>
      </c>
      <c r="P137" t="str">
        <f>VLOOKUP(A137,'[1]shui_24h-VS-hzt_10_24h.GeneDiff'!$1:$1048576,16,0)</f>
        <v>gi|698476409|ref|XP_009785526.1|;gi|698476411|ref|XP_009785527.1|;gi|698476407|ref|XP_009785525.1|/2.73986e-169;0;0/PREDICTED: probable LRR receptor-like serine/threonine-protein kinase At5g63710 isoform X3 [Nicotiana sylvestris];PREDICTED: probable LRR receptor-like serine/threonine-protein kinase At5g63710 isoform X4 [Nicotiana sylvestris];PREDICTED: probable LRR receptor-like serine/threonine-protein kinase At5g63710 isoform X2 [Nicotiana sylvestris]</v>
      </c>
    </row>
    <row r="138" spans="1:16">
      <c r="A138" s="1" t="s">
        <v>136</v>
      </c>
      <c r="B138">
        <f>VLOOKUP(A138,'[1]shui_24h-VS-hzt_10_24h.GeneDiff'!$1:$1048576,2,0)</f>
        <v>1683</v>
      </c>
      <c r="C138">
        <f>VLOOKUP(A138,'[1]shui_24h-VS-hzt_10_24h.GeneDiff'!$1:$1048576,3,0)</f>
        <v>217</v>
      </c>
      <c r="D138">
        <f>VLOOKUP(A138,'[1]shui_24h-VS-hzt_10_24h.GeneDiff'!$1:$1048576,4,0)</f>
        <v>230</v>
      </c>
      <c r="E138">
        <f>VLOOKUP(A138,'[1]shui_24h-VS-hzt_10_24h.GeneDiff'!$1:$1048576,5,0)</f>
        <v>507</v>
      </c>
      <c r="F138">
        <f>VLOOKUP(A138,'[1]shui_24h-VS-hzt_10_24h.GeneDiff'!$1:$1048576,6,0)</f>
        <v>477</v>
      </c>
      <c r="G138">
        <f>VLOOKUP(A138,'[1]shui_24h-VS-hzt_10_24h.GeneDiff'!$1:$1048576,7,0)</f>
        <v>3.95443450305156</v>
      </c>
      <c r="H138">
        <f>VLOOKUP(A138,'[1]shui_24h-VS-hzt_10_24h.GeneDiff'!$1:$1048576,8,0)</f>
        <v>1.1079700892739801</v>
      </c>
      <c r="I138" t="str">
        <f>VLOOKUP(A138,'[1]shui_24h-VS-hzt_10_24h.GeneDiff'!$1:$1048576,9,0)</f>
        <v>up</v>
      </c>
      <c r="J138">
        <f>VLOOKUP(A138,'[1]shui_24h-VS-hzt_10_24h.GeneDiff'!$1:$1048576,10,0)</f>
        <v>1.13366849275254E-7</v>
      </c>
      <c r="K138">
        <f>VLOOKUP(A138,'[1]shui_24h-VS-hzt_10_24h.GeneDiff'!$1:$1048576,11,0)</f>
        <v>1.6860110333959801E-5</v>
      </c>
      <c r="L138" t="str">
        <f>VLOOKUP(A138,'[1]shui_24h-VS-hzt_10_24h.GeneDiff'!$1:$1048576,12,0)</f>
        <v>ko04626//Plant-pathogen interaction</v>
      </c>
      <c r="M138" t="str">
        <f>VLOOKUP(A138,'[1]shui_24h-VS-hzt_10_24h.GeneDiff'!$1:$1048576,13,0)</f>
        <v>GO:0016020//membrane</v>
      </c>
      <c r="N138" t="str">
        <f>VLOOKUP(A138,'[1]shui_24h-VS-hzt_10_24h.GeneDiff'!$1:$1048576,14,0)</f>
        <v>-</v>
      </c>
      <c r="O138" t="str">
        <f>VLOOKUP(A138,'[1]shui_24h-VS-hzt_10_24h.GeneDiff'!$1:$1048576,15,0)</f>
        <v>-</v>
      </c>
      <c r="P138" t="str">
        <f>VLOOKUP(A138,'[1]shui_24h-VS-hzt_10_24h.GeneDiff'!$1:$1048576,16,0)</f>
        <v>gi|698474639|ref|XP_009784762.1|/0/PREDICTED: plant intracellular Ras-group-related LRR protein 4-like [Nicotiana sylvestris]</v>
      </c>
    </row>
    <row r="139" spans="1:16">
      <c r="A139" s="1" t="s">
        <v>137</v>
      </c>
      <c r="B139">
        <f>VLOOKUP(A139,'[1]shui_24h-VS-hzt_10_24h.GeneDiff'!$1:$1048576,2,0)</f>
        <v>864</v>
      </c>
      <c r="C139">
        <f>VLOOKUP(A139,'[1]shui_24h-VS-hzt_10_24h.GeneDiff'!$1:$1048576,3,0)</f>
        <v>246</v>
      </c>
      <c r="D139">
        <f>VLOOKUP(A139,'[1]shui_24h-VS-hzt_10_24h.GeneDiff'!$1:$1048576,4,0)</f>
        <v>230</v>
      </c>
      <c r="E139">
        <f>VLOOKUP(A139,'[1]shui_24h-VS-hzt_10_24h.GeneDiff'!$1:$1048576,5,0)</f>
        <v>557</v>
      </c>
      <c r="F139">
        <f>VLOOKUP(A139,'[1]shui_24h-VS-hzt_10_24h.GeneDiff'!$1:$1048576,6,0)</f>
        <v>506</v>
      </c>
      <c r="G139">
        <f>VLOOKUP(A139,'[1]shui_24h-VS-hzt_10_24h.GeneDiff'!$1:$1048576,7,0)</f>
        <v>4.0602733296114897</v>
      </c>
      <c r="H139">
        <f>VLOOKUP(A139,'[1]shui_24h-VS-hzt_10_24h.GeneDiff'!$1:$1048576,8,0)</f>
        <v>1.1272992425250199</v>
      </c>
      <c r="I139" t="str">
        <f>VLOOKUP(A139,'[1]shui_24h-VS-hzt_10_24h.GeneDiff'!$1:$1048576,9,0)</f>
        <v>up</v>
      </c>
      <c r="J139">
        <f>VLOOKUP(A139,'[1]shui_24h-VS-hzt_10_24h.GeneDiff'!$1:$1048576,10,0)</f>
        <v>1.15656027056612E-7</v>
      </c>
      <c r="K139">
        <f>VLOOKUP(A139,'[1]shui_24h-VS-hzt_10_24h.GeneDiff'!$1:$1048576,11,0)</f>
        <v>1.71198069345911E-5</v>
      </c>
      <c r="L139" t="str">
        <f>VLOOKUP(A139,'[1]shui_24h-VS-hzt_10_24h.GeneDiff'!$1:$1048576,12,0)</f>
        <v>-</v>
      </c>
      <c r="M139" t="str">
        <f>VLOOKUP(A139,'[1]shui_24h-VS-hzt_10_24h.GeneDiff'!$1:$1048576,13,0)</f>
        <v>GO:0005911//cell-cell junction;GO:0031224//intrinsic component of membrane;GO:0009536//plastid</v>
      </c>
      <c r="N139" t="str">
        <f>VLOOKUP(A139,'[1]shui_24h-VS-hzt_10_24h.GeneDiff'!$1:$1048576,14,0)</f>
        <v>GO:0005372//water transmembrane transporter activity</v>
      </c>
      <c r="O139" t="str">
        <f>VLOOKUP(A139,'[1]shui_24h-VS-hzt_10_24h.GeneDiff'!$1:$1048576,15,0)</f>
        <v>GO:0006950//response to stress;GO:0042044//fluid transport;GO:0001101//response to acid chemical</v>
      </c>
      <c r="P139" t="str">
        <f>VLOOKUP(A139,'[1]shui_24h-VS-hzt_10_24h.GeneDiff'!$1:$1048576,16,0)</f>
        <v>gi|735997359|tpg|DAA64678.1|/2.1872e-180/TPA_exp: aquaporin PIP2 4b [Nicotiana tabacum]</v>
      </c>
    </row>
    <row r="140" spans="1:16">
      <c r="A140" s="1" t="s">
        <v>138</v>
      </c>
      <c r="B140">
        <f>VLOOKUP(A140,'[1]shui_24h-VS-hzt_10_24h.GeneDiff'!$1:$1048576,2,0)</f>
        <v>1332</v>
      </c>
      <c r="C140">
        <f>VLOOKUP(A140,'[1]shui_24h-VS-hzt_10_24h.GeneDiff'!$1:$1048576,3,0)</f>
        <v>74</v>
      </c>
      <c r="D140">
        <f>VLOOKUP(A140,'[1]shui_24h-VS-hzt_10_24h.GeneDiff'!$1:$1048576,4,0)</f>
        <v>85</v>
      </c>
      <c r="E140">
        <f>VLOOKUP(A140,'[1]shui_24h-VS-hzt_10_24h.GeneDiff'!$1:$1048576,5,0)</f>
        <v>228</v>
      </c>
      <c r="F140">
        <f>VLOOKUP(A140,'[1]shui_24h-VS-hzt_10_24h.GeneDiff'!$1:$1048576,6,0)</f>
        <v>227</v>
      </c>
      <c r="G140">
        <f>VLOOKUP(A140,'[1]shui_24h-VS-hzt_10_24h.GeneDiff'!$1:$1048576,7,0)</f>
        <v>2.7418694128677599</v>
      </c>
      <c r="H140">
        <f>VLOOKUP(A140,'[1]shui_24h-VS-hzt_10_24h.GeneDiff'!$1:$1048576,8,0)</f>
        <v>1.48513498251081</v>
      </c>
      <c r="I140" t="str">
        <f>VLOOKUP(A140,'[1]shui_24h-VS-hzt_10_24h.GeneDiff'!$1:$1048576,9,0)</f>
        <v>up</v>
      </c>
      <c r="J140">
        <f>VLOOKUP(A140,'[1]shui_24h-VS-hzt_10_24h.GeneDiff'!$1:$1048576,10,0)</f>
        <v>1.1942201072647999E-7</v>
      </c>
      <c r="K140">
        <f>VLOOKUP(A140,'[1]shui_24h-VS-hzt_10_24h.GeneDiff'!$1:$1048576,11,0)</f>
        <v>1.7512821284628698E-5</v>
      </c>
      <c r="L140" t="str">
        <f>VLOOKUP(A140,'[1]shui_24h-VS-hzt_10_24h.GeneDiff'!$1:$1048576,12,0)</f>
        <v>-</v>
      </c>
      <c r="M140" t="str">
        <f>VLOOKUP(A140,'[1]shui_24h-VS-hzt_10_24h.GeneDiff'!$1:$1048576,13,0)</f>
        <v>-</v>
      </c>
      <c r="N140" t="str">
        <f>VLOOKUP(A140,'[1]shui_24h-VS-hzt_10_24h.GeneDiff'!$1:$1048576,14,0)</f>
        <v>-</v>
      </c>
      <c r="O140" t="str">
        <f>VLOOKUP(A140,'[1]shui_24h-VS-hzt_10_24h.GeneDiff'!$1:$1048576,15,0)</f>
        <v>-</v>
      </c>
      <c r="P140" t="str">
        <f>VLOOKUP(A140,'[1]shui_24h-VS-hzt_10_24h.GeneDiff'!$1:$1048576,16,0)</f>
        <v>gi|697095051|ref|XP_009609418.1|/0/PREDICTED: interactor of constitutive active ROPs 2, chloroplastic-like [Nicotiana tomentosiformis]</v>
      </c>
    </row>
    <row r="141" spans="1:16">
      <c r="A141" s="1" t="s">
        <v>139</v>
      </c>
      <c r="B141">
        <f>VLOOKUP(A141,'[1]shui_24h-VS-hzt_10_24h.GeneDiff'!$1:$1048576,2,0)</f>
        <v>1143</v>
      </c>
      <c r="C141">
        <f>VLOOKUP(A141,'[1]shui_24h-VS-hzt_10_24h.GeneDiff'!$1:$1048576,3,0)</f>
        <v>1015</v>
      </c>
      <c r="D141">
        <f>VLOOKUP(A141,'[1]shui_24h-VS-hzt_10_24h.GeneDiff'!$1:$1048576,4,0)</f>
        <v>869</v>
      </c>
      <c r="E141">
        <f>VLOOKUP(A141,'[1]shui_24h-VS-hzt_10_24h.GeneDiff'!$1:$1048576,5,0)</f>
        <v>1758</v>
      </c>
      <c r="F141">
        <f>VLOOKUP(A141,'[1]shui_24h-VS-hzt_10_24h.GeneDiff'!$1:$1048576,6,0)</f>
        <v>2173</v>
      </c>
      <c r="G141">
        <f>VLOOKUP(A141,'[1]shui_24h-VS-hzt_10_24h.GeneDiff'!$1:$1048576,7,0)</f>
        <v>5.9674741017809199</v>
      </c>
      <c r="H141">
        <f>VLOOKUP(A141,'[1]shui_24h-VS-hzt_10_24h.GeneDiff'!$1:$1048576,8,0)</f>
        <v>1.0185004488065299</v>
      </c>
      <c r="I141" t="str">
        <f>VLOOKUP(A141,'[1]shui_24h-VS-hzt_10_24h.GeneDiff'!$1:$1048576,9,0)</f>
        <v>up</v>
      </c>
      <c r="J141">
        <f>VLOOKUP(A141,'[1]shui_24h-VS-hzt_10_24h.GeneDiff'!$1:$1048576,10,0)</f>
        <v>1.2211615860831299E-7</v>
      </c>
      <c r="K141">
        <f>VLOOKUP(A141,'[1]shui_24h-VS-hzt_10_24h.GeneDiff'!$1:$1048576,11,0)</f>
        <v>1.7825001688710599E-5</v>
      </c>
      <c r="L141" t="str">
        <f>VLOOKUP(A141,'[1]shui_24h-VS-hzt_10_24h.GeneDiff'!$1:$1048576,12,0)</f>
        <v>ko04141//Protein processing in endoplasmic reticulum</v>
      </c>
      <c r="M141" t="str">
        <f>VLOOKUP(A141,'[1]shui_24h-VS-hzt_10_24h.GeneDiff'!$1:$1048576,13,0)</f>
        <v>-</v>
      </c>
      <c r="N141" t="str">
        <f>VLOOKUP(A141,'[1]shui_24h-VS-hzt_10_24h.GeneDiff'!$1:$1048576,14,0)</f>
        <v>-</v>
      </c>
      <c r="O141" t="str">
        <f>VLOOKUP(A141,'[1]shui_24h-VS-hzt_10_24h.GeneDiff'!$1:$1048576,15,0)</f>
        <v>-</v>
      </c>
      <c r="P141" t="str">
        <f>VLOOKUP(A141,'[1]shui_24h-VS-hzt_10_24h.GeneDiff'!$1:$1048576,16,0)</f>
        <v>gi|697172443|ref|XP_009595159.1|/0/PREDICTED: uncharacterized protein LOC104091507 [Nicotiana tomentosiformis]</v>
      </c>
    </row>
    <row r="142" spans="1:16">
      <c r="A142" s="1" t="s">
        <v>140</v>
      </c>
      <c r="B142">
        <f>VLOOKUP(A142,'[1]shui_24h-VS-hzt_10_24h.GeneDiff'!$1:$1048576,2,0)</f>
        <v>594</v>
      </c>
      <c r="C142">
        <f>VLOOKUP(A142,'[1]shui_24h-VS-hzt_10_24h.GeneDiff'!$1:$1048576,3,0)</f>
        <v>323</v>
      </c>
      <c r="D142">
        <f>VLOOKUP(A142,'[1]shui_24h-VS-hzt_10_24h.GeneDiff'!$1:$1048576,4,0)</f>
        <v>344</v>
      </c>
      <c r="E142">
        <f>VLOOKUP(A142,'[1]shui_24h-VS-hzt_10_24h.GeneDiff'!$1:$1048576,5,0)</f>
        <v>733</v>
      </c>
      <c r="F142">
        <f>VLOOKUP(A142,'[1]shui_24h-VS-hzt_10_24h.GeneDiff'!$1:$1048576,6,0)</f>
        <v>670</v>
      </c>
      <c r="G142">
        <f>VLOOKUP(A142,'[1]shui_24h-VS-hzt_10_24h.GeneDiff'!$1:$1048576,7,0)</f>
        <v>4.4852846614654904</v>
      </c>
      <c r="H142">
        <f>VLOOKUP(A142,'[1]shui_24h-VS-hzt_10_24h.GeneDiff'!$1:$1048576,8,0)</f>
        <v>1.0434933174452901</v>
      </c>
      <c r="I142" t="str">
        <f>VLOOKUP(A142,'[1]shui_24h-VS-hzt_10_24h.GeneDiff'!$1:$1048576,9,0)</f>
        <v>up</v>
      </c>
      <c r="J142">
        <f>VLOOKUP(A142,'[1]shui_24h-VS-hzt_10_24h.GeneDiff'!$1:$1048576,10,0)</f>
        <v>1.2654608837727999E-7</v>
      </c>
      <c r="K142">
        <f>VLOOKUP(A142,'[1]shui_24h-VS-hzt_10_24h.GeneDiff'!$1:$1048576,11,0)</f>
        <v>1.8386505163351501E-5</v>
      </c>
      <c r="L142" t="str">
        <f>VLOOKUP(A142,'[1]shui_24h-VS-hzt_10_24h.GeneDiff'!$1:$1048576,12,0)</f>
        <v>-</v>
      </c>
      <c r="M142" t="str">
        <f>VLOOKUP(A142,'[1]shui_24h-VS-hzt_10_24h.GeneDiff'!$1:$1048576,13,0)</f>
        <v>-</v>
      </c>
      <c r="N142" t="str">
        <f>VLOOKUP(A142,'[1]shui_24h-VS-hzt_10_24h.GeneDiff'!$1:$1048576,14,0)</f>
        <v>-</v>
      </c>
      <c r="O142" t="str">
        <f>VLOOKUP(A142,'[1]shui_24h-VS-hzt_10_24h.GeneDiff'!$1:$1048576,15,0)</f>
        <v>-</v>
      </c>
      <c r="P142" t="str">
        <f>VLOOKUP(A142,'[1]shui_24h-VS-hzt_10_24h.GeneDiff'!$1:$1048576,16,0)</f>
        <v>gi|1592812|emb|CAA65195.1|/5.30168e-73/22 kDa polypeptide [Nicotiana tabacum]</v>
      </c>
    </row>
    <row r="143" spans="1:16">
      <c r="A143" s="1" t="s">
        <v>141</v>
      </c>
      <c r="B143">
        <f>VLOOKUP(A143,'[1]shui_24h-VS-hzt_10_24h.GeneDiff'!$1:$1048576,2,0)</f>
        <v>339</v>
      </c>
      <c r="C143">
        <f>VLOOKUP(A143,'[1]shui_24h-VS-hzt_10_24h.GeneDiff'!$1:$1048576,3,0)</f>
        <v>362</v>
      </c>
      <c r="D143">
        <f>VLOOKUP(A143,'[1]shui_24h-VS-hzt_10_24h.GeneDiff'!$1:$1048576,4,0)</f>
        <v>463</v>
      </c>
      <c r="E143">
        <f>VLOOKUP(A143,'[1]shui_24h-VS-hzt_10_24h.GeneDiff'!$1:$1048576,5,0)</f>
        <v>835</v>
      </c>
      <c r="F143">
        <f>VLOOKUP(A143,'[1]shui_24h-VS-hzt_10_24h.GeneDiff'!$1:$1048576,6,0)</f>
        <v>857</v>
      </c>
      <c r="G143">
        <f>VLOOKUP(A143,'[1]shui_24h-VS-hzt_10_24h.GeneDiff'!$1:$1048576,7,0)</f>
        <v>4.7628979343208204</v>
      </c>
      <c r="H143">
        <f>VLOOKUP(A143,'[1]shui_24h-VS-hzt_10_24h.GeneDiff'!$1:$1048576,8,0)</f>
        <v>1.0075841982193301</v>
      </c>
      <c r="I143" t="str">
        <f>VLOOKUP(A143,'[1]shui_24h-VS-hzt_10_24h.GeneDiff'!$1:$1048576,9,0)</f>
        <v>up</v>
      </c>
      <c r="J143">
        <f>VLOOKUP(A143,'[1]shui_24h-VS-hzt_10_24h.GeneDiff'!$1:$1048576,10,0)</f>
        <v>1.30643970716731E-7</v>
      </c>
      <c r="K143">
        <f>VLOOKUP(A143,'[1]shui_24h-VS-hzt_10_24h.GeneDiff'!$1:$1048576,11,0)</f>
        <v>1.8808555948528899E-5</v>
      </c>
      <c r="L143" t="str">
        <f>VLOOKUP(A143,'[1]shui_24h-VS-hzt_10_24h.GeneDiff'!$1:$1048576,12,0)</f>
        <v>ko03013//RNA transport</v>
      </c>
      <c r="M143" t="str">
        <f>VLOOKUP(A143,'[1]shui_24h-VS-hzt_10_24h.GeneDiff'!$1:$1048576,13,0)</f>
        <v>-</v>
      </c>
      <c r="N143" t="str">
        <f>VLOOKUP(A143,'[1]shui_24h-VS-hzt_10_24h.GeneDiff'!$1:$1048576,14,0)</f>
        <v>GO:0008135//translation factor activity, nucleic acid binding</v>
      </c>
      <c r="O143" t="str">
        <f>VLOOKUP(A143,'[1]shui_24h-VS-hzt_10_24h.GeneDiff'!$1:$1048576,15,0)</f>
        <v>GO:0006412//translation</v>
      </c>
      <c r="P143" t="str">
        <f>VLOOKUP(A143,'[1]shui_24h-VS-hzt_10_24h.GeneDiff'!$1:$1048576,16,0)</f>
        <v>gi|697149045|ref|XP_009628718.1|/2.60482e-77/PREDICTED: protein translation factor SUI1 homolog [Nicotiana tomentosiformis]</v>
      </c>
    </row>
    <row r="144" spans="1:16">
      <c r="A144" s="1" t="s">
        <v>142</v>
      </c>
      <c r="B144">
        <f>VLOOKUP(A144,'[1]shui_24h-VS-hzt_10_24h.GeneDiff'!$1:$1048576,2,0)</f>
        <v>744</v>
      </c>
      <c r="C144">
        <f>VLOOKUP(A144,'[1]shui_24h-VS-hzt_10_24h.GeneDiff'!$1:$1048576,3,0)</f>
        <v>85</v>
      </c>
      <c r="D144">
        <f>VLOOKUP(A144,'[1]shui_24h-VS-hzt_10_24h.GeneDiff'!$1:$1048576,4,0)</f>
        <v>153</v>
      </c>
      <c r="E144">
        <f>VLOOKUP(A144,'[1]shui_24h-VS-hzt_10_24h.GeneDiff'!$1:$1048576,5,0)</f>
        <v>338</v>
      </c>
      <c r="F144">
        <f>VLOOKUP(A144,'[1]shui_24h-VS-hzt_10_24h.GeneDiff'!$1:$1048576,6,0)</f>
        <v>337</v>
      </c>
      <c r="G144">
        <f>VLOOKUP(A144,'[1]shui_24h-VS-hzt_10_24h.GeneDiff'!$1:$1048576,7,0)</f>
        <v>3.3054711823992</v>
      </c>
      <c r="H144">
        <f>VLOOKUP(A144,'[1]shui_24h-VS-hzt_10_24h.GeneDiff'!$1:$1048576,8,0)</f>
        <v>1.4811003567658301</v>
      </c>
      <c r="I144" t="str">
        <f>VLOOKUP(A144,'[1]shui_24h-VS-hzt_10_24h.GeneDiff'!$1:$1048576,9,0)</f>
        <v>up</v>
      </c>
      <c r="J144">
        <f>VLOOKUP(A144,'[1]shui_24h-VS-hzt_10_24h.GeneDiff'!$1:$1048576,10,0)</f>
        <v>1.4002655600633799E-7</v>
      </c>
      <c r="K144">
        <f>VLOOKUP(A144,'[1]shui_24h-VS-hzt_10_24h.GeneDiff'!$1:$1048576,11,0)</f>
        <v>1.97093628764457E-5</v>
      </c>
      <c r="L144" t="str">
        <f>VLOOKUP(A144,'[1]shui_24h-VS-hzt_10_24h.GeneDiff'!$1:$1048576,12,0)</f>
        <v>-</v>
      </c>
      <c r="M144" t="str">
        <f>VLOOKUP(A144,'[1]shui_24h-VS-hzt_10_24h.GeneDiff'!$1:$1048576,13,0)</f>
        <v>-</v>
      </c>
      <c r="N144" t="str">
        <f>VLOOKUP(A144,'[1]shui_24h-VS-hzt_10_24h.GeneDiff'!$1:$1048576,14,0)</f>
        <v>-</v>
      </c>
      <c r="O144" t="str">
        <f>VLOOKUP(A144,'[1]shui_24h-VS-hzt_10_24h.GeneDiff'!$1:$1048576,15,0)</f>
        <v>GO:0006970//response to osmotic stress;GO:0001101//response to acid chemical</v>
      </c>
      <c r="P144" t="str">
        <f>VLOOKUP(A144,'[1]shui_24h-VS-hzt_10_24h.GeneDiff'!$1:$1048576,16,0)</f>
        <v>gi|697130691|ref|XP_009619401.1|/1.93926e-164/PREDICTED: uncharacterized protein LOC104111412 [Nicotiana tomentosiformis]</v>
      </c>
    </row>
    <row r="145" spans="1:16">
      <c r="A145" s="1" t="s">
        <v>143</v>
      </c>
      <c r="B145">
        <f>VLOOKUP(A145,'[1]shui_24h-VS-hzt_10_24h.GeneDiff'!$1:$1048576,2,0)</f>
        <v>1494</v>
      </c>
      <c r="C145">
        <f>VLOOKUP(A145,'[1]shui_24h-VS-hzt_10_24h.GeneDiff'!$1:$1048576,3,0)</f>
        <v>51</v>
      </c>
      <c r="D145">
        <f>VLOOKUP(A145,'[1]shui_24h-VS-hzt_10_24h.GeneDiff'!$1:$1048576,4,0)</f>
        <v>76</v>
      </c>
      <c r="E145">
        <f>VLOOKUP(A145,'[1]shui_24h-VS-hzt_10_24h.GeneDiff'!$1:$1048576,5,0)</f>
        <v>259</v>
      </c>
      <c r="F145">
        <f>VLOOKUP(A145,'[1]shui_24h-VS-hzt_10_24h.GeneDiff'!$1:$1048576,6,0)</f>
        <v>180</v>
      </c>
      <c r="G145">
        <f>VLOOKUP(A145,'[1]shui_24h-VS-hzt_10_24h.GeneDiff'!$1:$1048576,7,0)</f>
        <v>2.6309030248873899</v>
      </c>
      <c r="H145">
        <f>VLOOKUP(A145,'[1]shui_24h-VS-hzt_10_24h.GeneDiff'!$1:$1048576,8,0)</f>
        <v>1.77148866771791</v>
      </c>
      <c r="I145" t="str">
        <f>VLOOKUP(A145,'[1]shui_24h-VS-hzt_10_24h.GeneDiff'!$1:$1048576,9,0)</f>
        <v>up</v>
      </c>
      <c r="J145">
        <f>VLOOKUP(A145,'[1]shui_24h-VS-hzt_10_24h.GeneDiff'!$1:$1048576,10,0)</f>
        <v>1.4419729165918801E-7</v>
      </c>
      <c r="K145">
        <f>VLOOKUP(A145,'[1]shui_24h-VS-hzt_10_24h.GeneDiff'!$1:$1048576,11,0)</f>
        <v>2.0116798268683799E-5</v>
      </c>
      <c r="L145" t="str">
        <f>VLOOKUP(A145,'[1]shui_24h-VS-hzt_10_24h.GeneDiff'!$1:$1048576,12,0)</f>
        <v>-</v>
      </c>
      <c r="M145" t="str">
        <f>VLOOKUP(A145,'[1]shui_24h-VS-hzt_10_24h.GeneDiff'!$1:$1048576,13,0)</f>
        <v>-</v>
      </c>
      <c r="N145" t="str">
        <f>VLOOKUP(A145,'[1]shui_24h-VS-hzt_10_24h.GeneDiff'!$1:$1048576,14,0)</f>
        <v>GO:0008238//exopeptidase activity</v>
      </c>
      <c r="O145" t="str">
        <f>VLOOKUP(A145,'[1]shui_24h-VS-hzt_10_24h.GeneDiff'!$1:$1048576,15,0)</f>
        <v>GO:0016485//protein processing</v>
      </c>
      <c r="P145" t="str">
        <f>VLOOKUP(A145,'[1]shui_24h-VS-hzt_10_24h.GeneDiff'!$1:$1048576,16,0)</f>
        <v>gi|698544862|ref|XP_009767201.1|/0/PREDICTED: lysosomal Pro-X carboxypeptidase [Nicotiana sylvestris]</v>
      </c>
    </row>
    <row r="146" spans="1:16">
      <c r="A146" s="1" t="s">
        <v>144</v>
      </c>
      <c r="B146">
        <f>VLOOKUP(A146,'[1]shui_24h-VS-hzt_10_24h.GeneDiff'!$1:$1048576,2,0)</f>
        <v>864</v>
      </c>
      <c r="C146">
        <f>VLOOKUP(A146,'[1]shui_24h-VS-hzt_10_24h.GeneDiff'!$1:$1048576,3,0)</f>
        <v>602</v>
      </c>
      <c r="D146">
        <f>VLOOKUP(A146,'[1]shui_24h-VS-hzt_10_24h.GeneDiff'!$1:$1048576,4,0)</f>
        <v>512</v>
      </c>
      <c r="E146">
        <f>VLOOKUP(A146,'[1]shui_24h-VS-hzt_10_24h.GeneDiff'!$1:$1048576,5,0)</f>
        <v>1301</v>
      </c>
      <c r="F146">
        <f>VLOOKUP(A146,'[1]shui_24h-VS-hzt_10_24h.GeneDiff'!$1:$1048576,6,0)</f>
        <v>1104</v>
      </c>
      <c r="G146">
        <f>VLOOKUP(A146,'[1]shui_24h-VS-hzt_10_24h.GeneDiff'!$1:$1048576,7,0)</f>
        <v>5.2514451071757602</v>
      </c>
      <c r="H146">
        <f>VLOOKUP(A146,'[1]shui_24h-VS-hzt_10_24h.GeneDiff'!$1:$1048576,8,0)</f>
        <v>1.07860510215446</v>
      </c>
      <c r="I146" t="str">
        <f>VLOOKUP(A146,'[1]shui_24h-VS-hzt_10_24h.GeneDiff'!$1:$1048576,9,0)</f>
        <v>up</v>
      </c>
      <c r="J146">
        <f>VLOOKUP(A146,'[1]shui_24h-VS-hzt_10_24h.GeneDiff'!$1:$1048576,10,0)</f>
        <v>1.64001374489136E-7</v>
      </c>
      <c r="K146">
        <f>VLOOKUP(A146,'[1]shui_24h-VS-hzt_10_24h.GeneDiff'!$1:$1048576,11,0)</f>
        <v>2.2678944457315702E-5</v>
      </c>
      <c r="L146" t="str">
        <f>VLOOKUP(A146,'[1]shui_24h-VS-hzt_10_24h.GeneDiff'!$1:$1048576,12,0)</f>
        <v>-</v>
      </c>
      <c r="M146" t="str">
        <f>VLOOKUP(A146,'[1]shui_24h-VS-hzt_10_24h.GeneDiff'!$1:$1048576,13,0)</f>
        <v>GO:0005911//cell-cell junction;GO:0031224//intrinsic component of membrane;GO:0009536//plastid</v>
      </c>
      <c r="N146" t="str">
        <f>VLOOKUP(A146,'[1]shui_24h-VS-hzt_10_24h.GeneDiff'!$1:$1048576,14,0)</f>
        <v>GO:0005372//water transmembrane transporter activity</v>
      </c>
      <c r="O146" t="str">
        <f>VLOOKUP(A146,'[1]shui_24h-VS-hzt_10_24h.GeneDiff'!$1:$1048576,15,0)</f>
        <v>GO:0006950//response to stress;GO:0042044//fluid transport;GO:0001101//response to acid chemical</v>
      </c>
      <c r="P146" t="str">
        <f>VLOOKUP(A146,'[1]shui_24h-VS-hzt_10_24h.GeneDiff'!$1:$1048576,16,0)</f>
        <v>gi|735997373|tpg|DAA64685.1|/0/TPA_exp: aquaporin PIP2 9a [Nicotiana tabacum]</v>
      </c>
    </row>
    <row r="147" spans="1:16">
      <c r="A147" s="1" t="s">
        <v>145</v>
      </c>
      <c r="B147">
        <f>VLOOKUP(A147,'[1]shui_24h-VS-hzt_10_24h.GeneDiff'!$1:$1048576,2,0)</f>
        <v>1164</v>
      </c>
      <c r="C147">
        <f>VLOOKUP(A147,'[1]shui_24h-VS-hzt_10_24h.GeneDiff'!$1:$1048576,3,0)</f>
        <v>3</v>
      </c>
      <c r="D147">
        <f>VLOOKUP(A147,'[1]shui_24h-VS-hzt_10_24h.GeneDiff'!$1:$1048576,4,0)</f>
        <v>3</v>
      </c>
      <c r="E147">
        <f>VLOOKUP(A147,'[1]shui_24h-VS-hzt_10_24h.GeneDiff'!$1:$1048576,5,0)</f>
        <v>30</v>
      </c>
      <c r="F147">
        <f>VLOOKUP(A147,'[1]shui_24h-VS-hzt_10_24h.GeneDiff'!$1:$1048576,6,0)</f>
        <v>53</v>
      </c>
      <c r="G147">
        <f>VLOOKUP(A147,'[1]shui_24h-VS-hzt_10_24h.GeneDiff'!$1:$1048576,7,0)</f>
        <v>5.5124890578988103E-2</v>
      </c>
      <c r="H147">
        <f>VLOOKUP(A147,'[1]shui_24h-VS-hzt_10_24h.GeneDiff'!$1:$1048576,8,0)</f>
        <v>3.6904264416080701</v>
      </c>
      <c r="I147" t="str">
        <f>VLOOKUP(A147,'[1]shui_24h-VS-hzt_10_24h.GeneDiff'!$1:$1048576,9,0)</f>
        <v>up</v>
      </c>
      <c r="J147">
        <f>VLOOKUP(A147,'[1]shui_24h-VS-hzt_10_24h.GeneDiff'!$1:$1048576,10,0)</f>
        <v>1.7997587410433499E-7</v>
      </c>
      <c r="K147">
        <f>VLOOKUP(A147,'[1]shui_24h-VS-hzt_10_24h.GeneDiff'!$1:$1048576,11,0)</f>
        <v>2.4671562324502498E-5</v>
      </c>
      <c r="L147" t="str">
        <f>VLOOKUP(A147,'[1]shui_24h-VS-hzt_10_24h.GeneDiff'!$1:$1048576,12,0)</f>
        <v>ko03008//Ribosome biogenesis in eukaryotes</v>
      </c>
      <c r="M147" t="str">
        <f>VLOOKUP(A147,'[1]shui_24h-VS-hzt_10_24h.GeneDiff'!$1:$1048576,13,0)</f>
        <v>-</v>
      </c>
      <c r="N147" t="str">
        <f>VLOOKUP(A147,'[1]shui_24h-VS-hzt_10_24h.GeneDiff'!$1:$1048576,14,0)</f>
        <v>GO:0097159//organic cyclic compound binding;GO:0004518//nuclease activity;GO:0043169//cation binding</v>
      </c>
      <c r="O147" t="str">
        <f>VLOOKUP(A147,'[1]shui_24h-VS-hzt_10_24h.GeneDiff'!$1:$1048576,15,0)</f>
        <v>GO:0090304</v>
      </c>
      <c r="P147" t="str">
        <f>VLOOKUP(A147,'[1]shui_24h-VS-hzt_10_24h.GeneDiff'!$1:$1048576,16,0)</f>
        <v>gi|697119388|ref|XP_009613645.1|;gi|697119390|ref|XP_009613646.1|/0;5.7566e-127/PREDICTED: RNA exonuclease 4-like isoform X1 [Nicotiana tomentosiformis];PREDICTED: RNA exonuclease 4-like isoform X2 [Nicotiana tomentosiformis]</v>
      </c>
    </row>
    <row r="148" spans="1:16">
      <c r="A148" s="1" t="s">
        <v>146</v>
      </c>
      <c r="B148">
        <f>VLOOKUP(A148,'[1]shui_24h-VS-hzt_10_24h.GeneDiff'!$1:$1048576,2,0)</f>
        <v>618</v>
      </c>
      <c r="C148">
        <f>VLOOKUP(A148,'[1]shui_24h-VS-hzt_10_24h.GeneDiff'!$1:$1048576,3,0)</f>
        <v>13</v>
      </c>
      <c r="D148">
        <f>VLOOKUP(A148,'[1]shui_24h-VS-hzt_10_24h.GeneDiff'!$1:$1048576,4,0)</f>
        <v>12</v>
      </c>
      <c r="E148">
        <f>VLOOKUP(A148,'[1]shui_24h-VS-hzt_10_24h.GeneDiff'!$1:$1048576,5,0)</f>
        <v>81</v>
      </c>
      <c r="F148">
        <f>VLOOKUP(A148,'[1]shui_24h-VS-hzt_10_24h.GeneDiff'!$1:$1048576,6,0)</f>
        <v>72</v>
      </c>
      <c r="G148">
        <f>VLOOKUP(A148,'[1]shui_24h-VS-hzt_10_24h.GeneDiff'!$1:$1048576,7,0)</f>
        <v>1.0019413299217399</v>
      </c>
      <c r="H148">
        <f>VLOOKUP(A148,'[1]shui_24h-VS-hzt_10_24h.GeneDiff'!$1:$1048576,8,0)</f>
        <v>2.5714839965987202</v>
      </c>
      <c r="I148" t="str">
        <f>VLOOKUP(A148,'[1]shui_24h-VS-hzt_10_24h.GeneDiff'!$1:$1048576,9,0)</f>
        <v>up</v>
      </c>
      <c r="J148">
        <f>VLOOKUP(A148,'[1]shui_24h-VS-hzt_10_24h.GeneDiff'!$1:$1048576,10,0)</f>
        <v>2.0678695494802E-7</v>
      </c>
      <c r="K148">
        <f>VLOOKUP(A148,'[1]shui_24h-VS-hzt_10_24h.GeneDiff'!$1:$1048576,11,0)</f>
        <v>2.81025254420522E-5</v>
      </c>
      <c r="L148" t="str">
        <f>VLOOKUP(A148,'[1]shui_24h-VS-hzt_10_24h.GeneDiff'!$1:$1048576,12,0)</f>
        <v>-</v>
      </c>
      <c r="M148" t="str">
        <f>VLOOKUP(A148,'[1]shui_24h-VS-hzt_10_24h.GeneDiff'!$1:$1048576,13,0)</f>
        <v>GO:0043231//intracellular membrane-bounded organelle</v>
      </c>
      <c r="N148" t="str">
        <f>VLOOKUP(A148,'[1]shui_24h-VS-hzt_10_24h.GeneDiff'!$1:$1048576,14,0)</f>
        <v>-</v>
      </c>
      <c r="O148" t="str">
        <f>VLOOKUP(A148,'[1]shui_24h-VS-hzt_10_24h.GeneDiff'!$1:$1048576,15,0)</f>
        <v>GO:0009628//response to abiotic stimulus;GO:0006950//response to stress;GO:1901700;GO:0001101//response to acid chemical;GO:0009414//response to water deprivation;GO:0009409//response to cold</v>
      </c>
      <c r="P148" t="str">
        <f>VLOOKUP(A148,'[1]shui_24h-VS-hzt_10_24h.GeneDiff'!$1:$1048576,16,0)</f>
        <v>gi|698516273|ref|XP_009803021.1|/3.16523e-64/PREDICTED: cold-regulated 413 plasma membrane protein 1-like [Nicotiana sylvestris]</v>
      </c>
    </row>
    <row r="149" spans="1:16">
      <c r="A149" s="1" t="s">
        <v>147</v>
      </c>
      <c r="B149">
        <f>VLOOKUP(A149,'[1]shui_24h-VS-hzt_10_24h.GeneDiff'!$1:$1048576,2,0)</f>
        <v>2670</v>
      </c>
      <c r="C149">
        <f>VLOOKUP(A149,'[1]shui_24h-VS-hzt_10_24h.GeneDiff'!$1:$1048576,3,0)</f>
        <v>79</v>
      </c>
      <c r="D149">
        <f>VLOOKUP(A149,'[1]shui_24h-VS-hzt_10_24h.GeneDiff'!$1:$1048576,4,0)</f>
        <v>42</v>
      </c>
      <c r="E149">
        <f>VLOOKUP(A149,'[1]shui_24h-VS-hzt_10_24h.GeneDiff'!$1:$1048576,5,0)</f>
        <v>194</v>
      </c>
      <c r="F149">
        <f>VLOOKUP(A149,'[1]shui_24h-VS-hzt_10_24h.GeneDiff'!$1:$1048576,6,0)</f>
        <v>244</v>
      </c>
      <c r="G149">
        <f>VLOOKUP(A149,'[1]shui_24h-VS-hzt_10_24h.GeneDiff'!$1:$1048576,7,0)</f>
        <v>2.6060647755620399</v>
      </c>
      <c r="H149">
        <f>VLOOKUP(A149,'[1]shui_24h-VS-hzt_10_24h.GeneDiff'!$1:$1048576,8,0)</f>
        <v>1.80421805203218</v>
      </c>
      <c r="I149" t="str">
        <f>VLOOKUP(A149,'[1]shui_24h-VS-hzt_10_24h.GeneDiff'!$1:$1048576,9,0)</f>
        <v>up</v>
      </c>
      <c r="J149">
        <f>VLOOKUP(A149,'[1]shui_24h-VS-hzt_10_24h.GeneDiff'!$1:$1048576,10,0)</f>
        <v>2.4408094765459399E-7</v>
      </c>
      <c r="K149">
        <f>VLOOKUP(A149,'[1]shui_24h-VS-hzt_10_24h.GeneDiff'!$1:$1048576,11,0)</f>
        <v>3.3028447204299203E-5</v>
      </c>
      <c r="L149" t="str">
        <f>VLOOKUP(A149,'[1]shui_24h-VS-hzt_10_24h.GeneDiff'!$1:$1048576,12,0)</f>
        <v>ko04626//Plant-pathogen interaction</v>
      </c>
      <c r="M149" t="str">
        <f>VLOOKUP(A149,'[1]shui_24h-VS-hzt_10_24h.GeneDiff'!$1:$1048576,13,0)</f>
        <v>-</v>
      </c>
      <c r="N149" t="str">
        <f>VLOOKUP(A149,'[1]shui_24h-VS-hzt_10_24h.GeneDiff'!$1:$1048576,14,0)</f>
        <v>-</v>
      </c>
      <c r="O149" t="str">
        <f>VLOOKUP(A149,'[1]shui_24h-VS-hzt_10_24h.GeneDiff'!$1:$1048576,15,0)</f>
        <v>-</v>
      </c>
      <c r="P149" t="str">
        <f>VLOOKUP(A149,'[1]shui_24h-VS-hzt_10_24h.GeneDiff'!$1:$1048576,16,0)</f>
        <v>gi|697152577|ref|XP_009630520.1|/0/PREDICTED: putative late blight resistance protein homolog R1A-3 [Nicotiana tomentosiformis]</v>
      </c>
    </row>
    <row r="150" spans="1:16">
      <c r="A150" s="1" t="s">
        <v>148</v>
      </c>
      <c r="B150">
        <f>VLOOKUP(A150,'[1]shui_24h-VS-hzt_10_24h.GeneDiff'!$1:$1048576,2,0)</f>
        <v>1182</v>
      </c>
      <c r="C150">
        <f>VLOOKUP(A150,'[1]shui_24h-VS-hzt_10_24h.GeneDiff'!$1:$1048576,3,0)</f>
        <v>38</v>
      </c>
      <c r="D150">
        <f>VLOOKUP(A150,'[1]shui_24h-VS-hzt_10_24h.GeneDiff'!$1:$1048576,4,0)</f>
        <v>41</v>
      </c>
      <c r="E150">
        <f>VLOOKUP(A150,'[1]shui_24h-VS-hzt_10_24h.GeneDiff'!$1:$1048576,5,0)</f>
        <v>137</v>
      </c>
      <c r="F150">
        <f>VLOOKUP(A150,'[1]shui_24h-VS-hzt_10_24h.GeneDiff'!$1:$1048576,6,0)</f>
        <v>146</v>
      </c>
      <c r="G150">
        <f>VLOOKUP(A150,'[1]shui_24h-VS-hzt_10_24h.GeneDiff'!$1:$1048576,7,0)</f>
        <v>1.99123054884219</v>
      </c>
      <c r="H150">
        <f>VLOOKUP(A150,'[1]shui_24h-VS-hzt_10_24h.GeneDiff'!$1:$1048576,8,0)</f>
        <v>1.80454780916394</v>
      </c>
      <c r="I150" t="str">
        <f>VLOOKUP(A150,'[1]shui_24h-VS-hzt_10_24h.GeneDiff'!$1:$1048576,9,0)</f>
        <v>up</v>
      </c>
      <c r="J150">
        <f>VLOOKUP(A150,'[1]shui_24h-VS-hzt_10_24h.GeneDiff'!$1:$1048576,10,0)</f>
        <v>2.4535112990688898E-7</v>
      </c>
      <c r="K150">
        <f>VLOOKUP(A150,'[1]shui_24h-VS-hzt_10_24h.GeneDiff'!$1:$1048576,11,0)</f>
        <v>3.3058443482197798E-5</v>
      </c>
      <c r="L150" t="str">
        <f>VLOOKUP(A150,'[1]shui_24h-VS-hzt_10_24h.GeneDiff'!$1:$1048576,12,0)</f>
        <v>ko00270//Cysteine and methionine metabolism;ko01100//Metabolic pathways;ko01110//Biosynthesis of secondary metabolites</v>
      </c>
      <c r="M150" t="str">
        <f>VLOOKUP(A150,'[1]shui_24h-VS-hzt_10_24h.GeneDiff'!$1:$1048576,13,0)</f>
        <v>GO:0030312//external encapsulating structure;GO:0031981//nuclear lumen;GO:0005911//cell-cell junction;GO:0016020//membrane</v>
      </c>
      <c r="N150" t="str">
        <f>VLOOKUP(A150,'[1]shui_24h-VS-hzt_10_24h.GeneDiff'!$1:$1048576,14,0)</f>
        <v>GO:0043169//cation binding;GO:0032550;GO:0016765//transferase activity, transferring alkyl or aryl (other than methyl) groups</v>
      </c>
      <c r="O150" t="str">
        <f>VLOOKUP(A150,'[1]shui_24h-VS-hzt_10_24h.GeneDiff'!$1:$1048576,15,0)</f>
        <v>GO:0009108//coenzyme biosynthetic process;GO:0000096//sulfur amino acid metabolic process;GO:0009699//phenylpropanoid biosynthetic process;GO:0006950//response to stress</v>
      </c>
      <c r="P150" t="str">
        <f>VLOOKUP(A150,'[1]shui_24h-VS-hzt_10_24h.GeneDiff'!$1:$1048576,16,0)</f>
        <v>gi|697143817|ref|XP_009626028.1|/0/PREDICTED: S-adenosylmethionine synthase 3-like [Nicotiana tomentosiformis]</v>
      </c>
    </row>
    <row r="151" spans="1:16">
      <c r="A151" s="1" t="s">
        <v>149</v>
      </c>
      <c r="B151">
        <f>VLOOKUP(A151,'[1]shui_24h-VS-hzt_10_24h.GeneDiff'!$1:$1048576,2,0)</f>
        <v>570</v>
      </c>
      <c r="C151">
        <f>VLOOKUP(A151,'[1]shui_24h-VS-hzt_10_24h.GeneDiff'!$1:$1048576,3,0)</f>
        <v>19</v>
      </c>
      <c r="D151">
        <f>VLOOKUP(A151,'[1]shui_24h-VS-hzt_10_24h.GeneDiff'!$1:$1048576,4,0)</f>
        <v>26</v>
      </c>
      <c r="E151">
        <f>VLOOKUP(A151,'[1]shui_24h-VS-hzt_10_24h.GeneDiff'!$1:$1048576,5,0)</f>
        <v>121</v>
      </c>
      <c r="F151">
        <f>VLOOKUP(A151,'[1]shui_24h-VS-hzt_10_24h.GeneDiff'!$1:$1048576,6,0)</f>
        <v>92</v>
      </c>
      <c r="G151">
        <f>VLOOKUP(A151,'[1]shui_24h-VS-hzt_10_24h.GeneDiff'!$1:$1048576,7,0)</f>
        <v>1.5197109907770201</v>
      </c>
      <c r="H151">
        <f>VLOOKUP(A151,'[1]shui_24h-VS-hzt_10_24h.GeneDiff'!$1:$1048576,8,0)</f>
        <v>2.2156941596553801</v>
      </c>
      <c r="I151" t="str">
        <f>VLOOKUP(A151,'[1]shui_24h-VS-hzt_10_24h.GeneDiff'!$1:$1048576,9,0)</f>
        <v>up</v>
      </c>
      <c r="J151">
        <f>VLOOKUP(A151,'[1]shui_24h-VS-hzt_10_24h.GeneDiff'!$1:$1048576,10,0)</f>
        <v>3.5284274882677E-7</v>
      </c>
      <c r="K151">
        <f>VLOOKUP(A151,'[1]shui_24h-VS-hzt_10_24h.GeneDiff'!$1:$1048576,11,0)</f>
        <v>4.5407261337792702E-5</v>
      </c>
      <c r="L151" t="str">
        <f>VLOOKUP(A151,'[1]shui_24h-VS-hzt_10_24h.GeneDiff'!$1:$1048576,12,0)</f>
        <v>-</v>
      </c>
      <c r="M151" t="str">
        <f>VLOOKUP(A151,'[1]shui_24h-VS-hzt_10_24h.GeneDiff'!$1:$1048576,13,0)</f>
        <v>GO:0000785//chromatin</v>
      </c>
      <c r="N151" t="str">
        <f>VLOOKUP(A151,'[1]shui_24h-VS-hzt_10_24h.GeneDiff'!$1:$1048576,14,0)</f>
        <v>-</v>
      </c>
      <c r="O151" t="str">
        <f>VLOOKUP(A151,'[1]shui_24h-VS-hzt_10_24h.GeneDiff'!$1:$1048576,15,0)</f>
        <v>GO:0044260;GO:0090304</v>
      </c>
      <c r="P151" t="str">
        <f>VLOOKUP(A151,'[1]shui_24h-VS-hzt_10_24h.GeneDiff'!$1:$1048576,16,0)</f>
        <v>gi|698484584|ref|XP_009789096.1|/3.8968e-60/PREDICTED: HMG-Y-related protein A-like [Nicotiana sylvestris]</v>
      </c>
    </row>
    <row r="152" spans="1:16">
      <c r="A152" s="1" t="s">
        <v>150</v>
      </c>
      <c r="B152">
        <f>VLOOKUP(A152,'[1]shui_24h-VS-hzt_10_24h.GeneDiff'!$1:$1048576,2,0)</f>
        <v>1860</v>
      </c>
      <c r="C152">
        <f>VLOOKUP(A152,'[1]shui_24h-VS-hzt_10_24h.GeneDiff'!$1:$1048576,3,0)</f>
        <v>470</v>
      </c>
      <c r="D152">
        <f>VLOOKUP(A152,'[1]shui_24h-VS-hzt_10_24h.GeneDiff'!$1:$1048576,4,0)</f>
        <v>325</v>
      </c>
      <c r="E152">
        <f>VLOOKUP(A152,'[1]shui_24h-VS-hzt_10_24h.GeneDiff'!$1:$1048576,5,0)</f>
        <v>1370</v>
      </c>
      <c r="F152">
        <f>VLOOKUP(A152,'[1]shui_24h-VS-hzt_10_24h.GeneDiff'!$1:$1048576,6,0)</f>
        <v>833</v>
      </c>
      <c r="G152">
        <f>VLOOKUP(A152,'[1]shui_24h-VS-hzt_10_24h.GeneDiff'!$1:$1048576,7,0)</f>
        <v>5.0273725880636597</v>
      </c>
      <c r="H152">
        <f>VLOOKUP(A152,'[1]shui_24h-VS-hzt_10_24h.GeneDiff'!$1:$1048576,8,0)</f>
        <v>1.4437067797236101</v>
      </c>
      <c r="I152" t="str">
        <f>VLOOKUP(A152,'[1]shui_24h-VS-hzt_10_24h.GeneDiff'!$1:$1048576,9,0)</f>
        <v>up</v>
      </c>
      <c r="J152">
        <f>VLOOKUP(A152,'[1]shui_24h-VS-hzt_10_24h.GeneDiff'!$1:$1048576,10,0)</f>
        <v>3.6526278238663402E-7</v>
      </c>
      <c r="K152">
        <f>VLOOKUP(A152,'[1]shui_24h-VS-hzt_10_24h.GeneDiff'!$1:$1048576,11,0)</f>
        <v>4.6793769180445503E-5</v>
      </c>
      <c r="L152" t="str">
        <f>VLOOKUP(A152,'[1]shui_24h-VS-hzt_10_24h.GeneDiff'!$1:$1048576,12,0)</f>
        <v>-</v>
      </c>
      <c r="M152" t="str">
        <f>VLOOKUP(A152,'[1]shui_24h-VS-hzt_10_24h.GeneDiff'!$1:$1048576,13,0)</f>
        <v>GO:0005911//cell-cell junction;GO:0031224//intrinsic component of membrane;GO:0031090//organelle membrane;GO:0044459</v>
      </c>
      <c r="N152" t="str">
        <f>VLOOKUP(A152,'[1]shui_24h-VS-hzt_10_24h.GeneDiff'!$1:$1048576,14,0)</f>
        <v>GO:0015562//efflux transmembrane transporter activity</v>
      </c>
      <c r="O152" t="str">
        <f>VLOOKUP(A152,'[1]shui_24h-VS-hzt_10_24h.GeneDiff'!$1:$1048576,15,0)</f>
        <v>GO:0009630//gravitropism;GO:0010015//root morphogenesis;GO:0009734//auxin-activated signaling pathway;GO:0000904//cell morphogenesis involved in differentiation;GO:0000578//embryonic axis specification;GO:0048588//developmental cell growth;GO:0009314//response to radiation;GO:0060918//auxin transport</v>
      </c>
      <c r="P152" t="str">
        <f>VLOOKUP(A152,'[1]shui_24h-VS-hzt_10_24h.GeneDiff'!$1:$1048576,16,0)</f>
        <v>gi|698529011|ref|XP_009761336.1|;gi|459654762|gb|AGG79243.1|/0;0/PREDICTED: auxin efflux carrier component 3-like isoform X2 [Nicotiana sylvestris];auxin efflux facilitator PIN3bS [Nicotiana tabacum]</v>
      </c>
    </row>
    <row r="153" spans="1:16">
      <c r="A153" s="1" t="s">
        <v>151</v>
      </c>
      <c r="B153">
        <f>VLOOKUP(A153,'[1]shui_24h-VS-hzt_10_24h.GeneDiff'!$1:$1048576,2,0)</f>
        <v>1683</v>
      </c>
      <c r="C153">
        <f>VLOOKUP(A153,'[1]shui_24h-VS-hzt_10_24h.GeneDiff'!$1:$1048576,3,0)</f>
        <v>177</v>
      </c>
      <c r="D153">
        <f>VLOOKUP(A153,'[1]shui_24h-VS-hzt_10_24h.GeneDiff'!$1:$1048576,4,0)</f>
        <v>163</v>
      </c>
      <c r="E153">
        <f>VLOOKUP(A153,'[1]shui_24h-VS-hzt_10_24h.GeneDiff'!$1:$1048576,5,0)</f>
        <v>350</v>
      </c>
      <c r="F153">
        <f>VLOOKUP(A153,'[1]shui_24h-VS-hzt_10_24h.GeneDiff'!$1:$1048576,6,0)</f>
        <v>431</v>
      </c>
      <c r="G153">
        <f>VLOOKUP(A153,'[1]shui_24h-VS-hzt_10_24h.GeneDiff'!$1:$1048576,7,0)</f>
        <v>3.6000913666415602</v>
      </c>
      <c r="H153">
        <f>VLOOKUP(A153,'[1]shui_24h-VS-hzt_10_24h.GeneDiff'!$1:$1048576,8,0)</f>
        <v>1.1593383466134299</v>
      </c>
      <c r="I153" t="str">
        <f>VLOOKUP(A153,'[1]shui_24h-VS-hzt_10_24h.GeneDiff'!$1:$1048576,9,0)</f>
        <v>up</v>
      </c>
      <c r="J153">
        <f>VLOOKUP(A153,'[1]shui_24h-VS-hzt_10_24h.GeneDiff'!$1:$1048576,10,0)</f>
        <v>3.6658508000793098E-7</v>
      </c>
      <c r="K153">
        <f>VLOOKUP(A153,'[1]shui_24h-VS-hzt_10_24h.GeneDiff'!$1:$1048576,11,0)</f>
        <v>4.6793769180445503E-5</v>
      </c>
      <c r="L153" t="str">
        <f>VLOOKUP(A153,'[1]shui_24h-VS-hzt_10_24h.GeneDiff'!$1:$1048576,12,0)</f>
        <v>ko04626//Plant-pathogen interaction</v>
      </c>
      <c r="M153" t="str">
        <f>VLOOKUP(A153,'[1]shui_24h-VS-hzt_10_24h.GeneDiff'!$1:$1048576,13,0)</f>
        <v>GO:0016020//membrane</v>
      </c>
      <c r="N153" t="str">
        <f>VLOOKUP(A153,'[1]shui_24h-VS-hzt_10_24h.GeneDiff'!$1:$1048576,14,0)</f>
        <v>-</v>
      </c>
      <c r="O153" t="str">
        <f>VLOOKUP(A153,'[1]shui_24h-VS-hzt_10_24h.GeneDiff'!$1:$1048576,15,0)</f>
        <v>-</v>
      </c>
      <c r="P153" t="str">
        <f>VLOOKUP(A153,'[1]shui_24h-VS-hzt_10_24h.GeneDiff'!$1:$1048576,16,0)</f>
        <v>gi|697136279|ref|XP_009622215.1|/0/PREDICTED: plant intracellular Ras-group-related LRR protein 4-like [Nicotiana tomentosiformis]</v>
      </c>
    </row>
    <row r="154" spans="1:16">
      <c r="A154" s="1" t="s">
        <v>152</v>
      </c>
      <c r="B154">
        <f>VLOOKUP(A154,'[1]shui_24h-VS-hzt_10_24h.GeneDiff'!$1:$1048576,2,0)</f>
        <v>1482</v>
      </c>
      <c r="C154">
        <f>VLOOKUP(A154,'[1]shui_24h-VS-hzt_10_24h.GeneDiff'!$1:$1048576,3,0)</f>
        <v>112</v>
      </c>
      <c r="D154">
        <f>VLOOKUP(A154,'[1]shui_24h-VS-hzt_10_24h.GeneDiff'!$1:$1048576,4,0)</f>
        <v>124</v>
      </c>
      <c r="E154">
        <f>VLOOKUP(A154,'[1]shui_24h-VS-hzt_10_24h.GeneDiff'!$1:$1048576,5,0)</f>
        <v>319</v>
      </c>
      <c r="F154">
        <f>VLOOKUP(A154,'[1]shui_24h-VS-hzt_10_24h.GeneDiff'!$1:$1048576,6,0)</f>
        <v>277</v>
      </c>
      <c r="G154">
        <f>VLOOKUP(A154,'[1]shui_24h-VS-hzt_10_24h.GeneDiff'!$1:$1048576,7,0)</f>
        <v>3.1784887582598</v>
      </c>
      <c r="H154">
        <f>VLOOKUP(A154,'[1]shui_24h-VS-hzt_10_24h.GeneDiff'!$1:$1048576,8,0)</f>
        <v>1.30851082686015</v>
      </c>
      <c r="I154" t="str">
        <f>VLOOKUP(A154,'[1]shui_24h-VS-hzt_10_24h.GeneDiff'!$1:$1048576,9,0)</f>
        <v>up</v>
      </c>
      <c r="J154">
        <f>VLOOKUP(A154,'[1]shui_24h-VS-hzt_10_24h.GeneDiff'!$1:$1048576,10,0)</f>
        <v>3.7366704647369303E-7</v>
      </c>
      <c r="K154">
        <f>VLOOKUP(A154,'[1]shui_24h-VS-hzt_10_24h.GeneDiff'!$1:$1048576,11,0)</f>
        <v>4.7505436726891399E-5</v>
      </c>
      <c r="L154" t="str">
        <f>VLOOKUP(A154,'[1]shui_24h-VS-hzt_10_24h.GeneDiff'!$1:$1048576,12,0)</f>
        <v>ko04712//Circadian rhythm - plant</v>
      </c>
      <c r="M154" t="str">
        <f>VLOOKUP(A154,'[1]shui_24h-VS-hzt_10_24h.GeneDiff'!$1:$1048576,13,0)</f>
        <v>-</v>
      </c>
      <c r="N154" t="str">
        <f>VLOOKUP(A154,'[1]shui_24h-VS-hzt_10_24h.GeneDiff'!$1:$1048576,14,0)</f>
        <v>-</v>
      </c>
      <c r="O154" t="str">
        <f>VLOOKUP(A154,'[1]shui_24h-VS-hzt_10_24h.GeneDiff'!$1:$1048576,15,0)</f>
        <v>-</v>
      </c>
      <c r="P154" t="str">
        <f>VLOOKUP(A154,'[1]shui_24h-VS-hzt_10_24h.GeneDiff'!$1:$1048576,16,0)</f>
        <v>gi|697147419|ref|XP_009627868.1|/0/PREDICTED: transcription factor bHLH62-like [Nicotiana tomentosiformis]</v>
      </c>
    </row>
    <row r="155" spans="1:16">
      <c r="A155" s="1" t="s">
        <v>153</v>
      </c>
      <c r="B155">
        <f>VLOOKUP(A155,'[1]shui_24h-VS-hzt_10_24h.GeneDiff'!$1:$1048576,2,0)</f>
        <v>861</v>
      </c>
      <c r="C155">
        <f>VLOOKUP(A155,'[1]shui_24h-VS-hzt_10_24h.GeneDiff'!$1:$1048576,3,0)</f>
        <v>902</v>
      </c>
      <c r="D155">
        <f>VLOOKUP(A155,'[1]shui_24h-VS-hzt_10_24h.GeneDiff'!$1:$1048576,4,0)</f>
        <v>503</v>
      </c>
      <c r="E155">
        <f>VLOOKUP(A155,'[1]shui_24h-VS-hzt_10_24h.GeneDiff'!$1:$1048576,5,0)</f>
        <v>2091</v>
      </c>
      <c r="F155">
        <f>VLOOKUP(A155,'[1]shui_24h-VS-hzt_10_24h.GeneDiff'!$1:$1048576,6,0)</f>
        <v>1717</v>
      </c>
      <c r="G155">
        <f>VLOOKUP(A155,'[1]shui_24h-VS-hzt_10_24h.GeneDiff'!$1:$1048576,7,0)</f>
        <v>5.8191534058917496</v>
      </c>
      <c r="H155">
        <f>VLOOKUP(A155,'[1]shui_24h-VS-hzt_10_24h.GeneDiff'!$1:$1048576,8,0)</f>
        <v>1.3984739414278899</v>
      </c>
      <c r="I155" t="str">
        <f>VLOOKUP(A155,'[1]shui_24h-VS-hzt_10_24h.GeneDiff'!$1:$1048576,9,0)</f>
        <v>up</v>
      </c>
      <c r="J155">
        <f>VLOOKUP(A155,'[1]shui_24h-VS-hzt_10_24h.GeneDiff'!$1:$1048576,10,0)</f>
        <v>3.8227102269999401E-7</v>
      </c>
      <c r="K155">
        <f>VLOOKUP(A155,'[1]shui_24h-VS-hzt_10_24h.GeneDiff'!$1:$1048576,11,0)</f>
        <v>4.8210492298832397E-5</v>
      </c>
      <c r="L155" t="str">
        <f>VLOOKUP(A155,'[1]shui_24h-VS-hzt_10_24h.GeneDiff'!$1:$1048576,12,0)</f>
        <v>-</v>
      </c>
      <c r="M155" t="str">
        <f>VLOOKUP(A155,'[1]shui_24h-VS-hzt_10_24h.GeneDiff'!$1:$1048576,13,0)</f>
        <v>-</v>
      </c>
      <c r="N155" t="str">
        <f>VLOOKUP(A155,'[1]shui_24h-VS-hzt_10_24h.GeneDiff'!$1:$1048576,14,0)</f>
        <v>GO:0005515//protein binding;GO:0003677//DNA binding</v>
      </c>
      <c r="O155" t="str">
        <f>VLOOKUP(A155,'[1]shui_24h-VS-hzt_10_24h.GeneDiff'!$1:$1048576,15,0)</f>
        <v>GO:0009653//anatomical structure morphogenesis;GO:0009908//flower development;GO:0044763;GO:0009888//tissue development;GO:0009639//response to red or far red light;GO:0009725//response to hormone;GO:0006351//transcription, DNA-templated;GO:0050794//regulation of cellular process</v>
      </c>
      <c r="P155" t="str">
        <f>VLOOKUP(A155,'[1]shui_24h-VS-hzt_10_24h.GeneDiff'!$1:$1048576,16,0)</f>
        <v>gi|698485786|ref|XP_009789655.1|/0/PREDICTED: homeobox-leucine zipper protein HAT4-like [Nicotiana sylvestris]</v>
      </c>
    </row>
    <row r="156" spans="1:16">
      <c r="A156" s="1" t="s">
        <v>154</v>
      </c>
      <c r="B156">
        <f>VLOOKUP(A156,'[1]shui_24h-VS-hzt_10_24h.GeneDiff'!$1:$1048576,2,0)</f>
        <v>2610</v>
      </c>
      <c r="C156">
        <f>VLOOKUP(A156,'[1]shui_24h-VS-hzt_10_24h.GeneDiff'!$1:$1048576,3,0)</f>
        <v>83</v>
      </c>
      <c r="D156">
        <f>VLOOKUP(A156,'[1]shui_24h-VS-hzt_10_24h.GeneDiff'!$1:$1048576,4,0)</f>
        <v>126</v>
      </c>
      <c r="E156">
        <f>VLOOKUP(A156,'[1]shui_24h-VS-hzt_10_24h.GeneDiff'!$1:$1048576,5,0)</f>
        <v>223</v>
      </c>
      <c r="F156">
        <f>VLOOKUP(A156,'[1]shui_24h-VS-hzt_10_24h.GeneDiff'!$1:$1048576,6,0)</f>
        <v>553</v>
      </c>
      <c r="G156">
        <f>VLOOKUP(A156,'[1]shui_24h-VS-hzt_10_24h.GeneDiff'!$1:$1048576,7,0)</f>
        <v>3.3958269688665901</v>
      </c>
      <c r="H156">
        <f>VLOOKUP(A156,'[1]shui_24h-VS-hzt_10_24h.GeneDiff'!$1:$1048576,8,0)</f>
        <v>1.8420733616345599</v>
      </c>
      <c r="I156" t="str">
        <f>VLOOKUP(A156,'[1]shui_24h-VS-hzt_10_24h.GeneDiff'!$1:$1048576,9,0)</f>
        <v>up</v>
      </c>
      <c r="J156">
        <f>VLOOKUP(A156,'[1]shui_24h-VS-hzt_10_24h.GeneDiff'!$1:$1048576,10,0)</f>
        <v>3.9083038354540999E-7</v>
      </c>
      <c r="K156">
        <f>VLOOKUP(A156,'[1]shui_24h-VS-hzt_10_24h.GeneDiff'!$1:$1048576,11,0)</f>
        <v>4.9093590290052697E-5</v>
      </c>
      <c r="L156" t="str">
        <f>VLOOKUP(A156,'[1]shui_24h-VS-hzt_10_24h.GeneDiff'!$1:$1048576,12,0)</f>
        <v>ko00604//Glycosphingolipid biosynthesis - ganglio series;ko00531//Glycosaminoglycan degradation;ko01100//Metabolic pathways;ko00600//Sphingolipid metabolism;ko00052//Galactose metabolism;ko00511//Other glycan degradation</v>
      </c>
      <c r="M156" t="str">
        <f>VLOOKUP(A156,'[1]shui_24h-VS-hzt_10_24h.GeneDiff'!$1:$1048576,13,0)</f>
        <v>-</v>
      </c>
      <c r="N156" t="str">
        <f>VLOOKUP(A156,'[1]shui_24h-VS-hzt_10_24h.GeneDiff'!$1:$1048576,14,0)</f>
        <v>GO:0015925//galactosidase activity;GO:0005488</v>
      </c>
      <c r="O156" t="str">
        <f>VLOOKUP(A156,'[1]shui_24h-VS-hzt_10_24h.GeneDiff'!$1:$1048576,15,0)</f>
        <v>GO:0044238//primary metabolic process</v>
      </c>
      <c r="P156" t="str">
        <f>VLOOKUP(A156,'[1]shui_24h-VS-hzt_10_24h.GeneDiff'!$1:$1048576,16,0)</f>
        <v>gi|698444951|ref|XP_009767061.1|/0/PREDICTED: beta-galactosidase 10 [Nicotiana sylvestris]</v>
      </c>
    </row>
    <row r="157" spans="1:16">
      <c r="A157" s="1" t="s">
        <v>155</v>
      </c>
      <c r="B157">
        <f>VLOOKUP(A157,'[1]shui_24h-VS-hzt_10_24h.GeneDiff'!$1:$1048576,2,0)</f>
        <v>1341</v>
      </c>
      <c r="C157">
        <f>VLOOKUP(A157,'[1]shui_24h-VS-hzt_10_24h.GeneDiff'!$1:$1048576,3,0)</f>
        <v>250</v>
      </c>
      <c r="D157">
        <f>VLOOKUP(A157,'[1]shui_24h-VS-hzt_10_24h.GeneDiff'!$1:$1048576,4,0)</f>
        <v>175</v>
      </c>
      <c r="E157">
        <f>VLOOKUP(A157,'[1]shui_24h-VS-hzt_10_24h.GeneDiff'!$1:$1048576,5,0)</f>
        <v>432</v>
      </c>
      <c r="F157">
        <f>VLOOKUP(A157,'[1]shui_24h-VS-hzt_10_24h.GeneDiff'!$1:$1048576,6,0)</f>
        <v>679</v>
      </c>
      <c r="G157">
        <f>VLOOKUP(A157,'[1]shui_24h-VS-hzt_10_24h.GeneDiff'!$1:$1048576,7,0)</f>
        <v>4.0473739514431699</v>
      </c>
      <c r="H157">
        <f>VLOOKUP(A157,'[1]shui_24h-VS-hzt_10_24h.GeneDiff'!$1:$1048576,8,0)</f>
        <v>1.3330789875623199</v>
      </c>
      <c r="I157" t="str">
        <f>VLOOKUP(A157,'[1]shui_24h-VS-hzt_10_24h.GeneDiff'!$1:$1048576,9,0)</f>
        <v>up</v>
      </c>
      <c r="J157">
        <f>VLOOKUP(A157,'[1]shui_24h-VS-hzt_10_24h.GeneDiff'!$1:$1048576,10,0)</f>
        <v>4.03564392785506E-7</v>
      </c>
      <c r="K157">
        <f>VLOOKUP(A157,'[1]shui_24h-VS-hzt_10_24h.GeneDiff'!$1:$1048576,11,0)</f>
        <v>5.0292417945194497E-5</v>
      </c>
      <c r="L157" t="str">
        <f>VLOOKUP(A157,'[1]shui_24h-VS-hzt_10_24h.GeneDiff'!$1:$1048576,12,0)</f>
        <v>-</v>
      </c>
      <c r="M157" t="str">
        <f>VLOOKUP(A157,'[1]shui_24h-VS-hzt_10_24h.GeneDiff'!$1:$1048576,13,0)</f>
        <v>-</v>
      </c>
      <c r="N157" t="str">
        <f>VLOOKUP(A157,'[1]shui_24h-VS-hzt_10_24h.GeneDiff'!$1:$1048576,14,0)</f>
        <v>-</v>
      </c>
      <c r="O157" t="str">
        <f>VLOOKUP(A157,'[1]shui_24h-VS-hzt_10_24h.GeneDiff'!$1:$1048576,15,0)</f>
        <v>-</v>
      </c>
      <c r="P157" t="str">
        <f>VLOOKUP(A157,'[1]shui_24h-VS-hzt_10_24h.GeneDiff'!$1:$1048576,16,0)</f>
        <v>gi|697127368|ref|XP_009617728.1|/0/PREDICTED: uncharacterized protein LOC104110016 [Nicotiana tomentosiformis]</v>
      </c>
    </row>
    <row r="158" spans="1:16">
      <c r="A158" s="1" t="s">
        <v>156</v>
      </c>
      <c r="B158">
        <f>VLOOKUP(A158,'[1]shui_24h-VS-hzt_10_24h.GeneDiff'!$1:$1048576,2,0)</f>
        <v>1206</v>
      </c>
      <c r="C158">
        <f>VLOOKUP(A158,'[1]shui_24h-VS-hzt_10_24h.GeneDiff'!$1:$1048576,3,0)</f>
        <v>218</v>
      </c>
      <c r="D158">
        <f>VLOOKUP(A158,'[1]shui_24h-VS-hzt_10_24h.GeneDiff'!$1:$1048576,4,0)</f>
        <v>278</v>
      </c>
      <c r="E158">
        <f>VLOOKUP(A158,'[1]shui_24h-VS-hzt_10_24h.GeneDiff'!$1:$1048576,5,0)</f>
        <v>493</v>
      </c>
      <c r="F158">
        <f>VLOOKUP(A158,'[1]shui_24h-VS-hzt_10_24h.GeneDiff'!$1:$1048576,6,0)</f>
        <v>554</v>
      </c>
      <c r="G158">
        <f>VLOOKUP(A158,'[1]shui_24h-VS-hzt_10_24h.GeneDiff'!$1:$1048576,7,0)</f>
        <v>4.0581276889261098</v>
      </c>
      <c r="H158">
        <f>VLOOKUP(A158,'[1]shui_24h-VS-hzt_10_24h.GeneDiff'!$1:$1048576,8,0)</f>
        <v>1.04620104252962</v>
      </c>
      <c r="I158" t="str">
        <f>VLOOKUP(A158,'[1]shui_24h-VS-hzt_10_24h.GeneDiff'!$1:$1048576,9,0)</f>
        <v>up</v>
      </c>
      <c r="J158">
        <f>VLOOKUP(A158,'[1]shui_24h-VS-hzt_10_24h.GeneDiff'!$1:$1048576,10,0)</f>
        <v>4.5007971764130802E-7</v>
      </c>
      <c r="K158">
        <f>VLOOKUP(A158,'[1]shui_24h-VS-hzt_10_24h.GeneDiff'!$1:$1048576,11,0)</f>
        <v>5.4789820144837101E-5</v>
      </c>
      <c r="L158" t="str">
        <f>VLOOKUP(A158,'[1]shui_24h-VS-hzt_10_24h.GeneDiff'!$1:$1048576,12,0)</f>
        <v>ko04712//Circadian rhythm - plant</v>
      </c>
      <c r="M158" t="str">
        <f>VLOOKUP(A158,'[1]shui_24h-VS-hzt_10_24h.GeneDiff'!$1:$1048576,13,0)</f>
        <v>-</v>
      </c>
      <c r="N158" t="str">
        <f>VLOOKUP(A158,'[1]shui_24h-VS-hzt_10_24h.GeneDiff'!$1:$1048576,14,0)</f>
        <v>-</v>
      </c>
      <c r="O158" t="str">
        <f>VLOOKUP(A158,'[1]shui_24h-VS-hzt_10_24h.GeneDiff'!$1:$1048576,15,0)</f>
        <v>-</v>
      </c>
      <c r="P158" t="str">
        <f>VLOOKUP(A158,'[1]shui_24h-VS-hzt_10_24h.GeneDiff'!$1:$1048576,16,0)</f>
        <v>gi|698463592|ref|XP_009782253.1|/0/PREDICTED: protein EARLY FLOWERING 3-like isoform X1 [Nicotiana sylvestris]</v>
      </c>
    </row>
    <row r="159" spans="1:16">
      <c r="A159" s="1" t="s">
        <v>157</v>
      </c>
      <c r="B159">
        <f>VLOOKUP(A159,'[1]shui_24h-VS-hzt_10_24h.GeneDiff'!$1:$1048576,2,0)</f>
        <v>891</v>
      </c>
      <c r="C159">
        <f>VLOOKUP(A159,'[1]shui_24h-VS-hzt_10_24h.GeneDiff'!$1:$1048576,3,0)</f>
        <v>367</v>
      </c>
      <c r="D159">
        <f>VLOOKUP(A159,'[1]shui_24h-VS-hzt_10_24h.GeneDiff'!$1:$1048576,4,0)</f>
        <v>258</v>
      </c>
      <c r="E159">
        <f>VLOOKUP(A159,'[1]shui_24h-VS-hzt_10_24h.GeneDiff'!$1:$1048576,5,0)</f>
        <v>848</v>
      </c>
      <c r="F159">
        <f>VLOOKUP(A159,'[1]shui_24h-VS-hzt_10_24h.GeneDiff'!$1:$1048576,6,0)</f>
        <v>662</v>
      </c>
      <c r="G159">
        <f>VLOOKUP(A159,'[1]shui_24h-VS-hzt_10_24h.GeneDiff'!$1:$1048576,7,0)</f>
        <v>4.5347986476158102</v>
      </c>
      <c r="H159">
        <f>VLOOKUP(A159,'[1]shui_24h-VS-hzt_10_24h.GeneDiff'!$1:$1048576,8,0)</f>
        <v>1.23927585941159</v>
      </c>
      <c r="I159" t="str">
        <f>VLOOKUP(A159,'[1]shui_24h-VS-hzt_10_24h.GeneDiff'!$1:$1048576,9,0)</f>
        <v>up</v>
      </c>
      <c r="J159">
        <f>VLOOKUP(A159,'[1]shui_24h-VS-hzt_10_24h.GeneDiff'!$1:$1048576,10,0)</f>
        <v>4.6504958663971399E-7</v>
      </c>
      <c r="K159">
        <f>VLOOKUP(A159,'[1]shui_24h-VS-hzt_10_24h.GeneDiff'!$1:$1048576,11,0)</f>
        <v>5.6394416989090598E-5</v>
      </c>
      <c r="L159" t="str">
        <f>VLOOKUP(A159,'[1]shui_24h-VS-hzt_10_24h.GeneDiff'!$1:$1048576,12,0)</f>
        <v>-</v>
      </c>
      <c r="M159" t="str">
        <f>VLOOKUP(A159,'[1]shui_24h-VS-hzt_10_24h.GeneDiff'!$1:$1048576,13,0)</f>
        <v>-</v>
      </c>
      <c r="N159" t="str">
        <f>VLOOKUP(A159,'[1]shui_24h-VS-hzt_10_24h.GeneDiff'!$1:$1048576,14,0)</f>
        <v>-</v>
      </c>
      <c r="O159" t="str">
        <f>VLOOKUP(A159,'[1]shui_24h-VS-hzt_10_24h.GeneDiff'!$1:$1048576,15,0)</f>
        <v>-</v>
      </c>
      <c r="P159" t="str">
        <f>VLOOKUP(A159,'[1]shui_24h-VS-hzt_10_24h.GeneDiff'!$1:$1048576,16,0)</f>
        <v>gi|698504250|ref|XP_009797664.1|/0/PREDICTED: uncharacterized protein LOC104244060 [Nicotiana sylvestris]</v>
      </c>
    </row>
    <row r="160" spans="1:16">
      <c r="A160" s="1" t="s">
        <v>158</v>
      </c>
      <c r="B160">
        <f>VLOOKUP(A160,'[1]shui_24h-VS-hzt_10_24h.GeneDiff'!$1:$1048576,2,0)</f>
        <v>1458</v>
      </c>
      <c r="C160">
        <f>VLOOKUP(A160,'[1]shui_24h-VS-hzt_10_24h.GeneDiff'!$1:$1048576,3,0)</f>
        <v>307</v>
      </c>
      <c r="D160">
        <f>VLOOKUP(A160,'[1]shui_24h-VS-hzt_10_24h.GeneDiff'!$1:$1048576,4,0)</f>
        <v>321</v>
      </c>
      <c r="E160">
        <f>VLOOKUP(A160,'[1]shui_24h-VS-hzt_10_24h.GeneDiff'!$1:$1048576,5,0)</f>
        <v>545</v>
      </c>
      <c r="F160">
        <f>VLOOKUP(A160,'[1]shui_24h-VS-hzt_10_24h.GeneDiff'!$1:$1048576,6,0)</f>
        <v>863</v>
      </c>
      <c r="G160">
        <f>VLOOKUP(A160,'[1]shui_24h-VS-hzt_10_24h.GeneDiff'!$1:$1048576,7,0)</f>
        <v>4.4505856221220697</v>
      </c>
      <c r="H160">
        <f>VLOOKUP(A160,'[1]shui_24h-VS-hzt_10_24h.GeneDiff'!$1:$1048576,8,0)</f>
        <v>1.1197346667047201</v>
      </c>
      <c r="I160" t="str">
        <f>VLOOKUP(A160,'[1]shui_24h-VS-hzt_10_24h.GeneDiff'!$1:$1048576,9,0)</f>
        <v>up</v>
      </c>
      <c r="J160">
        <f>VLOOKUP(A160,'[1]shui_24h-VS-hzt_10_24h.GeneDiff'!$1:$1048576,10,0)</f>
        <v>5.2218145796885505E-7</v>
      </c>
      <c r="K160">
        <f>VLOOKUP(A160,'[1]shui_24h-VS-hzt_10_24h.GeneDiff'!$1:$1048576,11,0)</f>
        <v>6.2839157207252003E-5</v>
      </c>
      <c r="L160" t="str">
        <f>VLOOKUP(A160,'[1]shui_24h-VS-hzt_10_24h.GeneDiff'!$1:$1048576,12,0)</f>
        <v>-</v>
      </c>
      <c r="M160" t="str">
        <f>VLOOKUP(A160,'[1]shui_24h-VS-hzt_10_24h.GeneDiff'!$1:$1048576,13,0)</f>
        <v>-</v>
      </c>
      <c r="N160" t="str">
        <f>VLOOKUP(A160,'[1]shui_24h-VS-hzt_10_24h.GeneDiff'!$1:$1048576,14,0)</f>
        <v>-</v>
      </c>
      <c r="O160" t="str">
        <f>VLOOKUP(A160,'[1]shui_24h-VS-hzt_10_24h.GeneDiff'!$1:$1048576,15,0)</f>
        <v>-</v>
      </c>
      <c r="P160" t="str">
        <f>VLOOKUP(A160,'[1]shui_24h-VS-hzt_10_24h.GeneDiff'!$1:$1048576,16,0)</f>
        <v>gi|697179134|ref|XP_009598549.1|/1.32734e-72/PREDICTED: microtubule-associated protein TORTIFOLIA1-like [Nicotiana tomentosiformis]</v>
      </c>
    </row>
    <row r="161" spans="1:16">
      <c r="A161" s="1" t="s">
        <v>159</v>
      </c>
      <c r="B161">
        <f>VLOOKUP(A161,'[1]shui_24h-VS-hzt_10_24h.GeneDiff'!$1:$1048576,2,0)</f>
        <v>810</v>
      </c>
      <c r="C161">
        <f>VLOOKUP(A161,'[1]shui_24h-VS-hzt_10_24h.GeneDiff'!$1:$1048576,3,0)</f>
        <v>165</v>
      </c>
      <c r="D161">
        <f>VLOOKUP(A161,'[1]shui_24h-VS-hzt_10_24h.GeneDiff'!$1:$1048576,4,0)</f>
        <v>160</v>
      </c>
      <c r="E161">
        <f>VLOOKUP(A161,'[1]shui_24h-VS-hzt_10_24h.GeneDiff'!$1:$1048576,5,0)</f>
        <v>326</v>
      </c>
      <c r="F161">
        <f>VLOOKUP(A161,'[1]shui_24h-VS-hzt_10_24h.GeneDiff'!$1:$1048576,6,0)</f>
        <v>420</v>
      </c>
      <c r="G161">
        <f>VLOOKUP(A161,'[1]shui_24h-VS-hzt_10_24h.GeneDiff'!$1:$1048576,7,0)</f>
        <v>3.5336063532753701</v>
      </c>
      <c r="H161">
        <f>VLOOKUP(A161,'[1]shui_24h-VS-hzt_10_24h.GeneDiff'!$1:$1048576,8,0)</f>
        <v>1.1580165992393201</v>
      </c>
      <c r="I161" t="str">
        <f>VLOOKUP(A161,'[1]shui_24h-VS-hzt_10_24h.GeneDiff'!$1:$1048576,9,0)</f>
        <v>up</v>
      </c>
      <c r="J161">
        <f>VLOOKUP(A161,'[1]shui_24h-VS-hzt_10_24h.GeneDiff'!$1:$1048576,10,0)</f>
        <v>5.5161874907007596E-7</v>
      </c>
      <c r="K161">
        <f>VLOOKUP(A161,'[1]shui_24h-VS-hzt_10_24h.GeneDiff'!$1:$1048576,11,0)</f>
        <v>6.5878740679660707E-5</v>
      </c>
      <c r="L161" t="str">
        <f>VLOOKUP(A161,'[1]shui_24h-VS-hzt_10_24h.GeneDiff'!$1:$1048576,12,0)</f>
        <v>-</v>
      </c>
      <c r="M161" t="str">
        <f>VLOOKUP(A161,'[1]shui_24h-VS-hzt_10_24h.GeneDiff'!$1:$1048576,13,0)</f>
        <v>GO:0016020//membrane</v>
      </c>
      <c r="N161" t="str">
        <f>VLOOKUP(A161,'[1]shui_24h-VS-hzt_10_24h.GeneDiff'!$1:$1048576,14,0)</f>
        <v>-</v>
      </c>
      <c r="O161" t="str">
        <f>VLOOKUP(A161,'[1]shui_24h-VS-hzt_10_24h.GeneDiff'!$1:$1048576,15,0)</f>
        <v>-</v>
      </c>
      <c r="P161" t="str">
        <f>VLOOKUP(A161,'[1]shui_24h-VS-hzt_10_24h.GeneDiff'!$1:$1048576,16,0)</f>
        <v>gi|698476368|ref|XP_009785507.1|/6.72367e-175/PREDICTED: tetraspanin-2 [Nicotiana sylvestris]</v>
      </c>
    </row>
    <row r="162" spans="1:16">
      <c r="A162" s="1" t="s">
        <v>160</v>
      </c>
      <c r="B162">
        <f>VLOOKUP(A162,'[1]shui_24h-VS-hzt_10_24h.GeneDiff'!$1:$1048576,2,0)</f>
        <v>843</v>
      </c>
      <c r="C162">
        <f>VLOOKUP(A162,'[1]shui_24h-VS-hzt_10_24h.GeneDiff'!$1:$1048576,3,0)</f>
        <v>161</v>
      </c>
      <c r="D162">
        <f>VLOOKUP(A162,'[1]shui_24h-VS-hzt_10_24h.GeneDiff'!$1:$1048576,4,0)</f>
        <v>170</v>
      </c>
      <c r="E162">
        <f>VLOOKUP(A162,'[1]shui_24h-VS-hzt_10_24h.GeneDiff'!$1:$1048576,5,0)</f>
        <v>362</v>
      </c>
      <c r="F162">
        <f>VLOOKUP(A162,'[1]shui_24h-VS-hzt_10_24h.GeneDiff'!$1:$1048576,6,0)</f>
        <v>374</v>
      </c>
      <c r="G162">
        <f>VLOOKUP(A162,'[1]shui_24h-VS-hzt_10_24h.GeneDiff'!$1:$1048576,7,0)</f>
        <v>3.5320127224800499</v>
      </c>
      <c r="H162">
        <f>VLOOKUP(A162,'[1]shui_24h-VS-hzt_10_24h.GeneDiff'!$1:$1048576,8,0)</f>
        <v>1.1196650717304799</v>
      </c>
      <c r="I162" t="str">
        <f>VLOOKUP(A162,'[1]shui_24h-VS-hzt_10_24h.GeneDiff'!$1:$1048576,9,0)</f>
        <v>up</v>
      </c>
      <c r="J162">
        <f>VLOOKUP(A162,'[1]shui_24h-VS-hzt_10_24h.GeneDiff'!$1:$1048576,10,0)</f>
        <v>5.8159898691645195E-7</v>
      </c>
      <c r="K162">
        <f>VLOOKUP(A162,'[1]shui_24h-VS-hzt_10_24h.GeneDiff'!$1:$1048576,11,0)</f>
        <v>6.9112169068270395E-5</v>
      </c>
      <c r="L162" t="str">
        <f>VLOOKUP(A162,'[1]shui_24h-VS-hzt_10_24h.GeneDiff'!$1:$1048576,12,0)</f>
        <v>-</v>
      </c>
      <c r="M162" t="str">
        <f>VLOOKUP(A162,'[1]shui_24h-VS-hzt_10_24h.GeneDiff'!$1:$1048576,13,0)</f>
        <v>-</v>
      </c>
      <c r="N162" t="str">
        <f>VLOOKUP(A162,'[1]shui_24h-VS-hzt_10_24h.GeneDiff'!$1:$1048576,14,0)</f>
        <v>-</v>
      </c>
      <c r="O162" t="str">
        <f>VLOOKUP(A162,'[1]shui_24h-VS-hzt_10_24h.GeneDiff'!$1:$1048576,15,0)</f>
        <v>-</v>
      </c>
      <c r="P162" t="str">
        <f>VLOOKUP(A162,'[1]shui_24h-VS-hzt_10_24h.GeneDiff'!$1:$1048576,16,0)</f>
        <v>gi|697157303|ref|XP_009587406.1|/7.4702e-116/PREDICTED: protein lozenge-like [Nicotiana tomentosiformis]</v>
      </c>
    </row>
    <row r="163" spans="1:16">
      <c r="A163" s="1" t="s">
        <v>161</v>
      </c>
      <c r="B163">
        <f>VLOOKUP(A163,'[1]shui_24h-VS-hzt_10_24h.GeneDiff'!$1:$1048576,2,0)</f>
        <v>1428</v>
      </c>
      <c r="C163">
        <f>VLOOKUP(A163,'[1]shui_24h-VS-hzt_10_24h.GeneDiff'!$1:$1048576,3,0)</f>
        <v>180</v>
      </c>
      <c r="D163">
        <f>VLOOKUP(A163,'[1]shui_24h-VS-hzt_10_24h.GeneDiff'!$1:$1048576,4,0)</f>
        <v>159</v>
      </c>
      <c r="E163">
        <f>VLOOKUP(A163,'[1]shui_24h-VS-hzt_10_24h.GeneDiff'!$1:$1048576,5,0)</f>
        <v>329</v>
      </c>
      <c r="F163">
        <f>VLOOKUP(A163,'[1]shui_24h-VS-hzt_10_24h.GeneDiff'!$1:$1048576,6,0)</f>
        <v>500</v>
      </c>
      <c r="G163">
        <f>VLOOKUP(A163,'[1]shui_24h-VS-hzt_10_24h.GeneDiff'!$1:$1048576,7,0)</f>
        <v>3.65471237630473</v>
      </c>
      <c r="H163">
        <f>VLOOKUP(A163,'[1]shui_24h-VS-hzt_10_24h.GeneDiff'!$1:$1048576,8,0)</f>
        <v>1.24288212868813</v>
      </c>
      <c r="I163" t="str">
        <f>VLOOKUP(A163,'[1]shui_24h-VS-hzt_10_24h.GeneDiff'!$1:$1048576,9,0)</f>
        <v>up</v>
      </c>
      <c r="J163">
        <f>VLOOKUP(A163,'[1]shui_24h-VS-hzt_10_24h.GeneDiff'!$1:$1048576,10,0)</f>
        <v>5.8307707101905996E-7</v>
      </c>
      <c r="K163">
        <f>VLOOKUP(A163,'[1]shui_24h-VS-hzt_10_24h.GeneDiff'!$1:$1048576,11,0)</f>
        <v>6.9112169068270395E-5</v>
      </c>
      <c r="L163" t="str">
        <f>VLOOKUP(A163,'[1]shui_24h-VS-hzt_10_24h.GeneDiff'!$1:$1048576,12,0)</f>
        <v>-</v>
      </c>
      <c r="M163" t="str">
        <f>VLOOKUP(A163,'[1]shui_24h-VS-hzt_10_24h.GeneDiff'!$1:$1048576,13,0)</f>
        <v>-</v>
      </c>
      <c r="N163" t="str">
        <f>VLOOKUP(A163,'[1]shui_24h-VS-hzt_10_24h.GeneDiff'!$1:$1048576,14,0)</f>
        <v>GO:0016787//hydrolase activity</v>
      </c>
      <c r="O163" t="str">
        <f>VLOOKUP(A163,'[1]shui_24h-VS-hzt_10_24h.GeneDiff'!$1:$1048576,15,0)</f>
        <v>-</v>
      </c>
      <c r="P163" t="str">
        <f>VLOOKUP(A163,'[1]shui_24h-VS-hzt_10_24h.GeneDiff'!$1:$1048576,16,0)</f>
        <v>gi|698517312|ref|XP_009803539.1|/0/PREDICTED: uncharacterized protein LOC104248887 [Nicotiana sylvestris]</v>
      </c>
    </row>
    <row r="164" spans="1:16">
      <c r="A164" s="1" t="s">
        <v>162</v>
      </c>
      <c r="B164">
        <f>VLOOKUP(A164,'[1]shui_24h-VS-hzt_10_24h.GeneDiff'!$1:$1048576,2,0)</f>
        <v>1146</v>
      </c>
      <c r="C164">
        <f>VLOOKUP(A164,'[1]shui_24h-VS-hzt_10_24h.GeneDiff'!$1:$1048576,3,0)</f>
        <v>13</v>
      </c>
      <c r="D164">
        <f>VLOOKUP(A164,'[1]shui_24h-VS-hzt_10_24h.GeneDiff'!$1:$1048576,4,0)</f>
        <v>10</v>
      </c>
      <c r="E164">
        <f>VLOOKUP(A164,'[1]shui_24h-VS-hzt_10_24h.GeneDiff'!$1:$1048576,5,0)</f>
        <v>75</v>
      </c>
      <c r="F164">
        <f>VLOOKUP(A164,'[1]shui_24h-VS-hzt_10_24h.GeneDiff'!$1:$1048576,6,0)</f>
        <v>64</v>
      </c>
      <c r="G164">
        <f>VLOOKUP(A164,'[1]shui_24h-VS-hzt_10_24h.GeneDiff'!$1:$1048576,7,0)</f>
        <v>0.87326317494793704</v>
      </c>
      <c r="H164">
        <f>VLOOKUP(A164,'[1]shui_24h-VS-hzt_10_24h.GeneDiff'!$1:$1048576,8,0)</f>
        <v>2.5513511120275898</v>
      </c>
      <c r="I164" t="str">
        <f>VLOOKUP(A164,'[1]shui_24h-VS-hzt_10_24h.GeneDiff'!$1:$1048576,9,0)</f>
        <v>up</v>
      </c>
      <c r="J164">
        <f>VLOOKUP(A164,'[1]shui_24h-VS-hzt_10_24h.GeneDiff'!$1:$1048576,10,0)</f>
        <v>7.03796868411854E-7</v>
      </c>
      <c r="K164">
        <f>VLOOKUP(A164,'[1]shui_24h-VS-hzt_10_24h.GeneDiff'!$1:$1048576,11,0)</f>
        <v>8.2185227645027205E-5</v>
      </c>
      <c r="L164" t="str">
        <f>VLOOKUP(A164,'[1]shui_24h-VS-hzt_10_24h.GeneDiff'!$1:$1048576,12,0)</f>
        <v>-</v>
      </c>
      <c r="M164" t="str">
        <f>VLOOKUP(A164,'[1]shui_24h-VS-hzt_10_24h.GeneDiff'!$1:$1048576,13,0)</f>
        <v>-</v>
      </c>
      <c r="N164" t="str">
        <f>VLOOKUP(A164,'[1]shui_24h-VS-hzt_10_24h.GeneDiff'!$1:$1048576,14,0)</f>
        <v>-</v>
      </c>
      <c r="O164" t="str">
        <f>VLOOKUP(A164,'[1]shui_24h-VS-hzt_10_24h.GeneDiff'!$1:$1048576,15,0)</f>
        <v>-</v>
      </c>
      <c r="P164" t="str">
        <f>VLOOKUP(A164,'[1]shui_24h-VS-hzt_10_24h.GeneDiff'!$1:$1048576,16,0)</f>
        <v>gi|697135456|ref|XP_009621783.1|/5.95299e-141/PREDICTED: uncharacterized protein LOC104113357 [Nicotiana tomentosiformis]</v>
      </c>
    </row>
    <row r="165" spans="1:16">
      <c r="A165" s="1" t="s">
        <v>163</v>
      </c>
      <c r="B165">
        <f>VLOOKUP(A165,'[1]shui_24h-VS-hzt_10_24h.GeneDiff'!$1:$1048576,2,0)</f>
        <v>534</v>
      </c>
      <c r="C165">
        <f>VLOOKUP(A165,'[1]shui_24h-VS-hzt_10_24h.GeneDiff'!$1:$1048576,3,0)</f>
        <v>18</v>
      </c>
      <c r="D165">
        <f>VLOOKUP(A165,'[1]shui_24h-VS-hzt_10_24h.GeneDiff'!$1:$1048576,4,0)</f>
        <v>26</v>
      </c>
      <c r="E165">
        <f>VLOOKUP(A165,'[1]shui_24h-VS-hzt_10_24h.GeneDiff'!$1:$1048576,5,0)</f>
        <v>89</v>
      </c>
      <c r="F165">
        <f>VLOOKUP(A165,'[1]shui_24h-VS-hzt_10_24h.GeneDiff'!$1:$1048576,6,0)</f>
        <v>110</v>
      </c>
      <c r="G165">
        <f>VLOOKUP(A165,'[1]shui_24h-VS-hzt_10_24h.GeneDiff'!$1:$1048576,7,0)</f>
        <v>1.42816252077691</v>
      </c>
      <c r="H165">
        <f>VLOOKUP(A165,'[1]shui_24h-VS-hzt_10_24h.GeneDiff'!$1:$1048576,8,0)</f>
        <v>2.13787345413302</v>
      </c>
      <c r="I165" t="str">
        <f>VLOOKUP(A165,'[1]shui_24h-VS-hzt_10_24h.GeneDiff'!$1:$1048576,9,0)</f>
        <v>up</v>
      </c>
      <c r="J165">
        <f>VLOOKUP(A165,'[1]shui_24h-VS-hzt_10_24h.GeneDiff'!$1:$1048576,10,0)</f>
        <v>7.3625254773856505E-7</v>
      </c>
      <c r="K165">
        <f>VLOOKUP(A165,'[1]shui_24h-VS-hzt_10_24h.GeneDiff'!$1:$1048576,11,0)</f>
        <v>8.4720096998719795E-5</v>
      </c>
      <c r="L165" t="str">
        <f>VLOOKUP(A165,'[1]shui_24h-VS-hzt_10_24h.GeneDiff'!$1:$1048576,12,0)</f>
        <v>-</v>
      </c>
      <c r="M165" t="str">
        <f>VLOOKUP(A165,'[1]shui_24h-VS-hzt_10_24h.GeneDiff'!$1:$1048576,13,0)</f>
        <v>-</v>
      </c>
      <c r="N165" t="str">
        <f>VLOOKUP(A165,'[1]shui_24h-VS-hzt_10_24h.GeneDiff'!$1:$1048576,14,0)</f>
        <v>GO:0003824//catalytic activity</v>
      </c>
      <c r="O165" t="str">
        <f>VLOOKUP(A165,'[1]shui_24h-VS-hzt_10_24h.GeneDiff'!$1:$1048576,15,0)</f>
        <v>-</v>
      </c>
      <c r="P165" t="str">
        <f>VLOOKUP(A165,'[1]shui_24h-VS-hzt_10_24h.GeneDiff'!$1:$1048576,16,0)</f>
        <v>gi|697170551|ref|XP_009594193.1|/1.87393e-114/PREDICTED: uncharacterized protein LOC104090726 [Nicotiana tomentosiformis]</v>
      </c>
    </row>
    <row r="166" spans="1:16">
      <c r="A166" s="1" t="s">
        <v>164</v>
      </c>
      <c r="B166">
        <f>VLOOKUP(A166,'[1]shui_24h-VS-hzt_10_24h.GeneDiff'!$1:$1048576,2,0)</f>
        <v>1473</v>
      </c>
      <c r="C166">
        <f>VLOOKUP(A166,'[1]shui_24h-VS-hzt_10_24h.GeneDiff'!$1:$1048576,3,0)</f>
        <v>235</v>
      </c>
      <c r="D166">
        <f>VLOOKUP(A166,'[1]shui_24h-VS-hzt_10_24h.GeneDiff'!$1:$1048576,4,0)</f>
        <v>203</v>
      </c>
      <c r="E166">
        <f>VLOOKUP(A166,'[1]shui_24h-VS-hzt_10_24h.GeneDiff'!$1:$1048576,5,0)</f>
        <v>668</v>
      </c>
      <c r="F166">
        <f>VLOOKUP(A166,'[1]shui_24h-VS-hzt_10_24h.GeneDiff'!$1:$1048576,6,0)</f>
        <v>433</v>
      </c>
      <c r="G166">
        <f>VLOOKUP(A166,'[1]shui_24h-VS-hzt_10_24h.GeneDiff'!$1:$1048576,7,0)</f>
        <v>4.06662350983349</v>
      </c>
      <c r="H166">
        <f>VLOOKUP(A166,'[1]shui_24h-VS-hzt_10_24h.GeneDiff'!$1:$1048576,8,0)</f>
        <v>1.3057735148432601</v>
      </c>
      <c r="I166" t="str">
        <f>VLOOKUP(A166,'[1]shui_24h-VS-hzt_10_24h.GeneDiff'!$1:$1048576,9,0)</f>
        <v>up</v>
      </c>
      <c r="J166">
        <f>VLOOKUP(A166,'[1]shui_24h-VS-hzt_10_24h.GeneDiff'!$1:$1048576,10,0)</f>
        <v>8.4183167727647405E-7</v>
      </c>
      <c r="K166">
        <f>VLOOKUP(A166,'[1]shui_24h-VS-hzt_10_24h.GeneDiff'!$1:$1048576,11,0)</f>
        <v>9.4727140211557997E-5</v>
      </c>
      <c r="L166" t="str">
        <f>VLOOKUP(A166,'[1]shui_24h-VS-hzt_10_24h.GeneDiff'!$1:$1048576,12,0)</f>
        <v>-</v>
      </c>
      <c r="M166" t="str">
        <f>VLOOKUP(A166,'[1]shui_24h-VS-hzt_10_24h.GeneDiff'!$1:$1048576,13,0)</f>
        <v>-</v>
      </c>
      <c r="N166" t="str">
        <f>VLOOKUP(A166,'[1]shui_24h-VS-hzt_10_24h.GeneDiff'!$1:$1048576,14,0)</f>
        <v>-</v>
      </c>
      <c r="O166" t="str">
        <f>VLOOKUP(A166,'[1]shui_24h-VS-hzt_10_24h.GeneDiff'!$1:$1048576,15,0)</f>
        <v>-</v>
      </c>
      <c r="P166" t="str">
        <f>VLOOKUP(A166,'[1]shui_24h-VS-hzt_10_24h.GeneDiff'!$1:$1048576,16,0)</f>
        <v>gi|697134316|ref|XP_009621209.1|/0/PREDICTED: sugar transport protein 8-like [Nicotiana tomentosiformis]</v>
      </c>
    </row>
    <row r="167" spans="1:16">
      <c r="A167" s="1" t="s">
        <v>165</v>
      </c>
      <c r="B167">
        <f>VLOOKUP(A167,'[1]shui_24h-VS-hzt_10_24h.GeneDiff'!$1:$1048576,2,0)</f>
        <v>1146</v>
      </c>
      <c r="C167">
        <f>VLOOKUP(A167,'[1]shui_24h-VS-hzt_10_24h.GeneDiff'!$1:$1048576,3,0)</f>
        <v>2673</v>
      </c>
      <c r="D167">
        <f>VLOOKUP(A167,'[1]shui_24h-VS-hzt_10_24h.GeneDiff'!$1:$1048576,4,0)</f>
        <v>2214</v>
      </c>
      <c r="E167">
        <f>VLOOKUP(A167,'[1]shui_24h-VS-hzt_10_24h.GeneDiff'!$1:$1048576,5,0)</f>
        <v>5699</v>
      </c>
      <c r="F167">
        <f>VLOOKUP(A167,'[1]shui_24h-VS-hzt_10_24h.GeneDiff'!$1:$1048576,6,0)</f>
        <v>4600</v>
      </c>
      <c r="G167">
        <f>VLOOKUP(A167,'[1]shui_24h-VS-hzt_10_24h.GeneDiff'!$1:$1048576,7,0)</f>
        <v>7.3598304404087704</v>
      </c>
      <c r="H167">
        <f>VLOOKUP(A167,'[1]shui_24h-VS-hzt_10_24h.GeneDiff'!$1:$1048576,8,0)</f>
        <v>1.0446907714784801</v>
      </c>
      <c r="I167" t="str">
        <f>VLOOKUP(A167,'[1]shui_24h-VS-hzt_10_24h.GeneDiff'!$1:$1048576,9,0)</f>
        <v>up</v>
      </c>
      <c r="J167">
        <f>VLOOKUP(A167,'[1]shui_24h-VS-hzt_10_24h.GeneDiff'!$1:$1048576,10,0)</f>
        <v>8.7405793002595202E-7</v>
      </c>
      <c r="K167">
        <f>VLOOKUP(A167,'[1]shui_24h-VS-hzt_10_24h.GeneDiff'!$1:$1048576,11,0)</f>
        <v>9.7724015871589499E-5</v>
      </c>
      <c r="L167" t="str">
        <f>VLOOKUP(A167,'[1]shui_24h-VS-hzt_10_24h.GeneDiff'!$1:$1048576,12,0)</f>
        <v>-</v>
      </c>
      <c r="M167" t="str">
        <f>VLOOKUP(A167,'[1]shui_24h-VS-hzt_10_24h.GeneDiff'!$1:$1048576,13,0)</f>
        <v>GO:0043231//intracellular membrane-bounded organelle</v>
      </c>
      <c r="N167" t="str">
        <f>VLOOKUP(A167,'[1]shui_24h-VS-hzt_10_24h.GeneDiff'!$1:$1048576,14,0)</f>
        <v>-</v>
      </c>
      <c r="O167" t="str">
        <f>VLOOKUP(A167,'[1]shui_24h-VS-hzt_10_24h.GeneDiff'!$1:$1048576,15,0)</f>
        <v>GO:0036211;GO:0001101//response to acid chemical;GO:0044767;GO:0009411//response to UV</v>
      </c>
      <c r="P167" t="str">
        <f>VLOOKUP(A167,'[1]shui_24h-VS-hzt_10_24h.GeneDiff'!$1:$1048576,16,0)</f>
        <v>gi|694353262|ref|XP_009358096.1|/0/PREDICTED: polyubiquitin isoform X1 [Pyrus x bretschneideri]</v>
      </c>
    </row>
    <row r="168" spans="1:16">
      <c r="A168" s="1" t="s">
        <v>166</v>
      </c>
      <c r="B168">
        <f>VLOOKUP(A168,'[1]shui_24h-VS-hzt_10_24h.GeneDiff'!$1:$1048576,2,0)</f>
        <v>609</v>
      </c>
      <c r="C168">
        <f>VLOOKUP(A168,'[1]shui_24h-VS-hzt_10_24h.GeneDiff'!$1:$1048576,3,0)</f>
        <v>4</v>
      </c>
      <c r="D168">
        <f>VLOOKUP(A168,'[1]shui_24h-VS-hzt_10_24h.GeneDiff'!$1:$1048576,4,0)</f>
        <v>4</v>
      </c>
      <c r="E168">
        <f>VLOOKUP(A168,'[1]shui_24h-VS-hzt_10_24h.GeneDiff'!$1:$1048576,5,0)</f>
        <v>71</v>
      </c>
      <c r="F168">
        <f>VLOOKUP(A168,'[1]shui_24h-VS-hzt_10_24h.GeneDiff'!$1:$1048576,6,0)</f>
        <v>28</v>
      </c>
      <c r="G168">
        <f>VLOOKUP(A168,'[1]shui_24h-VS-hzt_10_24h.GeneDiff'!$1:$1048576,7,0)</f>
        <v>0.317514434993935</v>
      </c>
      <c r="H168">
        <f>VLOOKUP(A168,'[1]shui_24h-VS-hzt_10_24h.GeneDiff'!$1:$1048576,8,0)</f>
        <v>3.5798802797089002</v>
      </c>
      <c r="I168" t="str">
        <f>VLOOKUP(A168,'[1]shui_24h-VS-hzt_10_24h.GeneDiff'!$1:$1048576,9,0)</f>
        <v>up</v>
      </c>
      <c r="J168">
        <f>VLOOKUP(A168,'[1]shui_24h-VS-hzt_10_24h.GeneDiff'!$1:$1048576,10,0)</f>
        <v>9.0460336880719204E-7</v>
      </c>
      <c r="K168">
        <f>VLOOKUP(A168,'[1]shui_24h-VS-hzt_10_24h.GeneDiff'!$1:$1048576,11,0)</f>
        <v>1.00514500122296E-4</v>
      </c>
      <c r="L168" t="str">
        <f>VLOOKUP(A168,'[1]shui_24h-VS-hzt_10_24h.GeneDiff'!$1:$1048576,12,0)</f>
        <v>-</v>
      </c>
      <c r="M168" t="str">
        <f>VLOOKUP(A168,'[1]shui_24h-VS-hzt_10_24h.GeneDiff'!$1:$1048576,13,0)</f>
        <v>-</v>
      </c>
      <c r="N168" t="str">
        <f>VLOOKUP(A168,'[1]shui_24h-VS-hzt_10_24h.GeneDiff'!$1:$1048576,14,0)</f>
        <v>-</v>
      </c>
      <c r="O168" t="str">
        <f>VLOOKUP(A168,'[1]shui_24h-VS-hzt_10_24h.GeneDiff'!$1:$1048576,15,0)</f>
        <v>-</v>
      </c>
      <c r="P168" t="str">
        <f>VLOOKUP(A168,'[1]shui_24h-VS-hzt_10_24h.GeneDiff'!$1:$1048576,16,0)</f>
        <v>gi|697130136|ref|XP_009619132.1|/4.00065e-128/PREDICTED: ethylene-responsive transcription factor ERF003-like [Nicotiana tomentosiformis]</v>
      </c>
    </row>
    <row r="169" spans="1:16">
      <c r="A169" s="1" t="s">
        <v>167</v>
      </c>
      <c r="B169">
        <f>VLOOKUP(A169,'[1]shui_24h-VS-hzt_10_24h.GeneDiff'!$1:$1048576,2,0)</f>
        <v>777</v>
      </c>
      <c r="C169">
        <f>VLOOKUP(A169,'[1]shui_24h-VS-hzt_10_24h.GeneDiff'!$1:$1048576,3,0)</f>
        <v>656</v>
      </c>
      <c r="D169">
        <f>VLOOKUP(A169,'[1]shui_24h-VS-hzt_10_24h.GeneDiff'!$1:$1048576,4,0)</f>
        <v>497</v>
      </c>
      <c r="E169">
        <f>VLOOKUP(A169,'[1]shui_24h-VS-hzt_10_24h.GeneDiff'!$1:$1048576,5,0)</f>
        <v>1313</v>
      </c>
      <c r="F169">
        <f>VLOOKUP(A169,'[1]shui_24h-VS-hzt_10_24h.GeneDiff'!$1:$1048576,6,0)</f>
        <v>1147</v>
      </c>
      <c r="G169">
        <f>VLOOKUP(A169,'[1]shui_24h-VS-hzt_10_24h.GeneDiff'!$1:$1048576,7,0)</f>
        <v>5.2897465517356697</v>
      </c>
      <c r="H169">
        <f>VLOOKUP(A169,'[1]shui_24h-VS-hzt_10_24h.GeneDiff'!$1:$1048576,8,0)</f>
        <v>1.0582249166280799</v>
      </c>
      <c r="I169" t="str">
        <f>VLOOKUP(A169,'[1]shui_24h-VS-hzt_10_24h.GeneDiff'!$1:$1048576,9,0)</f>
        <v>up</v>
      </c>
      <c r="J169">
        <f>VLOOKUP(A169,'[1]shui_24h-VS-hzt_10_24h.GeneDiff'!$1:$1048576,10,0)</f>
        <v>9.7432375856229703E-7</v>
      </c>
      <c r="K169">
        <f>VLOOKUP(A169,'[1]shui_24h-VS-hzt_10_24h.GeneDiff'!$1:$1048576,11,0)</f>
        <v>1.07036424333487E-4</v>
      </c>
      <c r="L169" t="str">
        <f>VLOOKUP(A169,'[1]shui_24h-VS-hzt_10_24h.GeneDiff'!$1:$1048576,12,0)</f>
        <v>-</v>
      </c>
      <c r="M169" t="str">
        <f>VLOOKUP(A169,'[1]shui_24h-VS-hzt_10_24h.GeneDiff'!$1:$1048576,13,0)</f>
        <v>-</v>
      </c>
      <c r="N169" t="str">
        <f>VLOOKUP(A169,'[1]shui_24h-VS-hzt_10_24h.GeneDiff'!$1:$1048576,14,0)</f>
        <v>-</v>
      </c>
      <c r="O169" t="str">
        <f>VLOOKUP(A169,'[1]shui_24h-VS-hzt_10_24h.GeneDiff'!$1:$1048576,15,0)</f>
        <v>-</v>
      </c>
      <c r="P169" t="str">
        <f>VLOOKUP(A169,'[1]shui_24h-VS-hzt_10_24h.GeneDiff'!$1:$1048576,16,0)</f>
        <v>gi|698487218|ref|XP_009790287.1|/0/PREDICTED: uncharacterized protein LOC104237763 [Nicotiana sylvestris]</v>
      </c>
    </row>
    <row r="170" spans="1:16">
      <c r="A170" s="1" t="s">
        <v>168</v>
      </c>
      <c r="B170">
        <f>VLOOKUP(A170,'[1]shui_24h-VS-hzt_10_24h.GeneDiff'!$1:$1048576,2,0)</f>
        <v>2091</v>
      </c>
      <c r="C170">
        <f>VLOOKUP(A170,'[1]shui_24h-VS-hzt_10_24h.GeneDiff'!$1:$1048576,3,0)</f>
        <v>225</v>
      </c>
      <c r="D170">
        <f>VLOOKUP(A170,'[1]shui_24h-VS-hzt_10_24h.GeneDiff'!$1:$1048576,4,0)</f>
        <v>244</v>
      </c>
      <c r="E170">
        <f>VLOOKUP(A170,'[1]shui_24h-VS-hzt_10_24h.GeneDiff'!$1:$1048576,5,0)</f>
        <v>436</v>
      </c>
      <c r="F170">
        <f>VLOOKUP(A170,'[1]shui_24h-VS-hzt_10_24h.GeneDiff'!$1:$1048576,6,0)</f>
        <v>534</v>
      </c>
      <c r="G170">
        <f>VLOOKUP(A170,'[1]shui_24h-VS-hzt_10_24h.GeneDiff'!$1:$1048576,7,0)</f>
        <v>3.9577211366593099</v>
      </c>
      <c r="H170">
        <f>VLOOKUP(A170,'[1]shui_24h-VS-hzt_10_24h.GeneDiff'!$1:$1048576,8,0)</f>
        <v>1.0112965026607299</v>
      </c>
      <c r="I170" t="str">
        <f>VLOOKUP(A170,'[1]shui_24h-VS-hzt_10_24h.GeneDiff'!$1:$1048576,9,0)</f>
        <v>up</v>
      </c>
      <c r="J170">
        <f>VLOOKUP(A170,'[1]shui_24h-VS-hzt_10_24h.GeneDiff'!$1:$1048576,10,0)</f>
        <v>9.8140034964689699E-7</v>
      </c>
      <c r="K170">
        <f>VLOOKUP(A170,'[1]shui_24h-VS-hzt_10_24h.GeneDiff'!$1:$1048576,11,0)</f>
        <v>1.07439484805615E-4</v>
      </c>
      <c r="L170" t="str">
        <f>VLOOKUP(A170,'[1]shui_24h-VS-hzt_10_24h.GeneDiff'!$1:$1048576,12,0)</f>
        <v>ko04075//Plant hormone signal transduction</v>
      </c>
      <c r="M170" t="str">
        <f>VLOOKUP(A170,'[1]shui_24h-VS-hzt_10_24h.GeneDiff'!$1:$1048576,13,0)</f>
        <v>-</v>
      </c>
      <c r="N170" t="str">
        <f>VLOOKUP(A170,'[1]shui_24h-VS-hzt_10_24h.GeneDiff'!$1:$1048576,14,0)</f>
        <v>GO:0005488</v>
      </c>
      <c r="O170" t="str">
        <f>VLOOKUP(A170,'[1]shui_24h-VS-hzt_10_24h.GeneDiff'!$1:$1048576,15,0)</f>
        <v>GO:0044763;GO:0009725//response to hormone;GO:0050794//regulation of cellular process;GO:0007275//multicellular organismal development;GO:0006351//transcription, DNA-templated</v>
      </c>
      <c r="P170" t="str">
        <f>VLOOKUP(A170,'[1]shui_24h-VS-hzt_10_24h.GeneDiff'!$1:$1048576,16,0)</f>
        <v>gi|698473702|ref|XP_009784518.1|;gi|697187181|ref|XP_009602628.1|/0;0/PREDICTED: auxin response factor 16-like [Nicotiana sylvestris];PREDICTED: auxin response factor 16-like [Nicotiana tomentosiformis]</v>
      </c>
    </row>
    <row r="171" spans="1:16">
      <c r="A171" s="1" t="s">
        <v>169</v>
      </c>
      <c r="B171">
        <f>VLOOKUP(A171,'[1]shui_24h-VS-hzt_10_24h.GeneDiff'!$1:$1048576,2,0)</f>
        <v>2523</v>
      </c>
      <c r="C171">
        <f>VLOOKUP(A171,'[1]shui_24h-VS-hzt_10_24h.GeneDiff'!$1:$1048576,3,0)</f>
        <v>153</v>
      </c>
      <c r="D171">
        <f>VLOOKUP(A171,'[1]shui_24h-VS-hzt_10_24h.GeneDiff'!$1:$1048576,4,0)</f>
        <v>166</v>
      </c>
      <c r="E171">
        <f>VLOOKUP(A171,'[1]shui_24h-VS-hzt_10_24h.GeneDiff'!$1:$1048576,5,0)</f>
        <v>392</v>
      </c>
      <c r="F171">
        <f>VLOOKUP(A171,'[1]shui_24h-VS-hzt_10_24h.GeneDiff'!$1:$1048576,6,0)</f>
        <v>336</v>
      </c>
      <c r="G171">
        <f>VLOOKUP(A171,'[1]shui_24h-VS-hzt_10_24h.GeneDiff'!$1:$1048576,7,0)</f>
        <v>3.5080717276269699</v>
      </c>
      <c r="H171">
        <f>VLOOKUP(A171,'[1]shui_24h-VS-hzt_10_24h.GeneDiff'!$1:$1048576,8,0)</f>
        <v>1.16270195549003</v>
      </c>
      <c r="I171" t="str">
        <f>VLOOKUP(A171,'[1]shui_24h-VS-hzt_10_24h.GeneDiff'!$1:$1048576,9,0)</f>
        <v>up</v>
      </c>
      <c r="J171">
        <f>VLOOKUP(A171,'[1]shui_24h-VS-hzt_10_24h.GeneDiff'!$1:$1048576,10,0)</f>
        <v>1.03776145237497E-6</v>
      </c>
      <c r="K171">
        <f>VLOOKUP(A171,'[1]shui_24h-VS-hzt_10_24h.GeneDiff'!$1:$1048576,11,0)</f>
        <v>1.1282614079976E-4</v>
      </c>
      <c r="L171" t="str">
        <f>VLOOKUP(A171,'[1]shui_24h-VS-hzt_10_24h.GeneDiff'!$1:$1048576,12,0)</f>
        <v>ko00604//Glycosphingolipid biosynthesis - ganglio series;ko00531//Glycosaminoglycan degradation;ko01100//Metabolic pathways;ko00600//Sphingolipid metabolism;ko00052//Galactose metabolism;ko00511//Other glycan degradation</v>
      </c>
      <c r="M171" t="str">
        <f>VLOOKUP(A171,'[1]shui_24h-VS-hzt_10_24h.GeneDiff'!$1:$1048576,13,0)</f>
        <v>-</v>
      </c>
      <c r="N171" t="str">
        <f>VLOOKUP(A171,'[1]shui_24h-VS-hzt_10_24h.GeneDiff'!$1:$1048576,14,0)</f>
        <v>GO:0015925//galactosidase activity;GO:0005488</v>
      </c>
      <c r="O171" t="str">
        <f>VLOOKUP(A171,'[1]shui_24h-VS-hzt_10_24h.GeneDiff'!$1:$1048576,15,0)</f>
        <v>GO:0044238//primary metabolic process</v>
      </c>
      <c r="P171" t="str">
        <f>VLOOKUP(A171,'[1]shui_24h-VS-hzt_10_24h.GeneDiff'!$1:$1048576,16,0)</f>
        <v>gi|697097559|ref|XP_009622143.1|/0/PREDICTED: beta-galactosidase-like [Nicotiana tomentosiformis]</v>
      </c>
    </row>
    <row r="172" spans="1:16">
      <c r="A172" s="1" t="s">
        <v>170</v>
      </c>
      <c r="B172">
        <f>VLOOKUP(A172,'[1]shui_24h-VS-hzt_10_24h.GeneDiff'!$1:$1048576,2,0)</f>
        <v>1641</v>
      </c>
      <c r="C172">
        <f>VLOOKUP(A172,'[1]shui_24h-VS-hzt_10_24h.GeneDiff'!$1:$1048576,3,0)</f>
        <v>191</v>
      </c>
      <c r="D172">
        <f>VLOOKUP(A172,'[1]shui_24h-VS-hzt_10_24h.GeneDiff'!$1:$1048576,4,0)</f>
        <v>201</v>
      </c>
      <c r="E172">
        <f>VLOOKUP(A172,'[1]shui_24h-VS-hzt_10_24h.GeneDiff'!$1:$1048576,5,0)</f>
        <v>404</v>
      </c>
      <c r="F172">
        <f>VLOOKUP(A172,'[1]shui_24h-VS-hzt_10_24h.GeneDiff'!$1:$1048576,6,0)</f>
        <v>425</v>
      </c>
      <c r="G172">
        <f>VLOOKUP(A172,'[1]shui_24h-VS-hzt_10_24h.GeneDiff'!$1:$1048576,7,0)</f>
        <v>3.7251066114396099</v>
      </c>
      <c r="H172">
        <f>VLOOKUP(A172,'[1]shui_24h-VS-hzt_10_24h.GeneDiff'!$1:$1048576,8,0)</f>
        <v>1.0468766715703</v>
      </c>
      <c r="I172" t="str">
        <f>VLOOKUP(A172,'[1]shui_24h-VS-hzt_10_24h.GeneDiff'!$1:$1048576,9,0)</f>
        <v>up</v>
      </c>
      <c r="J172">
        <f>VLOOKUP(A172,'[1]shui_24h-VS-hzt_10_24h.GeneDiff'!$1:$1048576,10,0)</f>
        <v>1.0891979430685899E-6</v>
      </c>
      <c r="K172">
        <f>VLOOKUP(A172,'[1]shui_24h-VS-hzt_10_24h.GeneDiff'!$1:$1048576,11,0)</f>
        <v>1.16807217506836E-4</v>
      </c>
      <c r="L172" t="str">
        <f>VLOOKUP(A172,'[1]shui_24h-VS-hzt_10_24h.GeneDiff'!$1:$1048576,12,0)</f>
        <v>ko01100//Metabolic pathways;ko00500//Starch and sucrose metabolism</v>
      </c>
      <c r="M172" t="str">
        <f>VLOOKUP(A172,'[1]shui_24h-VS-hzt_10_24h.GeneDiff'!$1:$1048576,13,0)</f>
        <v>GO:0009532//plastid stroma</v>
      </c>
      <c r="N172" t="str">
        <f>VLOOKUP(A172,'[1]shui_24h-VS-hzt_10_24h.GeneDiff'!$1:$1048576,14,0)</f>
        <v>GO:0016160//amylase activity</v>
      </c>
      <c r="O172" t="str">
        <f>VLOOKUP(A172,'[1]shui_24h-VS-hzt_10_24h.GeneDiff'!$1:$1048576,15,0)</f>
        <v>GO:0006950//response to stress;GO:0005976//polysaccharide metabolic process;GO:0000023//maltose metabolic process</v>
      </c>
      <c r="P172" t="str">
        <f>VLOOKUP(A172,'[1]shui_24h-VS-hzt_10_24h.GeneDiff'!$1:$1048576,16,0)</f>
        <v>gi|697184605|ref|XP_009601320.1|/0/PREDICTED: beta-amylase 3, chloroplastic-like [Nicotiana tomentosiformis]</v>
      </c>
    </row>
    <row r="173" spans="1:16">
      <c r="A173" s="1" t="s">
        <v>171</v>
      </c>
      <c r="B173">
        <f>VLOOKUP(A173,'[1]shui_24h-VS-hzt_10_24h.GeneDiff'!$1:$1048576,2,0)</f>
        <v>993</v>
      </c>
      <c r="C173">
        <f>VLOOKUP(A173,'[1]shui_24h-VS-hzt_10_24h.GeneDiff'!$1:$1048576,3,0)</f>
        <v>18</v>
      </c>
      <c r="D173">
        <f>VLOOKUP(A173,'[1]shui_24h-VS-hzt_10_24h.GeneDiff'!$1:$1048576,4,0)</f>
        <v>2</v>
      </c>
      <c r="E173">
        <f>VLOOKUP(A173,'[1]shui_24h-VS-hzt_10_24h.GeneDiff'!$1:$1048576,5,0)</f>
        <v>127</v>
      </c>
      <c r="F173">
        <f>VLOOKUP(A173,'[1]shui_24h-VS-hzt_10_24h.GeneDiff'!$1:$1048576,6,0)</f>
        <v>75</v>
      </c>
      <c r="G173">
        <f>VLOOKUP(A173,'[1]shui_24h-VS-hzt_10_24h.GeneDiff'!$1:$1048576,7,0)</f>
        <v>1.3158652438556</v>
      </c>
      <c r="H173">
        <f>VLOOKUP(A173,'[1]shui_24h-VS-hzt_10_24h.GeneDiff'!$1:$1048576,8,0)</f>
        <v>3.28032769088508</v>
      </c>
      <c r="I173" t="str">
        <f>VLOOKUP(A173,'[1]shui_24h-VS-hzt_10_24h.GeneDiff'!$1:$1048576,9,0)</f>
        <v>up</v>
      </c>
      <c r="J173">
        <f>VLOOKUP(A173,'[1]shui_24h-VS-hzt_10_24h.GeneDiff'!$1:$1048576,10,0)</f>
        <v>1.09718420181587E-6</v>
      </c>
      <c r="K173">
        <f>VLOOKUP(A173,'[1]shui_24h-VS-hzt_10_24h.GeneDiff'!$1:$1048576,11,0)</f>
        <v>1.1726481592899101E-4</v>
      </c>
      <c r="L173" t="str">
        <f>VLOOKUP(A173,'[1]shui_24h-VS-hzt_10_24h.GeneDiff'!$1:$1048576,12,0)</f>
        <v>-</v>
      </c>
      <c r="M173" t="str">
        <f>VLOOKUP(A173,'[1]shui_24h-VS-hzt_10_24h.GeneDiff'!$1:$1048576,13,0)</f>
        <v>-</v>
      </c>
      <c r="N173" t="str">
        <f>VLOOKUP(A173,'[1]shui_24h-VS-hzt_10_24h.GeneDiff'!$1:$1048576,14,0)</f>
        <v>-</v>
      </c>
      <c r="O173" t="str">
        <f>VLOOKUP(A173,'[1]shui_24h-VS-hzt_10_24h.GeneDiff'!$1:$1048576,15,0)</f>
        <v>-</v>
      </c>
      <c r="P173" t="str">
        <f>VLOOKUP(A173,'[1]shui_24h-VS-hzt_10_24h.GeneDiff'!$1:$1048576,16,0)</f>
        <v>gi|697108591|ref|XP_009608156.1|;gi|697108588|ref|XP_009608155.1|/0;3.84675e-122/PREDICTED: transcription factor TCP12-like isoform X2 [Nicotiana tomentosiformis];PREDICTED: transcription factor CYCLOIDEA-like isoform X1 [Nicotiana tomentosiformis]</v>
      </c>
    </row>
    <row r="174" spans="1:16">
      <c r="A174" s="1" t="s">
        <v>172</v>
      </c>
      <c r="B174">
        <f>VLOOKUP(A174,'[1]shui_24h-VS-hzt_10_24h.GeneDiff'!$1:$1048576,2,0)</f>
        <v>1788</v>
      </c>
      <c r="C174">
        <f>VLOOKUP(A174,'[1]shui_24h-VS-hzt_10_24h.GeneDiff'!$1:$1048576,3,0)</f>
        <v>176</v>
      </c>
      <c r="D174">
        <f>VLOOKUP(A174,'[1]shui_24h-VS-hzt_10_24h.GeneDiff'!$1:$1048576,4,0)</f>
        <v>137</v>
      </c>
      <c r="E174">
        <f>VLOOKUP(A174,'[1]shui_24h-VS-hzt_10_24h.GeneDiff'!$1:$1048576,5,0)</f>
        <v>375</v>
      </c>
      <c r="F174">
        <f>VLOOKUP(A174,'[1]shui_24h-VS-hzt_10_24h.GeneDiff'!$1:$1048576,6,0)</f>
        <v>360</v>
      </c>
      <c r="G174">
        <f>VLOOKUP(A174,'[1]shui_24h-VS-hzt_10_24h.GeneDiff'!$1:$1048576,7,0)</f>
        <v>3.5092816344905802</v>
      </c>
      <c r="H174">
        <f>VLOOKUP(A174,'[1]shui_24h-VS-hzt_10_24h.GeneDiff'!$1:$1048576,8,0)</f>
        <v>1.1946445579509399</v>
      </c>
      <c r="I174" t="str">
        <f>VLOOKUP(A174,'[1]shui_24h-VS-hzt_10_24h.GeneDiff'!$1:$1048576,9,0)</f>
        <v>up</v>
      </c>
      <c r="J174">
        <f>VLOOKUP(A174,'[1]shui_24h-VS-hzt_10_24h.GeneDiff'!$1:$1048576,10,0)</f>
        <v>1.18302584307349E-6</v>
      </c>
      <c r="K174">
        <f>VLOOKUP(A174,'[1]shui_24h-VS-hzt_10_24h.GeneDiff'!$1:$1048576,11,0)</f>
        <v>1.2433207268754701E-4</v>
      </c>
      <c r="L174" t="str">
        <f>VLOOKUP(A174,'[1]shui_24h-VS-hzt_10_24h.GeneDiff'!$1:$1048576,12,0)</f>
        <v>-</v>
      </c>
      <c r="M174" t="str">
        <f>VLOOKUP(A174,'[1]shui_24h-VS-hzt_10_24h.GeneDiff'!$1:$1048576,13,0)</f>
        <v>-</v>
      </c>
      <c r="N174" t="str">
        <f>VLOOKUP(A174,'[1]shui_24h-VS-hzt_10_24h.GeneDiff'!$1:$1048576,14,0)</f>
        <v>-</v>
      </c>
      <c r="O174" t="str">
        <f>VLOOKUP(A174,'[1]shui_24h-VS-hzt_10_24h.GeneDiff'!$1:$1048576,15,0)</f>
        <v>-</v>
      </c>
      <c r="P174" t="str">
        <f>VLOOKUP(A174,'[1]shui_24h-VS-hzt_10_24h.GeneDiff'!$1:$1048576,16,0)</f>
        <v>gi|698584440|ref|XP_009778366.1|;gi|698584433|ref|XP_009778364.1|/0;0/PREDICTED: MACPF domain-containing protein At1g14780 isoform X3 [Nicotiana sylvestris];PREDICTED: MACPF domain-containing protein At1g14780 isoform X1 [Nicotiana sylvestris]</v>
      </c>
    </row>
    <row r="175" spans="1:16">
      <c r="A175" s="1" t="s">
        <v>173</v>
      </c>
      <c r="B175">
        <f>VLOOKUP(A175,'[1]shui_24h-VS-hzt_10_24h.GeneDiff'!$1:$1048576,2,0)</f>
        <v>2091</v>
      </c>
      <c r="C175">
        <f>VLOOKUP(A175,'[1]shui_24h-VS-hzt_10_24h.GeneDiff'!$1:$1048576,3,0)</f>
        <v>556</v>
      </c>
      <c r="D175">
        <f>VLOOKUP(A175,'[1]shui_24h-VS-hzt_10_24h.GeneDiff'!$1:$1048576,4,0)</f>
        <v>606</v>
      </c>
      <c r="E175">
        <f>VLOOKUP(A175,'[1]shui_24h-VS-hzt_10_24h.GeneDiff'!$1:$1048576,5,0)</f>
        <v>946</v>
      </c>
      <c r="F175">
        <f>VLOOKUP(A175,'[1]shui_24h-VS-hzt_10_24h.GeneDiff'!$1:$1048576,6,0)</f>
        <v>1615</v>
      </c>
      <c r="G175">
        <f>VLOOKUP(A175,'[1]shui_24h-VS-hzt_10_24h.GeneDiff'!$1:$1048576,7,0)</f>
        <v>5.3168133673407603</v>
      </c>
      <c r="H175">
        <f>VLOOKUP(A175,'[1]shui_24h-VS-hzt_10_24h.GeneDiff'!$1:$1048576,8,0)</f>
        <v>1.0936125766657101</v>
      </c>
      <c r="I175" t="str">
        <f>VLOOKUP(A175,'[1]shui_24h-VS-hzt_10_24h.GeneDiff'!$1:$1048576,9,0)</f>
        <v>up</v>
      </c>
      <c r="J175">
        <f>VLOOKUP(A175,'[1]shui_24h-VS-hzt_10_24h.GeneDiff'!$1:$1048576,10,0)</f>
        <v>1.2095264387433701E-6</v>
      </c>
      <c r="K175">
        <f>VLOOKUP(A175,'[1]shui_24h-VS-hzt_10_24h.GeneDiff'!$1:$1048576,11,0)</f>
        <v>1.2665095487023799E-4</v>
      </c>
      <c r="L175" t="str">
        <f>VLOOKUP(A175,'[1]shui_24h-VS-hzt_10_24h.GeneDiff'!$1:$1048576,12,0)</f>
        <v>ko04075//Plant hormone signal transduction</v>
      </c>
      <c r="M175" t="str">
        <f>VLOOKUP(A175,'[1]shui_24h-VS-hzt_10_24h.GeneDiff'!$1:$1048576,13,0)</f>
        <v>GO:0043231//intracellular membrane-bounded organelle</v>
      </c>
      <c r="N175" t="str">
        <f>VLOOKUP(A175,'[1]shui_24h-VS-hzt_10_24h.GeneDiff'!$1:$1048576,14,0)</f>
        <v>GO:0003676//nucleic acid binding;GO:0005515//protein binding</v>
      </c>
      <c r="O175" t="str">
        <f>VLOOKUP(A175,'[1]shui_24h-VS-hzt_10_24h.GeneDiff'!$1:$1048576,15,0)</f>
        <v>GO:0009755//hormone-mediated signaling pathway;GO:0009791//post-embryonic development;GO:0001708//cell fate specification;GO:0006351//transcription, DNA-templated</v>
      </c>
      <c r="P175" t="str">
        <f>VLOOKUP(A175,'[1]shui_24h-VS-hzt_10_24h.GeneDiff'!$1:$1048576,16,0)</f>
        <v>gi|698452629|ref|XP_009779766.1|/0/PREDICTED: auxin response factor 4 [Nicotiana sylvestris]</v>
      </c>
    </row>
    <row r="176" spans="1:16">
      <c r="A176" s="1" t="s">
        <v>174</v>
      </c>
      <c r="B176">
        <f>VLOOKUP(A176,'[1]shui_24h-VS-hzt_10_24h.GeneDiff'!$1:$1048576,2,0)</f>
        <v>1752</v>
      </c>
      <c r="C176">
        <f>VLOOKUP(A176,'[1]shui_24h-VS-hzt_10_24h.GeneDiff'!$1:$1048576,3,0)</f>
        <v>192</v>
      </c>
      <c r="D176">
        <f>VLOOKUP(A176,'[1]shui_24h-VS-hzt_10_24h.GeneDiff'!$1:$1048576,4,0)</f>
        <v>251</v>
      </c>
      <c r="E176">
        <f>VLOOKUP(A176,'[1]shui_24h-VS-hzt_10_24h.GeneDiff'!$1:$1048576,5,0)</f>
        <v>456</v>
      </c>
      <c r="F176">
        <f>VLOOKUP(A176,'[1]shui_24h-VS-hzt_10_24h.GeneDiff'!$1:$1048576,6,0)</f>
        <v>473</v>
      </c>
      <c r="G176">
        <f>VLOOKUP(A176,'[1]shui_24h-VS-hzt_10_24h.GeneDiff'!$1:$1048576,7,0)</f>
        <v>3.8910293075448599</v>
      </c>
      <c r="H176">
        <f>VLOOKUP(A176,'[1]shui_24h-VS-hzt_10_24h.GeneDiff'!$1:$1048576,8,0)</f>
        <v>1.03929784584135</v>
      </c>
      <c r="I176" t="str">
        <f>VLOOKUP(A176,'[1]shui_24h-VS-hzt_10_24h.GeneDiff'!$1:$1048576,9,0)</f>
        <v>up</v>
      </c>
      <c r="J176">
        <f>VLOOKUP(A176,'[1]shui_24h-VS-hzt_10_24h.GeneDiff'!$1:$1048576,10,0)</f>
        <v>1.2445289783077099E-6</v>
      </c>
      <c r="K176">
        <f>VLOOKUP(A176,'[1]shui_24h-VS-hzt_10_24h.GeneDiff'!$1:$1048576,11,0)</f>
        <v>1.2950083880219001E-4</v>
      </c>
      <c r="L176" t="str">
        <f>VLOOKUP(A176,'[1]shui_24h-VS-hzt_10_24h.GeneDiff'!$1:$1048576,12,0)</f>
        <v>-</v>
      </c>
      <c r="M176" t="str">
        <f>VLOOKUP(A176,'[1]shui_24h-VS-hzt_10_24h.GeneDiff'!$1:$1048576,13,0)</f>
        <v>-</v>
      </c>
      <c r="N176" t="str">
        <f>VLOOKUP(A176,'[1]shui_24h-VS-hzt_10_24h.GeneDiff'!$1:$1048576,14,0)</f>
        <v>GO:0016772//transferase activity, transferring phosphorus-containing groups</v>
      </c>
      <c r="O176" t="str">
        <f>VLOOKUP(A176,'[1]shui_24h-VS-hzt_10_24h.GeneDiff'!$1:$1048576,15,0)</f>
        <v>-</v>
      </c>
      <c r="P176" t="str">
        <f>VLOOKUP(A176,'[1]shui_24h-VS-hzt_10_24h.GeneDiff'!$1:$1048576,16,0)</f>
        <v>gi|698474418|ref|XP_009784686.1|/0/PREDICTED: phosphatidylinositol 4-kinase gamma 4-like [Nicotiana sylvestris]</v>
      </c>
    </row>
    <row r="177" spans="1:16">
      <c r="A177" s="1" t="s">
        <v>175</v>
      </c>
      <c r="B177">
        <f>VLOOKUP(A177,'[1]shui_24h-VS-hzt_10_24h.GeneDiff'!$1:$1048576,2,0)</f>
        <v>636</v>
      </c>
      <c r="C177">
        <f>VLOOKUP(A177,'[1]shui_24h-VS-hzt_10_24h.GeneDiff'!$1:$1048576,3,0)</f>
        <v>86</v>
      </c>
      <c r="D177">
        <f>VLOOKUP(A177,'[1]shui_24h-VS-hzt_10_24h.GeneDiff'!$1:$1048576,4,0)</f>
        <v>67</v>
      </c>
      <c r="E177">
        <f>VLOOKUP(A177,'[1]shui_24h-VS-hzt_10_24h.GeneDiff'!$1:$1048576,5,0)</f>
        <v>213</v>
      </c>
      <c r="F177">
        <f>VLOOKUP(A177,'[1]shui_24h-VS-hzt_10_24h.GeneDiff'!$1:$1048576,6,0)</f>
        <v>213</v>
      </c>
      <c r="G177">
        <f>VLOOKUP(A177,'[1]shui_24h-VS-hzt_10_24h.GeneDiff'!$1:$1048576,7,0)</f>
        <v>2.6604186422423299</v>
      </c>
      <c r="H177">
        <f>VLOOKUP(A177,'[1]shui_24h-VS-hzt_10_24h.GeneDiff'!$1:$1048576,8,0)</f>
        <v>1.4389663842532401</v>
      </c>
      <c r="I177" t="str">
        <f>VLOOKUP(A177,'[1]shui_24h-VS-hzt_10_24h.GeneDiff'!$1:$1048576,9,0)</f>
        <v>up</v>
      </c>
      <c r="J177">
        <f>VLOOKUP(A177,'[1]shui_24h-VS-hzt_10_24h.GeneDiff'!$1:$1048576,10,0)</f>
        <v>1.2977705378119201E-6</v>
      </c>
      <c r="K177">
        <f>VLOOKUP(A177,'[1]shui_24h-VS-hzt_10_24h.GeneDiff'!$1:$1048576,11,0)</f>
        <v>1.3415543372679301E-4</v>
      </c>
      <c r="L177" t="str">
        <f>VLOOKUP(A177,'[1]shui_24h-VS-hzt_10_24h.GeneDiff'!$1:$1048576,12,0)</f>
        <v>-</v>
      </c>
      <c r="M177" t="str">
        <f>VLOOKUP(A177,'[1]shui_24h-VS-hzt_10_24h.GeneDiff'!$1:$1048576,13,0)</f>
        <v>GO:0043231//intracellular membrane-bounded organelle;GO:0016020//membrane</v>
      </c>
      <c r="N177" t="str">
        <f>VLOOKUP(A177,'[1]shui_24h-VS-hzt_10_24h.GeneDiff'!$1:$1048576,14,0)</f>
        <v>GO:0032550</v>
      </c>
      <c r="O177" t="str">
        <f>VLOOKUP(A177,'[1]shui_24h-VS-hzt_10_24h.GeneDiff'!$1:$1048576,15,0)</f>
        <v>GO:0016192//vesicle-mediated transport;GO:0035556//intracellular signal transduction;GO:0040007//growth;GO:0032989;GO:0006605//protein targeting;GO:0016482//cytoplasmic transport</v>
      </c>
      <c r="P177" t="str">
        <f>VLOOKUP(A177,'[1]shui_24h-VS-hzt_10_24h.GeneDiff'!$1:$1048576,16,0)</f>
        <v>gi|698471028|ref|XP_009783946.1|/3.86268e-138/PREDICTED: ras-related protein RABB1c-like [Nicotiana sylvestris]</v>
      </c>
    </row>
    <row r="178" spans="1:16">
      <c r="A178" s="1" t="s">
        <v>176</v>
      </c>
      <c r="B178">
        <f>VLOOKUP(A178,'[1]shui_24h-VS-hzt_10_24h.GeneDiff'!$1:$1048576,2,0)</f>
        <v>441</v>
      </c>
      <c r="C178">
        <f>VLOOKUP(A178,'[1]shui_24h-VS-hzt_10_24h.GeneDiff'!$1:$1048576,3,0)</f>
        <v>0</v>
      </c>
      <c r="D178">
        <f>VLOOKUP(A178,'[1]shui_24h-VS-hzt_10_24h.GeneDiff'!$1:$1048576,4,0)</f>
        <v>3</v>
      </c>
      <c r="E178">
        <f>VLOOKUP(A178,'[1]shui_24h-VS-hzt_10_24h.GeneDiff'!$1:$1048576,5,0)</f>
        <v>26</v>
      </c>
      <c r="F178">
        <f>VLOOKUP(A178,'[1]shui_24h-VS-hzt_10_24h.GeneDiff'!$1:$1048576,6,0)</f>
        <v>25</v>
      </c>
      <c r="G178">
        <f>VLOOKUP(A178,'[1]shui_24h-VS-hzt_10_24h.GeneDiff'!$1:$1048576,7,0)</f>
        <v>-0.58347005794569295</v>
      </c>
      <c r="H178">
        <f>VLOOKUP(A178,'[1]shui_24h-VS-hzt_10_24h.GeneDiff'!$1:$1048576,8,0)</f>
        <v>3.9556350996903502</v>
      </c>
      <c r="I178" t="str">
        <f>VLOOKUP(A178,'[1]shui_24h-VS-hzt_10_24h.GeneDiff'!$1:$1048576,9,0)</f>
        <v>up</v>
      </c>
      <c r="J178">
        <f>VLOOKUP(A178,'[1]shui_24h-VS-hzt_10_24h.GeneDiff'!$1:$1048576,10,0)</f>
        <v>1.4181330551685801E-6</v>
      </c>
      <c r="K178">
        <f>VLOOKUP(A178,'[1]shui_24h-VS-hzt_10_24h.GeneDiff'!$1:$1048576,11,0)</f>
        <v>1.4423328095616199E-4</v>
      </c>
      <c r="L178" t="str">
        <f>VLOOKUP(A178,'[1]shui_24h-VS-hzt_10_24h.GeneDiff'!$1:$1048576,12,0)</f>
        <v>-</v>
      </c>
      <c r="M178" t="str">
        <f>VLOOKUP(A178,'[1]shui_24h-VS-hzt_10_24h.GeneDiff'!$1:$1048576,13,0)</f>
        <v>-</v>
      </c>
      <c r="N178" t="str">
        <f>VLOOKUP(A178,'[1]shui_24h-VS-hzt_10_24h.GeneDiff'!$1:$1048576,14,0)</f>
        <v>-</v>
      </c>
      <c r="O178" t="str">
        <f>VLOOKUP(A178,'[1]shui_24h-VS-hzt_10_24h.GeneDiff'!$1:$1048576,15,0)</f>
        <v>-</v>
      </c>
      <c r="P178" t="str">
        <f>VLOOKUP(A178,'[1]shui_24h-VS-hzt_10_24h.GeneDiff'!$1:$1048576,16,0)</f>
        <v>gi|698584315|ref|XP_009778330.1|/2.54447e-105/PREDICTED: uncharacterized protein LOC104227724 [Nicotiana sylvestris]</v>
      </c>
    </row>
    <row r="179" spans="1:16">
      <c r="A179" s="1" t="s">
        <v>177</v>
      </c>
      <c r="B179">
        <f>VLOOKUP(A179,'[1]shui_24h-VS-hzt_10_24h.GeneDiff'!$1:$1048576,2,0)</f>
        <v>1122</v>
      </c>
      <c r="C179">
        <f>VLOOKUP(A179,'[1]shui_24h-VS-hzt_10_24h.GeneDiff'!$1:$1048576,3,0)</f>
        <v>4881</v>
      </c>
      <c r="D179">
        <f>VLOOKUP(A179,'[1]shui_24h-VS-hzt_10_24h.GeneDiff'!$1:$1048576,4,0)</f>
        <v>4211</v>
      </c>
      <c r="E179">
        <f>VLOOKUP(A179,'[1]shui_24h-VS-hzt_10_24h.GeneDiff'!$1:$1048576,5,0)</f>
        <v>7980</v>
      </c>
      <c r="F179">
        <f>VLOOKUP(A179,'[1]shui_24h-VS-hzt_10_24h.GeneDiff'!$1:$1048576,6,0)</f>
        <v>29520</v>
      </c>
      <c r="G179">
        <f>VLOOKUP(A179,'[1]shui_24h-VS-hzt_10_24h.GeneDiff'!$1:$1048576,7,0)</f>
        <v>8.9391978585369394</v>
      </c>
      <c r="H179">
        <f>VLOOKUP(A179,'[1]shui_24h-VS-hzt_10_24h.GeneDiff'!$1:$1048576,8,0)</f>
        <v>1.9725263140623801</v>
      </c>
      <c r="I179" t="str">
        <f>VLOOKUP(A179,'[1]shui_24h-VS-hzt_10_24h.GeneDiff'!$1:$1048576,9,0)</f>
        <v>up</v>
      </c>
      <c r="J179">
        <f>VLOOKUP(A179,'[1]shui_24h-VS-hzt_10_24h.GeneDiff'!$1:$1048576,10,0)</f>
        <v>1.4344866258441499E-6</v>
      </c>
      <c r="K179">
        <f>VLOOKUP(A179,'[1]shui_24h-VS-hzt_10_24h.GeneDiff'!$1:$1048576,11,0)</f>
        <v>1.45090384528075E-4</v>
      </c>
      <c r="L179" t="str">
        <f>VLOOKUP(A179,'[1]shui_24h-VS-hzt_10_24h.GeneDiff'!$1:$1048576,12,0)</f>
        <v>-</v>
      </c>
      <c r="M179" t="str">
        <f>VLOOKUP(A179,'[1]shui_24h-VS-hzt_10_24h.GeneDiff'!$1:$1048576,13,0)</f>
        <v>-</v>
      </c>
      <c r="N179" t="str">
        <f>VLOOKUP(A179,'[1]shui_24h-VS-hzt_10_24h.GeneDiff'!$1:$1048576,14,0)</f>
        <v>-</v>
      </c>
      <c r="O179" t="str">
        <f>VLOOKUP(A179,'[1]shui_24h-VS-hzt_10_24h.GeneDiff'!$1:$1048576,15,0)</f>
        <v>-</v>
      </c>
      <c r="P179" t="str">
        <f>VLOOKUP(A179,'[1]shui_24h-VS-hzt_10_24h.GeneDiff'!$1:$1048576,16,0)</f>
        <v>gi|697126509|ref|XP_009617293.1|/0/PREDICTED: uncharacterized protein LOC104109646 [Nicotiana tomentosiformis]</v>
      </c>
    </row>
    <row r="180" spans="1:16">
      <c r="A180" s="1" t="s">
        <v>178</v>
      </c>
      <c r="B180">
        <f>VLOOKUP(A180,'[1]shui_24h-VS-hzt_10_24h.GeneDiff'!$1:$1048576,2,0)</f>
        <v>1680</v>
      </c>
      <c r="C180">
        <f>VLOOKUP(A180,'[1]shui_24h-VS-hzt_10_24h.GeneDiff'!$1:$1048576,3,0)</f>
        <v>191</v>
      </c>
      <c r="D180">
        <f>VLOOKUP(A180,'[1]shui_24h-VS-hzt_10_24h.GeneDiff'!$1:$1048576,4,0)</f>
        <v>215</v>
      </c>
      <c r="E180">
        <f>VLOOKUP(A180,'[1]shui_24h-VS-hzt_10_24h.GeneDiff'!$1:$1048576,5,0)</f>
        <v>537</v>
      </c>
      <c r="F180">
        <f>VLOOKUP(A180,'[1]shui_24h-VS-hzt_10_24h.GeneDiff'!$1:$1048576,6,0)</f>
        <v>392</v>
      </c>
      <c r="G180">
        <f>VLOOKUP(A180,'[1]shui_24h-VS-hzt_10_24h.GeneDiff'!$1:$1048576,7,0)</f>
        <v>3.85902274201979</v>
      </c>
      <c r="H180">
        <f>VLOOKUP(A180,'[1]shui_24h-VS-hzt_10_24h.GeneDiff'!$1:$1048576,8,0)</f>
        <v>1.1720152805969599</v>
      </c>
      <c r="I180" t="str">
        <f>VLOOKUP(A180,'[1]shui_24h-VS-hzt_10_24h.GeneDiff'!$1:$1048576,9,0)</f>
        <v>up</v>
      </c>
      <c r="J180">
        <f>VLOOKUP(A180,'[1]shui_24h-VS-hzt_10_24h.GeneDiff'!$1:$1048576,10,0)</f>
        <v>1.4357638990376901E-6</v>
      </c>
      <c r="K180">
        <f>VLOOKUP(A180,'[1]shui_24h-VS-hzt_10_24h.GeneDiff'!$1:$1048576,11,0)</f>
        <v>1.45090384528075E-4</v>
      </c>
      <c r="L180" t="str">
        <f>VLOOKUP(A180,'[1]shui_24h-VS-hzt_10_24h.GeneDiff'!$1:$1048576,12,0)</f>
        <v>-</v>
      </c>
      <c r="M180" t="str">
        <f>VLOOKUP(A180,'[1]shui_24h-VS-hzt_10_24h.GeneDiff'!$1:$1048576,13,0)</f>
        <v>-</v>
      </c>
      <c r="N180" t="str">
        <f>VLOOKUP(A180,'[1]shui_24h-VS-hzt_10_24h.GeneDiff'!$1:$1048576,14,0)</f>
        <v>-</v>
      </c>
      <c r="O180" t="str">
        <f>VLOOKUP(A180,'[1]shui_24h-VS-hzt_10_24h.GeneDiff'!$1:$1048576,15,0)</f>
        <v>-</v>
      </c>
      <c r="P180" t="str">
        <f>VLOOKUP(A180,'[1]shui_24h-VS-hzt_10_24h.GeneDiff'!$1:$1048576,16,0)</f>
        <v>gi|697136733|ref|XP_009622453.1|/0/PREDICTED: uncharacterized protein LOC104113849 [Nicotiana tomentosiformis]</v>
      </c>
    </row>
    <row r="181" spans="1:16">
      <c r="A181" s="1" t="s">
        <v>179</v>
      </c>
      <c r="B181">
        <f>VLOOKUP(A181,'[1]shui_24h-VS-hzt_10_24h.GeneDiff'!$1:$1048576,2,0)</f>
        <v>2484</v>
      </c>
      <c r="C181">
        <f>VLOOKUP(A181,'[1]shui_24h-VS-hzt_10_24h.GeneDiff'!$1:$1048576,3,0)</f>
        <v>218</v>
      </c>
      <c r="D181">
        <f>VLOOKUP(A181,'[1]shui_24h-VS-hzt_10_24h.GeneDiff'!$1:$1048576,4,0)</f>
        <v>271</v>
      </c>
      <c r="E181">
        <f>VLOOKUP(A181,'[1]shui_24h-VS-hzt_10_24h.GeneDiff'!$1:$1048576,5,0)</f>
        <v>545</v>
      </c>
      <c r="F181">
        <f>VLOOKUP(A181,'[1]shui_24h-VS-hzt_10_24h.GeneDiff'!$1:$1048576,6,0)</f>
        <v>479</v>
      </c>
      <c r="G181">
        <f>VLOOKUP(A181,'[1]shui_24h-VS-hzt_10_24h.GeneDiff'!$1:$1048576,7,0)</f>
        <v>4.0348127357323396</v>
      </c>
      <c r="H181">
        <f>VLOOKUP(A181,'[1]shui_24h-VS-hzt_10_24h.GeneDiff'!$1:$1048576,8,0)</f>
        <v>1.04098582620085</v>
      </c>
      <c r="I181" t="str">
        <f>VLOOKUP(A181,'[1]shui_24h-VS-hzt_10_24h.GeneDiff'!$1:$1048576,9,0)</f>
        <v>up</v>
      </c>
      <c r="J181">
        <f>VLOOKUP(A181,'[1]shui_24h-VS-hzt_10_24h.GeneDiff'!$1:$1048576,10,0)</f>
        <v>1.4728038005183801E-6</v>
      </c>
      <c r="K181">
        <f>VLOOKUP(A181,'[1]shui_24h-VS-hzt_10_24h.GeneDiff'!$1:$1048576,11,0)</f>
        <v>1.48357926602377E-4</v>
      </c>
      <c r="L181" t="str">
        <f>VLOOKUP(A181,'[1]shui_24h-VS-hzt_10_24h.GeneDiff'!$1:$1048576,12,0)</f>
        <v>ko04626//Plant-pathogen interaction</v>
      </c>
      <c r="M181" t="str">
        <f>VLOOKUP(A181,'[1]shui_24h-VS-hzt_10_24h.GeneDiff'!$1:$1048576,13,0)</f>
        <v>GO:0031224//intrinsic component of membrane</v>
      </c>
      <c r="N181" t="str">
        <f>VLOOKUP(A181,'[1]shui_24h-VS-hzt_10_24h.GeneDiff'!$1:$1048576,14,0)</f>
        <v>GO:0005267//potassium channel activity</v>
      </c>
      <c r="O181" t="str">
        <f>VLOOKUP(A181,'[1]shui_24h-VS-hzt_10_24h.GeneDiff'!$1:$1048576,15,0)</f>
        <v>GO:0034220//ion transmembrane transport;GO:0030001//metal ion transport</v>
      </c>
      <c r="P181" t="str">
        <f>VLOOKUP(A181,'[1]shui_24h-VS-hzt_10_24h.GeneDiff'!$1:$1048576,16,0)</f>
        <v>gi|697111405|ref|XP_009609577.1|/0/PREDICTED: potassium channel SKOR-like [Nicotiana tomentosiformis]</v>
      </c>
    </row>
    <row r="182" spans="1:16">
      <c r="A182" s="1" t="s">
        <v>180</v>
      </c>
      <c r="B182">
        <f>VLOOKUP(A182,'[1]shui_24h-VS-hzt_10_24h.GeneDiff'!$1:$1048576,2,0)</f>
        <v>1197</v>
      </c>
      <c r="C182">
        <f>VLOOKUP(A182,'[1]shui_24h-VS-hzt_10_24h.GeneDiff'!$1:$1048576,3,0)</f>
        <v>106</v>
      </c>
      <c r="D182">
        <f>VLOOKUP(A182,'[1]shui_24h-VS-hzt_10_24h.GeneDiff'!$1:$1048576,4,0)</f>
        <v>108</v>
      </c>
      <c r="E182">
        <f>VLOOKUP(A182,'[1]shui_24h-VS-hzt_10_24h.GeneDiff'!$1:$1048576,5,0)</f>
        <v>241</v>
      </c>
      <c r="F182">
        <f>VLOOKUP(A182,'[1]shui_24h-VS-hzt_10_24h.GeneDiff'!$1:$1048576,6,0)</f>
        <v>277</v>
      </c>
      <c r="G182">
        <f>VLOOKUP(A182,'[1]shui_24h-VS-hzt_10_24h.GeneDiff'!$1:$1048576,7,0)</f>
        <v>2.9912727779394102</v>
      </c>
      <c r="H182">
        <f>VLOOKUP(A182,'[1]shui_24h-VS-hzt_10_24h.GeneDiff'!$1:$1048576,8,0)</f>
        <v>1.2383237793628199</v>
      </c>
      <c r="I182" t="str">
        <f>VLOOKUP(A182,'[1]shui_24h-VS-hzt_10_24h.GeneDiff'!$1:$1048576,9,0)</f>
        <v>up</v>
      </c>
      <c r="J182">
        <f>VLOOKUP(A182,'[1]shui_24h-VS-hzt_10_24h.GeneDiff'!$1:$1048576,10,0)</f>
        <v>1.6254704578095799E-6</v>
      </c>
      <c r="K182">
        <f>VLOOKUP(A182,'[1]shui_24h-VS-hzt_10_24h.GeneDiff'!$1:$1048576,11,0)</f>
        <v>1.60154556450869E-4</v>
      </c>
      <c r="L182" t="str">
        <f>VLOOKUP(A182,'[1]shui_24h-VS-hzt_10_24h.GeneDiff'!$1:$1048576,12,0)</f>
        <v>ko03410//Base excision repair</v>
      </c>
      <c r="M182" t="str">
        <f>VLOOKUP(A182,'[1]shui_24h-VS-hzt_10_24h.GeneDiff'!$1:$1048576,13,0)</f>
        <v>-</v>
      </c>
      <c r="N182" t="str">
        <f>VLOOKUP(A182,'[1]shui_24h-VS-hzt_10_24h.GeneDiff'!$1:$1048576,14,0)</f>
        <v>GO:0003824//catalytic activity</v>
      </c>
      <c r="O182" t="str">
        <f>VLOOKUP(A182,'[1]shui_24h-VS-hzt_10_24h.GeneDiff'!$1:$1048576,15,0)</f>
        <v>GO:0006281//DNA repair</v>
      </c>
      <c r="P182" t="str">
        <f>VLOOKUP(A182,'[1]shui_24h-VS-hzt_10_24h.GeneDiff'!$1:$1048576,16,0)</f>
        <v>gi|698419773|ref|XP_009798027.1|/0/PREDICTED: uncharacterized protein LOC104244298 [Nicotiana sylvestris]</v>
      </c>
    </row>
    <row r="183" spans="1:16">
      <c r="A183" s="1" t="s">
        <v>181</v>
      </c>
      <c r="B183">
        <f>VLOOKUP(A183,'[1]shui_24h-VS-hzt_10_24h.GeneDiff'!$1:$1048576,2,0)</f>
        <v>762</v>
      </c>
      <c r="C183">
        <f>VLOOKUP(A183,'[1]shui_24h-VS-hzt_10_24h.GeneDiff'!$1:$1048576,3,0)</f>
        <v>30</v>
      </c>
      <c r="D183">
        <f>VLOOKUP(A183,'[1]shui_24h-VS-hzt_10_24h.GeneDiff'!$1:$1048576,4,0)</f>
        <v>7</v>
      </c>
      <c r="E183">
        <f>VLOOKUP(A183,'[1]shui_24h-VS-hzt_10_24h.GeneDiff'!$1:$1048576,5,0)</f>
        <v>137</v>
      </c>
      <c r="F183">
        <f>VLOOKUP(A183,'[1]shui_24h-VS-hzt_10_24h.GeneDiff'!$1:$1048576,6,0)</f>
        <v>102</v>
      </c>
      <c r="G183">
        <f>VLOOKUP(A183,'[1]shui_24h-VS-hzt_10_24h.GeneDiff'!$1:$1048576,7,0)</f>
        <v>1.6173901558091499</v>
      </c>
      <c r="H183">
        <f>VLOOKUP(A183,'[1]shui_24h-VS-hzt_10_24h.GeneDiff'!$1:$1048576,8,0)</f>
        <v>2.6396498919174198</v>
      </c>
      <c r="I183" t="str">
        <f>VLOOKUP(A183,'[1]shui_24h-VS-hzt_10_24h.GeneDiff'!$1:$1048576,9,0)</f>
        <v>up</v>
      </c>
      <c r="J183">
        <f>VLOOKUP(A183,'[1]shui_24h-VS-hzt_10_24h.GeneDiff'!$1:$1048576,10,0)</f>
        <v>1.6944730348988699E-6</v>
      </c>
      <c r="K183">
        <f>VLOOKUP(A183,'[1]shui_24h-VS-hzt_10_24h.GeneDiff'!$1:$1048576,11,0)</f>
        <v>1.6540260160162999E-4</v>
      </c>
      <c r="L183" t="str">
        <f>VLOOKUP(A183,'[1]shui_24h-VS-hzt_10_24h.GeneDiff'!$1:$1048576,12,0)</f>
        <v>-</v>
      </c>
      <c r="M183" t="str">
        <f>VLOOKUP(A183,'[1]shui_24h-VS-hzt_10_24h.GeneDiff'!$1:$1048576,13,0)</f>
        <v>-</v>
      </c>
      <c r="N183" t="str">
        <f>VLOOKUP(A183,'[1]shui_24h-VS-hzt_10_24h.GeneDiff'!$1:$1048576,14,0)</f>
        <v>-</v>
      </c>
      <c r="O183" t="str">
        <f>VLOOKUP(A183,'[1]shui_24h-VS-hzt_10_24h.GeneDiff'!$1:$1048576,15,0)</f>
        <v>-</v>
      </c>
      <c r="P183" t="str">
        <f>VLOOKUP(A183,'[1]shui_24h-VS-hzt_10_24h.GeneDiff'!$1:$1048576,16,0)</f>
        <v>gi|698523342|ref|XP_009758477.1|/5.49641e-157/PREDICTED: ethylene-responsive transcription factor ERF003-like [Nicotiana sylvestris]</v>
      </c>
    </row>
    <row r="184" spans="1:16">
      <c r="A184" s="1" t="s">
        <v>182</v>
      </c>
      <c r="B184">
        <f>VLOOKUP(A184,'[1]shui_24h-VS-hzt_10_24h.GeneDiff'!$1:$1048576,2,0)</f>
        <v>1776</v>
      </c>
      <c r="C184">
        <f>VLOOKUP(A184,'[1]shui_24h-VS-hzt_10_24h.GeneDiff'!$1:$1048576,3,0)</f>
        <v>991</v>
      </c>
      <c r="D184">
        <f>VLOOKUP(A184,'[1]shui_24h-VS-hzt_10_24h.GeneDiff'!$1:$1048576,4,0)</f>
        <v>781</v>
      </c>
      <c r="E184">
        <f>VLOOKUP(A184,'[1]shui_24h-VS-hzt_10_24h.GeneDiff'!$1:$1048576,5,0)</f>
        <v>1950</v>
      </c>
      <c r="F184">
        <f>VLOOKUP(A184,'[1]shui_24h-VS-hzt_10_24h.GeneDiff'!$1:$1048576,6,0)</f>
        <v>1691</v>
      </c>
      <c r="G184">
        <f>VLOOKUP(A184,'[1]shui_24h-VS-hzt_10_24h.GeneDiff'!$1:$1048576,7,0)</f>
        <v>5.8720635219989301</v>
      </c>
      <c r="H184">
        <f>VLOOKUP(A184,'[1]shui_24h-VS-hzt_10_24h.GeneDiff'!$1:$1048576,8,0)</f>
        <v>1.00494299210744</v>
      </c>
      <c r="I184" t="str">
        <f>VLOOKUP(A184,'[1]shui_24h-VS-hzt_10_24h.GeneDiff'!$1:$1048576,9,0)</f>
        <v>up</v>
      </c>
      <c r="J184">
        <f>VLOOKUP(A184,'[1]shui_24h-VS-hzt_10_24h.GeneDiff'!$1:$1048576,10,0)</f>
        <v>1.7374131504985599E-6</v>
      </c>
      <c r="K184">
        <f>VLOOKUP(A184,'[1]shui_24h-VS-hzt_10_24h.GeneDiff'!$1:$1048576,11,0)</f>
        <v>1.6855045914482801E-4</v>
      </c>
      <c r="L184" t="str">
        <f>VLOOKUP(A184,'[1]shui_24h-VS-hzt_10_24h.GeneDiff'!$1:$1048576,12,0)</f>
        <v>ko01100//Metabolic pathways;ko00620//Pyruvate metabolism;ko00710//Carbon fixation in photosynthetic organisms</v>
      </c>
      <c r="M184" t="str">
        <f>VLOOKUP(A184,'[1]shui_24h-VS-hzt_10_24h.GeneDiff'!$1:$1048576,13,0)</f>
        <v>-</v>
      </c>
      <c r="N184" t="str">
        <f>VLOOKUP(A184,'[1]shui_24h-VS-hzt_10_24h.GeneDiff'!$1:$1048576,14,0)</f>
        <v>GO:0043169//cation binding;GO:0004470//malic enzyme activity;GO:0000166//nucleotide binding</v>
      </c>
      <c r="O184" t="str">
        <f>VLOOKUP(A184,'[1]shui_24h-VS-hzt_10_24h.GeneDiff'!$1:$1048576,15,0)</f>
        <v>GO:0043648//dicarboxylic acid metabolic process</v>
      </c>
      <c r="P184" t="str">
        <f>VLOOKUP(A184,'[1]shui_24h-VS-hzt_10_24h.GeneDiff'!$1:$1048576,16,0)</f>
        <v>gi|698453009|ref|XP_009779848.1|/0/PREDICTED: NADP-dependent malic enzyme [Nicotiana sylvestris]</v>
      </c>
    </row>
    <row r="185" spans="1:16">
      <c r="A185" s="1" t="s">
        <v>183</v>
      </c>
      <c r="B185">
        <f>VLOOKUP(A185,'[1]shui_24h-VS-hzt_10_24h.GeneDiff'!$1:$1048576,2,0)</f>
        <v>768</v>
      </c>
      <c r="C185">
        <f>VLOOKUP(A185,'[1]shui_24h-VS-hzt_10_24h.GeneDiff'!$1:$1048576,3,0)</f>
        <v>34</v>
      </c>
      <c r="D185">
        <f>VLOOKUP(A185,'[1]shui_24h-VS-hzt_10_24h.GeneDiff'!$1:$1048576,4,0)</f>
        <v>9</v>
      </c>
      <c r="E185">
        <f>VLOOKUP(A185,'[1]shui_24h-VS-hzt_10_24h.GeneDiff'!$1:$1048576,5,0)</f>
        <v>215</v>
      </c>
      <c r="F185">
        <f>VLOOKUP(A185,'[1]shui_24h-VS-hzt_10_24h.GeneDiff'!$1:$1048576,6,0)</f>
        <v>93</v>
      </c>
      <c r="G185">
        <f>VLOOKUP(A185,'[1]shui_24h-VS-hzt_10_24h.GeneDiff'!$1:$1048576,7,0)</f>
        <v>1.96457316347181</v>
      </c>
      <c r="H185">
        <f>VLOOKUP(A185,'[1]shui_24h-VS-hzt_10_24h.GeneDiff'!$1:$1048576,8,0)</f>
        <v>2.80364249354913</v>
      </c>
      <c r="I185" t="str">
        <f>VLOOKUP(A185,'[1]shui_24h-VS-hzt_10_24h.GeneDiff'!$1:$1048576,9,0)</f>
        <v>up</v>
      </c>
      <c r="J185">
        <f>VLOOKUP(A185,'[1]shui_24h-VS-hzt_10_24h.GeneDiff'!$1:$1048576,10,0)</f>
        <v>1.81458182800015E-6</v>
      </c>
      <c r="K185">
        <f>VLOOKUP(A185,'[1]shui_24h-VS-hzt_10_24h.GeneDiff'!$1:$1048576,11,0)</f>
        <v>1.7496009313460801E-4</v>
      </c>
      <c r="L185" t="str">
        <f>VLOOKUP(A185,'[1]shui_24h-VS-hzt_10_24h.GeneDiff'!$1:$1048576,12,0)</f>
        <v>ko04075//Plant hormone signal transduction</v>
      </c>
      <c r="M185" t="str">
        <f>VLOOKUP(A185,'[1]shui_24h-VS-hzt_10_24h.GeneDiff'!$1:$1048576,13,0)</f>
        <v>-</v>
      </c>
      <c r="N185" t="str">
        <f>VLOOKUP(A185,'[1]shui_24h-VS-hzt_10_24h.GeneDiff'!$1:$1048576,14,0)</f>
        <v>-</v>
      </c>
      <c r="O185" t="str">
        <f>VLOOKUP(A185,'[1]shui_24h-VS-hzt_10_24h.GeneDiff'!$1:$1048576,15,0)</f>
        <v>-</v>
      </c>
      <c r="P185" t="str">
        <f>VLOOKUP(A185,'[1]shui_24h-VS-hzt_10_24h.GeneDiff'!$1:$1048576,16,0)</f>
        <v>gi|697147702|ref|XP_009628019.1|/0/PREDICTED: abscisic acid receptor PYL4-like [Nicotiana tomentosiformis]</v>
      </c>
    </row>
    <row r="186" spans="1:16">
      <c r="A186" s="1" t="s">
        <v>184</v>
      </c>
      <c r="B186">
        <f>VLOOKUP(A186,'[1]shui_24h-VS-hzt_10_24h.GeneDiff'!$1:$1048576,2,0)</f>
        <v>1020</v>
      </c>
      <c r="C186">
        <f>VLOOKUP(A186,'[1]shui_24h-VS-hzt_10_24h.GeneDiff'!$1:$1048576,3,0)</f>
        <v>12</v>
      </c>
      <c r="D186">
        <f>VLOOKUP(A186,'[1]shui_24h-VS-hzt_10_24h.GeneDiff'!$1:$1048576,4,0)</f>
        <v>8</v>
      </c>
      <c r="E186">
        <f>VLOOKUP(A186,'[1]shui_24h-VS-hzt_10_24h.GeneDiff'!$1:$1048576,5,0)</f>
        <v>142</v>
      </c>
      <c r="F186">
        <f>VLOOKUP(A186,'[1]shui_24h-VS-hzt_10_24h.GeneDiff'!$1:$1048576,6,0)</f>
        <v>43</v>
      </c>
      <c r="G186">
        <f>VLOOKUP(A186,'[1]shui_24h-VS-hzt_10_24h.GeneDiff'!$1:$1048576,7,0)</f>
        <v>1.2127443628953201</v>
      </c>
      <c r="H186">
        <f>VLOOKUP(A186,'[1]shui_24h-VS-hzt_10_24h.GeneDiff'!$1:$1048576,8,0)</f>
        <v>3.1857877260311098</v>
      </c>
      <c r="I186" t="str">
        <f>VLOOKUP(A186,'[1]shui_24h-VS-hzt_10_24h.GeneDiff'!$1:$1048576,9,0)</f>
        <v>up</v>
      </c>
      <c r="J186">
        <f>VLOOKUP(A186,'[1]shui_24h-VS-hzt_10_24h.GeneDiff'!$1:$1048576,10,0)</f>
        <v>1.90158673560648E-6</v>
      </c>
      <c r="K186">
        <f>VLOOKUP(A186,'[1]shui_24h-VS-hzt_10_24h.GeneDiff'!$1:$1048576,11,0)</f>
        <v>1.8168220662708099E-4</v>
      </c>
      <c r="L186" t="str">
        <f>VLOOKUP(A186,'[1]shui_24h-VS-hzt_10_24h.GeneDiff'!$1:$1048576,12,0)</f>
        <v>ko04145//Phagosome</v>
      </c>
      <c r="M186" t="str">
        <f>VLOOKUP(A186,'[1]shui_24h-VS-hzt_10_24h.GeneDiff'!$1:$1048576,13,0)</f>
        <v>-</v>
      </c>
      <c r="N186" t="str">
        <f>VLOOKUP(A186,'[1]shui_24h-VS-hzt_10_24h.GeneDiff'!$1:$1048576,14,0)</f>
        <v>GO:0070011//peptidase activity, acting on L-amino acid peptides</v>
      </c>
      <c r="O186" t="str">
        <f>VLOOKUP(A186,'[1]shui_24h-VS-hzt_10_24h.GeneDiff'!$1:$1048576,15,0)</f>
        <v>GO:0016485//protein processing</v>
      </c>
      <c r="P186" t="str">
        <f>VLOOKUP(A186,'[1]shui_24h-VS-hzt_10_24h.GeneDiff'!$1:$1048576,16,0)</f>
        <v>gi|697106191|ref|XP_009606934.1|/0/PREDICTED: zingipain-2 [Nicotiana tomentosiformis]</v>
      </c>
    </row>
    <row r="187" spans="1:16">
      <c r="A187" s="1" t="s">
        <v>185</v>
      </c>
      <c r="B187">
        <f>VLOOKUP(A187,'[1]shui_24h-VS-hzt_10_24h.GeneDiff'!$1:$1048576,2,0)</f>
        <v>465</v>
      </c>
      <c r="C187">
        <f>VLOOKUP(A187,'[1]shui_24h-VS-hzt_10_24h.GeneDiff'!$1:$1048576,3,0)</f>
        <v>32</v>
      </c>
      <c r="D187">
        <f>VLOOKUP(A187,'[1]shui_24h-VS-hzt_10_24h.GeneDiff'!$1:$1048576,4,0)</f>
        <v>4</v>
      </c>
      <c r="E187">
        <f>VLOOKUP(A187,'[1]shui_24h-VS-hzt_10_24h.GeneDiff'!$1:$1048576,5,0)</f>
        <v>100</v>
      </c>
      <c r="F187">
        <f>VLOOKUP(A187,'[1]shui_24h-VS-hzt_10_24h.GeneDiff'!$1:$1048576,6,0)</f>
        <v>222</v>
      </c>
      <c r="G187">
        <f>VLOOKUP(A187,'[1]shui_24h-VS-hzt_10_24h.GeneDiff'!$1:$1048576,7,0)</f>
        <v>1.9617279138167201</v>
      </c>
      <c r="H187">
        <f>VLOOKUP(A187,'[1]shui_24h-VS-hzt_10_24h.GeneDiff'!$1:$1048576,8,0)</f>
        <v>3.0707719602678298</v>
      </c>
      <c r="I187" t="str">
        <f>VLOOKUP(A187,'[1]shui_24h-VS-hzt_10_24h.GeneDiff'!$1:$1048576,9,0)</f>
        <v>up</v>
      </c>
      <c r="J187">
        <f>VLOOKUP(A187,'[1]shui_24h-VS-hzt_10_24h.GeneDiff'!$1:$1048576,10,0)</f>
        <v>1.9657614389610698E-6</v>
      </c>
      <c r="K187">
        <f>VLOOKUP(A187,'[1]shui_24h-VS-hzt_10_24h.GeneDiff'!$1:$1048576,11,0)</f>
        <v>1.8668220605121599E-4</v>
      </c>
      <c r="L187" t="str">
        <f>VLOOKUP(A187,'[1]shui_24h-VS-hzt_10_24h.GeneDiff'!$1:$1048576,12,0)</f>
        <v>-</v>
      </c>
      <c r="M187" t="str">
        <f>VLOOKUP(A187,'[1]shui_24h-VS-hzt_10_24h.GeneDiff'!$1:$1048576,13,0)</f>
        <v>-</v>
      </c>
      <c r="N187" t="str">
        <f>VLOOKUP(A187,'[1]shui_24h-VS-hzt_10_24h.GeneDiff'!$1:$1048576,14,0)</f>
        <v>-</v>
      </c>
      <c r="O187" t="str">
        <f>VLOOKUP(A187,'[1]shui_24h-VS-hzt_10_24h.GeneDiff'!$1:$1048576,15,0)</f>
        <v>-</v>
      </c>
      <c r="P187" t="str">
        <f>VLOOKUP(A187,'[1]shui_24h-VS-hzt_10_24h.GeneDiff'!$1:$1048576,16,0)</f>
        <v>gi|698498854|ref|XP_009795305.1|/1.1966e-102/PREDICTED: uncharacterized protein LOC104242027 [Nicotiana sylvestris]</v>
      </c>
    </row>
    <row r="188" spans="1:16">
      <c r="A188" s="1" t="s">
        <v>186</v>
      </c>
      <c r="B188">
        <f>VLOOKUP(A188,'[1]shui_24h-VS-hzt_10_24h.GeneDiff'!$1:$1048576,2,0)</f>
        <v>687</v>
      </c>
      <c r="C188">
        <f>VLOOKUP(A188,'[1]shui_24h-VS-hzt_10_24h.GeneDiff'!$1:$1048576,3,0)</f>
        <v>15</v>
      </c>
      <c r="D188">
        <f>VLOOKUP(A188,'[1]shui_24h-VS-hzt_10_24h.GeneDiff'!$1:$1048576,4,0)</f>
        <v>22</v>
      </c>
      <c r="E188">
        <f>VLOOKUP(A188,'[1]shui_24h-VS-hzt_10_24h.GeneDiff'!$1:$1048576,5,0)</f>
        <v>152</v>
      </c>
      <c r="F188">
        <f>VLOOKUP(A188,'[1]shui_24h-VS-hzt_10_24h.GeneDiff'!$1:$1048576,6,0)</f>
        <v>65</v>
      </c>
      <c r="G188">
        <f>VLOOKUP(A188,'[1]shui_24h-VS-hzt_10_24h.GeneDiff'!$1:$1048576,7,0)</f>
        <v>1.50638653504732</v>
      </c>
      <c r="H188">
        <f>VLOOKUP(A188,'[1]shui_24h-VS-hzt_10_24h.GeneDiff'!$1:$1048576,8,0)</f>
        <v>2.5396854115110998</v>
      </c>
      <c r="I188" t="str">
        <f>VLOOKUP(A188,'[1]shui_24h-VS-hzt_10_24h.GeneDiff'!$1:$1048576,9,0)</f>
        <v>up</v>
      </c>
      <c r="J188">
        <f>VLOOKUP(A188,'[1]shui_24h-VS-hzt_10_24h.GeneDiff'!$1:$1048576,10,0)</f>
        <v>2.04202688037199E-6</v>
      </c>
      <c r="K188">
        <f>VLOOKUP(A188,'[1]shui_24h-VS-hzt_10_24h.GeneDiff'!$1:$1048576,11,0)</f>
        <v>1.9276366919535401E-4</v>
      </c>
      <c r="L188" t="str">
        <f>VLOOKUP(A188,'[1]shui_24h-VS-hzt_10_24h.GeneDiff'!$1:$1048576,12,0)</f>
        <v>ko04075//Plant hormone signal transduction</v>
      </c>
      <c r="M188" t="str">
        <f>VLOOKUP(A188,'[1]shui_24h-VS-hzt_10_24h.GeneDiff'!$1:$1048576,13,0)</f>
        <v>-</v>
      </c>
      <c r="N188" t="str">
        <f>VLOOKUP(A188,'[1]shui_24h-VS-hzt_10_24h.GeneDiff'!$1:$1048576,14,0)</f>
        <v>-</v>
      </c>
      <c r="O188" t="str">
        <f>VLOOKUP(A188,'[1]shui_24h-VS-hzt_10_24h.GeneDiff'!$1:$1048576,15,0)</f>
        <v>-</v>
      </c>
      <c r="P188" t="str">
        <f>VLOOKUP(A188,'[1]shui_24h-VS-hzt_10_24h.GeneDiff'!$1:$1048576,16,0)</f>
        <v>gi|698503017|ref|XP_009797130.1|/3.24927e-101/PREDICTED: auxin-responsive protein IAA29-like [Nicotiana sylvestris]</v>
      </c>
    </row>
    <row r="189" spans="1:16">
      <c r="A189" s="1" t="s">
        <v>187</v>
      </c>
      <c r="B189">
        <f>VLOOKUP(A189,'[1]shui_24h-VS-hzt_10_24h.GeneDiff'!$1:$1048576,2,0)</f>
        <v>4293</v>
      </c>
      <c r="C189">
        <f>VLOOKUP(A189,'[1]shui_24h-VS-hzt_10_24h.GeneDiff'!$1:$1048576,3,0)</f>
        <v>122</v>
      </c>
      <c r="D189">
        <f>VLOOKUP(A189,'[1]shui_24h-VS-hzt_10_24h.GeneDiff'!$1:$1048576,4,0)</f>
        <v>128</v>
      </c>
      <c r="E189">
        <f>VLOOKUP(A189,'[1]shui_24h-VS-hzt_10_24h.GeneDiff'!$1:$1048576,5,0)</f>
        <v>425</v>
      </c>
      <c r="F189">
        <f>VLOOKUP(A189,'[1]shui_24h-VS-hzt_10_24h.GeneDiff'!$1:$1048576,6,0)</f>
        <v>257</v>
      </c>
      <c r="G189">
        <f>VLOOKUP(A189,'[1]shui_24h-VS-hzt_10_24h.GeneDiff'!$1:$1048576,7,0)</f>
        <v>3.34747931254776</v>
      </c>
      <c r="H189">
        <f>VLOOKUP(A189,'[1]shui_24h-VS-hzt_10_24h.GeneDiff'!$1:$1048576,8,0)</f>
        <v>1.42900591700173</v>
      </c>
      <c r="I189" t="str">
        <f>VLOOKUP(A189,'[1]shui_24h-VS-hzt_10_24h.GeneDiff'!$1:$1048576,9,0)</f>
        <v>up</v>
      </c>
      <c r="J189">
        <f>VLOOKUP(A189,'[1]shui_24h-VS-hzt_10_24h.GeneDiff'!$1:$1048576,10,0)</f>
        <v>2.05738617695045E-6</v>
      </c>
      <c r="K189">
        <f>VLOOKUP(A189,'[1]shui_24h-VS-hzt_10_24h.GeneDiff'!$1:$1048576,11,0)</f>
        <v>1.9363381723304699E-4</v>
      </c>
      <c r="L189" t="str">
        <f>VLOOKUP(A189,'[1]shui_24h-VS-hzt_10_24h.GeneDiff'!$1:$1048576,12,0)</f>
        <v>ko03040//Spliceosome;ko02010//ABC transporters</v>
      </c>
      <c r="M189" t="str">
        <f>VLOOKUP(A189,'[1]shui_24h-VS-hzt_10_24h.GeneDiff'!$1:$1048576,13,0)</f>
        <v>GO:0031224//intrinsic component of membrane</v>
      </c>
      <c r="N189" t="str">
        <f>VLOOKUP(A189,'[1]shui_24h-VS-hzt_10_24h.GeneDiff'!$1:$1048576,14,0)</f>
        <v>GO:0017111//nucleoside-triphosphatase activity;GO:0032550</v>
      </c>
      <c r="O189" t="str">
        <f>VLOOKUP(A189,'[1]shui_24h-VS-hzt_10_24h.GeneDiff'!$1:$1048576,15,0)</f>
        <v>GO:0009154//purine ribonucleotide catabolic process;GO:0051234//establishment of localization</v>
      </c>
      <c r="P189" t="str">
        <f>VLOOKUP(A189,'[1]shui_24h-VS-hzt_10_24h.GeneDiff'!$1:$1048576,16,0)</f>
        <v>gi|697124205|ref|XP_009616095.1|/0/PREDICTED: pleiotropic drug resistance protein 1-like [Nicotiana tomentosiformis]</v>
      </c>
    </row>
    <row r="190" spans="1:16">
      <c r="A190" s="1" t="s">
        <v>188</v>
      </c>
      <c r="B190">
        <f>VLOOKUP(A190,'[1]shui_24h-VS-hzt_10_24h.GeneDiff'!$1:$1048576,2,0)</f>
        <v>840</v>
      </c>
      <c r="C190">
        <f>VLOOKUP(A190,'[1]shui_24h-VS-hzt_10_24h.GeneDiff'!$1:$1048576,3,0)</f>
        <v>88</v>
      </c>
      <c r="D190">
        <f>VLOOKUP(A190,'[1]shui_24h-VS-hzt_10_24h.GeneDiff'!$1:$1048576,4,0)</f>
        <v>55</v>
      </c>
      <c r="E190">
        <f>VLOOKUP(A190,'[1]shui_24h-VS-hzt_10_24h.GeneDiff'!$1:$1048576,5,0)</f>
        <v>192</v>
      </c>
      <c r="F190">
        <f>VLOOKUP(A190,'[1]shui_24h-VS-hzt_10_24h.GeneDiff'!$1:$1048576,6,0)</f>
        <v>236</v>
      </c>
      <c r="G190">
        <f>VLOOKUP(A190,'[1]shui_24h-VS-hzt_10_24h.GeneDiff'!$1:$1048576,7,0)</f>
        <v>2.6374440986017702</v>
      </c>
      <c r="H190">
        <f>VLOOKUP(A190,'[1]shui_24h-VS-hzt_10_24h.GeneDiff'!$1:$1048576,8,0)</f>
        <v>1.53361271012178</v>
      </c>
      <c r="I190" t="str">
        <f>VLOOKUP(A190,'[1]shui_24h-VS-hzt_10_24h.GeneDiff'!$1:$1048576,9,0)</f>
        <v>up</v>
      </c>
      <c r="J190">
        <f>VLOOKUP(A190,'[1]shui_24h-VS-hzt_10_24h.GeneDiff'!$1:$1048576,10,0)</f>
        <v>2.0770638774176098E-6</v>
      </c>
      <c r="K190">
        <f>VLOOKUP(A190,'[1]shui_24h-VS-hzt_10_24h.GeneDiff'!$1:$1048576,11,0)</f>
        <v>1.9490400890208201E-4</v>
      </c>
      <c r="L190" t="str">
        <f>VLOOKUP(A190,'[1]shui_24h-VS-hzt_10_24h.GeneDiff'!$1:$1048576,12,0)</f>
        <v>-</v>
      </c>
      <c r="M190" t="str">
        <f>VLOOKUP(A190,'[1]shui_24h-VS-hzt_10_24h.GeneDiff'!$1:$1048576,13,0)</f>
        <v>-</v>
      </c>
      <c r="N190" t="str">
        <f>VLOOKUP(A190,'[1]shui_24h-VS-hzt_10_24h.GeneDiff'!$1:$1048576,14,0)</f>
        <v>-</v>
      </c>
      <c r="O190" t="str">
        <f>VLOOKUP(A190,'[1]shui_24h-VS-hzt_10_24h.GeneDiff'!$1:$1048576,15,0)</f>
        <v>-</v>
      </c>
      <c r="P190" t="str">
        <f>VLOOKUP(A190,'[1]shui_24h-VS-hzt_10_24h.GeneDiff'!$1:$1048576,16,0)</f>
        <v>gi|698539257|ref|XP_009765392.1|/0/PREDICTED: zinc finger AN1 and C2H2 domain-containing stress-associated protein 16-like [Nicotiana sylvestris]</v>
      </c>
    </row>
    <row r="191" spans="1:16">
      <c r="A191" s="1" t="s">
        <v>189</v>
      </c>
      <c r="B191">
        <f>VLOOKUP(A191,'[1]shui_24h-VS-hzt_10_24h.GeneDiff'!$1:$1048576,2,0)</f>
        <v>693</v>
      </c>
      <c r="C191">
        <f>VLOOKUP(A191,'[1]shui_24h-VS-hzt_10_24h.GeneDiff'!$1:$1048576,3,0)</f>
        <v>8</v>
      </c>
      <c r="D191">
        <f>VLOOKUP(A191,'[1]shui_24h-VS-hzt_10_24h.GeneDiff'!$1:$1048576,4,0)</f>
        <v>7</v>
      </c>
      <c r="E191">
        <f>VLOOKUP(A191,'[1]shui_24h-VS-hzt_10_24h.GeneDiff'!$1:$1048576,5,0)</f>
        <v>47</v>
      </c>
      <c r="F191">
        <f>VLOOKUP(A191,'[1]shui_24h-VS-hzt_10_24h.GeneDiff'!$1:$1048576,6,0)</f>
        <v>53</v>
      </c>
      <c r="G191">
        <f>VLOOKUP(A191,'[1]shui_24h-VS-hzt_10_24h.GeneDiff'!$1:$1048576,7,0)</f>
        <v>0.402982578185615</v>
      </c>
      <c r="H191">
        <f>VLOOKUP(A191,'[1]shui_24h-VS-hzt_10_24h.GeneDiff'!$1:$1048576,8,0)</f>
        <v>2.6805417184914102</v>
      </c>
      <c r="I191" t="str">
        <f>VLOOKUP(A191,'[1]shui_24h-VS-hzt_10_24h.GeneDiff'!$1:$1048576,9,0)</f>
        <v>up</v>
      </c>
      <c r="J191">
        <f>VLOOKUP(A191,'[1]shui_24h-VS-hzt_10_24h.GeneDiff'!$1:$1048576,10,0)</f>
        <v>2.1750551830835199E-6</v>
      </c>
      <c r="K191">
        <f>VLOOKUP(A191,'[1]shui_24h-VS-hzt_10_24h.GeneDiff'!$1:$1048576,11,0)</f>
        <v>2.01697984904236E-4</v>
      </c>
      <c r="L191" t="str">
        <f>VLOOKUP(A191,'[1]shui_24h-VS-hzt_10_24h.GeneDiff'!$1:$1048576,12,0)</f>
        <v>-</v>
      </c>
      <c r="M191" t="str">
        <f>VLOOKUP(A191,'[1]shui_24h-VS-hzt_10_24h.GeneDiff'!$1:$1048576,13,0)</f>
        <v>-</v>
      </c>
      <c r="N191" t="str">
        <f>VLOOKUP(A191,'[1]shui_24h-VS-hzt_10_24h.GeneDiff'!$1:$1048576,14,0)</f>
        <v>-</v>
      </c>
      <c r="O191" t="str">
        <f>VLOOKUP(A191,'[1]shui_24h-VS-hzt_10_24h.GeneDiff'!$1:$1048576,15,0)</f>
        <v>-</v>
      </c>
      <c r="P191" t="str">
        <f>VLOOKUP(A191,'[1]shui_24h-VS-hzt_10_24h.GeneDiff'!$1:$1048576,16,0)</f>
        <v>gi|698546617|ref|XP_009767766.1|/2.5062e-155/PREDICTED: TMV resistance protein N-like [Nicotiana sylvestris]</v>
      </c>
    </row>
    <row r="192" spans="1:16">
      <c r="A192" s="1" t="s">
        <v>190</v>
      </c>
      <c r="B192">
        <f>VLOOKUP(A192,'[1]shui_24h-VS-hzt_10_24h.GeneDiff'!$1:$1048576,2,0)</f>
        <v>1590</v>
      </c>
      <c r="C192">
        <f>VLOOKUP(A192,'[1]shui_24h-VS-hzt_10_24h.GeneDiff'!$1:$1048576,3,0)</f>
        <v>58</v>
      </c>
      <c r="D192">
        <f>VLOOKUP(A192,'[1]shui_24h-VS-hzt_10_24h.GeneDiff'!$1:$1048576,4,0)</f>
        <v>28</v>
      </c>
      <c r="E192">
        <f>VLOOKUP(A192,'[1]shui_24h-VS-hzt_10_24h.GeneDiff'!$1:$1048576,5,0)</f>
        <v>126</v>
      </c>
      <c r="F192">
        <f>VLOOKUP(A192,'[1]shui_24h-VS-hzt_10_24h.GeneDiff'!$1:$1048576,6,0)</f>
        <v>237</v>
      </c>
      <c r="G192">
        <f>VLOOKUP(A192,'[1]shui_24h-VS-hzt_10_24h.GeneDiff'!$1:$1048576,7,0)</f>
        <v>2.2872203478285398</v>
      </c>
      <c r="H192">
        <f>VLOOKUP(A192,'[1]shui_24h-VS-hzt_10_24h.GeneDiff'!$1:$1048576,8,0)</f>
        <v>2.0122103905598601</v>
      </c>
      <c r="I192" t="str">
        <f>VLOOKUP(A192,'[1]shui_24h-VS-hzt_10_24h.GeneDiff'!$1:$1048576,9,0)</f>
        <v>up</v>
      </c>
      <c r="J192">
        <f>VLOOKUP(A192,'[1]shui_24h-VS-hzt_10_24h.GeneDiff'!$1:$1048576,10,0)</f>
        <v>2.1834754871244902E-6</v>
      </c>
      <c r="K192">
        <f>VLOOKUP(A192,'[1]shui_24h-VS-hzt_10_24h.GeneDiff'!$1:$1048576,11,0)</f>
        <v>2.01885039981079E-4</v>
      </c>
      <c r="L192" t="str">
        <f>VLOOKUP(A192,'[1]shui_24h-VS-hzt_10_24h.GeneDiff'!$1:$1048576,12,0)</f>
        <v>-</v>
      </c>
      <c r="M192" t="str">
        <f>VLOOKUP(A192,'[1]shui_24h-VS-hzt_10_24h.GeneDiff'!$1:$1048576,13,0)</f>
        <v>GO:0031224//intrinsic component of membrane</v>
      </c>
      <c r="N192" t="str">
        <f>VLOOKUP(A192,'[1]shui_24h-VS-hzt_10_24h.GeneDiff'!$1:$1048576,14,0)</f>
        <v>GO:0005515//protein binding</v>
      </c>
      <c r="O192" t="str">
        <f>VLOOKUP(A192,'[1]shui_24h-VS-hzt_10_24h.GeneDiff'!$1:$1048576,15,0)</f>
        <v>GO:0006950//response to stress</v>
      </c>
      <c r="P192" t="str">
        <f>VLOOKUP(A192,'[1]shui_24h-VS-hzt_10_24h.GeneDiff'!$1:$1048576,16,0)</f>
        <v>gi|697124994|ref|XP_009616509.1|;gi|697124996|ref|XP_009616510.1|/9.14789e-86;0/PREDICTED: MLO-like protein 4 isoform X1 [Nicotiana tomentosiformis];PREDICTED: MLO-like protein 4 isoform X2 [Nicotiana tomentosiformis]</v>
      </c>
    </row>
    <row r="193" spans="1:16">
      <c r="A193" s="1" t="s">
        <v>191</v>
      </c>
      <c r="B193">
        <f>VLOOKUP(A193,'[1]shui_24h-VS-hzt_10_24h.GeneDiff'!$1:$1048576,2,0)</f>
        <v>1050</v>
      </c>
      <c r="C193">
        <f>VLOOKUP(A193,'[1]shui_24h-VS-hzt_10_24h.GeneDiff'!$1:$1048576,3,0)</f>
        <v>230</v>
      </c>
      <c r="D193">
        <f>VLOOKUP(A193,'[1]shui_24h-VS-hzt_10_24h.GeneDiff'!$1:$1048576,4,0)</f>
        <v>260</v>
      </c>
      <c r="E193">
        <f>VLOOKUP(A193,'[1]shui_24h-VS-hzt_10_24h.GeneDiff'!$1:$1048576,5,0)</f>
        <v>613</v>
      </c>
      <c r="F193">
        <f>VLOOKUP(A193,'[1]shui_24h-VS-hzt_10_24h.GeneDiff'!$1:$1048576,6,0)</f>
        <v>456</v>
      </c>
      <c r="G193">
        <f>VLOOKUP(A193,'[1]shui_24h-VS-hzt_10_24h.GeneDiff'!$1:$1048576,7,0)</f>
        <v>4.0813995899422801</v>
      </c>
      <c r="H193">
        <f>VLOOKUP(A193,'[1]shui_24h-VS-hzt_10_24h.GeneDiff'!$1:$1048576,8,0)</f>
        <v>1.10297686373051</v>
      </c>
      <c r="I193" t="str">
        <f>VLOOKUP(A193,'[1]shui_24h-VS-hzt_10_24h.GeneDiff'!$1:$1048576,9,0)</f>
        <v>up</v>
      </c>
      <c r="J193">
        <f>VLOOKUP(A193,'[1]shui_24h-VS-hzt_10_24h.GeneDiff'!$1:$1048576,10,0)</f>
        <v>2.32259577662726E-6</v>
      </c>
      <c r="K193">
        <f>VLOOKUP(A193,'[1]shui_24h-VS-hzt_10_24h.GeneDiff'!$1:$1048576,11,0)</f>
        <v>2.1225832533704601E-4</v>
      </c>
      <c r="L193" t="str">
        <f>VLOOKUP(A193,'[1]shui_24h-VS-hzt_10_24h.GeneDiff'!$1:$1048576,12,0)</f>
        <v>ko00908//Zeatin biosynthesis;ko00944//Flavone and flavonol biosynthesis</v>
      </c>
      <c r="M193" t="str">
        <f>VLOOKUP(A193,'[1]shui_24h-VS-hzt_10_24h.GeneDiff'!$1:$1048576,13,0)</f>
        <v>-</v>
      </c>
      <c r="N193" t="str">
        <f>VLOOKUP(A193,'[1]shui_24h-VS-hzt_10_24h.GeneDiff'!$1:$1048576,14,0)</f>
        <v>-</v>
      </c>
      <c r="O193" t="str">
        <f>VLOOKUP(A193,'[1]shui_24h-VS-hzt_10_24h.GeneDiff'!$1:$1048576,15,0)</f>
        <v>-</v>
      </c>
      <c r="P193" t="str">
        <f>VLOOKUP(A193,'[1]shui_24h-VS-hzt_10_24h.GeneDiff'!$1:$1048576,16,0)</f>
        <v>gi|698551851|ref|XP_009769445.1|/0/PREDICTED: UDP-glycosyltransferase 73C1-like [Nicotiana sylvestris]</v>
      </c>
    </row>
    <row r="194" spans="1:16">
      <c r="A194" s="1" t="s">
        <v>192</v>
      </c>
      <c r="B194">
        <f>VLOOKUP(A194,'[1]shui_24h-VS-hzt_10_24h.GeneDiff'!$1:$1048576,2,0)</f>
        <v>648</v>
      </c>
      <c r="C194">
        <f>VLOOKUP(A194,'[1]shui_24h-VS-hzt_10_24h.GeneDiff'!$1:$1048576,3,0)</f>
        <v>374</v>
      </c>
      <c r="D194">
        <f>VLOOKUP(A194,'[1]shui_24h-VS-hzt_10_24h.GeneDiff'!$1:$1048576,4,0)</f>
        <v>354</v>
      </c>
      <c r="E194">
        <f>VLOOKUP(A194,'[1]shui_24h-VS-hzt_10_24h.GeneDiff'!$1:$1048576,5,0)</f>
        <v>842</v>
      </c>
      <c r="F194">
        <f>VLOOKUP(A194,'[1]shui_24h-VS-hzt_10_24h.GeneDiff'!$1:$1048576,6,0)</f>
        <v>657</v>
      </c>
      <c r="G194">
        <f>VLOOKUP(A194,'[1]shui_24h-VS-hzt_10_24h.GeneDiff'!$1:$1048576,7,0)</f>
        <v>4.5943675981585601</v>
      </c>
      <c r="H194">
        <f>VLOOKUP(A194,'[1]shui_24h-VS-hzt_10_24h.GeneDiff'!$1:$1048576,8,0)</f>
        <v>1.014844804884</v>
      </c>
      <c r="I194" t="str">
        <f>VLOOKUP(A194,'[1]shui_24h-VS-hzt_10_24h.GeneDiff'!$1:$1048576,9,0)</f>
        <v>up</v>
      </c>
      <c r="J194">
        <f>VLOOKUP(A194,'[1]shui_24h-VS-hzt_10_24h.GeneDiff'!$1:$1048576,10,0)</f>
        <v>2.33005225586465E-6</v>
      </c>
      <c r="K194">
        <f>VLOOKUP(A194,'[1]shui_24h-VS-hzt_10_24h.GeneDiff'!$1:$1048576,11,0)</f>
        <v>2.12324328251897E-4</v>
      </c>
      <c r="L194" t="str">
        <f>VLOOKUP(A194,'[1]shui_24h-VS-hzt_10_24h.GeneDiff'!$1:$1048576,12,0)</f>
        <v>-</v>
      </c>
      <c r="M194" t="str">
        <f>VLOOKUP(A194,'[1]shui_24h-VS-hzt_10_24h.GeneDiff'!$1:$1048576,13,0)</f>
        <v>GO:0031225//anchored component of membrane</v>
      </c>
      <c r="N194" t="str">
        <f>VLOOKUP(A194,'[1]shui_24h-VS-hzt_10_24h.GeneDiff'!$1:$1048576,14,0)</f>
        <v>-</v>
      </c>
      <c r="O194" t="str">
        <f>VLOOKUP(A194,'[1]shui_24h-VS-hzt_10_24h.GeneDiff'!$1:$1048576,15,0)</f>
        <v>GO:0009987//cellular process</v>
      </c>
      <c r="P194" t="str">
        <f>VLOOKUP(A194,'[1]shui_24h-VS-hzt_10_24h.GeneDiff'!$1:$1048576,16,0)</f>
        <v>gi|7801129|emb|CAB91552.1|/2.76028e-87/DREPP2 protein [Nicotiana tabacum]</v>
      </c>
    </row>
    <row r="195" spans="1:16">
      <c r="A195" s="1" t="s">
        <v>193</v>
      </c>
      <c r="B195">
        <f>VLOOKUP(A195,'[1]shui_24h-VS-hzt_10_24h.GeneDiff'!$1:$1048576,2,0)</f>
        <v>582</v>
      </c>
      <c r="C195">
        <f>VLOOKUP(A195,'[1]shui_24h-VS-hzt_10_24h.GeneDiff'!$1:$1048576,3,0)</f>
        <v>224</v>
      </c>
      <c r="D195">
        <f>VLOOKUP(A195,'[1]shui_24h-VS-hzt_10_24h.GeneDiff'!$1:$1048576,4,0)</f>
        <v>285</v>
      </c>
      <c r="E195">
        <f>VLOOKUP(A195,'[1]shui_24h-VS-hzt_10_24h.GeneDiff'!$1:$1048576,5,0)</f>
        <v>782</v>
      </c>
      <c r="F195">
        <f>VLOOKUP(A195,'[1]shui_24h-VS-hzt_10_24h.GeneDiff'!$1:$1048576,6,0)</f>
        <v>471</v>
      </c>
      <c r="G195">
        <f>VLOOKUP(A195,'[1]shui_24h-VS-hzt_10_24h.GeneDiff'!$1:$1048576,7,0)</f>
        <v>4.25993787619137</v>
      </c>
      <c r="H195">
        <f>VLOOKUP(A195,'[1]shui_24h-VS-hzt_10_24h.GeneDiff'!$1:$1048576,8,0)</f>
        <v>1.2858992196236101</v>
      </c>
      <c r="I195" t="str">
        <f>VLOOKUP(A195,'[1]shui_24h-VS-hzt_10_24h.GeneDiff'!$1:$1048576,9,0)</f>
        <v>up</v>
      </c>
      <c r="J195">
        <f>VLOOKUP(A195,'[1]shui_24h-VS-hzt_10_24h.GeneDiff'!$1:$1048576,10,0)</f>
        <v>2.3748494107937499E-6</v>
      </c>
      <c r="K195">
        <f>VLOOKUP(A195,'[1]shui_24h-VS-hzt_10_24h.GeneDiff'!$1:$1048576,11,0)</f>
        <v>2.15782786953648E-4</v>
      </c>
      <c r="L195" t="str">
        <f>VLOOKUP(A195,'[1]shui_24h-VS-hzt_10_24h.GeneDiff'!$1:$1048576,12,0)</f>
        <v>ko04075//Plant hormone signal transduction</v>
      </c>
      <c r="M195" t="str">
        <f>VLOOKUP(A195,'[1]shui_24h-VS-hzt_10_24h.GeneDiff'!$1:$1048576,13,0)</f>
        <v>GO:0043231//intracellular membrane-bounded organelle</v>
      </c>
      <c r="N195" t="str">
        <f>VLOOKUP(A195,'[1]shui_24h-VS-hzt_10_24h.GeneDiff'!$1:$1048576,14,0)</f>
        <v>GO:0005515//protein binding</v>
      </c>
      <c r="O195" t="str">
        <f>VLOOKUP(A195,'[1]shui_24h-VS-hzt_10_24h.GeneDiff'!$1:$1048576,15,0)</f>
        <v>GO:0009755//hormone-mediated signaling pathway;GO:0007275//multicellular organismal development;GO:0006351//transcription, DNA-templated</v>
      </c>
      <c r="P195" t="str">
        <f>VLOOKUP(A195,'[1]shui_24h-VS-hzt_10_24h.GeneDiff'!$1:$1048576,16,0)</f>
        <v>gi|697160725|ref|XP_009589137.1|/7.07367e-125/PREDICTED: auxin-induced protein 22D-like [Nicotiana tomentosiformis]</v>
      </c>
    </row>
    <row r="196" spans="1:16">
      <c r="A196" s="1" t="s">
        <v>194</v>
      </c>
      <c r="B196">
        <f>VLOOKUP(A196,'[1]shui_24h-VS-hzt_10_24h.GeneDiff'!$1:$1048576,2,0)</f>
        <v>2550</v>
      </c>
      <c r="C196">
        <f>VLOOKUP(A196,'[1]shui_24h-VS-hzt_10_24h.GeneDiff'!$1:$1048576,3,0)</f>
        <v>110</v>
      </c>
      <c r="D196">
        <f>VLOOKUP(A196,'[1]shui_24h-VS-hzt_10_24h.GeneDiff'!$1:$1048576,4,0)</f>
        <v>85</v>
      </c>
      <c r="E196">
        <f>VLOOKUP(A196,'[1]shui_24h-VS-hzt_10_24h.GeneDiff'!$1:$1048576,5,0)</f>
        <v>296</v>
      </c>
      <c r="F196">
        <f>VLOOKUP(A196,'[1]shui_24h-VS-hzt_10_24h.GeneDiff'!$1:$1048576,6,0)</f>
        <v>228</v>
      </c>
      <c r="G196">
        <f>VLOOKUP(A196,'[1]shui_24h-VS-hzt_10_24h.GeneDiff'!$1:$1048576,7,0)</f>
        <v>2.9739993711592301</v>
      </c>
      <c r="H196">
        <f>VLOOKUP(A196,'[1]shui_24h-VS-hzt_10_24h.GeneDiff'!$1:$1048576,8,0)</f>
        <v>1.39466914089978</v>
      </c>
      <c r="I196" t="str">
        <f>VLOOKUP(A196,'[1]shui_24h-VS-hzt_10_24h.GeneDiff'!$1:$1048576,9,0)</f>
        <v>up</v>
      </c>
      <c r="J196">
        <f>VLOOKUP(A196,'[1]shui_24h-VS-hzt_10_24h.GeneDiff'!$1:$1048576,10,0)</f>
        <v>2.4330051983970402E-6</v>
      </c>
      <c r="K196">
        <f>VLOOKUP(A196,'[1]shui_24h-VS-hzt_10_24h.GeneDiff'!$1:$1048576,11,0)</f>
        <v>2.2043166925362099E-4</v>
      </c>
      <c r="L196" t="str">
        <f>VLOOKUP(A196,'[1]shui_24h-VS-hzt_10_24h.GeneDiff'!$1:$1048576,12,0)</f>
        <v>ko00500//Starch and sucrose metabolism</v>
      </c>
      <c r="M196" t="str">
        <f>VLOOKUP(A196,'[1]shui_24h-VS-hzt_10_24h.GeneDiff'!$1:$1048576,13,0)</f>
        <v>-</v>
      </c>
      <c r="N196" t="str">
        <f>VLOOKUP(A196,'[1]shui_24h-VS-hzt_10_24h.GeneDiff'!$1:$1048576,14,0)</f>
        <v>GO:0035251//UDP-glucosyltransferase activity;GO:0019203//carbohydrate phosphatase activity</v>
      </c>
      <c r="O196" t="str">
        <f>VLOOKUP(A196,'[1]shui_24h-VS-hzt_10_24h.GeneDiff'!$1:$1048576,15,0)</f>
        <v>GO:0006796//phosphate-containing compound metabolic process;GO:0005991//trehalose metabolic process</v>
      </c>
      <c r="P196" t="str">
        <f>VLOOKUP(A196,'[1]shui_24h-VS-hzt_10_24h.GeneDiff'!$1:$1048576,16,0)</f>
        <v>gi|698518617|ref|XP_009804177.1|/0/PREDICTED: probable alpha,alpha-trehalose-phosphate synthase [UDP-forming] 7 isoform X1 [Nicotiana sylvestris]</v>
      </c>
    </row>
    <row r="197" spans="1:16">
      <c r="A197" s="1" t="s">
        <v>195</v>
      </c>
      <c r="B197">
        <f>VLOOKUP(A197,'[1]shui_24h-VS-hzt_10_24h.GeneDiff'!$1:$1048576,2,0)</f>
        <v>3798</v>
      </c>
      <c r="C197">
        <f>VLOOKUP(A197,'[1]shui_24h-VS-hzt_10_24h.GeneDiff'!$1:$1048576,3,0)</f>
        <v>12</v>
      </c>
      <c r="D197">
        <f>VLOOKUP(A197,'[1]shui_24h-VS-hzt_10_24h.GeneDiff'!$1:$1048576,4,0)</f>
        <v>10</v>
      </c>
      <c r="E197">
        <f>VLOOKUP(A197,'[1]shui_24h-VS-hzt_10_24h.GeneDiff'!$1:$1048576,5,0)</f>
        <v>78</v>
      </c>
      <c r="F197">
        <f>VLOOKUP(A197,'[1]shui_24h-VS-hzt_10_24h.GeneDiff'!$1:$1048576,6,0)</f>
        <v>53</v>
      </c>
      <c r="G197">
        <f>VLOOKUP(A197,'[1]shui_24h-VS-hzt_10_24h.GeneDiff'!$1:$1048576,7,0)</f>
        <v>0.79785539573265696</v>
      </c>
      <c r="H197">
        <f>VLOOKUP(A197,'[1]shui_24h-VS-hzt_10_24h.GeneDiff'!$1:$1048576,8,0)</f>
        <v>2.5360204696106998</v>
      </c>
      <c r="I197" t="str">
        <f>VLOOKUP(A197,'[1]shui_24h-VS-hzt_10_24h.GeneDiff'!$1:$1048576,9,0)</f>
        <v>up</v>
      </c>
      <c r="J197">
        <f>VLOOKUP(A197,'[1]shui_24h-VS-hzt_10_24h.GeneDiff'!$1:$1048576,10,0)</f>
        <v>2.4416035280473201E-6</v>
      </c>
      <c r="K197">
        <f>VLOOKUP(A197,'[1]shui_24h-VS-hzt_10_24h.GeneDiff'!$1:$1048576,11,0)</f>
        <v>2.2057684136333501E-4</v>
      </c>
      <c r="L197" t="str">
        <f>VLOOKUP(A197,'[1]shui_24h-VS-hzt_10_24h.GeneDiff'!$1:$1048576,12,0)</f>
        <v>ko02010//ABC transporters</v>
      </c>
      <c r="M197" t="str">
        <f>VLOOKUP(A197,'[1]shui_24h-VS-hzt_10_24h.GeneDiff'!$1:$1048576,13,0)</f>
        <v>GO:0031224//intrinsic component of membrane;GO:0005911//cell-cell junction</v>
      </c>
      <c r="N197" t="str">
        <f>VLOOKUP(A197,'[1]shui_24h-VS-hzt_10_24h.GeneDiff'!$1:$1048576,14,0)</f>
        <v>GO:0017111//nucleoside-triphosphatase activity;GO:0032550;GO:0015405</v>
      </c>
      <c r="O197" t="str">
        <f>VLOOKUP(A197,'[1]shui_24h-VS-hzt_10_24h.GeneDiff'!$1:$1048576,15,0)</f>
        <v>GO:0009154//purine ribonucleotide catabolic process;GO:0051234//establishment of localization</v>
      </c>
      <c r="P197" t="str">
        <f>VLOOKUP(A197,'[1]shui_24h-VS-hzt_10_24h.GeneDiff'!$1:$1048576,16,0)</f>
        <v>gi|698420792|ref|XP_009765310.1|/0/PREDICTED: ABC transporter B family member 15-like [Nicotiana sylvestris]</v>
      </c>
    </row>
    <row r="198" spans="1:16">
      <c r="A198" s="1" t="s">
        <v>196</v>
      </c>
      <c r="B198">
        <f>VLOOKUP(A198,'[1]shui_24h-VS-hzt_10_24h.GeneDiff'!$1:$1048576,2,0)</f>
        <v>924</v>
      </c>
      <c r="C198">
        <f>VLOOKUP(A198,'[1]shui_24h-VS-hzt_10_24h.GeneDiff'!$1:$1048576,3,0)</f>
        <v>86</v>
      </c>
      <c r="D198">
        <f>VLOOKUP(A198,'[1]shui_24h-VS-hzt_10_24h.GeneDiff'!$1:$1048576,4,0)</f>
        <v>66</v>
      </c>
      <c r="E198">
        <f>VLOOKUP(A198,'[1]shui_24h-VS-hzt_10_24h.GeneDiff'!$1:$1048576,5,0)</f>
        <v>175</v>
      </c>
      <c r="F198">
        <f>VLOOKUP(A198,'[1]shui_24h-VS-hzt_10_24h.GeneDiff'!$1:$1048576,6,0)</f>
        <v>265</v>
      </c>
      <c r="G198">
        <f>VLOOKUP(A198,'[1]shui_24h-VS-hzt_10_24h.GeneDiff'!$1:$1048576,7,0)</f>
        <v>2.6843082684986701</v>
      </c>
      <c r="H198">
        <f>VLOOKUP(A198,'[1]shui_24h-VS-hzt_10_24h.GeneDiff'!$1:$1048576,8,0)</f>
        <v>1.4835012874456901</v>
      </c>
      <c r="I198" t="str">
        <f>VLOOKUP(A198,'[1]shui_24h-VS-hzt_10_24h.GeneDiff'!$1:$1048576,9,0)</f>
        <v>up</v>
      </c>
      <c r="J198">
        <f>VLOOKUP(A198,'[1]shui_24h-VS-hzt_10_24h.GeneDiff'!$1:$1048576,10,0)</f>
        <v>2.463512411028E-6</v>
      </c>
      <c r="K198">
        <f>VLOOKUP(A198,'[1]shui_24h-VS-hzt_10_24h.GeneDiff'!$1:$1048576,11,0)</f>
        <v>2.21920236592291E-4</v>
      </c>
      <c r="L198" t="str">
        <f>VLOOKUP(A198,'[1]shui_24h-VS-hzt_10_24h.GeneDiff'!$1:$1048576,12,0)</f>
        <v>-</v>
      </c>
      <c r="M198" t="str">
        <f>VLOOKUP(A198,'[1]shui_24h-VS-hzt_10_24h.GeneDiff'!$1:$1048576,13,0)</f>
        <v>-</v>
      </c>
      <c r="N198" t="str">
        <f>VLOOKUP(A198,'[1]shui_24h-VS-hzt_10_24h.GeneDiff'!$1:$1048576,14,0)</f>
        <v>-</v>
      </c>
      <c r="O198" t="str">
        <f>VLOOKUP(A198,'[1]shui_24h-VS-hzt_10_24h.GeneDiff'!$1:$1048576,15,0)</f>
        <v>-</v>
      </c>
      <c r="P198" t="str">
        <f>VLOOKUP(A198,'[1]shui_24h-VS-hzt_10_24h.GeneDiff'!$1:$1048576,16,0)</f>
        <v>gi|698496383|ref|XP_009794244.1|/0/PREDICTED: thaumatin-like protein 1b [Nicotiana sylvestris]</v>
      </c>
    </row>
    <row r="199" spans="1:16">
      <c r="A199" s="1" t="s">
        <v>197</v>
      </c>
      <c r="B199">
        <f>VLOOKUP(A199,'[1]shui_24h-VS-hzt_10_24h.GeneDiff'!$1:$1048576,2,0)</f>
        <v>1707</v>
      </c>
      <c r="C199">
        <f>VLOOKUP(A199,'[1]shui_24h-VS-hzt_10_24h.GeneDiff'!$1:$1048576,3,0)</f>
        <v>122</v>
      </c>
      <c r="D199">
        <f>VLOOKUP(A199,'[1]shui_24h-VS-hzt_10_24h.GeneDiff'!$1:$1048576,4,0)</f>
        <v>160</v>
      </c>
      <c r="E199">
        <f>VLOOKUP(A199,'[1]shui_24h-VS-hzt_10_24h.GeneDiff'!$1:$1048576,5,0)</f>
        <v>341</v>
      </c>
      <c r="F199">
        <f>VLOOKUP(A199,'[1]shui_24h-VS-hzt_10_24h.GeneDiff'!$1:$1048576,6,0)</f>
        <v>307</v>
      </c>
      <c r="G199">
        <f>VLOOKUP(A199,'[1]shui_24h-VS-hzt_10_24h.GeneDiff'!$1:$1048576,7,0)</f>
        <v>3.33637002312493</v>
      </c>
      <c r="H199">
        <f>VLOOKUP(A199,'[1]shui_24h-VS-hzt_10_24h.GeneDiff'!$1:$1048576,8,0)</f>
        <v>1.17466857223546</v>
      </c>
      <c r="I199" t="str">
        <f>VLOOKUP(A199,'[1]shui_24h-VS-hzt_10_24h.GeneDiff'!$1:$1048576,9,0)</f>
        <v>up</v>
      </c>
      <c r="J199">
        <f>VLOOKUP(A199,'[1]shui_24h-VS-hzt_10_24h.GeneDiff'!$1:$1048576,10,0)</f>
        <v>2.58872075744148E-6</v>
      </c>
      <c r="K199">
        <f>VLOOKUP(A199,'[1]shui_24h-VS-hzt_10_24h.GeneDiff'!$1:$1048576,11,0)</f>
        <v>2.30969388142013E-4</v>
      </c>
      <c r="L199" t="str">
        <f>VLOOKUP(A199,'[1]shui_24h-VS-hzt_10_24h.GeneDiff'!$1:$1048576,12,0)</f>
        <v>-</v>
      </c>
      <c r="M199" t="str">
        <f>VLOOKUP(A199,'[1]shui_24h-VS-hzt_10_24h.GeneDiff'!$1:$1048576,13,0)</f>
        <v>-</v>
      </c>
      <c r="N199" t="str">
        <f>VLOOKUP(A199,'[1]shui_24h-VS-hzt_10_24h.GeneDiff'!$1:$1048576,14,0)</f>
        <v>-</v>
      </c>
      <c r="O199" t="str">
        <f>VLOOKUP(A199,'[1]shui_24h-VS-hzt_10_24h.GeneDiff'!$1:$1048576,15,0)</f>
        <v>-</v>
      </c>
      <c r="P199" t="str">
        <f>VLOOKUP(A199,'[1]shui_24h-VS-hzt_10_24h.GeneDiff'!$1:$1048576,16,0)</f>
        <v>gi|698520573|ref|XP_009757101.1|/0/PREDICTED: uncharacterized protein LOC104210010 [Nicotiana sylvestris]</v>
      </c>
    </row>
    <row r="200" spans="1:16">
      <c r="A200" s="1" t="s">
        <v>198</v>
      </c>
      <c r="B200">
        <f>VLOOKUP(A200,'[1]shui_24h-VS-hzt_10_24h.GeneDiff'!$1:$1048576,2,0)</f>
        <v>492</v>
      </c>
      <c r="C200">
        <f>VLOOKUP(A200,'[1]shui_24h-VS-hzt_10_24h.GeneDiff'!$1:$1048576,3,0)</f>
        <v>92</v>
      </c>
      <c r="D200">
        <f>VLOOKUP(A200,'[1]shui_24h-VS-hzt_10_24h.GeneDiff'!$1:$1048576,4,0)</f>
        <v>27</v>
      </c>
      <c r="E200">
        <f>VLOOKUP(A200,'[1]shui_24h-VS-hzt_10_24h.GeneDiff'!$1:$1048576,5,0)</f>
        <v>380</v>
      </c>
      <c r="F200">
        <f>VLOOKUP(A200,'[1]shui_24h-VS-hzt_10_24h.GeneDiff'!$1:$1048576,6,0)</f>
        <v>216</v>
      </c>
      <c r="G200">
        <f>VLOOKUP(A200,'[1]shui_24h-VS-hzt_10_24h.GeneDiff'!$1:$1048576,7,0)</f>
        <v>2.9722576813222199</v>
      </c>
      <c r="H200">
        <f>VLOOKUP(A200,'[1]shui_24h-VS-hzt_10_24h.GeneDiff'!$1:$1048576,8,0)</f>
        <v>2.2834991322742</v>
      </c>
      <c r="I200" t="str">
        <f>VLOOKUP(A200,'[1]shui_24h-VS-hzt_10_24h.GeneDiff'!$1:$1048576,9,0)</f>
        <v>up</v>
      </c>
      <c r="J200">
        <f>VLOOKUP(A200,'[1]shui_24h-VS-hzt_10_24h.GeneDiff'!$1:$1048576,10,0)</f>
        <v>2.5932685274595599E-6</v>
      </c>
      <c r="K200">
        <f>VLOOKUP(A200,'[1]shui_24h-VS-hzt_10_24h.GeneDiff'!$1:$1048576,11,0)</f>
        <v>2.30969388142013E-4</v>
      </c>
      <c r="L200" t="str">
        <f>VLOOKUP(A200,'[1]shui_24h-VS-hzt_10_24h.GeneDiff'!$1:$1048576,12,0)</f>
        <v>-</v>
      </c>
      <c r="M200" t="str">
        <f>VLOOKUP(A200,'[1]shui_24h-VS-hzt_10_24h.GeneDiff'!$1:$1048576,13,0)</f>
        <v>-</v>
      </c>
      <c r="N200" t="str">
        <f>VLOOKUP(A200,'[1]shui_24h-VS-hzt_10_24h.GeneDiff'!$1:$1048576,14,0)</f>
        <v>-</v>
      </c>
      <c r="O200" t="str">
        <f>VLOOKUP(A200,'[1]shui_24h-VS-hzt_10_24h.GeneDiff'!$1:$1048576,15,0)</f>
        <v>-</v>
      </c>
      <c r="P200" t="str">
        <f>VLOOKUP(A200,'[1]shui_24h-VS-hzt_10_24h.GeneDiff'!$1:$1048576,16,0)</f>
        <v>gi|697161783|ref|XP_009589683.1|/1.43842e-82/PREDICTED: HMG-Y-related protein A-like [Nicotiana tomentosiformis]</v>
      </c>
    </row>
    <row r="201" spans="1:16">
      <c r="A201" s="1" t="s">
        <v>199</v>
      </c>
      <c r="B201">
        <f>VLOOKUP(A201,'[1]shui_24h-VS-hzt_10_24h.GeneDiff'!$1:$1048576,2,0)</f>
        <v>1338</v>
      </c>
      <c r="C201">
        <f>VLOOKUP(A201,'[1]shui_24h-VS-hzt_10_24h.GeneDiff'!$1:$1048576,3,0)</f>
        <v>88</v>
      </c>
      <c r="D201">
        <f>VLOOKUP(A201,'[1]shui_24h-VS-hzt_10_24h.GeneDiff'!$1:$1048576,4,0)</f>
        <v>104</v>
      </c>
      <c r="E201">
        <f>VLOOKUP(A201,'[1]shui_24h-VS-hzt_10_24h.GeneDiff'!$1:$1048576,5,0)</f>
        <v>193</v>
      </c>
      <c r="F201">
        <f>VLOOKUP(A201,'[1]shui_24h-VS-hzt_10_24h.GeneDiff'!$1:$1048576,6,0)</f>
        <v>334</v>
      </c>
      <c r="G201">
        <f>VLOOKUP(A201,'[1]shui_24h-VS-hzt_10_24h.GeneDiff'!$1:$1048576,7,0)</f>
        <v>2.9566774364335902</v>
      </c>
      <c r="H201">
        <f>VLOOKUP(A201,'[1]shui_24h-VS-hzt_10_24h.GeneDiff'!$1:$1048576,8,0)</f>
        <v>1.4111452438060901</v>
      </c>
      <c r="I201" t="str">
        <f>VLOOKUP(A201,'[1]shui_24h-VS-hzt_10_24h.GeneDiff'!$1:$1048576,9,0)</f>
        <v>up</v>
      </c>
      <c r="J201">
        <f>VLOOKUP(A201,'[1]shui_24h-VS-hzt_10_24h.GeneDiff'!$1:$1048576,10,0)</f>
        <v>2.6892668754576998E-6</v>
      </c>
      <c r="K201">
        <f>VLOOKUP(A201,'[1]shui_24h-VS-hzt_10_24h.GeneDiff'!$1:$1048576,11,0)</f>
        <v>2.3817386324805E-4</v>
      </c>
      <c r="L201" t="str">
        <f>VLOOKUP(A201,'[1]shui_24h-VS-hzt_10_24h.GeneDiff'!$1:$1048576,12,0)</f>
        <v>-</v>
      </c>
      <c r="M201" t="str">
        <f>VLOOKUP(A201,'[1]shui_24h-VS-hzt_10_24h.GeneDiff'!$1:$1048576,13,0)</f>
        <v>-</v>
      </c>
      <c r="N201" t="str">
        <f>VLOOKUP(A201,'[1]shui_24h-VS-hzt_10_24h.GeneDiff'!$1:$1048576,14,0)</f>
        <v>GO:0046914//transition metal ion binding</v>
      </c>
      <c r="O201" t="str">
        <f>VLOOKUP(A201,'[1]shui_24h-VS-hzt_10_24h.GeneDiff'!$1:$1048576,15,0)</f>
        <v>-</v>
      </c>
      <c r="P201" t="str">
        <f>VLOOKUP(A201,'[1]shui_24h-VS-hzt_10_24h.GeneDiff'!$1:$1048576,16,0)</f>
        <v>gi|698487167|ref|XP_009790266.1|/0/PREDICTED: putative E3 ubiquitin-protein ligase XBAT31 [Nicotiana sylvestris]</v>
      </c>
    </row>
    <row r="202" spans="1:16">
      <c r="A202" s="1" t="s">
        <v>200</v>
      </c>
      <c r="B202">
        <f>VLOOKUP(A202,'[1]shui_24h-VS-hzt_10_24h.GeneDiff'!$1:$1048576,2,0)</f>
        <v>963</v>
      </c>
      <c r="C202">
        <f>VLOOKUP(A202,'[1]shui_24h-VS-hzt_10_24h.GeneDiff'!$1:$1048576,3,0)</f>
        <v>185</v>
      </c>
      <c r="D202">
        <f>VLOOKUP(A202,'[1]shui_24h-VS-hzt_10_24h.GeneDiff'!$1:$1048576,4,0)</f>
        <v>372</v>
      </c>
      <c r="E202">
        <f>VLOOKUP(A202,'[1]shui_24h-VS-hzt_10_24h.GeneDiff'!$1:$1048576,5,0)</f>
        <v>590</v>
      </c>
      <c r="F202">
        <f>VLOOKUP(A202,'[1]shui_24h-VS-hzt_10_24h.GeneDiff'!$1:$1048576,6,0)</f>
        <v>781</v>
      </c>
      <c r="G202">
        <f>VLOOKUP(A202,'[1]shui_24h-VS-hzt_10_24h.GeneDiff'!$1:$1048576,7,0)</f>
        <v>4.3708637889697899</v>
      </c>
      <c r="H202">
        <f>VLOOKUP(A202,'[1]shui_24h-VS-hzt_10_24h.GeneDiff'!$1:$1048576,8,0)</f>
        <v>1.2726464172647101</v>
      </c>
      <c r="I202" t="str">
        <f>VLOOKUP(A202,'[1]shui_24h-VS-hzt_10_24h.GeneDiff'!$1:$1048576,9,0)</f>
        <v>up</v>
      </c>
      <c r="J202">
        <f>VLOOKUP(A202,'[1]shui_24h-VS-hzt_10_24h.GeneDiff'!$1:$1048576,10,0)</f>
        <v>2.8389581452492898E-6</v>
      </c>
      <c r="K202">
        <f>VLOOKUP(A202,'[1]shui_24h-VS-hzt_10_24h.GeneDiff'!$1:$1048576,11,0)</f>
        <v>2.5072692258141399E-4</v>
      </c>
      <c r="L202" t="str">
        <f>VLOOKUP(A202,'[1]shui_24h-VS-hzt_10_24h.GeneDiff'!$1:$1048576,12,0)</f>
        <v>ko00270//Cysteine and methionine metabolism;ko01100//Metabolic pathways;ko01110//Biosynthesis of secondary metabolites</v>
      </c>
      <c r="M202" t="str">
        <f>VLOOKUP(A202,'[1]shui_24h-VS-hzt_10_24h.GeneDiff'!$1:$1048576,13,0)</f>
        <v>-</v>
      </c>
      <c r="N202" t="str">
        <f>VLOOKUP(A202,'[1]shui_24h-VS-hzt_10_24h.GeneDiff'!$1:$1048576,14,0)</f>
        <v>GO:0016705//oxidoreductase activity, acting on paired donors, with incorporation or reduction of molecular oxygen</v>
      </c>
      <c r="O202" t="str">
        <f>VLOOKUP(A202,'[1]shui_24h-VS-hzt_10_24h.GeneDiff'!$1:$1048576,15,0)</f>
        <v>GO:0044710</v>
      </c>
      <c r="P202" t="str">
        <f>VLOOKUP(A202,'[1]shui_24h-VS-hzt_10_24h.GeneDiff'!$1:$1048576,16,0)</f>
        <v>gi|697119374|ref|XP_009613638.1|/0/PREDICTED: 1-aminocyclopropane-1-carboxylate oxidase-like [Nicotiana tomentosiformis]</v>
      </c>
    </row>
    <row r="203" spans="1:16">
      <c r="A203" s="1" t="s">
        <v>201</v>
      </c>
      <c r="B203">
        <f>VLOOKUP(A203,'[1]shui_24h-VS-hzt_10_24h.GeneDiff'!$1:$1048576,2,0)</f>
        <v>1266</v>
      </c>
      <c r="C203">
        <f>VLOOKUP(A203,'[1]shui_24h-VS-hzt_10_24h.GeneDiff'!$1:$1048576,3,0)</f>
        <v>29</v>
      </c>
      <c r="D203">
        <f>VLOOKUP(A203,'[1]shui_24h-VS-hzt_10_24h.GeneDiff'!$1:$1048576,4,0)</f>
        <v>33</v>
      </c>
      <c r="E203">
        <f>VLOOKUP(A203,'[1]shui_24h-VS-hzt_10_24h.GeneDiff'!$1:$1048576,5,0)</f>
        <v>163</v>
      </c>
      <c r="F203">
        <f>VLOOKUP(A203,'[1]shui_24h-VS-hzt_10_24h.GeneDiff'!$1:$1048576,6,0)</f>
        <v>93</v>
      </c>
      <c r="G203">
        <f>VLOOKUP(A203,'[1]shui_24h-VS-hzt_10_24h.GeneDiff'!$1:$1048576,7,0)</f>
        <v>1.8186006177961</v>
      </c>
      <c r="H203">
        <f>VLOOKUP(A203,'[1]shui_24h-VS-hzt_10_24h.GeneDiff'!$1:$1048576,8,0)</f>
        <v>2.0258058787627098</v>
      </c>
      <c r="I203" t="str">
        <f>VLOOKUP(A203,'[1]shui_24h-VS-hzt_10_24h.GeneDiff'!$1:$1048576,9,0)</f>
        <v>up</v>
      </c>
      <c r="J203">
        <f>VLOOKUP(A203,'[1]shui_24h-VS-hzt_10_24h.GeneDiff'!$1:$1048576,10,0)</f>
        <v>2.8689360160051402E-6</v>
      </c>
      <c r="K203">
        <f>VLOOKUP(A203,'[1]shui_24h-VS-hzt_10_24h.GeneDiff'!$1:$1048576,11,0)</f>
        <v>2.5266671410230699E-4</v>
      </c>
      <c r="L203" t="str">
        <f>VLOOKUP(A203,'[1]shui_24h-VS-hzt_10_24h.GeneDiff'!$1:$1048576,12,0)</f>
        <v>ko00520//Amino sugar and nucleotide sugar metabolism;ko01100//Metabolic pathways;ko01110//Biosynthesis of secondary metabolites;ko00051//Fructose and mannose metabolism</v>
      </c>
      <c r="M203" t="str">
        <f>VLOOKUP(A203,'[1]shui_24h-VS-hzt_10_24h.GeneDiff'!$1:$1048576,13,0)</f>
        <v>-</v>
      </c>
      <c r="N203" t="str">
        <f>VLOOKUP(A203,'[1]shui_24h-VS-hzt_10_24h.GeneDiff'!$1:$1048576,14,0)</f>
        <v>GO:0046914//transition metal ion binding;GO:0016861//intramolecular oxidoreductase activity, interconverting aldoses and ketoses</v>
      </c>
      <c r="O203" t="str">
        <f>VLOOKUP(A203,'[1]shui_24h-VS-hzt_10_24h.GeneDiff'!$1:$1048576,15,0)</f>
        <v>GO:0009226//nucleotide-sugar biosynthetic process</v>
      </c>
      <c r="P203" t="str">
        <f>VLOOKUP(A203,'[1]shui_24h-VS-hzt_10_24h.GeneDiff'!$1:$1048576,16,0)</f>
        <v>gi|697165488|ref|XP_009591548.1|/0/PREDICTED: mannose-6-phosphate isomerase 1-like [Nicotiana tomentosiformis]</v>
      </c>
    </row>
    <row r="204" spans="1:16">
      <c r="A204" s="1" t="s">
        <v>202</v>
      </c>
      <c r="B204">
        <f>VLOOKUP(A204,'[1]shui_24h-VS-hzt_10_24h.GeneDiff'!$1:$1048576,2,0)</f>
        <v>1353</v>
      </c>
      <c r="C204">
        <f>VLOOKUP(A204,'[1]shui_24h-VS-hzt_10_24h.GeneDiff'!$1:$1048576,3,0)</f>
        <v>1793</v>
      </c>
      <c r="D204">
        <f>VLOOKUP(A204,'[1]shui_24h-VS-hzt_10_24h.GeneDiff'!$1:$1048576,4,0)</f>
        <v>1472</v>
      </c>
      <c r="E204">
        <f>VLOOKUP(A204,'[1]shui_24h-VS-hzt_10_24h.GeneDiff'!$1:$1048576,5,0)</f>
        <v>2686</v>
      </c>
      <c r="F204">
        <f>VLOOKUP(A204,'[1]shui_24h-VS-hzt_10_24h.GeneDiff'!$1:$1048576,6,0)</f>
        <v>5118</v>
      </c>
      <c r="G204">
        <f>VLOOKUP(A204,'[1]shui_24h-VS-hzt_10_24h.GeneDiff'!$1:$1048576,7,0)</f>
        <v>6.88547044643642</v>
      </c>
      <c r="H204">
        <f>VLOOKUP(A204,'[1]shui_24h-VS-hzt_10_24h.GeneDiff'!$1:$1048576,8,0)</f>
        <v>1.2007597807741499</v>
      </c>
      <c r="I204" t="str">
        <f>VLOOKUP(A204,'[1]shui_24h-VS-hzt_10_24h.GeneDiff'!$1:$1048576,9,0)</f>
        <v>up</v>
      </c>
      <c r="J204">
        <f>VLOOKUP(A204,'[1]shui_24h-VS-hzt_10_24h.GeneDiff'!$1:$1048576,10,0)</f>
        <v>2.9173390342409499E-6</v>
      </c>
      <c r="K204">
        <f>VLOOKUP(A204,'[1]shui_24h-VS-hzt_10_24h.GeneDiff'!$1:$1048576,11,0)</f>
        <v>2.5621387858101098E-4</v>
      </c>
      <c r="L204" t="str">
        <f>VLOOKUP(A204,'[1]shui_24h-VS-hzt_10_24h.GeneDiff'!$1:$1048576,12,0)</f>
        <v>ko04145//Phagosome</v>
      </c>
      <c r="M204" t="str">
        <f>VLOOKUP(A204,'[1]shui_24h-VS-hzt_10_24h.GeneDiff'!$1:$1048576,13,0)</f>
        <v>GO:0032991//macromolecular complex;GO:0015630//microtubule cytoskeleton</v>
      </c>
      <c r="N204" t="str">
        <f>VLOOKUP(A204,'[1]shui_24h-VS-hzt_10_24h.GeneDiff'!$1:$1048576,14,0)</f>
        <v>GO:0017111//nucleoside-triphosphatase activity;GO:0032550;GO:0005198//structural molecule activity</v>
      </c>
      <c r="O204" t="str">
        <f>VLOOKUP(A204,'[1]shui_24h-VS-hzt_10_24h.GeneDiff'!$1:$1048576,15,0)</f>
        <v>GO:0009154//purine ribonucleotide catabolic process;GO:0043623//cellular protein complex assembly</v>
      </c>
      <c r="P204" t="str">
        <f>VLOOKUP(A204,'[1]shui_24h-VS-hzt_10_24h.GeneDiff'!$1:$1048576,16,0)</f>
        <v>gi|460414930|ref|XP_004252814.1|;gi|697133501|ref|XP_009620798.1|/1.85037e-148;0/PREDICTED: tubulin alpha-2 chain-like [Solanum lycopersicum];PREDICTED: tubulin alpha chain [Nicotiana tomentosiformis]</v>
      </c>
    </row>
    <row r="205" spans="1:16">
      <c r="A205" s="1" t="s">
        <v>203</v>
      </c>
      <c r="B205">
        <f>VLOOKUP(A205,'[1]shui_24h-VS-hzt_10_24h.GeneDiff'!$1:$1048576,2,0)</f>
        <v>1728</v>
      </c>
      <c r="C205">
        <f>VLOOKUP(A205,'[1]shui_24h-VS-hzt_10_24h.GeneDiff'!$1:$1048576,3,0)</f>
        <v>385</v>
      </c>
      <c r="D205">
        <f>VLOOKUP(A205,'[1]shui_24h-VS-hzt_10_24h.GeneDiff'!$1:$1048576,4,0)</f>
        <v>280</v>
      </c>
      <c r="E205">
        <f>VLOOKUP(A205,'[1]shui_24h-VS-hzt_10_24h.GeneDiff'!$1:$1048576,5,0)</f>
        <v>933</v>
      </c>
      <c r="F205">
        <f>VLOOKUP(A205,'[1]shui_24h-VS-hzt_10_24h.GeneDiff'!$1:$1048576,6,0)</f>
        <v>638</v>
      </c>
      <c r="G205">
        <f>VLOOKUP(A205,'[1]shui_24h-VS-hzt_10_24h.GeneDiff'!$1:$1048576,7,0)</f>
        <v>4.6037521140273201</v>
      </c>
      <c r="H205">
        <f>VLOOKUP(A205,'[1]shui_24h-VS-hzt_10_24h.GeneDiff'!$1:$1048576,8,0)</f>
        <v>1.21130207145278</v>
      </c>
      <c r="I205" t="str">
        <f>VLOOKUP(A205,'[1]shui_24h-VS-hzt_10_24h.GeneDiff'!$1:$1048576,9,0)</f>
        <v>up</v>
      </c>
      <c r="J205">
        <f>VLOOKUP(A205,'[1]shui_24h-VS-hzt_10_24h.GeneDiff'!$1:$1048576,10,0)</f>
        <v>2.9425354888369001E-6</v>
      </c>
      <c r="K205">
        <f>VLOOKUP(A205,'[1]shui_24h-VS-hzt_10_24h.GeneDiff'!$1:$1048576,11,0)</f>
        <v>2.5665660700228201E-4</v>
      </c>
      <c r="L205" t="str">
        <f>VLOOKUP(A205,'[1]shui_24h-VS-hzt_10_24h.GeneDiff'!$1:$1048576,12,0)</f>
        <v>ko01100//Metabolic pathways;ko00564//Glycerophospholipid metabolism;ko00592//alpha-Linolenic acid metabolism</v>
      </c>
      <c r="M205" t="str">
        <f>VLOOKUP(A205,'[1]shui_24h-VS-hzt_10_24h.GeneDiff'!$1:$1048576,13,0)</f>
        <v>-</v>
      </c>
      <c r="N205" t="str">
        <f>VLOOKUP(A205,'[1]shui_24h-VS-hzt_10_24h.GeneDiff'!$1:$1048576,14,0)</f>
        <v>GO:0016787//hydrolase activity</v>
      </c>
      <c r="O205" t="str">
        <f>VLOOKUP(A205,'[1]shui_24h-VS-hzt_10_24h.GeneDiff'!$1:$1048576,15,0)</f>
        <v>-</v>
      </c>
      <c r="P205" t="str">
        <f>VLOOKUP(A205,'[1]shui_24h-VS-hzt_10_24h.GeneDiff'!$1:$1048576,16,0)</f>
        <v>gi|698501599|ref|XP_009796494.1|/0/PREDICTED: uncharacterized protein LOC104243066 [Nicotiana sylvestris]</v>
      </c>
    </row>
    <row r="206" spans="1:16">
      <c r="A206" s="1" t="s">
        <v>204</v>
      </c>
      <c r="B206">
        <f>VLOOKUP(A206,'[1]shui_24h-VS-hzt_10_24h.GeneDiff'!$1:$1048576,2,0)</f>
        <v>966</v>
      </c>
      <c r="C206">
        <f>VLOOKUP(A206,'[1]shui_24h-VS-hzt_10_24h.GeneDiff'!$1:$1048576,3,0)</f>
        <v>4</v>
      </c>
      <c r="D206">
        <f>VLOOKUP(A206,'[1]shui_24h-VS-hzt_10_24h.GeneDiff'!$1:$1048576,4,0)</f>
        <v>1</v>
      </c>
      <c r="E206">
        <f>VLOOKUP(A206,'[1]shui_24h-VS-hzt_10_24h.GeneDiff'!$1:$1048576,5,0)</f>
        <v>24</v>
      </c>
      <c r="F206">
        <f>VLOOKUP(A206,'[1]shui_24h-VS-hzt_10_24h.GeneDiff'!$1:$1048576,6,0)</f>
        <v>37</v>
      </c>
      <c r="G206">
        <f>VLOOKUP(A206,'[1]shui_24h-VS-hzt_10_24h.GeneDiff'!$1:$1048576,7,0)</f>
        <v>-0.331362729917411</v>
      </c>
      <c r="H206">
        <f>VLOOKUP(A206,'[1]shui_24h-VS-hzt_10_24h.GeneDiff'!$1:$1048576,8,0)</f>
        <v>3.4969731305474498</v>
      </c>
      <c r="I206" t="str">
        <f>VLOOKUP(A206,'[1]shui_24h-VS-hzt_10_24h.GeneDiff'!$1:$1048576,9,0)</f>
        <v>up</v>
      </c>
      <c r="J206">
        <f>VLOOKUP(A206,'[1]shui_24h-VS-hzt_10_24h.GeneDiff'!$1:$1048576,10,0)</f>
        <v>2.9468010953352799E-6</v>
      </c>
      <c r="K206">
        <f>VLOOKUP(A206,'[1]shui_24h-VS-hzt_10_24h.GeneDiff'!$1:$1048576,11,0)</f>
        <v>2.5665660700228201E-4</v>
      </c>
      <c r="L206" t="str">
        <f>VLOOKUP(A206,'[1]shui_24h-VS-hzt_10_24h.GeneDiff'!$1:$1048576,12,0)</f>
        <v>ko04075//Plant hormone signal transduction</v>
      </c>
      <c r="M206" t="str">
        <f>VLOOKUP(A206,'[1]shui_24h-VS-hzt_10_24h.GeneDiff'!$1:$1048576,13,0)</f>
        <v>-</v>
      </c>
      <c r="N206" t="str">
        <f>VLOOKUP(A206,'[1]shui_24h-VS-hzt_10_24h.GeneDiff'!$1:$1048576,14,0)</f>
        <v>-</v>
      </c>
      <c r="O206" t="str">
        <f>VLOOKUP(A206,'[1]shui_24h-VS-hzt_10_24h.GeneDiff'!$1:$1048576,15,0)</f>
        <v>-</v>
      </c>
      <c r="P206" t="str">
        <f>VLOOKUP(A206,'[1]shui_24h-VS-hzt_10_24h.GeneDiff'!$1:$1048576,16,0)</f>
        <v>gi|698488673|ref|XP_009790927.1|;gi|698488675|ref|XP_009790928.1|/1.69339e-180;0/PREDICTED: uncharacterized protein LOC104238298 isoform X2 [Nicotiana sylvestris];PREDICTED: putative two-component response regulator-like APRR6 isoform X3 [Nicotiana sylvestris]</v>
      </c>
    </row>
    <row r="207" spans="1:16">
      <c r="A207" s="1" t="s">
        <v>205</v>
      </c>
      <c r="B207">
        <f>VLOOKUP(A207,'[1]shui_24h-VS-hzt_10_24h.GeneDiff'!$1:$1048576,2,0)</f>
        <v>564</v>
      </c>
      <c r="C207">
        <f>VLOOKUP(A207,'[1]shui_24h-VS-hzt_10_24h.GeneDiff'!$1:$1048576,3,0)</f>
        <v>40</v>
      </c>
      <c r="D207">
        <f>VLOOKUP(A207,'[1]shui_24h-VS-hzt_10_24h.GeneDiff'!$1:$1048576,4,0)</f>
        <v>53</v>
      </c>
      <c r="E207">
        <f>VLOOKUP(A207,'[1]shui_24h-VS-hzt_10_24h.GeneDiff'!$1:$1048576,5,0)</f>
        <v>143</v>
      </c>
      <c r="F207">
        <f>VLOOKUP(A207,'[1]shui_24h-VS-hzt_10_24h.GeneDiff'!$1:$1048576,6,0)</f>
        <v>145</v>
      </c>
      <c r="G207">
        <f>VLOOKUP(A207,'[1]shui_24h-VS-hzt_10_24h.GeneDiff'!$1:$1048576,7,0)</f>
        <v>2.0639857044416399</v>
      </c>
      <c r="H207">
        <f>VLOOKUP(A207,'[1]shui_24h-VS-hzt_10_24h.GeneDiff'!$1:$1048576,8,0)</f>
        <v>1.59956602420062</v>
      </c>
      <c r="I207" t="str">
        <f>VLOOKUP(A207,'[1]shui_24h-VS-hzt_10_24h.GeneDiff'!$1:$1048576,9,0)</f>
        <v>up</v>
      </c>
      <c r="J207">
        <f>VLOOKUP(A207,'[1]shui_24h-VS-hzt_10_24h.GeneDiff'!$1:$1048576,10,0)</f>
        <v>3.0464723400909002E-6</v>
      </c>
      <c r="K207">
        <f>VLOOKUP(A207,'[1]shui_24h-VS-hzt_10_24h.GeneDiff'!$1:$1048576,11,0)</f>
        <v>2.6460668432706899E-4</v>
      </c>
      <c r="L207" t="str">
        <f>VLOOKUP(A207,'[1]shui_24h-VS-hzt_10_24h.GeneDiff'!$1:$1048576,12,0)</f>
        <v>ko04075//Plant hormone signal transduction</v>
      </c>
      <c r="M207" t="str">
        <f>VLOOKUP(A207,'[1]shui_24h-VS-hzt_10_24h.GeneDiff'!$1:$1048576,13,0)</f>
        <v>GO:0043231//intracellular membrane-bounded organelle</v>
      </c>
      <c r="N207" t="str">
        <f>VLOOKUP(A207,'[1]shui_24h-VS-hzt_10_24h.GeneDiff'!$1:$1048576,14,0)</f>
        <v>GO:0005515//protein binding</v>
      </c>
      <c r="O207" t="str">
        <f>VLOOKUP(A207,'[1]shui_24h-VS-hzt_10_24h.GeneDiff'!$1:$1048576,15,0)</f>
        <v>GO:0009755//hormone-mediated signaling pathway;GO:0007275//multicellular organismal development;GO:0006351//transcription, DNA-templated</v>
      </c>
      <c r="P207" t="str">
        <f>VLOOKUP(A207,'[1]shui_24h-VS-hzt_10_24h.GeneDiff'!$1:$1048576,16,0)</f>
        <v>gi|697158373|ref|XP_009587946.1|/1.17156e-135/PREDICTED: auxin-induced protein 22E-like [Nicotiana tomentosiformis]</v>
      </c>
    </row>
    <row r="208" spans="1:16">
      <c r="A208" s="1" t="s">
        <v>206</v>
      </c>
      <c r="B208">
        <f>VLOOKUP(A208,'[1]shui_24h-VS-hzt_10_24h.GeneDiff'!$1:$1048576,2,0)</f>
        <v>1428</v>
      </c>
      <c r="C208">
        <f>VLOOKUP(A208,'[1]shui_24h-VS-hzt_10_24h.GeneDiff'!$1:$1048576,3,0)</f>
        <v>216</v>
      </c>
      <c r="D208">
        <f>VLOOKUP(A208,'[1]shui_24h-VS-hzt_10_24h.GeneDiff'!$1:$1048576,4,0)</f>
        <v>188</v>
      </c>
      <c r="E208">
        <f>VLOOKUP(A208,'[1]shui_24h-VS-hzt_10_24h.GeneDiff'!$1:$1048576,5,0)</f>
        <v>443</v>
      </c>
      <c r="F208">
        <f>VLOOKUP(A208,'[1]shui_24h-VS-hzt_10_24h.GeneDiff'!$1:$1048576,6,0)</f>
        <v>413</v>
      </c>
      <c r="G208">
        <f>VLOOKUP(A208,'[1]shui_24h-VS-hzt_10_24h.GeneDiff'!$1:$1048576,7,0)</f>
        <v>3.77372075421356</v>
      </c>
      <c r="H208">
        <f>VLOOKUP(A208,'[1]shui_24h-VS-hzt_10_24h.GeneDiff'!$1:$1048576,8,0)</f>
        <v>1.0493020487056499</v>
      </c>
      <c r="I208" t="str">
        <f>VLOOKUP(A208,'[1]shui_24h-VS-hzt_10_24h.GeneDiff'!$1:$1048576,9,0)</f>
        <v>up</v>
      </c>
      <c r="J208">
        <f>VLOOKUP(A208,'[1]shui_24h-VS-hzt_10_24h.GeneDiff'!$1:$1048576,10,0)</f>
        <v>3.1176085718109801E-6</v>
      </c>
      <c r="K208">
        <f>VLOOKUP(A208,'[1]shui_24h-VS-hzt_10_24h.GeneDiff'!$1:$1048576,11,0)</f>
        <v>2.67106197447359E-4</v>
      </c>
      <c r="L208" t="str">
        <f>VLOOKUP(A208,'[1]shui_24h-VS-hzt_10_24h.GeneDiff'!$1:$1048576,12,0)</f>
        <v>-</v>
      </c>
      <c r="M208" t="str">
        <f>VLOOKUP(A208,'[1]shui_24h-VS-hzt_10_24h.GeneDiff'!$1:$1048576,13,0)</f>
        <v>-</v>
      </c>
      <c r="N208" t="str">
        <f>VLOOKUP(A208,'[1]shui_24h-VS-hzt_10_24h.GeneDiff'!$1:$1048576,14,0)</f>
        <v>-</v>
      </c>
      <c r="O208" t="str">
        <f>VLOOKUP(A208,'[1]shui_24h-VS-hzt_10_24h.GeneDiff'!$1:$1048576,15,0)</f>
        <v>-</v>
      </c>
      <c r="P208" t="str">
        <f>VLOOKUP(A208,'[1]shui_24h-VS-hzt_10_24h.GeneDiff'!$1:$1048576,16,0)</f>
        <v>gi|697146307|ref|XP_009627301.1|/0/PREDICTED: uncharacterized protein LOC104117878 [Nicotiana tomentosiformis]</v>
      </c>
    </row>
    <row r="209" spans="1:16">
      <c r="A209" s="1" t="s">
        <v>207</v>
      </c>
      <c r="B209">
        <f>VLOOKUP(A209,'[1]shui_24h-VS-hzt_10_24h.GeneDiff'!$1:$1048576,2,0)</f>
        <v>948</v>
      </c>
      <c r="C209">
        <f>VLOOKUP(A209,'[1]shui_24h-VS-hzt_10_24h.GeneDiff'!$1:$1048576,3,0)</f>
        <v>78</v>
      </c>
      <c r="D209">
        <f>VLOOKUP(A209,'[1]shui_24h-VS-hzt_10_24h.GeneDiff'!$1:$1048576,4,0)</f>
        <v>56</v>
      </c>
      <c r="E209">
        <f>VLOOKUP(A209,'[1]shui_24h-VS-hzt_10_24h.GeneDiff'!$1:$1048576,5,0)</f>
        <v>242</v>
      </c>
      <c r="F209">
        <f>VLOOKUP(A209,'[1]shui_24h-VS-hzt_10_24h.GeneDiff'!$1:$1048576,6,0)</f>
        <v>169</v>
      </c>
      <c r="G209">
        <f>VLOOKUP(A209,'[1]shui_24h-VS-hzt_10_24h.GeneDiff'!$1:$1048576,7,0)</f>
        <v>2.58069308225088</v>
      </c>
      <c r="H209">
        <f>VLOOKUP(A209,'[1]shui_24h-VS-hzt_10_24h.GeneDiff'!$1:$1048576,8,0)</f>
        <v>1.5863502227975901</v>
      </c>
      <c r="I209" t="str">
        <f>VLOOKUP(A209,'[1]shui_24h-VS-hzt_10_24h.GeneDiff'!$1:$1048576,9,0)</f>
        <v>up</v>
      </c>
      <c r="J209">
        <f>VLOOKUP(A209,'[1]shui_24h-VS-hzt_10_24h.GeneDiff'!$1:$1048576,10,0)</f>
        <v>3.2261486566414498E-6</v>
      </c>
      <c r="K209">
        <f>VLOOKUP(A209,'[1]shui_24h-VS-hzt_10_24h.GeneDiff'!$1:$1048576,11,0)</f>
        <v>2.7491146214931998E-4</v>
      </c>
      <c r="L209" t="str">
        <f>VLOOKUP(A209,'[1]shui_24h-VS-hzt_10_24h.GeneDiff'!$1:$1048576,12,0)</f>
        <v>-</v>
      </c>
      <c r="M209" t="str">
        <f>VLOOKUP(A209,'[1]shui_24h-VS-hzt_10_24h.GeneDiff'!$1:$1048576,13,0)</f>
        <v>-</v>
      </c>
      <c r="N209" t="str">
        <f>VLOOKUP(A209,'[1]shui_24h-VS-hzt_10_24h.GeneDiff'!$1:$1048576,14,0)</f>
        <v>GO:0004713//protein tyrosine kinase activity</v>
      </c>
      <c r="O209" t="str">
        <f>VLOOKUP(A209,'[1]shui_24h-VS-hzt_10_24h.GeneDiff'!$1:$1048576,15,0)</f>
        <v>GO:0006468//protein phosphorylation</v>
      </c>
      <c r="P209" t="str">
        <f>VLOOKUP(A209,'[1]shui_24h-VS-hzt_10_24h.GeneDiff'!$1:$1048576,16,0)</f>
        <v>gi|698483330|ref|XP_009788536.1|/0/PREDICTED: bifunctional epoxide hydrolase 2-like [Nicotiana sylvestris]</v>
      </c>
    </row>
    <row r="210" spans="1:16">
      <c r="A210" s="1" t="s">
        <v>208</v>
      </c>
      <c r="B210">
        <f>VLOOKUP(A210,'[1]shui_24h-VS-hzt_10_24h.GeneDiff'!$1:$1048576,2,0)</f>
        <v>588</v>
      </c>
      <c r="C210">
        <f>VLOOKUP(A210,'[1]shui_24h-VS-hzt_10_24h.GeneDiff'!$1:$1048576,3,0)</f>
        <v>34</v>
      </c>
      <c r="D210">
        <f>VLOOKUP(A210,'[1]shui_24h-VS-hzt_10_24h.GeneDiff'!$1:$1048576,4,0)</f>
        <v>52</v>
      </c>
      <c r="E210">
        <f>VLOOKUP(A210,'[1]shui_24h-VS-hzt_10_24h.GeneDiff'!$1:$1048576,5,0)</f>
        <v>119</v>
      </c>
      <c r="F210">
        <f>VLOOKUP(A210,'[1]shui_24h-VS-hzt_10_24h.GeneDiff'!$1:$1048576,6,0)</f>
        <v>170</v>
      </c>
      <c r="G210">
        <f>VLOOKUP(A210,'[1]shui_24h-VS-hzt_10_24h.GeneDiff'!$1:$1048576,7,0)</f>
        <v>2.0348611378745298</v>
      </c>
      <c r="H210">
        <f>VLOOKUP(A210,'[1]shui_24h-VS-hzt_10_24h.GeneDiff'!$1:$1048576,8,0)</f>
        <v>1.7104642902143601</v>
      </c>
      <c r="I210" t="str">
        <f>VLOOKUP(A210,'[1]shui_24h-VS-hzt_10_24h.GeneDiff'!$1:$1048576,9,0)</f>
        <v>up</v>
      </c>
      <c r="J210">
        <f>VLOOKUP(A210,'[1]shui_24h-VS-hzt_10_24h.GeneDiff'!$1:$1048576,10,0)</f>
        <v>3.2686135396988598E-6</v>
      </c>
      <c r="K210">
        <f>VLOOKUP(A210,'[1]shui_24h-VS-hzt_10_24h.GeneDiff'!$1:$1048576,11,0)</f>
        <v>2.77032570680552E-4</v>
      </c>
      <c r="L210" t="str">
        <f>VLOOKUP(A210,'[1]shui_24h-VS-hzt_10_24h.GeneDiff'!$1:$1048576,12,0)</f>
        <v>-</v>
      </c>
      <c r="M210" t="str">
        <f>VLOOKUP(A210,'[1]shui_24h-VS-hzt_10_24h.GeneDiff'!$1:$1048576,13,0)</f>
        <v>-</v>
      </c>
      <c r="N210" t="str">
        <f>VLOOKUP(A210,'[1]shui_24h-VS-hzt_10_24h.GeneDiff'!$1:$1048576,14,0)</f>
        <v>-</v>
      </c>
      <c r="O210" t="str">
        <f>VLOOKUP(A210,'[1]shui_24h-VS-hzt_10_24h.GeneDiff'!$1:$1048576,15,0)</f>
        <v>-</v>
      </c>
      <c r="P210" t="str">
        <f>VLOOKUP(A210,'[1]shui_24h-VS-hzt_10_24h.GeneDiff'!$1:$1048576,16,0)</f>
        <v>gi|698422583|ref|XP_009780994.1|/2.79077e-107/PREDICTED: uncharacterized protein LOC104229949 isoform X2 [Nicotiana sylvestris]</v>
      </c>
    </row>
    <row r="211" spans="1:16">
      <c r="A211" s="1" t="s">
        <v>209</v>
      </c>
      <c r="B211">
        <f>VLOOKUP(A211,'[1]shui_24h-VS-hzt_10_24h.GeneDiff'!$1:$1048576,2,0)</f>
        <v>1443</v>
      </c>
      <c r="C211">
        <f>VLOOKUP(A211,'[1]shui_24h-VS-hzt_10_24h.GeneDiff'!$1:$1048576,3,0)</f>
        <v>232</v>
      </c>
      <c r="D211">
        <f>VLOOKUP(A211,'[1]shui_24h-VS-hzt_10_24h.GeneDiff'!$1:$1048576,4,0)</f>
        <v>161</v>
      </c>
      <c r="E211">
        <f>VLOOKUP(A211,'[1]shui_24h-VS-hzt_10_24h.GeneDiff'!$1:$1048576,5,0)</f>
        <v>403</v>
      </c>
      <c r="F211">
        <f>VLOOKUP(A211,'[1]shui_24h-VS-hzt_10_24h.GeneDiff'!$1:$1048576,6,0)</f>
        <v>495</v>
      </c>
      <c r="G211">
        <f>VLOOKUP(A211,'[1]shui_24h-VS-hzt_10_24h.GeneDiff'!$1:$1048576,7,0)</f>
        <v>3.8042984472622501</v>
      </c>
      <c r="H211">
        <f>VLOOKUP(A211,'[1]shui_24h-VS-hzt_10_24h.GeneDiff'!$1:$1048576,8,0)</f>
        <v>1.1460754011174501</v>
      </c>
      <c r="I211" t="str">
        <f>VLOOKUP(A211,'[1]shui_24h-VS-hzt_10_24h.GeneDiff'!$1:$1048576,9,0)</f>
        <v>up</v>
      </c>
      <c r="J211">
        <f>VLOOKUP(A211,'[1]shui_24h-VS-hzt_10_24h.GeneDiff'!$1:$1048576,10,0)</f>
        <v>3.33880602887622E-6</v>
      </c>
      <c r="K211">
        <f>VLOOKUP(A211,'[1]shui_24h-VS-hzt_10_24h.GeneDiff'!$1:$1048576,11,0)</f>
        <v>2.8146849006534301E-4</v>
      </c>
      <c r="L211" t="str">
        <f>VLOOKUP(A211,'[1]shui_24h-VS-hzt_10_24h.GeneDiff'!$1:$1048576,12,0)</f>
        <v>-</v>
      </c>
      <c r="M211" t="str">
        <f>VLOOKUP(A211,'[1]shui_24h-VS-hzt_10_24h.GeneDiff'!$1:$1048576,13,0)</f>
        <v>GO:0031224//intrinsic component of membrane</v>
      </c>
      <c r="N211" t="str">
        <f>VLOOKUP(A211,'[1]shui_24h-VS-hzt_10_24h.GeneDiff'!$1:$1048576,14,0)</f>
        <v>GO:0015171//amino acid transmembrane transporter activity;GO:0022804//active transmembrane transporter activity</v>
      </c>
      <c r="O211" t="str">
        <f>VLOOKUP(A211,'[1]shui_24h-VS-hzt_10_24h.GeneDiff'!$1:$1048576,15,0)</f>
        <v>GO:0044763;GO:0006865//amino acid transport</v>
      </c>
      <c r="P211" t="str">
        <f>VLOOKUP(A211,'[1]shui_24h-VS-hzt_10_24h.GeneDiff'!$1:$1048576,16,0)</f>
        <v>gi|697175558|ref|XP_009596720.1|/0/PREDICTED: amino acid permease 3-like isoform X1 [Nicotiana tomentosiformis]</v>
      </c>
    </row>
    <row r="212" spans="1:16">
      <c r="A212" s="1" t="s">
        <v>210</v>
      </c>
      <c r="B212">
        <f>VLOOKUP(A212,'[1]shui_24h-VS-hzt_10_24h.GeneDiff'!$1:$1048576,2,0)</f>
        <v>2364</v>
      </c>
      <c r="C212">
        <f>VLOOKUP(A212,'[1]shui_24h-VS-hzt_10_24h.GeneDiff'!$1:$1048576,3,0)</f>
        <v>288</v>
      </c>
      <c r="D212">
        <f>VLOOKUP(A212,'[1]shui_24h-VS-hzt_10_24h.GeneDiff'!$1:$1048576,4,0)</f>
        <v>344</v>
      </c>
      <c r="E212">
        <f>VLOOKUP(A212,'[1]shui_24h-VS-hzt_10_24h.GeneDiff'!$1:$1048576,5,0)</f>
        <v>513</v>
      </c>
      <c r="F212">
        <f>VLOOKUP(A212,'[1]shui_24h-VS-hzt_10_24h.GeneDiff'!$1:$1048576,6,0)</f>
        <v>1112</v>
      </c>
      <c r="G212">
        <f>VLOOKUP(A212,'[1]shui_24h-VS-hzt_10_24h.GeneDiff'!$1:$1048576,7,0)</f>
        <v>4.5906164170423303</v>
      </c>
      <c r="H212">
        <f>VLOOKUP(A212,'[1]shui_24h-VS-hzt_10_24h.GeneDiff'!$1:$1048576,8,0)</f>
        <v>1.31139116493514</v>
      </c>
      <c r="I212" t="str">
        <f>VLOOKUP(A212,'[1]shui_24h-VS-hzt_10_24h.GeneDiff'!$1:$1048576,9,0)</f>
        <v>up</v>
      </c>
      <c r="J212">
        <f>VLOOKUP(A212,'[1]shui_24h-VS-hzt_10_24h.GeneDiff'!$1:$1048576,10,0)</f>
        <v>3.3943755095570602E-6</v>
      </c>
      <c r="K212">
        <f>VLOOKUP(A212,'[1]shui_24h-VS-hzt_10_24h.GeneDiff'!$1:$1048576,11,0)</f>
        <v>2.8469145171619603E-4</v>
      </c>
      <c r="L212" t="str">
        <f>VLOOKUP(A212,'[1]shui_24h-VS-hzt_10_24h.GeneDiff'!$1:$1048576,12,0)</f>
        <v>-</v>
      </c>
      <c r="M212" t="str">
        <f>VLOOKUP(A212,'[1]shui_24h-VS-hzt_10_24h.GeneDiff'!$1:$1048576,13,0)</f>
        <v>-</v>
      </c>
      <c r="N212" t="str">
        <f>VLOOKUP(A212,'[1]shui_24h-VS-hzt_10_24h.GeneDiff'!$1:$1048576,14,0)</f>
        <v>-</v>
      </c>
      <c r="O212" t="str">
        <f>VLOOKUP(A212,'[1]shui_24h-VS-hzt_10_24h.GeneDiff'!$1:$1048576,15,0)</f>
        <v>-</v>
      </c>
      <c r="P212" t="str">
        <f>VLOOKUP(A212,'[1]shui_24h-VS-hzt_10_24h.GeneDiff'!$1:$1048576,16,0)</f>
        <v>gi|698551226|ref|XP_009769237.1|;gi|698551229|ref|XP_009769238.1|/0;0/PREDICTED: subtilisin-like protease isoform X1 [Nicotiana sylvestris];PREDICTED: subtilisin-like protease SBT5.3 isoform X2 [Nicotiana sylvestris]</v>
      </c>
    </row>
    <row r="213" spans="1:16">
      <c r="A213" s="1" t="s">
        <v>211</v>
      </c>
      <c r="B213">
        <f>VLOOKUP(A213,'[1]shui_24h-VS-hzt_10_24h.GeneDiff'!$1:$1048576,2,0)</f>
        <v>1680</v>
      </c>
      <c r="C213">
        <f>VLOOKUP(A213,'[1]shui_24h-VS-hzt_10_24h.GeneDiff'!$1:$1048576,3,0)</f>
        <v>184</v>
      </c>
      <c r="D213">
        <f>VLOOKUP(A213,'[1]shui_24h-VS-hzt_10_24h.GeneDiff'!$1:$1048576,4,0)</f>
        <v>161</v>
      </c>
      <c r="E213">
        <f>VLOOKUP(A213,'[1]shui_24h-VS-hzt_10_24h.GeneDiff'!$1:$1048576,5,0)</f>
        <v>360</v>
      </c>
      <c r="F213">
        <f>VLOOKUP(A213,'[1]shui_24h-VS-hzt_10_24h.GeneDiff'!$1:$1048576,6,0)</f>
        <v>380</v>
      </c>
      <c r="G213">
        <f>VLOOKUP(A213,'[1]shui_24h-VS-hzt_10_24h.GeneDiff'!$1:$1048576,7,0)</f>
        <v>3.55707506362273</v>
      </c>
      <c r="H213">
        <f>VLOOKUP(A213,'[1]shui_24h-VS-hzt_10_24h.GeneDiff'!$1:$1048576,8,0)</f>
        <v>1.06370431483945</v>
      </c>
      <c r="I213" t="str">
        <f>VLOOKUP(A213,'[1]shui_24h-VS-hzt_10_24h.GeneDiff'!$1:$1048576,9,0)</f>
        <v>up</v>
      </c>
      <c r="J213">
        <f>VLOOKUP(A213,'[1]shui_24h-VS-hzt_10_24h.GeneDiff'!$1:$1048576,10,0)</f>
        <v>3.5603605515316402E-6</v>
      </c>
      <c r="K213">
        <f>VLOOKUP(A213,'[1]shui_24h-VS-hzt_10_24h.GeneDiff'!$1:$1048576,11,0)</f>
        <v>2.9588199184977398E-4</v>
      </c>
      <c r="L213" t="str">
        <f>VLOOKUP(A213,'[1]shui_24h-VS-hzt_10_24h.GeneDiff'!$1:$1048576,12,0)</f>
        <v>-</v>
      </c>
      <c r="M213" t="str">
        <f>VLOOKUP(A213,'[1]shui_24h-VS-hzt_10_24h.GeneDiff'!$1:$1048576,13,0)</f>
        <v>-</v>
      </c>
      <c r="N213" t="str">
        <f>VLOOKUP(A213,'[1]shui_24h-VS-hzt_10_24h.GeneDiff'!$1:$1048576,14,0)</f>
        <v>-</v>
      </c>
      <c r="O213" t="str">
        <f>VLOOKUP(A213,'[1]shui_24h-VS-hzt_10_24h.GeneDiff'!$1:$1048576,15,0)</f>
        <v>-</v>
      </c>
      <c r="P213" t="str">
        <f>VLOOKUP(A213,'[1]shui_24h-VS-hzt_10_24h.GeneDiff'!$1:$1048576,16,0)</f>
        <v>gi|698481093|ref|XP_009787560.1|/0/PREDICTED: trihelix transcription factor GTL1-like [Nicotiana sylvestris]</v>
      </c>
    </row>
    <row r="214" spans="1:16">
      <c r="A214" s="1" t="s">
        <v>212</v>
      </c>
      <c r="B214">
        <f>VLOOKUP(A214,'[1]shui_24h-VS-hzt_10_24h.GeneDiff'!$1:$1048576,2,0)</f>
        <v>1782</v>
      </c>
      <c r="C214">
        <f>VLOOKUP(A214,'[1]shui_24h-VS-hzt_10_24h.GeneDiff'!$1:$1048576,3,0)</f>
        <v>175</v>
      </c>
      <c r="D214">
        <f>VLOOKUP(A214,'[1]shui_24h-VS-hzt_10_24h.GeneDiff'!$1:$1048576,4,0)</f>
        <v>381</v>
      </c>
      <c r="E214">
        <f>VLOOKUP(A214,'[1]shui_24h-VS-hzt_10_24h.GeneDiff'!$1:$1048576,5,0)</f>
        <v>584</v>
      </c>
      <c r="F214">
        <f>VLOOKUP(A214,'[1]shui_24h-VS-hzt_10_24h.GeneDiff'!$1:$1048576,6,0)</f>
        <v>895</v>
      </c>
      <c r="G214">
        <f>VLOOKUP(A214,'[1]shui_24h-VS-hzt_10_24h.GeneDiff'!$1:$1048576,7,0)</f>
        <v>4.4446660060569299</v>
      </c>
      <c r="H214">
        <f>VLOOKUP(A214,'[1]shui_24h-VS-hzt_10_24h.GeneDiff'!$1:$1048576,8,0)</f>
        <v>1.3821242531918601</v>
      </c>
      <c r="I214" t="str">
        <f>VLOOKUP(A214,'[1]shui_24h-VS-hzt_10_24h.GeneDiff'!$1:$1048576,9,0)</f>
        <v>up</v>
      </c>
      <c r="J214">
        <f>VLOOKUP(A214,'[1]shui_24h-VS-hzt_10_24h.GeneDiff'!$1:$1048576,10,0)</f>
        <v>3.9038781716521897E-6</v>
      </c>
      <c r="K214">
        <f>VLOOKUP(A214,'[1]shui_24h-VS-hzt_10_24h.GeneDiff'!$1:$1048576,11,0)</f>
        <v>3.1970227240005699E-4</v>
      </c>
      <c r="L214" t="str">
        <f>VLOOKUP(A214,'[1]shui_24h-VS-hzt_10_24h.GeneDiff'!$1:$1048576,12,0)</f>
        <v>-</v>
      </c>
      <c r="M214" t="str">
        <f>VLOOKUP(A214,'[1]shui_24h-VS-hzt_10_24h.GeneDiff'!$1:$1048576,13,0)</f>
        <v>-</v>
      </c>
      <c r="N214" t="str">
        <f>VLOOKUP(A214,'[1]shui_24h-VS-hzt_10_24h.GeneDiff'!$1:$1048576,14,0)</f>
        <v>-</v>
      </c>
      <c r="O214" t="str">
        <f>VLOOKUP(A214,'[1]shui_24h-VS-hzt_10_24h.GeneDiff'!$1:$1048576,15,0)</f>
        <v>-</v>
      </c>
      <c r="P214" t="str">
        <f>VLOOKUP(A214,'[1]shui_24h-VS-hzt_10_24h.GeneDiff'!$1:$1048576,16,0)</f>
        <v>gi|697133155|ref|XP_009620626.1|/0/PREDICTED: protein NRT1/ PTR FAMILY 5.6 [Nicotiana tomentosiformis]</v>
      </c>
    </row>
    <row r="215" spans="1:16">
      <c r="A215" s="1" t="s">
        <v>213</v>
      </c>
      <c r="B215">
        <f>VLOOKUP(A215,'[1]shui_24h-VS-hzt_10_24h.GeneDiff'!$1:$1048576,2,0)</f>
        <v>618</v>
      </c>
      <c r="C215">
        <f>VLOOKUP(A215,'[1]shui_24h-VS-hzt_10_24h.GeneDiff'!$1:$1048576,3,0)</f>
        <v>155</v>
      </c>
      <c r="D215">
        <f>VLOOKUP(A215,'[1]shui_24h-VS-hzt_10_24h.GeneDiff'!$1:$1048576,4,0)</f>
        <v>118</v>
      </c>
      <c r="E215">
        <f>VLOOKUP(A215,'[1]shui_24h-VS-hzt_10_24h.GeneDiff'!$1:$1048576,5,0)</f>
        <v>332</v>
      </c>
      <c r="F215">
        <f>VLOOKUP(A215,'[1]shui_24h-VS-hzt_10_24h.GeneDiff'!$1:$1048576,6,0)</f>
        <v>312</v>
      </c>
      <c r="G215">
        <f>VLOOKUP(A215,'[1]shui_24h-VS-hzt_10_24h.GeneDiff'!$1:$1048576,7,0)</f>
        <v>3.3187192493832298</v>
      </c>
      <c r="H215">
        <f>VLOOKUP(A215,'[1]shui_24h-VS-hzt_10_24h.GeneDiff'!$1:$1048576,8,0)</f>
        <v>1.20133014709214</v>
      </c>
      <c r="I215" t="str">
        <f>VLOOKUP(A215,'[1]shui_24h-VS-hzt_10_24h.GeneDiff'!$1:$1048576,9,0)</f>
        <v>up</v>
      </c>
      <c r="J215">
        <f>VLOOKUP(A215,'[1]shui_24h-VS-hzt_10_24h.GeneDiff'!$1:$1048576,10,0)</f>
        <v>3.9768043746157597E-6</v>
      </c>
      <c r="K215">
        <f>VLOOKUP(A215,'[1]shui_24h-VS-hzt_10_24h.GeneDiff'!$1:$1048576,11,0)</f>
        <v>3.2399138275777901E-4</v>
      </c>
      <c r="L215" t="str">
        <f>VLOOKUP(A215,'[1]shui_24h-VS-hzt_10_24h.GeneDiff'!$1:$1048576,12,0)</f>
        <v>-</v>
      </c>
      <c r="M215" t="str">
        <f>VLOOKUP(A215,'[1]shui_24h-VS-hzt_10_24h.GeneDiff'!$1:$1048576,13,0)</f>
        <v>GO:0031225//anchored component of membrane</v>
      </c>
      <c r="N215" t="str">
        <f>VLOOKUP(A215,'[1]shui_24h-VS-hzt_10_24h.GeneDiff'!$1:$1048576,14,0)</f>
        <v>-</v>
      </c>
      <c r="O215" t="str">
        <f>VLOOKUP(A215,'[1]shui_24h-VS-hzt_10_24h.GeneDiff'!$1:$1048576,15,0)</f>
        <v>GO:0009987//cellular process</v>
      </c>
      <c r="P215" t="str">
        <f>VLOOKUP(A215,'[1]shui_24h-VS-hzt_10_24h.GeneDiff'!$1:$1048576,16,0)</f>
        <v>gi|698532765|ref|XP_009763200.1|/9.44296e-72/PREDICTED: plasma membrane-associated cation-binding protein 1-like isoform X1 [Nicotiana sylvestris]</v>
      </c>
    </row>
    <row r="216" spans="1:16">
      <c r="A216" s="1" t="s">
        <v>214</v>
      </c>
      <c r="B216">
        <f>VLOOKUP(A216,'[1]shui_24h-VS-hzt_10_24h.GeneDiff'!$1:$1048576,2,0)</f>
        <v>1455</v>
      </c>
      <c r="C216">
        <f>VLOOKUP(A216,'[1]shui_24h-VS-hzt_10_24h.GeneDiff'!$1:$1048576,3,0)</f>
        <v>172</v>
      </c>
      <c r="D216">
        <f>VLOOKUP(A216,'[1]shui_24h-VS-hzt_10_24h.GeneDiff'!$1:$1048576,4,0)</f>
        <v>195</v>
      </c>
      <c r="E216">
        <f>VLOOKUP(A216,'[1]shui_24h-VS-hzt_10_24h.GeneDiff'!$1:$1048576,5,0)</f>
        <v>471</v>
      </c>
      <c r="F216">
        <f>VLOOKUP(A216,'[1]shui_24h-VS-hzt_10_24h.GeneDiff'!$1:$1048576,6,0)</f>
        <v>350</v>
      </c>
      <c r="G216">
        <f>VLOOKUP(A216,'[1]shui_24h-VS-hzt_10_24h.GeneDiff'!$1:$1048576,7,0)</f>
        <v>3.6914809157730399</v>
      </c>
      <c r="H216">
        <f>VLOOKUP(A216,'[1]shui_24h-VS-hzt_10_24h.GeneDiff'!$1:$1048576,8,0)</f>
        <v>1.1389318231975001</v>
      </c>
      <c r="I216" t="str">
        <f>VLOOKUP(A216,'[1]shui_24h-VS-hzt_10_24h.GeneDiff'!$1:$1048576,9,0)</f>
        <v>up</v>
      </c>
      <c r="J216">
        <f>VLOOKUP(A216,'[1]shui_24h-VS-hzt_10_24h.GeneDiff'!$1:$1048576,10,0)</f>
        <v>4.3676864106481803E-6</v>
      </c>
      <c r="K216">
        <f>VLOOKUP(A216,'[1]shui_24h-VS-hzt_10_24h.GeneDiff'!$1:$1048576,11,0)</f>
        <v>3.48629835041333E-4</v>
      </c>
      <c r="L216" t="str">
        <f>VLOOKUP(A216,'[1]shui_24h-VS-hzt_10_24h.GeneDiff'!$1:$1048576,12,0)</f>
        <v>ko04712//Circadian rhythm - plant</v>
      </c>
      <c r="M216" t="str">
        <f>VLOOKUP(A216,'[1]shui_24h-VS-hzt_10_24h.GeneDiff'!$1:$1048576,13,0)</f>
        <v>-</v>
      </c>
      <c r="N216" t="str">
        <f>VLOOKUP(A216,'[1]shui_24h-VS-hzt_10_24h.GeneDiff'!$1:$1048576,14,0)</f>
        <v>-</v>
      </c>
      <c r="O216" t="str">
        <f>VLOOKUP(A216,'[1]shui_24h-VS-hzt_10_24h.GeneDiff'!$1:$1048576,15,0)</f>
        <v>-</v>
      </c>
      <c r="P216" t="str">
        <f>VLOOKUP(A216,'[1]shui_24h-VS-hzt_10_24h.GeneDiff'!$1:$1048576,16,0)</f>
        <v>gi|698488629|ref|XP_009790907.1|/0/PREDICTED: protein REVEILLE 1-like isoform X1 [Nicotiana sylvestris]</v>
      </c>
    </row>
    <row r="217" spans="1:16">
      <c r="A217" s="1" t="s">
        <v>215</v>
      </c>
      <c r="B217">
        <f>VLOOKUP(A217,'[1]shui_24h-VS-hzt_10_24h.GeneDiff'!$1:$1048576,2,0)</f>
        <v>693</v>
      </c>
      <c r="C217">
        <f>VLOOKUP(A217,'[1]shui_24h-VS-hzt_10_24h.GeneDiff'!$1:$1048576,3,0)</f>
        <v>155</v>
      </c>
      <c r="D217">
        <f>VLOOKUP(A217,'[1]shui_24h-VS-hzt_10_24h.GeneDiff'!$1:$1048576,4,0)</f>
        <v>169</v>
      </c>
      <c r="E217">
        <f>VLOOKUP(A217,'[1]shui_24h-VS-hzt_10_24h.GeneDiff'!$1:$1048576,5,0)</f>
        <v>429</v>
      </c>
      <c r="F217">
        <f>VLOOKUP(A217,'[1]shui_24h-VS-hzt_10_24h.GeneDiff'!$1:$1048576,6,0)</f>
        <v>314</v>
      </c>
      <c r="G217">
        <f>VLOOKUP(A217,'[1]shui_24h-VS-hzt_10_24h.GeneDiff'!$1:$1048576,7,0)</f>
        <v>3.5380188608523002</v>
      </c>
      <c r="H217">
        <f>VLOOKUP(A217,'[1]shui_24h-VS-hzt_10_24h.GeneDiff'!$1:$1048576,8,0)</f>
        <v>1.1742140668184</v>
      </c>
      <c r="I217" t="str">
        <f>VLOOKUP(A217,'[1]shui_24h-VS-hzt_10_24h.GeneDiff'!$1:$1048576,9,0)</f>
        <v>up</v>
      </c>
      <c r="J217">
        <f>VLOOKUP(A217,'[1]shui_24h-VS-hzt_10_24h.GeneDiff'!$1:$1048576,10,0)</f>
        <v>4.5825874171064402E-6</v>
      </c>
      <c r="K217">
        <f>VLOOKUP(A217,'[1]shui_24h-VS-hzt_10_24h.GeneDiff'!$1:$1048576,11,0)</f>
        <v>3.6394055081599301E-4</v>
      </c>
      <c r="L217" t="str">
        <f>VLOOKUP(A217,'[1]shui_24h-VS-hzt_10_24h.GeneDiff'!$1:$1048576,12,0)</f>
        <v>ko04141//Protein processing in endoplasmic reticulum</v>
      </c>
      <c r="M217" t="str">
        <f>VLOOKUP(A217,'[1]shui_24h-VS-hzt_10_24h.GeneDiff'!$1:$1048576,13,0)</f>
        <v>-</v>
      </c>
      <c r="N217" t="str">
        <f>VLOOKUP(A217,'[1]shui_24h-VS-hzt_10_24h.GeneDiff'!$1:$1048576,14,0)</f>
        <v>-</v>
      </c>
      <c r="O217" t="str">
        <f>VLOOKUP(A217,'[1]shui_24h-VS-hzt_10_24h.GeneDiff'!$1:$1048576,15,0)</f>
        <v>GO:0050896//response to stimulus</v>
      </c>
      <c r="P217" t="str">
        <f>VLOOKUP(A217,'[1]shui_24h-VS-hzt_10_24h.GeneDiff'!$1:$1048576,16,0)</f>
        <v>gi|698479883|ref|XP_009787010.1|/1.15012e-144/PREDICTED: 26.5 kDa heat shock protein, mitochondrial-like [Nicotiana sylvestris]</v>
      </c>
    </row>
    <row r="218" spans="1:16">
      <c r="A218" s="1" t="s">
        <v>216</v>
      </c>
      <c r="B218">
        <f>VLOOKUP(A218,'[1]shui_24h-VS-hzt_10_24h.GeneDiff'!$1:$1048576,2,0)</f>
        <v>1311</v>
      </c>
      <c r="C218">
        <f>VLOOKUP(A218,'[1]shui_24h-VS-hzt_10_24h.GeneDiff'!$1:$1048576,3,0)</f>
        <v>70</v>
      </c>
      <c r="D218">
        <f>VLOOKUP(A218,'[1]shui_24h-VS-hzt_10_24h.GeneDiff'!$1:$1048576,4,0)</f>
        <v>93</v>
      </c>
      <c r="E218">
        <f>VLOOKUP(A218,'[1]shui_24h-VS-hzt_10_24h.GeneDiff'!$1:$1048576,5,0)</f>
        <v>189</v>
      </c>
      <c r="F218">
        <f>VLOOKUP(A218,'[1]shui_24h-VS-hzt_10_24h.GeneDiff'!$1:$1048576,6,0)</f>
        <v>229</v>
      </c>
      <c r="G218">
        <f>VLOOKUP(A218,'[1]shui_24h-VS-hzt_10_24h.GeneDiff'!$1:$1048576,7,0)</f>
        <v>2.6595253360320998</v>
      </c>
      <c r="H218">
        <f>VLOOKUP(A218,'[1]shui_24h-VS-hzt_10_24h.GeneDiff'!$1:$1048576,8,0)</f>
        <v>1.3243802350710501</v>
      </c>
      <c r="I218" t="str">
        <f>VLOOKUP(A218,'[1]shui_24h-VS-hzt_10_24h.GeneDiff'!$1:$1048576,9,0)</f>
        <v>up</v>
      </c>
      <c r="J218">
        <f>VLOOKUP(A218,'[1]shui_24h-VS-hzt_10_24h.GeneDiff'!$1:$1048576,10,0)</f>
        <v>4.6535844633944199E-6</v>
      </c>
      <c r="K218">
        <f>VLOOKUP(A218,'[1]shui_24h-VS-hzt_10_24h.GeneDiff'!$1:$1048576,11,0)</f>
        <v>3.68650413433072E-4</v>
      </c>
      <c r="L218" t="str">
        <f>VLOOKUP(A218,'[1]shui_24h-VS-hzt_10_24h.GeneDiff'!$1:$1048576,12,0)</f>
        <v>ko04626//Plant-pathogen interaction;ko04075//Plant hormone signal transduction</v>
      </c>
      <c r="M218" t="str">
        <f>VLOOKUP(A218,'[1]shui_24h-VS-hzt_10_24h.GeneDiff'!$1:$1048576,13,0)</f>
        <v>-</v>
      </c>
      <c r="N218" t="str">
        <f>VLOOKUP(A218,'[1]shui_24h-VS-hzt_10_24h.GeneDiff'!$1:$1048576,14,0)</f>
        <v>-</v>
      </c>
      <c r="O218" t="str">
        <f>VLOOKUP(A218,'[1]shui_24h-VS-hzt_10_24h.GeneDiff'!$1:$1048576,15,0)</f>
        <v>-</v>
      </c>
      <c r="P218" t="str">
        <f>VLOOKUP(A218,'[1]shui_24h-VS-hzt_10_24h.GeneDiff'!$1:$1048576,16,0)</f>
        <v>gi|697125421|ref|XP_009616730.1|/0/PREDICTED: cysteine-rich receptor-like protein kinase 2 [Nicotiana tomentosiformis]</v>
      </c>
    </row>
    <row r="219" spans="1:16">
      <c r="A219" s="1" t="s">
        <v>217</v>
      </c>
      <c r="B219">
        <f>VLOOKUP(A219,'[1]shui_24h-VS-hzt_10_24h.GeneDiff'!$1:$1048576,2,0)</f>
        <v>858</v>
      </c>
      <c r="C219">
        <f>VLOOKUP(A219,'[1]shui_24h-VS-hzt_10_24h.GeneDiff'!$1:$1048576,3,0)</f>
        <v>29</v>
      </c>
      <c r="D219">
        <f>VLOOKUP(A219,'[1]shui_24h-VS-hzt_10_24h.GeneDiff'!$1:$1048576,4,0)</f>
        <v>7</v>
      </c>
      <c r="E219">
        <f>VLOOKUP(A219,'[1]shui_24h-VS-hzt_10_24h.GeneDiff'!$1:$1048576,5,0)</f>
        <v>135</v>
      </c>
      <c r="F219">
        <f>VLOOKUP(A219,'[1]shui_24h-VS-hzt_10_24h.GeneDiff'!$1:$1048576,6,0)</f>
        <v>90</v>
      </c>
      <c r="G219">
        <f>VLOOKUP(A219,'[1]shui_24h-VS-hzt_10_24h.GeneDiff'!$1:$1048576,7,0)</f>
        <v>1.5410287050240199</v>
      </c>
      <c r="H219">
        <f>VLOOKUP(A219,'[1]shui_24h-VS-hzt_10_24h.GeneDiff'!$1:$1048576,8,0)</f>
        <v>2.59503705000692</v>
      </c>
      <c r="I219" t="str">
        <f>VLOOKUP(A219,'[1]shui_24h-VS-hzt_10_24h.GeneDiff'!$1:$1048576,9,0)</f>
        <v>up</v>
      </c>
      <c r="J219">
        <f>VLOOKUP(A219,'[1]shui_24h-VS-hzt_10_24h.GeneDiff'!$1:$1048576,10,0)</f>
        <v>4.8399566890554901E-6</v>
      </c>
      <c r="K219">
        <f>VLOOKUP(A219,'[1]shui_24h-VS-hzt_10_24h.GeneDiff'!$1:$1048576,11,0)</f>
        <v>3.7959948867967799E-4</v>
      </c>
      <c r="L219" t="str">
        <f>VLOOKUP(A219,'[1]shui_24h-VS-hzt_10_24h.GeneDiff'!$1:$1048576,12,0)</f>
        <v>ko04075//Plant hormone signal transduction</v>
      </c>
      <c r="M219" t="str">
        <f>VLOOKUP(A219,'[1]shui_24h-VS-hzt_10_24h.GeneDiff'!$1:$1048576,13,0)</f>
        <v>GO:0005576//extracellular region;GO:0030312//external encapsulating structure</v>
      </c>
      <c r="N219" t="str">
        <f>VLOOKUP(A219,'[1]shui_24h-VS-hzt_10_24h.GeneDiff'!$1:$1048576,14,0)</f>
        <v>GO:0016798//hydrolase activity, acting on glycosyl bonds;GO:0016758//transferase activity, transferring hexosyl groups</v>
      </c>
      <c r="O219" t="str">
        <f>VLOOKUP(A219,'[1]shui_24h-VS-hzt_10_24h.GeneDiff'!$1:$1048576,15,0)</f>
        <v>GO:0044042//glucan metabolic process</v>
      </c>
      <c r="P219" t="str">
        <f>VLOOKUP(A219,'[1]shui_24h-VS-hzt_10_24h.GeneDiff'!$1:$1048576,16,0)</f>
        <v>gi|698501514|ref|XP_009796455.1|/2.77172e-172/PREDICTED: xyloglucan endotransglucosylase/hydrolase protein 24-like [Nicotiana sylvestris]</v>
      </c>
    </row>
    <row r="220" spans="1:16">
      <c r="A220" s="1" t="s">
        <v>218</v>
      </c>
      <c r="B220">
        <f>VLOOKUP(A220,'[1]shui_24h-VS-hzt_10_24h.GeneDiff'!$1:$1048576,2,0)</f>
        <v>1782</v>
      </c>
      <c r="C220">
        <f>VLOOKUP(A220,'[1]shui_24h-VS-hzt_10_24h.GeneDiff'!$1:$1048576,3,0)</f>
        <v>62</v>
      </c>
      <c r="D220">
        <f>VLOOKUP(A220,'[1]shui_24h-VS-hzt_10_24h.GeneDiff'!$1:$1048576,4,0)</f>
        <v>78</v>
      </c>
      <c r="E220">
        <f>VLOOKUP(A220,'[1]shui_24h-VS-hzt_10_24h.GeneDiff'!$1:$1048576,5,0)</f>
        <v>138</v>
      </c>
      <c r="F220">
        <f>VLOOKUP(A220,'[1]shui_24h-VS-hzt_10_24h.GeneDiff'!$1:$1048576,6,0)</f>
        <v>385</v>
      </c>
      <c r="G220">
        <f>VLOOKUP(A220,'[1]shui_24h-VS-hzt_10_24h.GeneDiff'!$1:$1048576,7,0)</f>
        <v>2.83063233384213</v>
      </c>
      <c r="H220">
        <f>VLOOKUP(A220,'[1]shui_24h-VS-hzt_10_24h.GeneDiff'!$1:$1048576,8,0)</f>
        <v>1.8439607207119699</v>
      </c>
      <c r="I220" t="str">
        <f>VLOOKUP(A220,'[1]shui_24h-VS-hzt_10_24h.GeneDiff'!$1:$1048576,9,0)</f>
        <v>up</v>
      </c>
      <c r="J220">
        <f>VLOOKUP(A220,'[1]shui_24h-VS-hzt_10_24h.GeneDiff'!$1:$1048576,10,0)</f>
        <v>4.8771232618579104E-6</v>
      </c>
      <c r="K220">
        <f>VLOOKUP(A220,'[1]shui_24h-VS-hzt_10_24h.GeneDiff'!$1:$1048576,11,0)</f>
        <v>3.8156530849408899E-4</v>
      </c>
      <c r="L220" t="str">
        <f>VLOOKUP(A220,'[1]shui_24h-VS-hzt_10_24h.GeneDiff'!$1:$1048576,12,0)</f>
        <v>-</v>
      </c>
      <c r="M220" t="str">
        <f>VLOOKUP(A220,'[1]shui_24h-VS-hzt_10_24h.GeneDiff'!$1:$1048576,13,0)</f>
        <v>-</v>
      </c>
      <c r="N220" t="str">
        <f>VLOOKUP(A220,'[1]shui_24h-VS-hzt_10_24h.GeneDiff'!$1:$1048576,14,0)</f>
        <v>-</v>
      </c>
      <c r="O220" t="str">
        <f>VLOOKUP(A220,'[1]shui_24h-VS-hzt_10_24h.GeneDiff'!$1:$1048576,15,0)</f>
        <v>GO:0006810//transport</v>
      </c>
      <c r="P220" t="str">
        <f>VLOOKUP(A220,'[1]shui_24h-VS-hzt_10_24h.GeneDiff'!$1:$1048576,16,0)</f>
        <v>gi|697115195|ref|XP_009611526.1|/0/PREDICTED: cation/H(+) antiporter 20 [Nicotiana tomentosiformis]</v>
      </c>
    </row>
    <row r="221" spans="1:16">
      <c r="A221" s="1" t="s">
        <v>219</v>
      </c>
      <c r="B221">
        <f>VLOOKUP(A221,'[1]shui_24h-VS-hzt_10_24h.GeneDiff'!$1:$1048576,2,0)</f>
        <v>2970</v>
      </c>
      <c r="C221">
        <f>VLOOKUP(A221,'[1]shui_24h-VS-hzt_10_24h.GeneDiff'!$1:$1048576,3,0)</f>
        <v>103</v>
      </c>
      <c r="D221">
        <f>VLOOKUP(A221,'[1]shui_24h-VS-hzt_10_24h.GeneDiff'!$1:$1048576,4,0)</f>
        <v>142</v>
      </c>
      <c r="E221">
        <f>VLOOKUP(A221,'[1]shui_24h-VS-hzt_10_24h.GeneDiff'!$1:$1048576,5,0)</f>
        <v>263</v>
      </c>
      <c r="F221">
        <f>VLOOKUP(A221,'[1]shui_24h-VS-hzt_10_24h.GeneDiff'!$1:$1048576,6,0)</f>
        <v>304</v>
      </c>
      <c r="G221">
        <f>VLOOKUP(A221,'[1]shui_24h-VS-hzt_10_24h.GeneDiff'!$1:$1048576,7,0)</f>
        <v>3.1375923228411402</v>
      </c>
      <c r="H221">
        <f>VLOOKUP(A221,'[1]shui_24h-VS-hzt_10_24h.GeneDiff'!$1:$1048576,8,0)</f>
        <v>1.17889648300687</v>
      </c>
      <c r="I221" t="str">
        <f>VLOOKUP(A221,'[1]shui_24h-VS-hzt_10_24h.GeneDiff'!$1:$1048576,9,0)</f>
        <v>up</v>
      </c>
      <c r="J221">
        <f>VLOOKUP(A221,'[1]shui_24h-VS-hzt_10_24h.GeneDiff'!$1:$1048576,10,0)</f>
        <v>4.9086813470091796E-6</v>
      </c>
      <c r="K221">
        <f>VLOOKUP(A221,'[1]shui_24h-VS-hzt_10_24h.GeneDiff'!$1:$1048576,11,0)</f>
        <v>3.8308369848973398E-4</v>
      </c>
      <c r="L221" t="str">
        <f>VLOOKUP(A221,'[1]shui_24h-VS-hzt_10_24h.GeneDiff'!$1:$1048576,12,0)</f>
        <v>ko03440//Homologous recombination</v>
      </c>
      <c r="M221" t="str">
        <f>VLOOKUP(A221,'[1]shui_24h-VS-hzt_10_24h.GeneDiff'!$1:$1048576,13,0)</f>
        <v>-</v>
      </c>
      <c r="N221" t="str">
        <f>VLOOKUP(A221,'[1]shui_24h-VS-hzt_10_24h.GeneDiff'!$1:$1048576,14,0)</f>
        <v>-</v>
      </c>
      <c r="O221" t="str">
        <f>VLOOKUP(A221,'[1]shui_24h-VS-hzt_10_24h.GeneDiff'!$1:$1048576,15,0)</f>
        <v>-</v>
      </c>
      <c r="P221" t="str">
        <f>VLOOKUP(A221,'[1]shui_24h-VS-hzt_10_24h.GeneDiff'!$1:$1048576,16,0)</f>
        <v>gi|698565482|ref|XP_009773272.1|/0/PREDICTED: myosin-2-like isoform X3 [Nicotiana sylvestris]</v>
      </c>
    </row>
    <row r="222" spans="1:16">
      <c r="A222" s="1" t="s">
        <v>220</v>
      </c>
      <c r="B222">
        <f>VLOOKUP(A222,'[1]shui_24h-VS-hzt_10_24h.GeneDiff'!$1:$1048576,2,0)</f>
        <v>804</v>
      </c>
      <c r="C222">
        <f>VLOOKUP(A222,'[1]shui_24h-VS-hzt_10_24h.GeneDiff'!$1:$1048576,3,0)</f>
        <v>69</v>
      </c>
      <c r="D222">
        <f>VLOOKUP(A222,'[1]shui_24h-VS-hzt_10_24h.GeneDiff'!$1:$1048576,4,0)</f>
        <v>73</v>
      </c>
      <c r="E222">
        <f>VLOOKUP(A222,'[1]shui_24h-VS-hzt_10_24h.GeneDiff'!$1:$1048576,5,0)</f>
        <v>178</v>
      </c>
      <c r="F222">
        <f>VLOOKUP(A222,'[1]shui_24h-VS-hzt_10_24h.GeneDiff'!$1:$1048576,6,0)</f>
        <v>194</v>
      </c>
      <c r="G222">
        <f>VLOOKUP(A222,'[1]shui_24h-VS-hzt_10_24h.GeneDiff'!$1:$1048576,7,0)</f>
        <v>2.4884429354059399</v>
      </c>
      <c r="H222">
        <f>VLOOKUP(A222,'[1]shui_24h-VS-hzt_10_24h.GeneDiff'!$1:$1048576,8,0)</f>
        <v>1.3538818431506401</v>
      </c>
      <c r="I222" t="str">
        <f>VLOOKUP(A222,'[1]shui_24h-VS-hzt_10_24h.GeneDiff'!$1:$1048576,9,0)</f>
        <v>up</v>
      </c>
      <c r="J222">
        <f>VLOOKUP(A222,'[1]shui_24h-VS-hzt_10_24h.GeneDiff'!$1:$1048576,10,0)</f>
        <v>5.0261817787857501E-6</v>
      </c>
      <c r="K222">
        <f>VLOOKUP(A222,'[1]shui_24h-VS-hzt_10_24h.GeneDiff'!$1:$1048576,11,0)</f>
        <v>3.8936237175266801E-4</v>
      </c>
      <c r="L222" t="str">
        <f>VLOOKUP(A222,'[1]shui_24h-VS-hzt_10_24h.GeneDiff'!$1:$1048576,12,0)</f>
        <v>-</v>
      </c>
      <c r="M222" t="str">
        <f>VLOOKUP(A222,'[1]shui_24h-VS-hzt_10_24h.GeneDiff'!$1:$1048576,13,0)</f>
        <v>GO:0031224//intrinsic component of membrane</v>
      </c>
      <c r="N222" t="str">
        <f>VLOOKUP(A222,'[1]shui_24h-VS-hzt_10_24h.GeneDiff'!$1:$1048576,14,0)</f>
        <v>-</v>
      </c>
      <c r="O222" t="str">
        <f>VLOOKUP(A222,'[1]shui_24h-VS-hzt_10_24h.GeneDiff'!$1:$1048576,15,0)</f>
        <v>-</v>
      </c>
      <c r="P222" t="str">
        <f>VLOOKUP(A222,'[1]shui_24h-VS-hzt_10_24h.GeneDiff'!$1:$1048576,16,0)</f>
        <v>gi|697145254|ref|XP_009626756.1|/9.68696e-99/PREDICTED: transmembrane protein 56-like [Nicotiana tomentosiformis]</v>
      </c>
    </row>
    <row r="223" spans="1:16">
      <c r="A223" s="1" t="s">
        <v>221</v>
      </c>
      <c r="B223">
        <f>VLOOKUP(A223,'[1]shui_24h-VS-hzt_10_24h.GeneDiff'!$1:$1048576,2,0)</f>
        <v>2973</v>
      </c>
      <c r="C223">
        <f>VLOOKUP(A223,'[1]shui_24h-VS-hzt_10_24h.GeneDiff'!$1:$1048576,3,0)</f>
        <v>9</v>
      </c>
      <c r="D223">
        <f>VLOOKUP(A223,'[1]shui_24h-VS-hzt_10_24h.GeneDiff'!$1:$1048576,4,0)</f>
        <v>22</v>
      </c>
      <c r="E223">
        <f>VLOOKUP(A223,'[1]shui_24h-VS-hzt_10_24h.GeneDiff'!$1:$1048576,5,0)</f>
        <v>71</v>
      </c>
      <c r="F223">
        <f>VLOOKUP(A223,'[1]shui_24h-VS-hzt_10_24h.GeneDiff'!$1:$1048576,6,0)</f>
        <v>88</v>
      </c>
      <c r="G223">
        <f>VLOOKUP(A223,'[1]shui_24h-VS-hzt_10_24h.GeneDiff'!$1:$1048576,7,0)</f>
        <v>1.08538731989989</v>
      </c>
      <c r="H223">
        <f>VLOOKUP(A223,'[1]shui_24h-VS-hzt_10_24h.GeneDiff'!$1:$1048576,8,0)</f>
        <v>2.3226189765980201</v>
      </c>
      <c r="I223" t="str">
        <f>VLOOKUP(A223,'[1]shui_24h-VS-hzt_10_24h.GeneDiff'!$1:$1048576,9,0)</f>
        <v>up</v>
      </c>
      <c r="J223">
        <f>VLOOKUP(A223,'[1]shui_24h-VS-hzt_10_24h.GeneDiff'!$1:$1048576,10,0)</f>
        <v>5.06343603254472E-6</v>
      </c>
      <c r="K223">
        <f>VLOOKUP(A223,'[1]shui_24h-VS-hzt_10_24h.GeneDiff'!$1:$1048576,11,0)</f>
        <v>3.90926524580888E-4</v>
      </c>
      <c r="L223" t="str">
        <f>VLOOKUP(A223,'[1]shui_24h-VS-hzt_10_24h.GeneDiff'!$1:$1048576,12,0)</f>
        <v>-</v>
      </c>
      <c r="M223" t="str">
        <f>VLOOKUP(A223,'[1]shui_24h-VS-hzt_10_24h.GeneDiff'!$1:$1048576,13,0)</f>
        <v>-</v>
      </c>
      <c r="N223" t="str">
        <f>VLOOKUP(A223,'[1]shui_24h-VS-hzt_10_24h.GeneDiff'!$1:$1048576,14,0)</f>
        <v>GO:0016301//kinase activity</v>
      </c>
      <c r="O223" t="str">
        <f>VLOOKUP(A223,'[1]shui_24h-VS-hzt_10_24h.GeneDiff'!$1:$1048576,15,0)</f>
        <v>GO:0008152//metabolic process</v>
      </c>
      <c r="P223" t="str">
        <f>VLOOKUP(A223,'[1]shui_24h-VS-hzt_10_24h.GeneDiff'!$1:$1048576,16,0)</f>
        <v>gi|698587612|ref|XP_009779240.1|/0/PREDICTED: receptor-like protein kinase HAIKU2 [Nicotiana sylvestris]</v>
      </c>
    </row>
    <row r="224" spans="1:16">
      <c r="A224" s="1" t="s">
        <v>222</v>
      </c>
      <c r="B224">
        <f>VLOOKUP(A224,'[1]shui_24h-VS-hzt_10_24h.GeneDiff'!$1:$1048576,2,0)</f>
        <v>1638</v>
      </c>
      <c r="C224">
        <f>VLOOKUP(A224,'[1]shui_24h-VS-hzt_10_24h.GeneDiff'!$1:$1048576,3,0)</f>
        <v>54</v>
      </c>
      <c r="D224">
        <f>VLOOKUP(A224,'[1]shui_24h-VS-hzt_10_24h.GeneDiff'!$1:$1048576,4,0)</f>
        <v>42</v>
      </c>
      <c r="E224">
        <f>VLOOKUP(A224,'[1]shui_24h-VS-hzt_10_24h.GeneDiff'!$1:$1048576,5,0)</f>
        <v>217</v>
      </c>
      <c r="F224">
        <f>VLOOKUP(A224,'[1]shui_24h-VS-hzt_10_24h.GeneDiff'!$1:$1048576,6,0)</f>
        <v>123</v>
      </c>
      <c r="G224">
        <f>VLOOKUP(A224,'[1]shui_24h-VS-hzt_10_24h.GeneDiff'!$1:$1048576,7,0)</f>
        <v>2.2664860162377298</v>
      </c>
      <c r="H224">
        <f>VLOOKUP(A224,'[1]shui_24h-VS-hzt_10_24h.GeneDiff'!$1:$1048576,8,0)</f>
        <v>1.8000092678184201</v>
      </c>
      <c r="I224" t="str">
        <f>VLOOKUP(A224,'[1]shui_24h-VS-hzt_10_24h.GeneDiff'!$1:$1048576,9,0)</f>
        <v>up</v>
      </c>
      <c r="J224">
        <f>VLOOKUP(A224,'[1]shui_24h-VS-hzt_10_24h.GeneDiff'!$1:$1048576,10,0)</f>
        <v>5.4727899302423404E-6</v>
      </c>
      <c r="K224">
        <f>VLOOKUP(A224,'[1]shui_24h-VS-hzt_10_24h.GeneDiff'!$1:$1048576,11,0)</f>
        <v>4.1780046903295599E-4</v>
      </c>
      <c r="L224" t="str">
        <f>VLOOKUP(A224,'[1]shui_24h-VS-hzt_10_24h.GeneDiff'!$1:$1048576,12,0)</f>
        <v>ko00908//Zeatin biosynthesis;ko01100//Metabolic pathways;ko00905//Brassinosteroid biosynthesis;ko01110//Biosynthesis of secondary metabolites</v>
      </c>
      <c r="M224" t="str">
        <f>VLOOKUP(A224,'[1]shui_24h-VS-hzt_10_24h.GeneDiff'!$1:$1048576,13,0)</f>
        <v>-</v>
      </c>
      <c r="N224" t="str">
        <f>VLOOKUP(A224,'[1]shui_24h-VS-hzt_10_24h.GeneDiff'!$1:$1048576,14,0)</f>
        <v>GO:0046914//transition metal ion binding;GO:0016634//oxidoreductase activity, acting on the CH-CH group of donors, oxygen as acceptor;GO:0046906//tetrapyrrole binding</v>
      </c>
      <c r="O224" t="str">
        <f>VLOOKUP(A224,'[1]shui_24h-VS-hzt_10_24h.GeneDiff'!$1:$1048576,15,0)</f>
        <v>GO:0044710</v>
      </c>
      <c r="P224" t="str">
        <f>VLOOKUP(A224,'[1]shui_24h-VS-hzt_10_24h.GeneDiff'!$1:$1048576,16,0)</f>
        <v>gi|697160001|ref|XP_009588775.1|/0/PREDICTED: cytochrome P450 734A1 [Nicotiana tomentosiformis]</v>
      </c>
    </row>
    <row r="225" spans="1:16">
      <c r="A225" s="1" t="s">
        <v>223</v>
      </c>
      <c r="B225">
        <f>VLOOKUP(A225,'[1]shui_24h-VS-hzt_10_24h.GeneDiff'!$1:$1048576,2,0)</f>
        <v>2208</v>
      </c>
      <c r="C225">
        <f>VLOOKUP(A225,'[1]shui_24h-VS-hzt_10_24h.GeneDiff'!$1:$1048576,3,0)</f>
        <v>189</v>
      </c>
      <c r="D225">
        <f>VLOOKUP(A225,'[1]shui_24h-VS-hzt_10_24h.GeneDiff'!$1:$1048576,4,0)</f>
        <v>203</v>
      </c>
      <c r="E225">
        <f>VLOOKUP(A225,'[1]shui_24h-VS-hzt_10_24h.GeneDiff'!$1:$1048576,5,0)</f>
        <v>329</v>
      </c>
      <c r="F225">
        <f>VLOOKUP(A225,'[1]shui_24h-VS-hzt_10_24h.GeneDiff'!$1:$1048576,6,0)</f>
        <v>590</v>
      </c>
      <c r="G225">
        <f>VLOOKUP(A225,'[1]shui_24h-VS-hzt_10_24h.GeneDiff'!$1:$1048576,7,0)</f>
        <v>3.8162338204597401</v>
      </c>
      <c r="H225">
        <f>VLOOKUP(A225,'[1]shui_24h-VS-hzt_10_24h.GeneDiff'!$1:$1048576,8,0)</f>
        <v>1.1812637448825001</v>
      </c>
      <c r="I225" t="str">
        <f>VLOOKUP(A225,'[1]shui_24h-VS-hzt_10_24h.GeneDiff'!$1:$1048576,9,0)</f>
        <v>up</v>
      </c>
      <c r="J225">
        <f>VLOOKUP(A225,'[1]shui_24h-VS-hzt_10_24h.GeneDiff'!$1:$1048576,10,0)</f>
        <v>5.9424801452266496E-6</v>
      </c>
      <c r="K225">
        <f>VLOOKUP(A225,'[1]shui_24h-VS-hzt_10_24h.GeneDiff'!$1:$1048576,11,0)</f>
        <v>4.48230757174285E-4</v>
      </c>
      <c r="L225" t="str">
        <f>VLOOKUP(A225,'[1]shui_24h-VS-hzt_10_24h.GeneDiff'!$1:$1048576,12,0)</f>
        <v>ko02010//ABC transporters</v>
      </c>
      <c r="M225" t="str">
        <f>VLOOKUP(A225,'[1]shui_24h-VS-hzt_10_24h.GeneDiff'!$1:$1048576,13,0)</f>
        <v>-</v>
      </c>
      <c r="N225" t="str">
        <f>VLOOKUP(A225,'[1]shui_24h-VS-hzt_10_24h.GeneDiff'!$1:$1048576,14,0)</f>
        <v>GO:1901363;GO:0036094//small molecule binding;GO:0042626//ATPase activity, coupled to transmembrane movement of substances;GO:0097159//organic cyclic compound binding</v>
      </c>
      <c r="O225" t="str">
        <f>VLOOKUP(A225,'[1]shui_24h-VS-hzt_10_24h.GeneDiff'!$1:$1048576,15,0)</f>
        <v>GO:0048364//root development;GO:0044763;GO:0009605//response to external stimulus;GO:0009639//response to red or far red light;GO:0009791//post-embryonic development;GO:0009733//response to auxin;GO:0009926//auxin polar transport;GO:0048569//post-embryonic organ development;GO:0008152//metabolic process</v>
      </c>
      <c r="P225" t="str">
        <f>VLOOKUP(A225,'[1]shui_24h-VS-hzt_10_24h.GeneDiff'!$1:$1048576,16,0)</f>
        <v>gi|698523316|ref|XP_009758464.1|/0/PREDICTED: ABC transporter B family member 19 [Nicotiana sylvestris]</v>
      </c>
    </row>
    <row r="226" spans="1:16">
      <c r="A226" s="1" t="s">
        <v>224</v>
      </c>
      <c r="B226">
        <f>VLOOKUP(A226,'[1]shui_24h-VS-hzt_10_24h.GeneDiff'!$1:$1048576,2,0)</f>
        <v>1239</v>
      </c>
      <c r="C226">
        <f>VLOOKUP(A226,'[1]shui_24h-VS-hzt_10_24h.GeneDiff'!$1:$1048576,3,0)</f>
        <v>144</v>
      </c>
      <c r="D226">
        <f>VLOOKUP(A226,'[1]shui_24h-VS-hzt_10_24h.GeneDiff'!$1:$1048576,4,0)</f>
        <v>153</v>
      </c>
      <c r="E226">
        <f>VLOOKUP(A226,'[1]shui_24h-VS-hzt_10_24h.GeneDiff'!$1:$1048576,5,0)</f>
        <v>386</v>
      </c>
      <c r="F226">
        <f>VLOOKUP(A226,'[1]shui_24h-VS-hzt_10_24h.GeneDiff'!$1:$1048576,6,0)</f>
        <v>292</v>
      </c>
      <c r="G226">
        <f>VLOOKUP(A226,'[1]shui_24h-VS-hzt_10_24h.GeneDiff'!$1:$1048576,7,0)</f>
        <v>3.4085184155617201</v>
      </c>
      <c r="H226">
        <f>VLOOKUP(A226,'[1]shui_24h-VS-hzt_10_24h.GeneDiff'!$1:$1048576,8,0)</f>
        <v>1.1661515693839899</v>
      </c>
      <c r="I226" t="str">
        <f>VLOOKUP(A226,'[1]shui_24h-VS-hzt_10_24h.GeneDiff'!$1:$1048576,9,0)</f>
        <v>up</v>
      </c>
      <c r="J226">
        <f>VLOOKUP(A226,'[1]shui_24h-VS-hzt_10_24h.GeneDiff'!$1:$1048576,10,0)</f>
        <v>6.0858361342360802E-6</v>
      </c>
      <c r="K226">
        <f>VLOOKUP(A226,'[1]shui_24h-VS-hzt_10_24h.GeneDiff'!$1:$1048576,11,0)</f>
        <v>4.57948275599831E-4</v>
      </c>
      <c r="L226" t="str">
        <f>VLOOKUP(A226,'[1]shui_24h-VS-hzt_10_24h.GeneDiff'!$1:$1048576,12,0)</f>
        <v>ko03410//Base excision repair</v>
      </c>
      <c r="M226" t="str">
        <f>VLOOKUP(A226,'[1]shui_24h-VS-hzt_10_24h.GeneDiff'!$1:$1048576,13,0)</f>
        <v>-</v>
      </c>
      <c r="N226" t="str">
        <f>VLOOKUP(A226,'[1]shui_24h-VS-hzt_10_24h.GeneDiff'!$1:$1048576,14,0)</f>
        <v>GO:0003824//catalytic activity</v>
      </c>
      <c r="O226" t="str">
        <f>VLOOKUP(A226,'[1]shui_24h-VS-hzt_10_24h.GeneDiff'!$1:$1048576,15,0)</f>
        <v>GO:0006281//DNA repair</v>
      </c>
      <c r="P226" t="str">
        <f>VLOOKUP(A226,'[1]shui_24h-VS-hzt_10_24h.GeneDiff'!$1:$1048576,16,0)</f>
        <v>gi|698491324|ref|XP_009792090.1|/0/PREDICTED: uncharacterized protein LOC104239210 [Nicotiana sylvestris]</v>
      </c>
    </row>
    <row r="227" spans="1:16">
      <c r="A227" s="1" t="s">
        <v>225</v>
      </c>
      <c r="B227">
        <f>VLOOKUP(A227,'[1]shui_24h-VS-hzt_10_24h.GeneDiff'!$1:$1048576,2,0)</f>
        <v>696</v>
      </c>
      <c r="C227">
        <f>VLOOKUP(A227,'[1]shui_24h-VS-hzt_10_24h.GeneDiff'!$1:$1048576,3,0)</f>
        <v>157</v>
      </c>
      <c r="D227">
        <f>VLOOKUP(A227,'[1]shui_24h-VS-hzt_10_24h.GeneDiff'!$1:$1048576,4,0)</f>
        <v>104</v>
      </c>
      <c r="E227">
        <f>VLOOKUP(A227,'[1]shui_24h-VS-hzt_10_24h.GeneDiff'!$1:$1048576,5,0)</f>
        <v>558</v>
      </c>
      <c r="F227">
        <f>VLOOKUP(A227,'[1]shui_24h-VS-hzt_10_24h.GeneDiff'!$1:$1048576,6,0)</f>
        <v>269</v>
      </c>
      <c r="G227">
        <f>VLOOKUP(A227,'[1]shui_24h-VS-hzt_10_24h.GeneDiff'!$1:$1048576,7,0)</f>
        <v>3.57517885658693</v>
      </c>
      <c r="H227">
        <f>VLOOKUP(A227,'[1]shui_24h-VS-hzt_10_24h.GeneDiff'!$1:$1048576,8,0)</f>
        <v>1.6419720737974</v>
      </c>
      <c r="I227" t="str">
        <f>VLOOKUP(A227,'[1]shui_24h-VS-hzt_10_24h.GeneDiff'!$1:$1048576,9,0)</f>
        <v>up</v>
      </c>
      <c r="J227">
        <f>VLOOKUP(A227,'[1]shui_24h-VS-hzt_10_24h.GeneDiff'!$1:$1048576,10,0)</f>
        <v>6.2194570123172103E-6</v>
      </c>
      <c r="K227">
        <f>VLOOKUP(A227,'[1]shui_24h-VS-hzt_10_24h.GeneDiff'!$1:$1048576,11,0)</f>
        <v>4.64675971898932E-4</v>
      </c>
      <c r="L227" t="str">
        <f>VLOOKUP(A227,'[1]shui_24h-VS-hzt_10_24h.GeneDiff'!$1:$1048576,12,0)</f>
        <v>-</v>
      </c>
      <c r="M227" t="str">
        <f>VLOOKUP(A227,'[1]shui_24h-VS-hzt_10_24h.GeneDiff'!$1:$1048576,13,0)</f>
        <v>GO:0031225//anchored component of membrane</v>
      </c>
      <c r="N227" t="str">
        <f>VLOOKUP(A227,'[1]shui_24h-VS-hzt_10_24h.GeneDiff'!$1:$1048576,14,0)</f>
        <v>-</v>
      </c>
      <c r="O227" t="str">
        <f>VLOOKUP(A227,'[1]shui_24h-VS-hzt_10_24h.GeneDiff'!$1:$1048576,15,0)</f>
        <v>GO:0009987//cellular process</v>
      </c>
      <c r="P227" t="str">
        <f>VLOOKUP(A227,'[1]shui_24h-VS-hzt_10_24h.GeneDiff'!$1:$1048576,16,0)</f>
        <v>gi|697132452|ref|XP_009620274.1|/3.42706e-90/PREDICTED: plasma membrane-associated cation-binding protein 1-like [Nicotiana tomentosiformis]</v>
      </c>
    </row>
    <row r="228" spans="1:16">
      <c r="A228" s="1" t="s">
        <v>226</v>
      </c>
      <c r="B228">
        <f>VLOOKUP(A228,'[1]shui_24h-VS-hzt_10_24h.GeneDiff'!$1:$1048576,2,0)</f>
        <v>1125</v>
      </c>
      <c r="C228">
        <f>VLOOKUP(A228,'[1]shui_24h-VS-hzt_10_24h.GeneDiff'!$1:$1048576,3,0)</f>
        <v>19</v>
      </c>
      <c r="D228">
        <f>VLOOKUP(A228,'[1]shui_24h-VS-hzt_10_24h.GeneDiff'!$1:$1048576,4,0)</f>
        <v>8</v>
      </c>
      <c r="E228">
        <f>VLOOKUP(A228,'[1]shui_24h-VS-hzt_10_24h.GeneDiff'!$1:$1048576,5,0)</f>
        <v>120</v>
      </c>
      <c r="F228">
        <f>VLOOKUP(A228,'[1]shui_24h-VS-hzt_10_24h.GeneDiff'!$1:$1048576,6,0)</f>
        <v>59</v>
      </c>
      <c r="G228">
        <f>VLOOKUP(A228,'[1]shui_24h-VS-hzt_10_24h.GeneDiff'!$1:$1048576,7,0)</f>
        <v>1.2142950545567699</v>
      </c>
      <c r="H228">
        <f>VLOOKUP(A228,'[1]shui_24h-VS-hzt_10_24h.GeneDiff'!$1:$1048576,8,0)</f>
        <v>2.6924357967568402</v>
      </c>
      <c r="I228" t="str">
        <f>VLOOKUP(A228,'[1]shui_24h-VS-hzt_10_24h.GeneDiff'!$1:$1048576,9,0)</f>
        <v>up</v>
      </c>
      <c r="J228">
        <f>VLOOKUP(A228,'[1]shui_24h-VS-hzt_10_24h.GeneDiff'!$1:$1048576,10,0)</f>
        <v>6.2849360245714499E-6</v>
      </c>
      <c r="K228">
        <f>VLOOKUP(A228,'[1]shui_24h-VS-hzt_10_24h.GeneDiff'!$1:$1048576,11,0)</f>
        <v>4.6845803290475899E-4</v>
      </c>
      <c r="L228" t="str">
        <f>VLOOKUP(A228,'[1]shui_24h-VS-hzt_10_24h.GeneDiff'!$1:$1048576,12,0)</f>
        <v>ko01100//Metabolic pathways;ko00562//Inositol phosphate metabolism;ko01110//Biosynthesis of secondary metabolites</v>
      </c>
      <c r="M228" t="str">
        <f>VLOOKUP(A228,'[1]shui_24h-VS-hzt_10_24h.GeneDiff'!$1:$1048576,13,0)</f>
        <v>-</v>
      </c>
      <c r="N228" t="str">
        <f>VLOOKUP(A228,'[1]shui_24h-VS-hzt_10_24h.GeneDiff'!$1:$1048576,14,0)</f>
        <v>GO:0004022//alcohol dehydrogenase (NAD) activity</v>
      </c>
      <c r="O228" t="str">
        <f>VLOOKUP(A228,'[1]shui_24h-VS-hzt_10_24h.GeneDiff'!$1:$1048576,15,0)</f>
        <v>GO:0044710</v>
      </c>
      <c r="P228" t="str">
        <f>VLOOKUP(A228,'[1]shui_24h-VS-hzt_10_24h.GeneDiff'!$1:$1048576,16,0)</f>
        <v>gi|697191630|ref|XP_009604885.1|/1.06993e-168/PREDICTED: trans-1,2-dihydrobenzene-1,2-diol dehydrogenase [Nicotiana tomentosiformis]</v>
      </c>
    </row>
    <row r="229" spans="1:16">
      <c r="A229" s="1" t="s">
        <v>227</v>
      </c>
      <c r="B229">
        <f>VLOOKUP(A229,'[1]shui_24h-VS-hzt_10_24h.GeneDiff'!$1:$1048576,2,0)</f>
        <v>1773</v>
      </c>
      <c r="C229">
        <f>VLOOKUP(A229,'[1]shui_24h-VS-hzt_10_24h.GeneDiff'!$1:$1048576,3,0)</f>
        <v>133</v>
      </c>
      <c r="D229">
        <f>VLOOKUP(A229,'[1]shui_24h-VS-hzt_10_24h.GeneDiff'!$1:$1048576,4,0)</f>
        <v>132</v>
      </c>
      <c r="E229">
        <f>VLOOKUP(A229,'[1]shui_24h-VS-hzt_10_24h.GeneDiff'!$1:$1048576,5,0)</f>
        <v>454</v>
      </c>
      <c r="F229">
        <f>VLOOKUP(A229,'[1]shui_24h-VS-hzt_10_24h.GeneDiff'!$1:$1048576,6,0)</f>
        <v>255</v>
      </c>
      <c r="G229">
        <f>VLOOKUP(A229,'[1]shui_24h-VS-hzt_10_24h.GeneDiff'!$1:$1048576,7,0)</f>
        <v>3.4122669991458001</v>
      </c>
      <c r="H229">
        <f>VLOOKUP(A229,'[1]shui_24h-VS-hzt_10_24h.GeneDiff'!$1:$1048576,8,0)</f>
        <v>1.4019696391320999</v>
      </c>
      <c r="I229" t="str">
        <f>VLOOKUP(A229,'[1]shui_24h-VS-hzt_10_24h.GeneDiff'!$1:$1048576,9,0)</f>
        <v>up</v>
      </c>
      <c r="J229">
        <f>VLOOKUP(A229,'[1]shui_24h-VS-hzt_10_24h.GeneDiff'!$1:$1048576,10,0)</f>
        <v>6.6283924449084302E-6</v>
      </c>
      <c r="K229">
        <f>VLOOKUP(A229,'[1]shui_24h-VS-hzt_10_24h.GeneDiff'!$1:$1048576,11,0)</f>
        <v>4.8811385188337898E-4</v>
      </c>
      <c r="L229" t="str">
        <f>VLOOKUP(A229,'[1]shui_24h-VS-hzt_10_24h.GeneDiff'!$1:$1048576,12,0)</f>
        <v>ko04626//Plant-pathogen interaction</v>
      </c>
      <c r="M229" t="str">
        <f>VLOOKUP(A229,'[1]shui_24h-VS-hzt_10_24h.GeneDiff'!$1:$1048576,13,0)</f>
        <v>-</v>
      </c>
      <c r="N229" t="str">
        <f>VLOOKUP(A229,'[1]shui_24h-VS-hzt_10_24h.GeneDiff'!$1:$1048576,14,0)</f>
        <v>-</v>
      </c>
      <c r="O229" t="str">
        <f>VLOOKUP(A229,'[1]shui_24h-VS-hzt_10_24h.GeneDiff'!$1:$1048576,15,0)</f>
        <v>-</v>
      </c>
      <c r="P229" t="str">
        <f>VLOOKUP(A229,'[1]shui_24h-VS-hzt_10_24h.GeneDiff'!$1:$1048576,16,0)</f>
        <v>gi|698487654|ref|XP_009790461.1|/0/PREDICTED: probable WRKY transcription factor 26 [Nicotiana sylvestris]</v>
      </c>
    </row>
    <row r="230" spans="1:16">
      <c r="A230" s="1" t="s">
        <v>228</v>
      </c>
      <c r="B230">
        <f>VLOOKUP(A230,'[1]shui_24h-VS-hzt_10_24h.GeneDiff'!$1:$1048576,2,0)</f>
        <v>2142</v>
      </c>
      <c r="C230">
        <f>VLOOKUP(A230,'[1]shui_24h-VS-hzt_10_24h.GeneDiff'!$1:$1048576,3,0)</f>
        <v>466</v>
      </c>
      <c r="D230">
        <f>VLOOKUP(A230,'[1]shui_24h-VS-hzt_10_24h.GeneDiff'!$1:$1048576,4,0)</f>
        <v>483</v>
      </c>
      <c r="E230">
        <f>VLOOKUP(A230,'[1]shui_24h-VS-hzt_10_24h.GeneDiff'!$1:$1048576,5,0)</f>
        <v>1137</v>
      </c>
      <c r="F230">
        <f>VLOOKUP(A230,'[1]shui_24h-VS-hzt_10_24h.GeneDiff'!$1:$1048576,6,0)</f>
        <v>799</v>
      </c>
      <c r="G230">
        <f>VLOOKUP(A230,'[1]shui_24h-VS-hzt_10_24h.GeneDiff'!$1:$1048576,7,0)</f>
        <v>4.9680269294217902</v>
      </c>
      <c r="H230">
        <f>VLOOKUP(A230,'[1]shui_24h-VS-hzt_10_24h.GeneDiff'!$1:$1048576,8,0)</f>
        <v>1.0065296740649401</v>
      </c>
      <c r="I230" t="str">
        <f>VLOOKUP(A230,'[1]shui_24h-VS-hzt_10_24h.GeneDiff'!$1:$1048576,9,0)</f>
        <v>up</v>
      </c>
      <c r="J230">
        <f>VLOOKUP(A230,'[1]shui_24h-VS-hzt_10_24h.GeneDiff'!$1:$1048576,10,0)</f>
        <v>6.6415313666139002E-6</v>
      </c>
      <c r="K230">
        <f>VLOOKUP(A230,'[1]shui_24h-VS-hzt_10_24h.GeneDiff'!$1:$1048576,11,0)</f>
        <v>4.8811385188337898E-4</v>
      </c>
      <c r="L230" t="str">
        <f>VLOOKUP(A230,'[1]shui_24h-VS-hzt_10_24h.GeneDiff'!$1:$1048576,12,0)</f>
        <v>-</v>
      </c>
      <c r="M230" t="str">
        <f>VLOOKUP(A230,'[1]shui_24h-VS-hzt_10_24h.GeneDiff'!$1:$1048576,13,0)</f>
        <v>-</v>
      </c>
      <c r="N230" t="str">
        <f>VLOOKUP(A230,'[1]shui_24h-VS-hzt_10_24h.GeneDiff'!$1:$1048576,14,0)</f>
        <v>-</v>
      </c>
      <c r="O230" t="str">
        <f>VLOOKUP(A230,'[1]shui_24h-VS-hzt_10_24h.GeneDiff'!$1:$1048576,15,0)</f>
        <v>GO:0044763</v>
      </c>
      <c r="P230" t="str">
        <f>VLOOKUP(A230,'[1]shui_24h-VS-hzt_10_24h.GeneDiff'!$1:$1048576,16,0)</f>
        <v>gi|697168353|ref|XP_009593058.1|/0/PREDICTED: probable metal-nicotianamine transporter YSL7 [Nicotiana tomentosiformis]</v>
      </c>
    </row>
    <row r="231" spans="1:16">
      <c r="A231" s="1" t="s">
        <v>229</v>
      </c>
      <c r="B231">
        <f>VLOOKUP(A231,'[1]shui_24h-VS-hzt_10_24h.GeneDiff'!$1:$1048576,2,0)</f>
        <v>1911</v>
      </c>
      <c r="C231">
        <f>VLOOKUP(A231,'[1]shui_24h-VS-hzt_10_24h.GeneDiff'!$1:$1048576,3,0)</f>
        <v>458</v>
      </c>
      <c r="D231">
        <f>VLOOKUP(A231,'[1]shui_24h-VS-hzt_10_24h.GeneDiff'!$1:$1048576,4,0)</f>
        <v>243</v>
      </c>
      <c r="E231">
        <f>VLOOKUP(A231,'[1]shui_24h-VS-hzt_10_24h.GeneDiff'!$1:$1048576,5,0)</f>
        <v>1282</v>
      </c>
      <c r="F231">
        <f>VLOOKUP(A231,'[1]shui_24h-VS-hzt_10_24h.GeneDiff'!$1:$1048576,6,0)</f>
        <v>744</v>
      </c>
      <c r="G231">
        <f>VLOOKUP(A231,'[1]shui_24h-VS-hzt_10_24h.GeneDiff'!$1:$1048576,7,0)</f>
        <v>4.8932171149604198</v>
      </c>
      <c r="H231">
        <f>VLOOKUP(A231,'[1]shui_24h-VS-hzt_10_24h.GeneDiff'!$1:$1048576,8,0)</f>
        <v>1.50007260036505</v>
      </c>
      <c r="I231" t="str">
        <f>VLOOKUP(A231,'[1]shui_24h-VS-hzt_10_24h.GeneDiff'!$1:$1048576,9,0)</f>
        <v>up</v>
      </c>
      <c r="J231">
        <f>VLOOKUP(A231,'[1]shui_24h-VS-hzt_10_24h.GeneDiff'!$1:$1048576,10,0)</f>
        <v>6.7240092127992301E-6</v>
      </c>
      <c r="K231">
        <f>VLOOKUP(A231,'[1]shui_24h-VS-hzt_10_24h.GeneDiff'!$1:$1048576,11,0)</f>
        <v>4.9302624760545798E-4</v>
      </c>
      <c r="L231" t="str">
        <f>VLOOKUP(A231,'[1]shui_24h-VS-hzt_10_24h.GeneDiff'!$1:$1048576,12,0)</f>
        <v>ko04626//Plant-pathogen interaction;ko04075//Plant hormone signal transduction;ko04120//Ubiquitin mediated proteolysis</v>
      </c>
      <c r="M231" t="str">
        <f>VLOOKUP(A231,'[1]shui_24h-VS-hzt_10_24h.GeneDiff'!$1:$1048576,13,0)</f>
        <v>GO:0016020//membrane</v>
      </c>
      <c r="N231" t="str">
        <f>VLOOKUP(A231,'[1]shui_24h-VS-hzt_10_24h.GeneDiff'!$1:$1048576,14,0)</f>
        <v>GO:0016301//kinase activity;GO:0016772//transferase activity, transferring phosphorus-containing groups</v>
      </c>
      <c r="O231" t="str">
        <f>VLOOKUP(A231,'[1]shui_24h-VS-hzt_10_24h.GeneDiff'!$1:$1048576,15,0)</f>
        <v>GO:0006796//phosphate-containing compound metabolic process</v>
      </c>
      <c r="P231" t="str">
        <f>VLOOKUP(A231,'[1]shui_24h-VS-hzt_10_24h.GeneDiff'!$1:$1048576,16,0)</f>
        <v>gi|697139205|ref|XP_009623689.1|;gi|697139207|ref|XP_009623690.1|/0;1.85353e-121/PREDICTED: probable leucine-rich repeat receptor-like protein kinase At1g68400 isoform X1 [Nicotiana tomentosiformis];PREDICTED: probable leucine-rich repeat receptor-like protein kinase At1g68400 isoform X2 [Nicotiana tomentosiformis]</v>
      </c>
    </row>
    <row r="232" spans="1:16">
      <c r="A232" s="1" t="s">
        <v>230</v>
      </c>
      <c r="B232">
        <f>VLOOKUP(A232,'[1]shui_24h-VS-hzt_10_24h.GeneDiff'!$1:$1048576,2,0)</f>
        <v>1086</v>
      </c>
      <c r="C232">
        <f>VLOOKUP(A232,'[1]shui_24h-VS-hzt_10_24h.GeneDiff'!$1:$1048576,3,0)</f>
        <v>139</v>
      </c>
      <c r="D232">
        <f>VLOOKUP(A232,'[1]shui_24h-VS-hzt_10_24h.GeneDiff'!$1:$1048576,4,0)</f>
        <v>193</v>
      </c>
      <c r="E232">
        <f>VLOOKUP(A232,'[1]shui_24h-VS-hzt_10_24h.GeneDiff'!$1:$1048576,5,0)</f>
        <v>335</v>
      </c>
      <c r="F232">
        <f>VLOOKUP(A232,'[1]shui_24h-VS-hzt_10_24h.GeneDiff'!$1:$1048576,6,0)</f>
        <v>372</v>
      </c>
      <c r="G232">
        <f>VLOOKUP(A232,'[1]shui_24h-VS-hzt_10_24h.GeneDiff'!$1:$1048576,7,0)</f>
        <v>3.49105113933738</v>
      </c>
      <c r="H232">
        <f>VLOOKUP(A232,'[1]shui_24h-VS-hzt_10_24h.GeneDiff'!$1:$1048576,8,0)</f>
        <v>1.0604775973067999</v>
      </c>
      <c r="I232" t="str">
        <f>VLOOKUP(A232,'[1]shui_24h-VS-hzt_10_24h.GeneDiff'!$1:$1048576,9,0)</f>
        <v>up</v>
      </c>
      <c r="J232">
        <f>VLOOKUP(A232,'[1]shui_24h-VS-hzt_10_24h.GeneDiff'!$1:$1048576,10,0)</f>
        <v>7.2952122325555498E-6</v>
      </c>
      <c r="K232">
        <f>VLOOKUP(A232,'[1]shui_24h-VS-hzt_10_24h.GeneDiff'!$1:$1048576,11,0)</f>
        <v>5.2997867852590697E-4</v>
      </c>
      <c r="L232" t="str">
        <f>VLOOKUP(A232,'[1]shui_24h-VS-hzt_10_24h.GeneDiff'!$1:$1048576,12,0)</f>
        <v>ko01100//Metabolic pathways;ko00906//Carotenoid biosynthesis;ko01110//Biosynthesis of secondary metabolites;ko00511//Other glycan degradation</v>
      </c>
      <c r="M232" t="str">
        <f>VLOOKUP(A232,'[1]shui_24h-VS-hzt_10_24h.GeneDiff'!$1:$1048576,13,0)</f>
        <v>-</v>
      </c>
      <c r="N232" t="str">
        <f>VLOOKUP(A232,'[1]shui_24h-VS-hzt_10_24h.GeneDiff'!$1:$1048576,14,0)</f>
        <v>GO:0016787//hydrolase activity</v>
      </c>
      <c r="O232" t="str">
        <f>VLOOKUP(A232,'[1]shui_24h-VS-hzt_10_24h.GeneDiff'!$1:$1048576,15,0)</f>
        <v>GO:0044238//primary metabolic process</v>
      </c>
      <c r="P232" t="str">
        <f>VLOOKUP(A232,'[1]shui_24h-VS-hzt_10_24h.GeneDiff'!$1:$1048576,16,0)</f>
        <v>gi|698436329|ref|XP_009801786.1|/0/PREDICTED: GDSL esterase/lipase LTL1-like [Nicotiana sylvestris]</v>
      </c>
    </row>
    <row r="233" spans="1:16">
      <c r="A233" s="1" t="s">
        <v>231</v>
      </c>
      <c r="B233">
        <f>VLOOKUP(A233,'[1]shui_24h-VS-hzt_10_24h.GeneDiff'!$1:$1048576,2,0)</f>
        <v>975</v>
      </c>
      <c r="C233">
        <f>VLOOKUP(A233,'[1]shui_24h-VS-hzt_10_24h.GeneDiff'!$1:$1048576,3,0)</f>
        <v>108</v>
      </c>
      <c r="D233">
        <f>VLOOKUP(A233,'[1]shui_24h-VS-hzt_10_24h.GeneDiff'!$1:$1048576,4,0)</f>
        <v>109</v>
      </c>
      <c r="E233">
        <f>VLOOKUP(A233,'[1]shui_24h-VS-hzt_10_24h.GeneDiff'!$1:$1048576,5,0)</f>
        <v>300</v>
      </c>
      <c r="F233">
        <f>VLOOKUP(A233,'[1]shui_24h-VS-hzt_10_24h.GeneDiff'!$1:$1048576,6,0)</f>
        <v>228</v>
      </c>
      <c r="G233">
        <f>VLOOKUP(A233,'[1]shui_24h-VS-hzt_10_24h.GeneDiff'!$1:$1048576,7,0)</f>
        <v>3.0238988360132102</v>
      </c>
      <c r="H233">
        <f>VLOOKUP(A233,'[1]shui_24h-VS-hzt_10_24h.GeneDiff'!$1:$1048576,8,0)</f>
        <v>1.2567029402563199</v>
      </c>
      <c r="I233" t="str">
        <f>VLOOKUP(A233,'[1]shui_24h-VS-hzt_10_24h.GeneDiff'!$1:$1048576,9,0)</f>
        <v>up</v>
      </c>
      <c r="J233">
        <f>VLOOKUP(A233,'[1]shui_24h-VS-hzt_10_24h.GeneDiff'!$1:$1048576,10,0)</f>
        <v>7.4923738807289504E-6</v>
      </c>
      <c r="K233">
        <f>VLOOKUP(A233,'[1]shui_24h-VS-hzt_10_24h.GeneDiff'!$1:$1048576,11,0)</f>
        <v>5.4056534573341695E-4</v>
      </c>
      <c r="L233" t="str">
        <f>VLOOKUP(A233,'[1]shui_24h-VS-hzt_10_24h.GeneDiff'!$1:$1048576,12,0)</f>
        <v>ko04075//Plant hormone signal transduction</v>
      </c>
      <c r="M233" t="str">
        <f>VLOOKUP(A233,'[1]shui_24h-VS-hzt_10_24h.GeneDiff'!$1:$1048576,13,0)</f>
        <v>-</v>
      </c>
      <c r="N233" t="str">
        <f>VLOOKUP(A233,'[1]shui_24h-VS-hzt_10_24h.GeneDiff'!$1:$1048576,14,0)</f>
        <v>-</v>
      </c>
      <c r="O233" t="str">
        <f>VLOOKUP(A233,'[1]shui_24h-VS-hzt_10_24h.GeneDiff'!$1:$1048576,15,0)</f>
        <v>-</v>
      </c>
      <c r="P233" t="str">
        <f>VLOOKUP(A233,'[1]shui_24h-VS-hzt_10_24h.GeneDiff'!$1:$1048576,16,0)</f>
        <v>gi|697164337|ref|XP_009590977.1|/0/PREDICTED: BES1/BZR1 homolog protein 4-like [Nicotiana tomentosiformis]</v>
      </c>
    </row>
    <row r="234" spans="1:16">
      <c r="A234" s="1" t="s">
        <v>232</v>
      </c>
      <c r="B234">
        <f>VLOOKUP(A234,'[1]shui_24h-VS-hzt_10_24h.GeneDiff'!$1:$1048576,2,0)</f>
        <v>723</v>
      </c>
      <c r="C234">
        <f>VLOOKUP(A234,'[1]shui_24h-VS-hzt_10_24h.GeneDiff'!$1:$1048576,3,0)</f>
        <v>631</v>
      </c>
      <c r="D234">
        <f>VLOOKUP(A234,'[1]shui_24h-VS-hzt_10_24h.GeneDiff'!$1:$1048576,4,0)</f>
        <v>676</v>
      </c>
      <c r="E234">
        <f>VLOOKUP(A234,'[1]shui_24h-VS-hzt_10_24h.GeneDiff'!$1:$1048576,5,0)</f>
        <v>1009</v>
      </c>
      <c r="F234">
        <f>VLOOKUP(A234,'[1]shui_24h-VS-hzt_10_24h.GeneDiff'!$1:$1048576,6,0)</f>
        <v>3089</v>
      </c>
      <c r="G234">
        <f>VLOOKUP(A234,'[1]shui_24h-VS-hzt_10_24h.GeneDiff'!$1:$1048576,7,0)</f>
        <v>5.83922043208816</v>
      </c>
      <c r="H234">
        <f>VLOOKUP(A234,'[1]shui_24h-VS-hzt_10_24h.GeneDiff'!$1:$1048576,8,0)</f>
        <v>1.5863347365843901</v>
      </c>
      <c r="I234" t="str">
        <f>VLOOKUP(A234,'[1]shui_24h-VS-hzt_10_24h.GeneDiff'!$1:$1048576,9,0)</f>
        <v>up</v>
      </c>
      <c r="J234">
        <f>VLOOKUP(A234,'[1]shui_24h-VS-hzt_10_24h.GeneDiff'!$1:$1048576,10,0)</f>
        <v>7.9771556712052897E-6</v>
      </c>
      <c r="K234">
        <f>VLOOKUP(A234,'[1]shui_24h-VS-hzt_10_24h.GeneDiff'!$1:$1048576,11,0)</f>
        <v>5.6972232074303797E-4</v>
      </c>
      <c r="L234" t="str">
        <f>VLOOKUP(A234,'[1]shui_24h-VS-hzt_10_24h.GeneDiff'!$1:$1048576,12,0)</f>
        <v>-</v>
      </c>
      <c r="M234" t="str">
        <f>VLOOKUP(A234,'[1]shui_24h-VS-hzt_10_24h.GeneDiff'!$1:$1048576,13,0)</f>
        <v>GO:0030312//external encapsulating structure</v>
      </c>
      <c r="N234" t="str">
        <f>VLOOKUP(A234,'[1]shui_24h-VS-hzt_10_24h.GeneDiff'!$1:$1048576,14,0)</f>
        <v>-</v>
      </c>
      <c r="O234" t="str">
        <f>VLOOKUP(A234,'[1]shui_24h-VS-hzt_10_24h.GeneDiff'!$1:$1048576,15,0)</f>
        <v>GO:0071555//cell wall organization</v>
      </c>
      <c r="P234" t="str">
        <f>VLOOKUP(A234,'[1]shui_24h-VS-hzt_10_24h.GeneDiff'!$1:$1048576,16,0)</f>
        <v>gi|697161458|ref|XP_009589509.1|/4.44463e-153/PREDICTED: expansin-A10-like [Nicotiana tomentosiformis]</v>
      </c>
    </row>
    <row r="235" spans="1:16">
      <c r="A235" s="1" t="s">
        <v>233</v>
      </c>
      <c r="B235">
        <f>VLOOKUP(A235,'[1]shui_24h-VS-hzt_10_24h.GeneDiff'!$1:$1048576,2,0)</f>
        <v>1659</v>
      </c>
      <c r="C235">
        <f>VLOOKUP(A235,'[1]shui_24h-VS-hzt_10_24h.GeneDiff'!$1:$1048576,3,0)</f>
        <v>44</v>
      </c>
      <c r="D235">
        <f>VLOOKUP(A235,'[1]shui_24h-VS-hzt_10_24h.GeneDiff'!$1:$1048576,4,0)</f>
        <v>36</v>
      </c>
      <c r="E235">
        <f>VLOOKUP(A235,'[1]shui_24h-VS-hzt_10_24h.GeneDiff'!$1:$1048576,5,0)</f>
        <v>166</v>
      </c>
      <c r="F235">
        <f>VLOOKUP(A235,'[1]shui_24h-VS-hzt_10_24h.GeneDiff'!$1:$1048576,6,0)</f>
        <v>110</v>
      </c>
      <c r="G235">
        <f>VLOOKUP(A235,'[1]shui_24h-VS-hzt_10_24h.GeneDiff'!$1:$1048576,7,0)</f>
        <v>1.9769476546058</v>
      </c>
      <c r="H235">
        <f>VLOOKUP(A235,'[1]shui_24h-VS-hzt_10_24h.GeneDiff'!$1:$1048576,8,0)</f>
        <v>1.7584717398704099</v>
      </c>
      <c r="I235" t="str">
        <f>VLOOKUP(A235,'[1]shui_24h-VS-hzt_10_24h.GeneDiff'!$1:$1048576,9,0)</f>
        <v>up</v>
      </c>
      <c r="J235">
        <f>VLOOKUP(A235,'[1]shui_24h-VS-hzt_10_24h.GeneDiff'!$1:$1048576,10,0)</f>
        <v>7.9933114986875394E-6</v>
      </c>
      <c r="K235">
        <f>VLOOKUP(A235,'[1]shui_24h-VS-hzt_10_24h.GeneDiff'!$1:$1048576,11,0)</f>
        <v>5.6972232074303797E-4</v>
      </c>
      <c r="L235" t="str">
        <f>VLOOKUP(A235,'[1]shui_24h-VS-hzt_10_24h.GeneDiff'!$1:$1048576,12,0)</f>
        <v>ko00908//Zeatin biosynthesis</v>
      </c>
      <c r="M235" t="str">
        <f>VLOOKUP(A235,'[1]shui_24h-VS-hzt_10_24h.GeneDiff'!$1:$1048576,13,0)</f>
        <v>-</v>
      </c>
      <c r="N235" t="str">
        <f>VLOOKUP(A235,'[1]shui_24h-VS-hzt_10_24h.GeneDiff'!$1:$1048576,14,0)</f>
        <v>GO:0016645//oxidoreductase activity, acting on the CH-NH group of donors;GO:0016616//oxidoreductase activity, acting on the CH-OH group of donors, NAD or NADP as acceptor;GO:0000166//nucleotide binding</v>
      </c>
      <c r="O235" t="str">
        <f>VLOOKUP(A235,'[1]shui_24h-VS-hzt_10_24h.GeneDiff'!$1:$1048576,15,0)</f>
        <v>GO:0009690//cytokinin metabolic process;GO:0009888//tissue development;GO:0044710</v>
      </c>
      <c r="P235" t="str">
        <f>VLOOKUP(A235,'[1]shui_24h-VS-hzt_10_24h.GeneDiff'!$1:$1048576,16,0)</f>
        <v>gi|697111135|ref|XP_009609443.1|/0/PREDICTED: cytokinin dehydrogenase 1-like [Nicotiana tomentosiformis]</v>
      </c>
    </row>
    <row r="236" spans="1:16">
      <c r="A236" s="1" t="s">
        <v>234</v>
      </c>
      <c r="B236">
        <f>VLOOKUP(A236,'[1]shui_24h-VS-hzt_10_24h.GeneDiff'!$1:$1048576,2,0)</f>
        <v>1680</v>
      </c>
      <c r="C236">
        <f>VLOOKUP(A236,'[1]shui_24h-VS-hzt_10_24h.GeneDiff'!$1:$1048576,3,0)</f>
        <v>100</v>
      </c>
      <c r="D236">
        <f>VLOOKUP(A236,'[1]shui_24h-VS-hzt_10_24h.GeneDiff'!$1:$1048576,4,0)</f>
        <v>151</v>
      </c>
      <c r="E236">
        <f>VLOOKUP(A236,'[1]shui_24h-VS-hzt_10_24h.GeneDiff'!$1:$1048576,5,0)</f>
        <v>269</v>
      </c>
      <c r="F236">
        <f>VLOOKUP(A236,'[1]shui_24h-VS-hzt_10_24h.GeneDiff'!$1:$1048576,6,0)</f>
        <v>313</v>
      </c>
      <c r="G236">
        <f>VLOOKUP(A236,'[1]shui_24h-VS-hzt_10_24h.GeneDiff'!$1:$1048576,7,0)</f>
        <v>3.17336179015386</v>
      </c>
      <c r="H236">
        <f>VLOOKUP(A236,'[1]shui_24h-VS-hzt_10_24h.GeneDiff'!$1:$1048576,8,0)</f>
        <v>1.1832070426051899</v>
      </c>
      <c r="I236" t="str">
        <f>VLOOKUP(A236,'[1]shui_24h-VS-hzt_10_24h.GeneDiff'!$1:$1048576,9,0)</f>
        <v>up</v>
      </c>
      <c r="J236">
        <f>VLOOKUP(A236,'[1]shui_24h-VS-hzt_10_24h.GeneDiff'!$1:$1048576,10,0)</f>
        <v>8.0049157312051097E-6</v>
      </c>
      <c r="K236">
        <f>VLOOKUP(A236,'[1]shui_24h-VS-hzt_10_24h.GeneDiff'!$1:$1048576,11,0)</f>
        <v>5.6972232074303797E-4</v>
      </c>
      <c r="L236" t="str">
        <f>VLOOKUP(A236,'[1]shui_24h-VS-hzt_10_24h.GeneDiff'!$1:$1048576,12,0)</f>
        <v>-</v>
      </c>
      <c r="M236" t="str">
        <f>VLOOKUP(A236,'[1]shui_24h-VS-hzt_10_24h.GeneDiff'!$1:$1048576,13,0)</f>
        <v>-</v>
      </c>
      <c r="N236" t="str">
        <f>VLOOKUP(A236,'[1]shui_24h-VS-hzt_10_24h.GeneDiff'!$1:$1048576,14,0)</f>
        <v>-</v>
      </c>
      <c r="O236" t="str">
        <f>VLOOKUP(A236,'[1]shui_24h-VS-hzt_10_24h.GeneDiff'!$1:$1048576,15,0)</f>
        <v>-</v>
      </c>
      <c r="P236" t="str">
        <f>VLOOKUP(A236,'[1]shui_24h-VS-hzt_10_24h.GeneDiff'!$1:$1048576,16,0)</f>
        <v>gi|697163291|ref|XP_009590467.1|/0/PREDICTED: protein NRT1/ PTR FAMILY 5.6-like [Nicotiana tomentosiformis]</v>
      </c>
    </row>
    <row r="237" spans="1:16">
      <c r="A237" s="1" t="s">
        <v>235</v>
      </c>
      <c r="B237">
        <f>VLOOKUP(A237,'[1]shui_24h-VS-hzt_10_24h.GeneDiff'!$1:$1048576,2,0)</f>
        <v>879</v>
      </c>
      <c r="C237">
        <f>VLOOKUP(A237,'[1]shui_24h-VS-hzt_10_24h.GeneDiff'!$1:$1048576,3,0)</f>
        <v>40</v>
      </c>
      <c r="D237">
        <f>VLOOKUP(A237,'[1]shui_24h-VS-hzt_10_24h.GeneDiff'!$1:$1048576,4,0)</f>
        <v>65</v>
      </c>
      <c r="E237">
        <f>VLOOKUP(A237,'[1]shui_24h-VS-hzt_10_24h.GeneDiff'!$1:$1048576,5,0)</f>
        <v>214</v>
      </c>
      <c r="F237">
        <f>VLOOKUP(A237,'[1]shui_24h-VS-hzt_10_24h.GeneDiff'!$1:$1048576,6,0)</f>
        <v>133</v>
      </c>
      <c r="G237">
        <f>VLOOKUP(A237,'[1]shui_24h-VS-hzt_10_24h.GeneDiff'!$1:$1048576,7,0)</f>
        <v>2.3131478715165299</v>
      </c>
      <c r="H237">
        <f>VLOOKUP(A237,'[1]shui_24h-VS-hzt_10_24h.GeneDiff'!$1:$1048576,8,0)</f>
        <v>1.7108135414411101</v>
      </c>
      <c r="I237" t="str">
        <f>VLOOKUP(A237,'[1]shui_24h-VS-hzt_10_24h.GeneDiff'!$1:$1048576,9,0)</f>
        <v>up</v>
      </c>
      <c r="J237">
        <f>VLOOKUP(A237,'[1]shui_24h-VS-hzt_10_24h.GeneDiff'!$1:$1048576,10,0)</f>
        <v>8.32255098548071E-6</v>
      </c>
      <c r="K237">
        <f>VLOOKUP(A237,'[1]shui_24h-VS-hzt_10_24h.GeneDiff'!$1:$1048576,11,0)</f>
        <v>5.8571810272594E-4</v>
      </c>
      <c r="L237" t="str">
        <f>VLOOKUP(A237,'[1]shui_24h-VS-hzt_10_24h.GeneDiff'!$1:$1048576,12,0)</f>
        <v>-</v>
      </c>
      <c r="M237" t="str">
        <f>VLOOKUP(A237,'[1]shui_24h-VS-hzt_10_24h.GeneDiff'!$1:$1048576,13,0)</f>
        <v>-</v>
      </c>
      <c r="N237" t="str">
        <f>VLOOKUP(A237,'[1]shui_24h-VS-hzt_10_24h.GeneDiff'!$1:$1048576,14,0)</f>
        <v>GO:0016772//transferase activity, transferring phosphorus-containing groups</v>
      </c>
      <c r="O237" t="str">
        <f>VLOOKUP(A237,'[1]shui_24h-VS-hzt_10_24h.GeneDiff'!$1:$1048576,15,0)</f>
        <v>GO:0009987//cellular process;GO:0006796//phosphate-containing compound metabolic process;GO:0031669//cellular response to nutrient levels</v>
      </c>
      <c r="P237" t="str">
        <f>VLOOKUP(A237,'[1]shui_24h-VS-hzt_10_24h.GeneDiff'!$1:$1048576,16,0)</f>
        <v>gi|697097072|ref|XP_009619627.1|;gi|698484499|ref|XP_009789055.1|/0;3.01445e-69/PREDICTED: SNF1-related protein kinase regulatory subunit beta-1 [Nicotiana tomentosiformis];PREDICTED: SNF1-related protein kinase regulatory subunit beta-1 [Nicotiana sylvestris]</v>
      </c>
    </row>
    <row r="238" spans="1:16">
      <c r="A238" s="1" t="s">
        <v>236</v>
      </c>
      <c r="B238">
        <f>VLOOKUP(A238,'[1]shui_24h-VS-hzt_10_24h.GeneDiff'!$1:$1048576,2,0)</f>
        <v>1770</v>
      </c>
      <c r="C238">
        <f>VLOOKUP(A238,'[1]shui_24h-VS-hzt_10_24h.GeneDiff'!$1:$1048576,3,0)</f>
        <v>266</v>
      </c>
      <c r="D238">
        <f>VLOOKUP(A238,'[1]shui_24h-VS-hzt_10_24h.GeneDiff'!$1:$1048576,4,0)</f>
        <v>220</v>
      </c>
      <c r="E238">
        <f>VLOOKUP(A238,'[1]shui_24h-VS-hzt_10_24h.GeneDiff'!$1:$1048576,5,0)</f>
        <v>432</v>
      </c>
      <c r="F238">
        <f>VLOOKUP(A238,'[1]shui_24h-VS-hzt_10_24h.GeneDiff'!$1:$1048576,6,0)</f>
        <v>572</v>
      </c>
      <c r="G238">
        <f>VLOOKUP(A238,'[1]shui_24h-VS-hzt_10_24h.GeneDiff'!$1:$1048576,7,0)</f>
        <v>4.0081975378082104</v>
      </c>
      <c r="H238">
        <f>VLOOKUP(A238,'[1]shui_24h-VS-hzt_10_24h.GeneDiff'!$1:$1048576,8,0)</f>
        <v>1.0020712430565299</v>
      </c>
      <c r="I238" t="str">
        <f>VLOOKUP(A238,'[1]shui_24h-VS-hzt_10_24h.GeneDiff'!$1:$1048576,9,0)</f>
        <v>up</v>
      </c>
      <c r="J238">
        <f>VLOOKUP(A238,'[1]shui_24h-VS-hzt_10_24h.GeneDiff'!$1:$1048576,10,0)</f>
        <v>8.6175243165533808E-6</v>
      </c>
      <c r="K238">
        <f>VLOOKUP(A238,'[1]shui_24h-VS-hzt_10_24h.GeneDiff'!$1:$1048576,11,0)</f>
        <v>6.0378205372580297E-4</v>
      </c>
      <c r="L238" t="str">
        <f>VLOOKUP(A238,'[1]shui_24h-VS-hzt_10_24h.GeneDiff'!$1:$1048576,12,0)</f>
        <v>-</v>
      </c>
      <c r="M238" t="str">
        <f>VLOOKUP(A238,'[1]shui_24h-VS-hzt_10_24h.GeneDiff'!$1:$1048576,13,0)</f>
        <v>-</v>
      </c>
      <c r="N238" t="str">
        <f>VLOOKUP(A238,'[1]shui_24h-VS-hzt_10_24h.GeneDiff'!$1:$1048576,14,0)</f>
        <v>-</v>
      </c>
      <c r="O238" t="str">
        <f>VLOOKUP(A238,'[1]shui_24h-VS-hzt_10_24h.GeneDiff'!$1:$1048576,15,0)</f>
        <v>-</v>
      </c>
      <c r="P238" t="str">
        <f>VLOOKUP(A238,'[1]shui_24h-VS-hzt_10_24h.GeneDiff'!$1:$1048576,16,0)</f>
        <v>gi|698503881|ref|XP_009797500.1|/0/PREDICTED: WPP domain-interacting protein 2 [Nicotiana sylvestris]</v>
      </c>
    </row>
    <row r="239" spans="1:16">
      <c r="A239" s="1" t="s">
        <v>237</v>
      </c>
      <c r="B239">
        <f>VLOOKUP(A239,'[1]shui_24h-VS-hzt_10_24h.GeneDiff'!$1:$1048576,2,0)</f>
        <v>1122</v>
      </c>
      <c r="C239">
        <f>VLOOKUP(A239,'[1]shui_24h-VS-hzt_10_24h.GeneDiff'!$1:$1048576,3,0)</f>
        <v>209</v>
      </c>
      <c r="D239">
        <f>VLOOKUP(A239,'[1]shui_24h-VS-hzt_10_24h.GeneDiff'!$1:$1048576,4,0)</f>
        <v>150</v>
      </c>
      <c r="E239">
        <f>VLOOKUP(A239,'[1]shui_24h-VS-hzt_10_24h.GeneDiff'!$1:$1048576,5,0)</f>
        <v>513</v>
      </c>
      <c r="F239">
        <f>VLOOKUP(A239,'[1]shui_24h-VS-hzt_10_24h.GeneDiff'!$1:$1048576,6,0)</f>
        <v>356</v>
      </c>
      <c r="G239">
        <f>VLOOKUP(A239,'[1]shui_24h-VS-hzt_10_24h.GeneDiff'!$1:$1048576,7,0)</f>
        <v>3.7427912388920102</v>
      </c>
      <c r="H239">
        <f>VLOOKUP(A239,'[1]shui_24h-VS-hzt_10_24h.GeneDiff'!$1:$1048576,8,0)</f>
        <v>1.24562431841828</v>
      </c>
      <c r="I239" t="str">
        <f>VLOOKUP(A239,'[1]shui_24h-VS-hzt_10_24h.GeneDiff'!$1:$1048576,9,0)</f>
        <v>up</v>
      </c>
      <c r="J239">
        <f>VLOOKUP(A239,'[1]shui_24h-VS-hzt_10_24h.GeneDiff'!$1:$1048576,10,0)</f>
        <v>8.6671658566460206E-6</v>
      </c>
      <c r="K239">
        <f>VLOOKUP(A239,'[1]shui_24h-VS-hzt_10_24h.GeneDiff'!$1:$1048576,11,0)</f>
        <v>6.0591368579643605E-4</v>
      </c>
      <c r="L239" t="str">
        <f>VLOOKUP(A239,'[1]shui_24h-VS-hzt_10_24h.GeneDiff'!$1:$1048576,12,0)</f>
        <v>ko03410//Base excision repair</v>
      </c>
      <c r="M239" t="str">
        <f>VLOOKUP(A239,'[1]shui_24h-VS-hzt_10_24h.GeneDiff'!$1:$1048576,13,0)</f>
        <v>-</v>
      </c>
      <c r="N239" t="str">
        <f>VLOOKUP(A239,'[1]shui_24h-VS-hzt_10_24h.GeneDiff'!$1:$1048576,14,0)</f>
        <v>-</v>
      </c>
      <c r="O239" t="str">
        <f>VLOOKUP(A239,'[1]shui_24h-VS-hzt_10_24h.GeneDiff'!$1:$1048576,15,0)</f>
        <v>-</v>
      </c>
      <c r="P239" t="str">
        <f>VLOOKUP(A239,'[1]shui_24h-VS-hzt_10_24h.GeneDiff'!$1:$1048576,16,0)</f>
        <v>gi|697166589|ref|XP_009592127.1|/0/PREDICTED: uncharacterized protein LOC104089024 [Nicotiana tomentosiformis]</v>
      </c>
    </row>
    <row r="240" spans="1:16">
      <c r="A240" s="1" t="s">
        <v>238</v>
      </c>
      <c r="B240">
        <f>VLOOKUP(A240,'[1]shui_24h-VS-hzt_10_24h.GeneDiff'!$1:$1048576,2,0)</f>
        <v>1530</v>
      </c>
      <c r="C240">
        <f>VLOOKUP(A240,'[1]shui_24h-VS-hzt_10_24h.GeneDiff'!$1:$1048576,3,0)</f>
        <v>6</v>
      </c>
      <c r="D240">
        <f>VLOOKUP(A240,'[1]shui_24h-VS-hzt_10_24h.GeneDiff'!$1:$1048576,4,0)</f>
        <v>4</v>
      </c>
      <c r="E240">
        <f>VLOOKUP(A240,'[1]shui_24h-VS-hzt_10_24h.GeneDiff'!$1:$1048576,5,0)</f>
        <v>50</v>
      </c>
      <c r="F240">
        <f>VLOOKUP(A240,'[1]shui_24h-VS-hzt_10_24h.GeneDiff'!$1:$1048576,6,0)</f>
        <v>30</v>
      </c>
      <c r="G240">
        <f>VLOOKUP(A240,'[1]shui_24h-VS-hzt_10_24h.GeneDiff'!$1:$1048576,7,0)</f>
        <v>8.2695887187259204E-2</v>
      </c>
      <c r="H240">
        <f>VLOOKUP(A240,'[1]shui_24h-VS-hzt_10_24h.GeneDiff'!$1:$1048576,8,0)</f>
        <v>2.94606736946746</v>
      </c>
      <c r="I240" t="str">
        <f>VLOOKUP(A240,'[1]shui_24h-VS-hzt_10_24h.GeneDiff'!$1:$1048576,9,0)</f>
        <v>up</v>
      </c>
      <c r="J240">
        <f>VLOOKUP(A240,'[1]shui_24h-VS-hzt_10_24h.GeneDiff'!$1:$1048576,10,0)</f>
        <v>8.8188168076319203E-6</v>
      </c>
      <c r="K240">
        <f>VLOOKUP(A240,'[1]shui_24h-VS-hzt_10_24h.GeneDiff'!$1:$1048576,11,0)</f>
        <v>6.1515149364563401E-4</v>
      </c>
      <c r="L240" t="str">
        <f>VLOOKUP(A240,'[1]shui_24h-VS-hzt_10_24h.GeneDiff'!$1:$1048576,12,0)</f>
        <v>-</v>
      </c>
      <c r="M240" t="str">
        <f>VLOOKUP(A240,'[1]shui_24h-VS-hzt_10_24h.GeneDiff'!$1:$1048576,13,0)</f>
        <v>GO:0031224//intrinsic component of membrane</v>
      </c>
      <c r="N240" t="str">
        <f>VLOOKUP(A240,'[1]shui_24h-VS-hzt_10_24h.GeneDiff'!$1:$1048576,14,0)</f>
        <v>GO:0022857//transmembrane transporter activity</v>
      </c>
      <c r="O240" t="str">
        <f>VLOOKUP(A240,'[1]shui_24h-VS-hzt_10_24h.GeneDiff'!$1:$1048576,15,0)</f>
        <v>GO:0051234//establishment of localization;GO:0044763</v>
      </c>
      <c r="P240" t="str">
        <f>VLOOKUP(A240,'[1]shui_24h-VS-hzt_10_24h.GeneDiff'!$1:$1048576,16,0)</f>
        <v>gi|698470782|ref|XP_009783890.1|/1.02791e-149/PREDICTED: hexose carrier protein HEX6-like [Nicotiana sylvestris]</v>
      </c>
    </row>
    <row r="241" spans="1:16">
      <c r="A241" s="1" t="s">
        <v>239</v>
      </c>
      <c r="B241">
        <f>VLOOKUP(A241,'[1]shui_24h-VS-hzt_10_24h.GeneDiff'!$1:$1048576,2,0)</f>
        <v>1617</v>
      </c>
      <c r="C241">
        <f>VLOOKUP(A241,'[1]shui_24h-VS-hzt_10_24h.GeneDiff'!$1:$1048576,3,0)</f>
        <v>259</v>
      </c>
      <c r="D241">
        <f>VLOOKUP(A241,'[1]shui_24h-VS-hzt_10_24h.GeneDiff'!$1:$1048576,4,0)</f>
        <v>201</v>
      </c>
      <c r="E241">
        <f>VLOOKUP(A241,'[1]shui_24h-VS-hzt_10_24h.GeneDiff'!$1:$1048576,5,0)</f>
        <v>495</v>
      </c>
      <c r="F241">
        <f>VLOOKUP(A241,'[1]shui_24h-VS-hzt_10_24h.GeneDiff'!$1:$1048576,6,0)</f>
        <v>459</v>
      </c>
      <c r="G241">
        <f>VLOOKUP(A241,'[1]shui_24h-VS-hzt_10_24h.GeneDiff'!$1:$1048576,7,0)</f>
        <v>3.9401374277781298</v>
      </c>
      <c r="H241">
        <f>VLOOKUP(A241,'[1]shui_24h-VS-hzt_10_24h.GeneDiff'!$1:$1048576,8,0)</f>
        <v>1.01630187967643</v>
      </c>
      <c r="I241" t="str">
        <f>VLOOKUP(A241,'[1]shui_24h-VS-hzt_10_24h.GeneDiff'!$1:$1048576,9,0)</f>
        <v>up</v>
      </c>
      <c r="J241">
        <f>VLOOKUP(A241,'[1]shui_24h-VS-hzt_10_24h.GeneDiff'!$1:$1048576,10,0)</f>
        <v>9.2516653544370192E-6</v>
      </c>
      <c r="K241">
        <f>VLOOKUP(A241,'[1]shui_24h-VS-hzt_10_24h.GeneDiff'!$1:$1048576,11,0)</f>
        <v>6.4376800187412105E-4</v>
      </c>
      <c r="L241" t="str">
        <f>VLOOKUP(A241,'[1]shui_24h-VS-hzt_10_24h.GeneDiff'!$1:$1048576,12,0)</f>
        <v>ko04626//Plant-pathogen interaction</v>
      </c>
      <c r="M241" t="str">
        <f>VLOOKUP(A241,'[1]shui_24h-VS-hzt_10_24h.GeneDiff'!$1:$1048576,13,0)</f>
        <v>-</v>
      </c>
      <c r="N241" t="str">
        <f>VLOOKUP(A241,'[1]shui_24h-VS-hzt_10_24h.GeneDiff'!$1:$1048576,14,0)</f>
        <v>-</v>
      </c>
      <c r="O241" t="str">
        <f>VLOOKUP(A241,'[1]shui_24h-VS-hzt_10_24h.GeneDiff'!$1:$1048576,15,0)</f>
        <v>-</v>
      </c>
      <c r="P241" t="str">
        <f>VLOOKUP(A241,'[1]shui_24h-VS-hzt_10_24h.GeneDiff'!$1:$1048576,16,0)</f>
        <v>gi|697160322|ref|XP_009588939.1|/0/PREDICTED: calcium-dependent protein kinase 10-like [Nicotiana tomentosiformis]</v>
      </c>
    </row>
    <row r="242" spans="1:16">
      <c r="A242" s="1" t="s">
        <v>240</v>
      </c>
      <c r="B242">
        <f>VLOOKUP(A242,'[1]shui_24h-VS-hzt_10_24h.GeneDiff'!$1:$1048576,2,0)</f>
        <v>1413</v>
      </c>
      <c r="C242">
        <f>VLOOKUP(A242,'[1]shui_24h-VS-hzt_10_24h.GeneDiff'!$1:$1048576,3,0)</f>
        <v>12</v>
      </c>
      <c r="D242">
        <f>VLOOKUP(A242,'[1]shui_24h-VS-hzt_10_24h.GeneDiff'!$1:$1048576,4,0)</f>
        <v>5</v>
      </c>
      <c r="E242">
        <f>VLOOKUP(A242,'[1]shui_24h-VS-hzt_10_24h.GeneDiff'!$1:$1048576,5,0)</f>
        <v>95</v>
      </c>
      <c r="F242">
        <f>VLOOKUP(A242,'[1]shui_24h-VS-hzt_10_24h.GeneDiff'!$1:$1048576,6,0)</f>
        <v>38</v>
      </c>
      <c r="G242">
        <f>VLOOKUP(A242,'[1]shui_24h-VS-hzt_10_24h.GeneDiff'!$1:$1048576,7,0)</f>
        <v>0.77801222958391703</v>
      </c>
      <c r="H242">
        <f>VLOOKUP(A242,'[1]shui_24h-VS-hzt_10_24h.GeneDiff'!$1:$1048576,8,0)</f>
        <v>2.9302538033633199</v>
      </c>
      <c r="I242" t="str">
        <f>VLOOKUP(A242,'[1]shui_24h-VS-hzt_10_24h.GeneDiff'!$1:$1048576,9,0)</f>
        <v>up</v>
      </c>
      <c r="J242">
        <f>VLOOKUP(A242,'[1]shui_24h-VS-hzt_10_24h.GeneDiff'!$1:$1048576,10,0)</f>
        <v>9.2744050912182902E-6</v>
      </c>
      <c r="K242">
        <f>VLOOKUP(A242,'[1]shui_24h-VS-hzt_10_24h.GeneDiff'!$1:$1048576,11,0)</f>
        <v>6.4376800187412105E-4</v>
      </c>
      <c r="L242" t="str">
        <f>VLOOKUP(A242,'[1]shui_24h-VS-hzt_10_24h.GeneDiff'!$1:$1048576,12,0)</f>
        <v>ko00270//Cysteine and methionine metabolism;ko01100//Metabolic pathways;ko01110//Biosynthesis of secondary metabolites</v>
      </c>
      <c r="M242" t="str">
        <f>VLOOKUP(A242,'[1]shui_24h-VS-hzt_10_24h.GeneDiff'!$1:$1048576,13,0)</f>
        <v>-</v>
      </c>
      <c r="N242" t="str">
        <f>VLOOKUP(A242,'[1]shui_24h-VS-hzt_10_24h.GeneDiff'!$1:$1048576,14,0)</f>
        <v>GO:0043168//anion binding;GO:0005515//protein binding;GO:0016846//carbon-sulfur lyase activity</v>
      </c>
      <c r="O242" t="str">
        <f>VLOOKUP(A242,'[1]shui_24h-VS-hzt_10_24h.GeneDiff'!$1:$1048576,15,0)</f>
        <v>GO:0006412//translation;GO:0010039//response to iron ion;GO:0009692;GO:0009725//response to hormone;GO:0018871;GO:0003006//developmental process involved in reproduction</v>
      </c>
      <c r="P242" t="str">
        <f>VLOOKUP(A242,'[1]shui_24h-VS-hzt_10_24h.GeneDiff'!$1:$1048576,16,0)</f>
        <v>gi|698428580|ref|XP_009789938.1|/0/PREDICTED: 1-aminocyclopropane-1-carboxylate synthase 3 [Nicotiana sylvestris]</v>
      </c>
    </row>
    <row r="243" spans="1:16">
      <c r="A243" s="1" t="s">
        <v>241</v>
      </c>
      <c r="B243">
        <f>VLOOKUP(A243,'[1]shui_24h-VS-hzt_10_24h.GeneDiff'!$1:$1048576,2,0)</f>
        <v>687</v>
      </c>
      <c r="C243">
        <f>VLOOKUP(A243,'[1]shui_24h-VS-hzt_10_24h.GeneDiff'!$1:$1048576,3,0)</f>
        <v>10</v>
      </c>
      <c r="D243">
        <f>VLOOKUP(A243,'[1]shui_24h-VS-hzt_10_24h.GeneDiff'!$1:$1048576,4,0)</f>
        <v>18</v>
      </c>
      <c r="E243">
        <f>VLOOKUP(A243,'[1]shui_24h-VS-hzt_10_24h.GeneDiff'!$1:$1048576,5,0)</f>
        <v>93</v>
      </c>
      <c r="F243">
        <f>VLOOKUP(A243,'[1]shui_24h-VS-hzt_10_24h.GeneDiff'!$1:$1048576,6,0)</f>
        <v>56</v>
      </c>
      <c r="G243">
        <f>VLOOKUP(A243,'[1]shui_24h-VS-hzt_10_24h.GeneDiff'!$1:$1048576,7,0)</f>
        <v>0.99862624021780699</v>
      </c>
      <c r="H243">
        <f>VLOOKUP(A243,'[1]shui_24h-VS-hzt_10_24h.GeneDiff'!$1:$1048576,8,0)</f>
        <v>2.3899903363288901</v>
      </c>
      <c r="I243" t="str">
        <f>VLOOKUP(A243,'[1]shui_24h-VS-hzt_10_24h.GeneDiff'!$1:$1048576,9,0)</f>
        <v>up</v>
      </c>
      <c r="J243">
        <f>VLOOKUP(A243,'[1]shui_24h-VS-hzt_10_24h.GeneDiff'!$1:$1048576,10,0)</f>
        <v>9.2903181468719308E-6</v>
      </c>
      <c r="K243">
        <f>VLOOKUP(A243,'[1]shui_24h-VS-hzt_10_24h.GeneDiff'!$1:$1048576,11,0)</f>
        <v>6.4376800187412105E-4</v>
      </c>
      <c r="L243" t="str">
        <f>VLOOKUP(A243,'[1]shui_24h-VS-hzt_10_24h.GeneDiff'!$1:$1048576,12,0)</f>
        <v>ko04075//Plant hormone signal transduction</v>
      </c>
      <c r="M243" t="str">
        <f>VLOOKUP(A243,'[1]shui_24h-VS-hzt_10_24h.GeneDiff'!$1:$1048576,13,0)</f>
        <v>-</v>
      </c>
      <c r="N243" t="str">
        <f>VLOOKUP(A243,'[1]shui_24h-VS-hzt_10_24h.GeneDiff'!$1:$1048576,14,0)</f>
        <v>-</v>
      </c>
      <c r="O243" t="str">
        <f>VLOOKUP(A243,'[1]shui_24h-VS-hzt_10_24h.GeneDiff'!$1:$1048576,15,0)</f>
        <v>GO:0009987//cellular process;GO:0050896//response to stimulus</v>
      </c>
      <c r="P243" t="str">
        <f>VLOOKUP(A243,'[1]shui_24h-VS-hzt_10_24h.GeneDiff'!$1:$1048576,16,0)</f>
        <v>gi|697139282|ref|XP_009623727.1|/3.06019e-169/PREDICTED: auxin-responsive protein IAA29-like [Nicotiana tomentosiformis]</v>
      </c>
    </row>
    <row r="244" spans="1:16">
      <c r="A244" s="1" t="s">
        <v>242</v>
      </c>
      <c r="B244">
        <f>VLOOKUP(A244,'[1]shui_24h-VS-hzt_10_24h.GeneDiff'!$1:$1048576,2,0)</f>
        <v>2523</v>
      </c>
      <c r="C244">
        <f>VLOOKUP(A244,'[1]shui_24h-VS-hzt_10_24h.GeneDiff'!$1:$1048576,3,0)</f>
        <v>142</v>
      </c>
      <c r="D244">
        <f>VLOOKUP(A244,'[1]shui_24h-VS-hzt_10_24h.GeneDiff'!$1:$1048576,4,0)</f>
        <v>130</v>
      </c>
      <c r="E244">
        <f>VLOOKUP(A244,'[1]shui_24h-VS-hzt_10_24h.GeneDiff'!$1:$1048576,5,0)</f>
        <v>272</v>
      </c>
      <c r="F244">
        <f>VLOOKUP(A244,'[1]shui_24h-VS-hzt_10_24h.GeneDiff'!$1:$1048576,6,0)</f>
        <v>325</v>
      </c>
      <c r="G244">
        <f>VLOOKUP(A244,'[1]shui_24h-VS-hzt_10_24h.GeneDiff'!$1:$1048576,7,0)</f>
        <v>3.2368293194829598</v>
      </c>
      <c r="H244">
        <f>VLOOKUP(A244,'[1]shui_24h-VS-hzt_10_24h.GeneDiff'!$1:$1048576,8,0)</f>
        <v>1.0943423509664001</v>
      </c>
      <c r="I244" t="str">
        <f>VLOOKUP(A244,'[1]shui_24h-VS-hzt_10_24h.GeneDiff'!$1:$1048576,9,0)</f>
        <v>up</v>
      </c>
      <c r="J244">
        <f>VLOOKUP(A244,'[1]shui_24h-VS-hzt_10_24h.GeneDiff'!$1:$1048576,10,0)</f>
        <v>9.7699937644987502E-6</v>
      </c>
      <c r="K244">
        <f>VLOOKUP(A244,'[1]shui_24h-VS-hzt_10_24h.GeneDiff'!$1:$1048576,11,0)</f>
        <v>6.7110704444636401E-4</v>
      </c>
      <c r="L244" t="str">
        <f>VLOOKUP(A244,'[1]shui_24h-VS-hzt_10_24h.GeneDiff'!$1:$1048576,12,0)</f>
        <v>ko00604//Glycosphingolipid biosynthesis - ganglio series;ko00531//Glycosaminoglycan degradation;ko01100//Metabolic pathways;ko00600//Sphingolipid metabolism;ko00052//Galactose metabolism;ko00511//Other glycan degradation</v>
      </c>
      <c r="M244" t="str">
        <f>VLOOKUP(A244,'[1]shui_24h-VS-hzt_10_24h.GeneDiff'!$1:$1048576,13,0)</f>
        <v>-</v>
      </c>
      <c r="N244" t="str">
        <f>VLOOKUP(A244,'[1]shui_24h-VS-hzt_10_24h.GeneDiff'!$1:$1048576,14,0)</f>
        <v>GO:0015925//galactosidase activity;GO:0005488</v>
      </c>
      <c r="O244" t="str">
        <f>VLOOKUP(A244,'[1]shui_24h-VS-hzt_10_24h.GeneDiff'!$1:$1048576,15,0)</f>
        <v>GO:0044238//primary metabolic process</v>
      </c>
      <c r="P244" t="str">
        <f>VLOOKUP(A244,'[1]shui_24h-VS-hzt_10_24h.GeneDiff'!$1:$1048576,16,0)</f>
        <v>gi|698551721|ref|XP_009769408.1|/0/PREDICTED: beta-galactosidase-like [Nicotiana sylvestris]</v>
      </c>
    </row>
    <row r="245" spans="1:16">
      <c r="A245" s="1" t="s">
        <v>243</v>
      </c>
      <c r="B245">
        <f>VLOOKUP(A245,'[1]shui_24h-VS-hzt_10_24h.GeneDiff'!$1:$1048576,2,0)</f>
        <v>1710</v>
      </c>
      <c r="C245">
        <f>VLOOKUP(A245,'[1]shui_24h-VS-hzt_10_24h.GeneDiff'!$1:$1048576,3,0)</f>
        <v>169</v>
      </c>
      <c r="D245">
        <f>VLOOKUP(A245,'[1]shui_24h-VS-hzt_10_24h.GeneDiff'!$1:$1048576,4,0)</f>
        <v>182</v>
      </c>
      <c r="E245">
        <f>VLOOKUP(A245,'[1]shui_24h-VS-hzt_10_24h.GeneDiff'!$1:$1048576,5,0)</f>
        <v>301</v>
      </c>
      <c r="F245">
        <f>VLOOKUP(A245,'[1]shui_24h-VS-hzt_10_24h.GeneDiff'!$1:$1048576,6,0)</f>
        <v>476</v>
      </c>
      <c r="G245">
        <f>VLOOKUP(A245,'[1]shui_24h-VS-hzt_10_24h.GeneDiff'!$1:$1048576,7,0)</f>
        <v>3.60369438874373</v>
      </c>
      <c r="H245">
        <f>VLOOKUP(A245,'[1]shui_24h-VS-hzt_10_24h.GeneDiff'!$1:$1048576,8,0)</f>
        <v>1.1021062862339901</v>
      </c>
      <c r="I245" t="str">
        <f>VLOOKUP(A245,'[1]shui_24h-VS-hzt_10_24h.GeneDiff'!$1:$1048576,9,0)</f>
        <v>up</v>
      </c>
      <c r="J245">
        <f>VLOOKUP(A245,'[1]shui_24h-VS-hzt_10_24h.GeneDiff'!$1:$1048576,10,0)</f>
        <v>9.8885718411373298E-6</v>
      </c>
      <c r="K245">
        <f>VLOOKUP(A245,'[1]shui_24h-VS-hzt_10_24h.GeneDiff'!$1:$1048576,11,0)</f>
        <v>6.7777561212873695E-4</v>
      </c>
      <c r="L245" t="str">
        <f>VLOOKUP(A245,'[1]shui_24h-VS-hzt_10_24h.GeneDiff'!$1:$1048576,12,0)</f>
        <v>-</v>
      </c>
      <c r="M245" t="str">
        <f>VLOOKUP(A245,'[1]shui_24h-VS-hzt_10_24h.GeneDiff'!$1:$1048576,13,0)</f>
        <v>-</v>
      </c>
      <c r="N245" t="str">
        <f>VLOOKUP(A245,'[1]shui_24h-VS-hzt_10_24h.GeneDiff'!$1:$1048576,14,0)</f>
        <v>-</v>
      </c>
      <c r="O245" t="str">
        <f>VLOOKUP(A245,'[1]shui_24h-VS-hzt_10_24h.GeneDiff'!$1:$1048576,15,0)</f>
        <v>-</v>
      </c>
      <c r="P245" t="str">
        <f>VLOOKUP(A245,'[1]shui_24h-VS-hzt_10_24h.GeneDiff'!$1:$1048576,16,0)</f>
        <v>gi|697113088|ref|XP_009610425.1|/0/PREDICTED: protein NRT1/ PTR FAMILY 2.11 [Nicotiana tomentosiformis]</v>
      </c>
    </row>
    <row r="246" spans="1:16">
      <c r="A246" s="1" t="s">
        <v>244</v>
      </c>
      <c r="B246">
        <f>VLOOKUP(A246,'[1]shui_24h-VS-hzt_10_24h.GeneDiff'!$1:$1048576,2,0)</f>
        <v>759</v>
      </c>
      <c r="C246">
        <f>VLOOKUP(A246,'[1]shui_24h-VS-hzt_10_24h.GeneDiff'!$1:$1048576,3,0)</f>
        <v>131</v>
      </c>
      <c r="D246">
        <f>VLOOKUP(A246,'[1]shui_24h-VS-hzt_10_24h.GeneDiff'!$1:$1048576,4,0)</f>
        <v>153</v>
      </c>
      <c r="E246">
        <f>VLOOKUP(A246,'[1]shui_24h-VS-hzt_10_24h.GeneDiff'!$1:$1048576,5,0)</f>
        <v>296</v>
      </c>
      <c r="F246">
        <f>VLOOKUP(A246,'[1]shui_24h-VS-hzt_10_24h.GeneDiff'!$1:$1048576,6,0)</f>
        <v>311</v>
      </c>
      <c r="G246">
        <f>VLOOKUP(A246,'[1]shui_24h-VS-hzt_10_24h.GeneDiff'!$1:$1048576,7,0)</f>
        <v>3.2734320435572899</v>
      </c>
      <c r="H246">
        <f>VLOOKUP(A246,'[1]shui_24h-VS-hzt_10_24h.GeneDiff'!$1:$1048576,8,0)</f>
        <v>1.06388736761526</v>
      </c>
      <c r="I246" t="str">
        <f>VLOOKUP(A246,'[1]shui_24h-VS-hzt_10_24h.GeneDiff'!$1:$1048576,9,0)</f>
        <v>up</v>
      </c>
      <c r="J246">
        <f>VLOOKUP(A246,'[1]shui_24h-VS-hzt_10_24h.GeneDiff'!$1:$1048576,10,0)</f>
        <v>1.00127617547245E-5</v>
      </c>
      <c r="K246">
        <f>VLOOKUP(A246,'[1]shui_24h-VS-hzt_10_24h.GeneDiff'!$1:$1048576,11,0)</f>
        <v>6.8479905719025496E-4</v>
      </c>
      <c r="L246" t="str">
        <f>VLOOKUP(A246,'[1]shui_24h-VS-hzt_10_24h.GeneDiff'!$1:$1048576,12,0)</f>
        <v>-</v>
      </c>
      <c r="M246" t="str">
        <f>VLOOKUP(A246,'[1]shui_24h-VS-hzt_10_24h.GeneDiff'!$1:$1048576,13,0)</f>
        <v>-</v>
      </c>
      <c r="N246" t="str">
        <f>VLOOKUP(A246,'[1]shui_24h-VS-hzt_10_24h.GeneDiff'!$1:$1048576,14,0)</f>
        <v>GO:0097159//organic cyclic compound binding</v>
      </c>
      <c r="O246" t="str">
        <f>VLOOKUP(A246,'[1]shui_24h-VS-hzt_10_24h.GeneDiff'!$1:$1048576,15,0)</f>
        <v>-</v>
      </c>
      <c r="P246" t="str">
        <f>VLOOKUP(A246,'[1]shui_24h-VS-hzt_10_24h.GeneDiff'!$1:$1048576,16,0)</f>
        <v>gi|697186800|ref|XP_009602437.1|/8.14831e-177/PREDICTED: protein vip1-like isoform X2 [Nicotiana tomentosiformis]</v>
      </c>
    </row>
    <row r="247" spans="1:16">
      <c r="A247" s="1" t="s">
        <v>245</v>
      </c>
      <c r="B247">
        <f>VLOOKUP(A247,'[1]shui_24h-VS-hzt_10_24h.GeneDiff'!$1:$1048576,2,0)</f>
        <v>942</v>
      </c>
      <c r="C247">
        <f>VLOOKUP(A247,'[1]shui_24h-VS-hzt_10_24h.GeneDiff'!$1:$1048576,3,0)</f>
        <v>33</v>
      </c>
      <c r="D247">
        <f>VLOOKUP(A247,'[1]shui_24h-VS-hzt_10_24h.GeneDiff'!$1:$1048576,4,0)</f>
        <v>25</v>
      </c>
      <c r="E247">
        <f>VLOOKUP(A247,'[1]shui_24h-VS-hzt_10_24h.GeneDiff'!$1:$1048576,5,0)</f>
        <v>156</v>
      </c>
      <c r="F247">
        <f>VLOOKUP(A247,'[1]shui_24h-VS-hzt_10_24h.GeneDiff'!$1:$1048576,6,0)</f>
        <v>84</v>
      </c>
      <c r="G247">
        <f>VLOOKUP(A247,'[1]shui_24h-VS-hzt_10_24h.GeneDiff'!$1:$1048576,7,0)</f>
        <v>1.72939005075638</v>
      </c>
      <c r="H247">
        <f>VLOOKUP(A247,'[1]shui_24h-VS-hzt_10_24h.GeneDiff'!$1:$1048576,8,0)</f>
        <v>2.0235979331234502</v>
      </c>
      <c r="I247" t="str">
        <f>VLOOKUP(A247,'[1]shui_24h-VS-hzt_10_24h.GeneDiff'!$1:$1048576,9,0)</f>
        <v>up</v>
      </c>
      <c r="J247">
        <f>VLOOKUP(A247,'[1]shui_24h-VS-hzt_10_24h.GeneDiff'!$1:$1048576,10,0)</f>
        <v>1.02012289691436E-5</v>
      </c>
      <c r="K247">
        <f>VLOOKUP(A247,'[1]shui_24h-VS-hzt_10_24h.GeneDiff'!$1:$1048576,11,0)</f>
        <v>6.9252593789218301E-4</v>
      </c>
      <c r="L247" t="str">
        <f>VLOOKUP(A247,'[1]shui_24h-VS-hzt_10_24h.GeneDiff'!$1:$1048576,12,0)</f>
        <v>ko00908//Zeatin biosynthesis;ko01100//Metabolic pathways;ko00905//Brassinosteroid biosynthesis;ko01110//Biosynthesis of secondary metabolites</v>
      </c>
      <c r="M247" t="str">
        <f>VLOOKUP(A247,'[1]shui_24h-VS-hzt_10_24h.GeneDiff'!$1:$1048576,13,0)</f>
        <v>-</v>
      </c>
      <c r="N247" t="str">
        <f>VLOOKUP(A247,'[1]shui_24h-VS-hzt_10_24h.GeneDiff'!$1:$1048576,14,0)</f>
        <v>GO:0046914//transition metal ion binding;GO:0016491//oxidoreductase activity;GO:0046906//tetrapyrrole binding;GO:0016634//oxidoreductase activity, acting on the CH-CH group of donors, oxygen as acceptor</v>
      </c>
      <c r="O247" t="str">
        <f>VLOOKUP(A247,'[1]shui_24h-VS-hzt_10_24h.GeneDiff'!$1:$1048576,15,0)</f>
        <v>GO:0044710</v>
      </c>
      <c r="P247" t="str">
        <f>VLOOKUP(A247,'[1]shui_24h-VS-hzt_10_24h.GeneDiff'!$1:$1048576,16,0)</f>
        <v>gi|697160113|ref|XP_009588836.1|/2.98355e-97/PREDICTED: cytochrome P450 734A1-like, partial [Nicotiana tomentosiformis]</v>
      </c>
    </row>
    <row r="248" spans="1:16">
      <c r="A248" s="1" t="s">
        <v>246</v>
      </c>
      <c r="B248">
        <f>VLOOKUP(A248,'[1]shui_24h-VS-hzt_10_24h.GeneDiff'!$1:$1048576,2,0)</f>
        <v>930</v>
      </c>
      <c r="C248">
        <f>VLOOKUP(A248,'[1]shui_24h-VS-hzt_10_24h.GeneDiff'!$1:$1048576,3,0)</f>
        <v>12</v>
      </c>
      <c r="D248">
        <f>VLOOKUP(A248,'[1]shui_24h-VS-hzt_10_24h.GeneDiff'!$1:$1048576,4,0)</f>
        <v>7</v>
      </c>
      <c r="E248">
        <f>VLOOKUP(A248,'[1]shui_24h-VS-hzt_10_24h.GeneDiff'!$1:$1048576,5,0)</f>
        <v>42</v>
      </c>
      <c r="F248">
        <f>VLOOKUP(A248,'[1]shui_24h-VS-hzt_10_24h.GeneDiff'!$1:$1048576,6,0)</f>
        <v>71</v>
      </c>
      <c r="G248">
        <f>VLOOKUP(A248,'[1]shui_24h-VS-hzt_10_24h.GeneDiff'!$1:$1048576,7,0)</f>
        <v>0.58514992417296896</v>
      </c>
      <c r="H248">
        <f>VLOOKUP(A248,'[1]shui_24h-VS-hzt_10_24h.GeneDiff'!$1:$1048576,8,0)</f>
        <v>2.5053710526183801</v>
      </c>
      <c r="I248" t="str">
        <f>VLOOKUP(A248,'[1]shui_24h-VS-hzt_10_24h.GeneDiff'!$1:$1048576,9,0)</f>
        <v>up</v>
      </c>
      <c r="J248">
        <f>VLOOKUP(A248,'[1]shui_24h-VS-hzt_10_24h.GeneDiff'!$1:$1048576,10,0)</f>
        <v>1.0204552212481401E-5</v>
      </c>
      <c r="K248">
        <f>VLOOKUP(A248,'[1]shui_24h-VS-hzt_10_24h.GeneDiff'!$1:$1048576,11,0)</f>
        <v>6.9252593789218301E-4</v>
      </c>
      <c r="L248" t="str">
        <f>VLOOKUP(A248,'[1]shui_24h-VS-hzt_10_24h.GeneDiff'!$1:$1048576,12,0)</f>
        <v>-</v>
      </c>
      <c r="M248" t="str">
        <f>VLOOKUP(A248,'[1]shui_24h-VS-hzt_10_24h.GeneDiff'!$1:$1048576,13,0)</f>
        <v>-</v>
      </c>
      <c r="N248" t="str">
        <f>VLOOKUP(A248,'[1]shui_24h-VS-hzt_10_24h.GeneDiff'!$1:$1048576,14,0)</f>
        <v>-</v>
      </c>
      <c r="O248" t="str">
        <f>VLOOKUP(A248,'[1]shui_24h-VS-hzt_10_24h.GeneDiff'!$1:$1048576,15,0)</f>
        <v>-</v>
      </c>
      <c r="P248" t="str">
        <f>VLOOKUP(A248,'[1]shui_24h-VS-hzt_10_24h.GeneDiff'!$1:$1048576,16,0)</f>
        <v>gi|697114109|ref|XP_009610951.1|/8.87177e-163/PREDICTED: phosphate transporter PHO1 [Nicotiana tomentosiformis]</v>
      </c>
    </row>
    <row r="249" spans="1:16">
      <c r="A249" s="1" t="s">
        <v>247</v>
      </c>
      <c r="B249">
        <f>VLOOKUP(A249,'[1]shui_24h-VS-hzt_10_24h.GeneDiff'!$1:$1048576,2,0)</f>
        <v>1023</v>
      </c>
      <c r="C249">
        <f>VLOOKUP(A249,'[1]shui_24h-VS-hzt_10_24h.GeneDiff'!$1:$1048576,3,0)</f>
        <v>38</v>
      </c>
      <c r="D249">
        <f>VLOOKUP(A249,'[1]shui_24h-VS-hzt_10_24h.GeneDiff'!$1:$1048576,4,0)</f>
        <v>66</v>
      </c>
      <c r="E249">
        <f>VLOOKUP(A249,'[1]shui_24h-VS-hzt_10_24h.GeneDiff'!$1:$1048576,5,0)</f>
        <v>117</v>
      </c>
      <c r="F249">
        <f>VLOOKUP(A249,'[1]shui_24h-VS-hzt_10_24h.GeneDiff'!$1:$1048576,6,0)</f>
        <v>250</v>
      </c>
      <c r="G249">
        <f>VLOOKUP(A249,'[1]shui_24h-VS-hzt_10_24h.GeneDiff'!$1:$1048576,7,0)</f>
        <v>2.3492151070634701</v>
      </c>
      <c r="H249">
        <f>VLOOKUP(A249,'[1]shui_24h-VS-hzt_10_24h.GeneDiff'!$1:$1048576,8,0)</f>
        <v>1.7735347268972701</v>
      </c>
      <c r="I249" t="str">
        <f>VLOOKUP(A249,'[1]shui_24h-VS-hzt_10_24h.GeneDiff'!$1:$1048576,9,0)</f>
        <v>up</v>
      </c>
      <c r="J249">
        <f>VLOOKUP(A249,'[1]shui_24h-VS-hzt_10_24h.GeneDiff'!$1:$1048576,10,0)</f>
        <v>1.05036045969878E-5</v>
      </c>
      <c r="K249">
        <f>VLOOKUP(A249,'[1]shui_24h-VS-hzt_10_24h.GeneDiff'!$1:$1048576,11,0)</f>
        <v>7.0828820150877403E-4</v>
      </c>
      <c r="L249" t="str">
        <f>VLOOKUP(A249,'[1]shui_24h-VS-hzt_10_24h.GeneDiff'!$1:$1048576,12,0)</f>
        <v>-</v>
      </c>
      <c r="M249" t="str">
        <f>VLOOKUP(A249,'[1]shui_24h-VS-hzt_10_24h.GeneDiff'!$1:$1048576,13,0)</f>
        <v>-</v>
      </c>
      <c r="N249" t="str">
        <f>VLOOKUP(A249,'[1]shui_24h-VS-hzt_10_24h.GeneDiff'!$1:$1048576,14,0)</f>
        <v>-</v>
      </c>
      <c r="O249" t="str">
        <f>VLOOKUP(A249,'[1]shui_24h-VS-hzt_10_24h.GeneDiff'!$1:$1048576,15,0)</f>
        <v>-</v>
      </c>
      <c r="P249" t="str">
        <f>VLOOKUP(A249,'[1]shui_24h-VS-hzt_10_24h.GeneDiff'!$1:$1048576,16,0)</f>
        <v>gi|698565301|ref|XP_009773226.1|/1.57639e-169/PREDICTED: uncharacterized protein LOC104223473 [Nicotiana sylvestris]</v>
      </c>
    </row>
    <row r="250" spans="1:16">
      <c r="A250" s="1" t="s">
        <v>248</v>
      </c>
      <c r="B250">
        <f>VLOOKUP(A250,'[1]shui_24h-VS-hzt_10_24h.GeneDiff'!$1:$1048576,2,0)</f>
        <v>762</v>
      </c>
      <c r="C250">
        <f>VLOOKUP(A250,'[1]shui_24h-VS-hzt_10_24h.GeneDiff'!$1:$1048576,3,0)</f>
        <v>9</v>
      </c>
      <c r="D250">
        <f>VLOOKUP(A250,'[1]shui_24h-VS-hzt_10_24h.GeneDiff'!$1:$1048576,4,0)</f>
        <v>11</v>
      </c>
      <c r="E250">
        <f>VLOOKUP(A250,'[1]shui_24h-VS-hzt_10_24h.GeneDiff'!$1:$1048576,5,0)</f>
        <v>49</v>
      </c>
      <c r="F250">
        <f>VLOOKUP(A250,'[1]shui_24h-VS-hzt_10_24h.GeneDiff'!$1:$1048576,6,0)</f>
        <v>57</v>
      </c>
      <c r="G250">
        <f>VLOOKUP(A250,'[1]shui_24h-VS-hzt_10_24h.GeneDiff'!$1:$1048576,7,0)</f>
        <v>0.52582223751299095</v>
      </c>
      <c r="H250">
        <f>VLOOKUP(A250,'[1]shui_24h-VS-hzt_10_24h.GeneDiff'!$1:$1048576,8,0)</f>
        <v>2.3576917852877202</v>
      </c>
      <c r="I250" t="str">
        <f>VLOOKUP(A250,'[1]shui_24h-VS-hzt_10_24h.GeneDiff'!$1:$1048576,9,0)</f>
        <v>up</v>
      </c>
      <c r="J250">
        <f>VLOOKUP(A250,'[1]shui_24h-VS-hzt_10_24h.GeneDiff'!$1:$1048576,10,0)</f>
        <v>1.05134599354913E-5</v>
      </c>
      <c r="K250">
        <f>VLOOKUP(A250,'[1]shui_24h-VS-hzt_10_24h.GeneDiff'!$1:$1048576,11,0)</f>
        <v>7.0828820150877403E-4</v>
      </c>
      <c r="L250" t="str">
        <f>VLOOKUP(A250,'[1]shui_24h-VS-hzt_10_24h.GeneDiff'!$1:$1048576,12,0)</f>
        <v>ko01100//Metabolic pathways;ko01110//Biosynthesis of secondary metabolites;ko00910//Nitrogen metabolism;ko00250//Alanine, aspartate and glutamate metabolism</v>
      </c>
      <c r="M250" t="str">
        <f>VLOOKUP(A250,'[1]shui_24h-VS-hzt_10_24h.GeneDiff'!$1:$1048576,13,0)</f>
        <v>GO:0005911//cell-cell junction;GO:0016020//membrane;GO:0044444;GO:0043231//intracellular membrane-bounded organelle</v>
      </c>
      <c r="N250" t="str">
        <f>VLOOKUP(A250,'[1]shui_24h-VS-hzt_10_24h.GeneDiff'!$1:$1048576,14,0)</f>
        <v>-</v>
      </c>
      <c r="O250" t="str">
        <f>VLOOKUP(A250,'[1]shui_24h-VS-hzt_10_24h.GeneDiff'!$1:$1048576,15,0)</f>
        <v>-</v>
      </c>
      <c r="P250" t="str">
        <f>VLOOKUP(A250,'[1]shui_24h-VS-hzt_10_24h.GeneDiff'!$1:$1048576,16,0)</f>
        <v>gi|698419492|ref|XP_009793527.1|/0/PREDICTED: stem-specific protein TSJT1 [Nicotiana sylvestris]</v>
      </c>
    </row>
    <row r="251" spans="1:16">
      <c r="A251" s="1" t="s">
        <v>249</v>
      </c>
      <c r="B251">
        <f>VLOOKUP(A251,'[1]shui_24h-VS-hzt_10_24h.GeneDiff'!$1:$1048576,2,0)</f>
        <v>1398</v>
      </c>
      <c r="C251">
        <f>VLOOKUP(A251,'[1]shui_24h-VS-hzt_10_24h.GeneDiff'!$1:$1048576,3,0)</f>
        <v>7</v>
      </c>
      <c r="D251">
        <f>VLOOKUP(A251,'[1]shui_24h-VS-hzt_10_24h.GeneDiff'!$1:$1048576,4,0)</f>
        <v>31</v>
      </c>
      <c r="E251">
        <f>VLOOKUP(A251,'[1]shui_24h-VS-hzt_10_24h.GeneDiff'!$1:$1048576,5,0)</f>
        <v>104</v>
      </c>
      <c r="F251">
        <f>VLOOKUP(A251,'[1]shui_24h-VS-hzt_10_24h.GeneDiff'!$1:$1048576,6,0)</f>
        <v>98</v>
      </c>
      <c r="G251">
        <f>VLOOKUP(A251,'[1]shui_24h-VS-hzt_10_24h.GeneDiff'!$1:$1048576,7,0)</f>
        <v>1.41266421419985</v>
      </c>
      <c r="H251">
        <f>VLOOKUP(A251,'[1]shui_24h-VS-hzt_10_24h.GeneDiff'!$1:$1048576,8,0)</f>
        <v>2.3917308980777099</v>
      </c>
      <c r="I251" t="str">
        <f>VLOOKUP(A251,'[1]shui_24h-VS-hzt_10_24h.GeneDiff'!$1:$1048576,9,0)</f>
        <v>up</v>
      </c>
      <c r="J251">
        <f>VLOOKUP(A251,'[1]shui_24h-VS-hzt_10_24h.GeneDiff'!$1:$1048576,10,0)</f>
        <v>1.1022393353745899E-5</v>
      </c>
      <c r="K251">
        <f>VLOOKUP(A251,'[1]shui_24h-VS-hzt_10_24h.GeneDiff'!$1:$1048576,11,0)</f>
        <v>7.3878716493857698E-4</v>
      </c>
      <c r="L251" t="str">
        <f>VLOOKUP(A251,'[1]shui_24h-VS-hzt_10_24h.GeneDiff'!$1:$1048576,12,0)</f>
        <v>-</v>
      </c>
      <c r="M251" t="str">
        <f>VLOOKUP(A251,'[1]shui_24h-VS-hzt_10_24h.GeneDiff'!$1:$1048576,13,0)</f>
        <v>-</v>
      </c>
      <c r="N251" t="str">
        <f>VLOOKUP(A251,'[1]shui_24h-VS-hzt_10_24h.GeneDiff'!$1:$1048576,14,0)</f>
        <v>-</v>
      </c>
      <c r="O251" t="str">
        <f>VLOOKUP(A251,'[1]shui_24h-VS-hzt_10_24h.GeneDiff'!$1:$1048576,15,0)</f>
        <v>-</v>
      </c>
      <c r="P251" t="str">
        <f>VLOOKUP(A251,'[1]shui_24h-VS-hzt_10_24h.GeneDiff'!$1:$1048576,16,0)</f>
        <v>gi|697150795|ref|XP_009629604.1|/0/PREDICTED: protein IQ-DOMAIN 1 [Nicotiana tomentosiformis]</v>
      </c>
    </row>
    <row r="252" spans="1:16">
      <c r="A252" s="1" t="s">
        <v>250</v>
      </c>
      <c r="B252">
        <f>VLOOKUP(A252,'[1]shui_24h-VS-hzt_10_24h.GeneDiff'!$1:$1048576,2,0)</f>
        <v>4305</v>
      </c>
      <c r="C252">
        <f>VLOOKUP(A252,'[1]shui_24h-VS-hzt_10_24h.GeneDiff'!$1:$1048576,3,0)</f>
        <v>480</v>
      </c>
      <c r="D252">
        <f>VLOOKUP(A252,'[1]shui_24h-VS-hzt_10_24h.GeneDiff'!$1:$1048576,4,0)</f>
        <v>359</v>
      </c>
      <c r="E252">
        <f>VLOOKUP(A252,'[1]shui_24h-VS-hzt_10_24h.GeneDiff'!$1:$1048576,5,0)</f>
        <v>1362</v>
      </c>
      <c r="F252">
        <f>VLOOKUP(A252,'[1]shui_24h-VS-hzt_10_24h.GeneDiff'!$1:$1048576,6,0)</f>
        <v>738</v>
      </c>
      <c r="G252">
        <f>VLOOKUP(A252,'[1]shui_24h-VS-hzt_10_24h.GeneDiff'!$1:$1048576,7,0)</f>
        <v>5.0009793902244599</v>
      </c>
      <c r="H252">
        <f>VLOOKUP(A252,'[1]shui_24h-VS-hzt_10_24h.GeneDiff'!$1:$1048576,8,0)</f>
        <v>1.3017175045993199</v>
      </c>
      <c r="I252" t="str">
        <f>VLOOKUP(A252,'[1]shui_24h-VS-hzt_10_24h.GeneDiff'!$1:$1048576,9,0)</f>
        <v>up</v>
      </c>
      <c r="J252">
        <f>VLOOKUP(A252,'[1]shui_24h-VS-hzt_10_24h.GeneDiff'!$1:$1048576,10,0)</f>
        <v>1.10598985648453E-5</v>
      </c>
      <c r="K252">
        <f>VLOOKUP(A252,'[1]shui_24h-VS-hzt_10_24h.GeneDiff'!$1:$1048576,11,0)</f>
        <v>7.3878716493857698E-4</v>
      </c>
      <c r="L252" t="str">
        <f>VLOOKUP(A252,'[1]shui_24h-VS-hzt_10_24h.GeneDiff'!$1:$1048576,12,0)</f>
        <v>ko03040//Spliceosome;ko02010//ABC transporters</v>
      </c>
      <c r="M252" t="str">
        <f>VLOOKUP(A252,'[1]shui_24h-VS-hzt_10_24h.GeneDiff'!$1:$1048576,13,0)</f>
        <v>GO:0031224//intrinsic component of membrane</v>
      </c>
      <c r="N252" t="str">
        <f>VLOOKUP(A252,'[1]shui_24h-VS-hzt_10_24h.GeneDiff'!$1:$1048576,14,0)</f>
        <v>GO:0017111//nucleoside-triphosphatase activity;GO:0032550</v>
      </c>
      <c r="O252" t="str">
        <f>VLOOKUP(A252,'[1]shui_24h-VS-hzt_10_24h.GeneDiff'!$1:$1048576,15,0)</f>
        <v>GO:0009154//purine ribonucleotide catabolic process;GO:0051234//establishment of localization</v>
      </c>
      <c r="P252" t="str">
        <f>VLOOKUP(A252,'[1]shui_24h-VS-hzt_10_24h.GeneDiff'!$1:$1048576,16,0)</f>
        <v>gi|75326590|sp|Q76CU2.1|PDR1_TOBAC/0/RecName: Full=Pleiotropic drug resistance protein 1; AltName: Full=NtPDR1 [Nicotiana tabacum]</v>
      </c>
    </row>
    <row r="253" spans="1:16">
      <c r="A253" s="1" t="s">
        <v>251</v>
      </c>
      <c r="B253">
        <f>VLOOKUP(A253,'[1]shui_24h-VS-hzt_10_24h.GeneDiff'!$1:$1048576,2,0)</f>
        <v>720</v>
      </c>
      <c r="C253">
        <f>VLOOKUP(A253,'[1]shui_24h-VS-hzt_10_24h.GeneDiff'!$1:$1048576,3,0)</f>
        <v>271</v>
      </c>
      <c r="D253">
        <f>VLOOKUP(A253,'[1]shui_24h-VS-hzt_10_24h.GeneDiff'!$1:$1048576,4,0)</f>
        <v>195</v>
      </c>
      <c r="E253">
        <f>VLOOKUP(A253,'[1]shui_24h-VS-hzt_10_24h.GeneDiff'!$1:$1048576,5,0)</f>
        <v>505</v>
      </c>
      <c r="F253">
        <f>VLOOKUP(A253,'[1]shui_24h-VS-hzt_10_24h.GeneDiff'!$1:$1048576,6,0)</f>
        <v>478</v>
      </c>
      <c r="G253">
        <f>VLOOKUP(A253,'[1]shui_24h-VS-hzt_10_24h.GeneDiff'!$1:$1048576,7,0)</f>
        <v>3.9752317362179799</v>
      </c>
      <c r="H253">
        <f>VLOOKUP(A253,'[1]shui_24h-VS-hzt_10_24h.GeneDiff'!$1:$1048576,8,0)</f>
        <v>1.0386895443214099</v>
      </c>
      <c r="I253" t="str">
        <f>VLOOKUP(A253,'[1]shui_24h-VS-hzt_10_24h.GeneDiff'!$1:$1048576,9,0)</f>
        <v>up</v>
      </c>
      <c r="J253">
        <f>VLOOKUP(A253,'[1]shui_24h-VS-hzt_10_24h.GeneDiff'!$1:$1048576,10,0)</f>
        <v>1.2029100548686899E-5</v>
      </c>
      <c r="K253">
        <f>VLOOKUP(A253,'[1]shui_24h-VS-hzt_10_24h.GeneDiff'!$1:$1048576,11,0)</f>
        <v>7.9510589350010599E-4</v>
      </c>
      <c r="L253" t="str">
        <f>VLOOKUP(A253,'[1]shui_24h-VS-hzt_10_24h.GeneDiff'!$1:$1048576,12,0)</f>
        <v>-</v>
      </c>
      <c r="M253" t="str">
        <f>VLOOKUP(A253,'[1]shui_24h-VS-hzt_10_24h.GeneDiff'!$1:$1048576,13,0)</f>
        <v>-</v>
      </c>
      <c r="N253" t="str">
        <f>VLOOKUP(A253,'[1]shui_24h-VS-hzt_10_24h.GeneDiff'!$1:$1048576,14,0)</f>
        <v>-</v>
      </c>
      <c r="O253" t="str">
        <f>VLOOKUP(A253,'[1]shui_24h-VS-hzt_10_24h.GeneDiff'!$1:$1048576,15,0)</f>
        <v>-</v>
      </c>
      <c r="P253" t="str">
        <f>VLOOKUP(A253,'[1]shui_24h-VS-hzt_10_24h.GeneDiff'!$1:$1048576,16,0)</f>
        <v>gi|698518531|ref|XP_009804133.1|/7.26737e-135/PREDICTED: uncharacterized protein LOC104249409 [Nicotiana sylvestris]</v>
      </c>
    </row>
    <row r="254" spans="1:16">
      <c r="A254" s="1" t="s">
        <v>252</v>
      </c>
      <c r="B254">
        <f>VLOOKUP(A254,'[1]shui_24h-VS-hzt_10_24h.GeneDiff'!$1:$1048576,2,0)</f>
        <v>1203</v>
      </c>
      <c r="C254">
        <f>VLOOKUP(A254,'[1]shui_24h-VS-hzt_10_24h.GeneDiff'!$1:$1048576,3,0)</f>
        <v>1377</v>
      </c>
      <c r="D254">
        <f>VLOOKUP(A254,'[1]shui_24h-VS-hzt_10_24h.GeneDiff'!$1:$1048576,4,0)</f>
        <v>1416</v>
      </c>
      <c r="E254">
        <f>VLOOKUP(A254,'[1]shui_24h-VS-hzt_10_24h.GeneDiff'!$1:$1048576,5,0)</f>
        <v>2081</v>
      </c>
      <c r="F254">
        <f>VLOOKUP(A254,'[1]shui_24h-VS-hzt_10_24h.GeneDiff'!$1:$1048576,6,0)</f>
        <v>4198</v>
      </c>
      <c r="G254">
        <f>VLOOKUP(A254,'[1]shui_24h-VS-hzt_10_24h.GeneDiff'!$1:$1048576,7,0)</f>
        <v>6.5967106476086004</v>
      </c>
      <c r="H254">
        <f>VLOOKUP(A254,'[1]shui_24h-VS-hzt_10_24h.GeneDiff'!$1:$1048576,8,0)</f>
        <v>1.1160562700926799</v>
      </c>
      <c r="I254" t="str">
        <f>VLOOKUP(A254,'[1]shui_24h-VS-hzt_10_24h.GeneDiff'!$1:$1048576,9,0)</f>
        <v>up</v>
      </c>
      <c r="J254">
        <f>VLOOKUP(A254,'[1]shui_24h-VS-hzt_10_24h.GeneDiff'!$1:$1048576,10,0)</f>
        <v>1.27099318693361E-5</v>
      </c>
      <c r="K254">
        <f>VLOOKUP(A254,'[1]shui_24h-VS-hzt_10_24h.GeneDiff'!$1:$1048576,11,0)</f>
        <v>8.2748325400854505E-4</v>
      </c>
      <c r="L254" t="str">
        <f>VLOOKUP(A254,'[1]shui_24h-VS-hzt_10_24h.GeneDiff'!$1:$1048576,12,0)</f>
        <v>ko01100//Metabolic pathways;ko00040//Pentose and glucuronate interconversions;ko00500//Starch and sucrose metabolism</v>
      </c>
      <c r="M254" t="str">
        <f>VLOOKUP(A254,'[1]shui_24h-VS-hzt_10_24h.GeneDiff'!$1:$1048576,13,0)</f>
        <v>-</v>
      </c>
      <c r="N254" t="str">
        <f>VLOOKUP(A254,'[1]shui_24h-VS-hzt_10_24h.GeneDiff'!$1:$1048576,14,0)</f>
        <v>GO:0016788//hydrolase activity, acting on ester bonds</v>
      </c>
      <c r="O254" t="str">
        <f>VLOOKUP(A254,'[1]shui_24h-VS-hzt_10_24h.GeneDiff'!$1:$1048576,15,0)</f>
        <v>GO:0008152//metabolic process</v>
      </c>
      <c r="P254" t="str">
        <f>VLOOKUP(A254,'[1]shui_24h-VS-hzt_10_24h.GeneDiff'!$1:$1048576,16,0)</f>
        <v>gi|698560422|ref|XP_009771845.1|/0/PREDICTED: pectinesterase-like [Nicotiana sylvestris]</v>
      </c>
    </row>
    <row r="255" spans="1:16">
      <c r="A255" s="1" t="s">
        <v>253</v>
      </c>
      <c r="B255">
        <f>VLOOKUP(A255,'[1]shui_24h-VS-hzt_10_24h.GeneDiff'!$1:$1048576,2,0)</f>
        <v>927</v>
      </c>
      <c r="C255">
        <f>VLOOKUP(A255,'[1]shui_24h-VS-hzt_10_24h.GeneDiff'!$1:$1048576,3,0)</f>
        <v>177</v>
      </c>
      <c r="D255">
        <f>VLOOKUP(A255,'[1]shui_24h-VS-hzt_10_24h.GeneDiff'!$1:$1048576,4,0)</f>
        <v>160</v>
      </c>
      <c r="E255">
        <f>VLOOKUP(A255,'[1]shui_24h-VS-hzt_10_24h.GeneDiff'!$1:$1048576,5,0)</f>
        <v>377</v>
      </c>
      <c r="F255">
        <f>VLOOKUP(A255,'[1]shui_24h-VS-hzt_10_24h.GeneDiff'!$1:$1048576,6,0)</f>
        <v>333</v>
      </c>
      <c r="G255">
        <f>VLOOKUP(A255,'[1]shui_24h-VS-hzt_10_24h.GeneDiff'!$1:$1048576,7,0)</f>
        <v>3.50918385840879</v>
      </c>
      <c r="H255">
        <f>VLOOKUP(A255,'[1]shui_24h-VS-hzt_10_24h.GeneDiff'!$1:$1048576,8,0)</f>
        <v>1.04321645012032</v>
      </c>
      <c r="I255" t="str">
        <f>VLOOKUP(A255,'[1]shui_24h-VS-hzt_10_24h.GeneDiff'!$1:$1048576,9,0)</f>
        <v>up</v>
      </c>
      <c r="J255">
        <f>VLOOKUP(A255,'[1]shui_24h-VS-hzt_10_24h.GeneDiff'!$1:$1048576,10,0)</f>
        <v>1.30483302542618E-5</v>
      </c>
      <c r="K255">
        <f>VLOOKUP(A255,'[1]shui_24h-VS-hzt_10_24h.GeneDiff'!$1:$1048576,11,0)</f>
        <v>8.4476551249819095E-4</v>
      </c>
      <c r="L255" t="str">
        <f>VLOOKUP(A255,'[1]shui_24h-VS-hzt_10_24h.GeneDiff'!$1:$1048576,12,0)</f>
        <v>-</v>
      </c>
      <c r="M255" t="str">
        <f>VLOOKUP(A255,'[1]shui_24h-VS-hzt_10_24h.GeneDiff'!$1:$1048576,13,0)</f>
        <v>-</v>
      </c>
      <c r="N255" t="str">
        <f>VLOOKUP(A255,'[1]shui_24h-VS-hzt_10_24h.GeneDiff'!$1:$1048576,14,0)</f>
        <v>GO:0003824//catalytic activity</v>
      </c>
      <c r="O255" t="str">
        <f>VLOOKUP(A255,'[1]shui_24h-VS-hzt_10_24h.GeneDiff'!$1:$1048576,15,0)</f>
        <v>GO:0008152//metabolic process</v>
      </c>
      <c r="P255" t="str">
        <f>VLOOKUP(A255,'[1]shui_24h-VS-hzt_10_24h.GeneDiff'!$1:$1048576,16,0)</f>
        <v>gi|698444600|ref|XP_009766473.1|/1.1208e-92/PREDICTED: SNF1-related protein kinase regulatory subunit gamma-1 [Nicotiana sylvestris]</v>
      </c>
    </row>
    <row r="256" spans="1:16">
      <c r="A256" s="1" t="s">
        <v>254</v>
      </c>
      <c r="B256">
        <f>VLOOKUP(A256,'[1]shui_24h-VS-hzt_10_24h.GeneDiff'!$1:$1048576,2,0)</f>
        <v>1533</v>
      </c>
      <c r="C256">
        <f>VLOOKUP(A256,'[1]shui_24h-VS-hzt_10_24h.GeneDiff'!$1:$1048576,3,0)</f>
        <v>83</v>
      </c>
      <c r="D256">
        <f>VLOOKUP(A256,'[1]shui_24h-VS-hzt_10_24h.GeneDiff'!$1:$1048576,4,0)</f>
        <v>62</v>
      </c>
      <c r="E256">
        <f>VLOOKUP(A256,'[1]shui_24h-VS-hzt_10_24h.GeneDiff'!$1:$1048576,5,0)</f>
        <v>242</v>
      </c>
      <c r="F256">
        <f>VLOOKUP(A256,'[1]shui_24h-VS-hzt_10_24h.GeneDiff'!$1:$1048576,6,0)</f>
        <v>168</v>
      </c>
      <c r="G256">
        <f>VLOOKUP(A256,'[1]shui_24h-VS-hzt_10_24h.GeneDiff'!$1:$1048576,7,0)</f>
        <v>2.6068414457954301</v>
      </c>
      <c r="H256">
        <f>VLOOKUP(A256,'[1]shui_24h-VS-hzt_10_24h.GeneDiff'!$1:$1048576,8,0)</f>
        <v>1.46994458464267</v>
      </c>
      <c r="I256" t="str">
        <f>VLOOKUP(A256,'[1]shui_24h-VS-hzt_10_24h.GeneDiff'!$1:$1048576,9,0)</f>
        <v>up</v>
      </c>
      <c r="J256">
        <f>VLOOKUP(A256,'[1]shui_24h-VS-hzt_10_24h.GeneDiff'!$1:$1048576,10,0)</f>
        <v>1.3252296797411E-5</v>
      </c>
      <c r="K256">
        <f>VLOOKUP(A256,'[1]shui_24h-VS-hzt_10_24h.GeneDiff'!$1:$1048576,11,0)</f>
        <v>8.5271768515422796E-4</v>
      </c>
      <c r="L256" t="str">
        <f>VLOOKUP(A256,'[1]shui_24h-VS-hzt_10_24h.GeneDiff'!$1:$1048576,12,0)</f>
        <v>ko01110//Biosynthesis of secondary metabolites;ko00062//Fatty acid elongation</v>
      </c>
      <c r="M256" t="str">
        <f>VLOOKUP(A256,'[1]shui_24h-VS-hzt_10_24h.GeneDiff'!$1:$1048576,13,0)</f>
        <v>-</v>
      </c>
      <c r="N256" t="str">
        <f>VLOOKUP(A256,'[1]shui_24h-VS-hzt_10_24h.GeneDiff'!$1:$1048576,14,0)</f>
        <v>GO:0016746//transferase activity, transferring acyl groups</v>
      </c>
      <c r="O256" t="str">
        <f>VLOOKUP(A256,'[1]shui_24h-VS-hzt_10_24h.GeneDiff'!$1:$1048576,15,0)</f>
        <v>GO:0006631//fatty acid metabolic process</v>
      </c>
      <c r="P256" t="str">
        <f>VLOOKUP(A256,'[1]shui_24h-VS-hzt_10_24h.GeneDiff'!$1:$1048576,16,0)</f>
        <v>gi|697120245|ref|XP_009614092.1|/0/PREDICTED: 3-ketoacyl-CoA synthase 11-like [Nicotiana tomentosiformis]</v>
      </c>
    </row>
    <row r="257" spans="1:16">
      <c r="A257" s="1" t="s">
        <v>255</v>
      </c>
      <c r="B257">
        <f>VLOOKUP(A257,'[1]shui_24h-VS-hzt_10_24h.GeneDiff'!$1:$1048576,2,0)</f>
        <v>675</v>
      </c>
      <c r="C257">
        <f>VLOOKUP(A257,'[1]shui_24h-VS-hzt_10_24h.GeneDiff'!$1:$1048576,3,0)</f>
        <v>200</v>
      </c>
      <c r="D257">
        <f>VLOOKUP(A257,'[1]shui_24h-VS-hzt_10_24h.GeneDiff'!$1:$1048576,4,0)</f>
        <v>57</v>
      </c>
      <c r="E257">
        <f>VLOOKUP(A257,'[1]shui_24h-VS-hzt_10_24h.GeneDiff'!$1:$1048576,5,0)</f>
        <v>618</v>
      </c>
      <c r="F257">
        <f>VLOOKUP(A257,'[1]shui_24h-VS-hzt_10_24h.GeneDiff'!$1:$1048576,6,0)</f>
        <v>419</v>
      </c>
      <c r="G257">
        <f>VLOOKUP(A257,'[1]shui_24h-VS-hzt_10_24h.GeneDiff'!$1:$1048576,7,0)</f>
        <v>3.8192107621757798</v>
      </c>
      <c r="H257">
        <f>VLOOKUP(A257,'[1]shui_24h-VS-hzt_10_24h.GeneDiff'!$1:$1048576,8,0)</f>
        <v>1.96607415506285</v>
      </c>
      <c r="I257" t="str">
        <f>VLOOKUP(A257,'[1]shui_24h-VS-hzt_10_24h.GeneDiff'!$1:$1048576,9,0)</f>
        <v>up</v>
      </c>
      <c r="J257">
        <f>VLOOKUP(A257,'[1]shui_24h-VS-hzt_10_24h.GeneDiff'!$1:$1048576,10,0)</f>
        <v>1.37501601808287E-5</v>
      </c>
      <c r="K257">
        <f>VLOOKUP(A257,'[1]shui_24h-VS-hzt_10_24h.GeneDiff'!$1:$1048576,11,0)</f>
        <v>8.7581575826535096E-4</v>
      </c>
      <c r="L257" t="str">
        <f>VLOOKUP(A257,'[1]shui_24h-VS-hzt_10_24h.GeneDiff'!$1:$1048576,12,0)</f>
        <v>-</v>
      </c>
      <c r="M257" t="str">
        <f>VLOOKUP(A257,'[1]shui_24h-VS-hzt_10_24h.GeneDiff'!$1:$1048576,13,0)</f>
        <v>-</v>
      </c>
      <c r="N257" t="str">
        <f>VLOOKUP(A257,'[1]shui_24h-VS-hzt_10_24h.GeneDiff'!$1:$1048576,14,0)</f>
        <v>GO:0005515//protein binding;GO:0003677//DNA binding</v>
      </c>
      <c r="O257" t="str">
        <f>VLOOKUP(A257,'[1]shui_24h-VS-hzt_10_24h.GeneDiff'!$1:$1048576,15,0)</f>
        <v>GO:0009653//anatomical structure morphogenesis;GO:0009908//flower development;GO:0044763;GO:0009888//tissue development;GO:0009639//response to red or far red light;GO:0009725//response to hormone;GO:0006351//transcription, DNA-templated;GO:0050794//regulation of cellular process</v>
      </c>
      <c r="P257" t="str">
        <f>VLOOKUP(A257,'[1]shui_24h-VS-hzt_10_24h.GeneDiff'!$1:$1048576,16,0)</f>
        <v>gi|697163917|ref|XP_009590779.1|/1.442e-140/PREDICTED: homeobox-leucine zipper protein HAT4-like [Nicotiana tomentosiformis]</v>
      </c>
    </row>
    <row r="258" spans="1:16">
      <c r="A258" s="1" t="s">
        <v>256</v>
      </c>
      <c r="B258">
        <f>VLOOKUP(A258,'[1]shui_24h-VS-hzt_10_24h.GeneDiff'!$1:$1048576,2,0)</f>
        <v>840</v>
      </c>
      <c r="C258">
        <f>VLOOKUP(A258,'[1]shui_24h-VS-hzt_10_24h.GeneDiff'!$1:$1048576,3,0)</f>
        <v>20</v>
      </c>
      <c r="D258">
        <f>VLOOKUP(A258,'[1]shui_24h-VS-hzt_10_24h.GeneDiff'!$1:$1048576,4,0)</f>
        <v>49</v>
      </c>
      <c r="E258">
        <f>VLOOKUP(A258,'[1]shui_24h-VS-hzt_10_24h.GeneDiff'!$1:$1048576,5,0)</f>
        <v>118</v>
      </c>
      <c r="F258">
        <f>VLOOKUP(A258,'[1]shui_24h-VS-hzt_10_24h.GeneDiff'!$1:$1048576,6,0)</f>
        <v>133</v>
      </c>
      <c r="G258">
        <f>VLOOKUP(A258,'[1]shui_24h-VS-hzt_10_24h.GeneDiff'!$1:$1048576,7,0)</f>
        <v>1.81381952535028</v>
      </c>
      <c r="H258">
        <f>VLOOKUP(A258,'[1]shui_24h-VS-hzt_10_24h.GeneDiff'!$1:$1048576,8,0)</f>
        <v>1.8373053427102699</v>
      </c>
      <c r="I258" t="str">
        <f>VLOOKUP(A258,'[1]shui_24h-VS-hzt_10_24h.GeneDiff'!$1:$1048576,9,0)</f>
        <v>up</v>
      </c>
      <c r="J258">
        <f>VLOOKUP(A258,'[1]shui_24h-VS-hzt_10_24h.GeneDiff'!$1:$1048576,10,0)</f>
        <v>1.44681298415331E-5</v>
      </c>
      <c r="K258">
        <f>VLOOKUP(A258,'[1]shui_24h-VS-hzt_10_24h.GeneDiff'!$1:$1048576,11,0)</f>
        <v>9.1599531279858897E-4</v>
      </c>
      <c r="L258" t="str">
        <f>VLOOKUP(A258,'[1]shui_24h-VS-hzt_10_24h.GeneDiff'!$1:$1048576,12,0)</f>
        <v>ko04075//Plant hormone signal transduction</v>
      </c>
      <c r="M258" t="str">
        <f>VLOOKUP(A258,'[1]shui_24h-VS-hzt_10_24h.GeneDiff'!$1:$1048576,13,0)</f>
        <v>-</v>
      </c>
      <c r="N258" t="str">
        <f>VLOOKUP(A258,'[1]shui_24h-VS-hzt_10_24h.GeneDiff'!$1:$1048576,14,0)</f>
        <v>-</v>
      </c>
      <c r="O258" t="str">
        <f>VLOOKUP(A258,'[1]shui_24h-VS-hzt_10_24h.GeneDiff'!$1:$1048576,15,0)</f>
        <v>GO:0050794//regulation of cellular process;GO:0006351//transcription, DNA-templated</v>
      </c>
      <c r="P258" t="str">
        <f>VLOOKUP(A258,'[1]shui_24h-VS-hzt_10_24h.GeneDiff'!$1:$1048576,16,0)</f>
        <v>gi|697105501|ref|XP_009606564.1|/0/PREDICTED: auxin-responsive protein IAA26-like [Nicotiana tomentosiformis]</v>
      </c>
    </row>
    <row r="259" spans="1:16">
      <c r="A259" s="1" t="s">
        <v>257</v>
      </c>
      <c r="B259">
        <f>VLOOKUP(A259,'[1]shui_24h-VS-hzt_10_24h.GeneDiff'!$1:$1048576,2,0)</f>
        <v>684</v>
      </c>
      <c r="C259">
        <f>VLOOKUP(A259,'[1]shui_24h-VS-hzt_10_24h.GeneDiff'!$1:$1048576,3,0)</f>
        <v>28</v>
      </c>
      <c r="D259">
        <f>VLOOKUP(A259,'[1]shui_24h-VS-hzt_10_24h.GeneDiff'!$1:$1048576,4,0)</f>
        <v>64</v>
      </c>
      <c r="E259">
        <f>VLOOKUP(A259,'[1]shui_24h-VS-hzt_10_24h.GeneDiff'!$1:$1048576,5,0)</f>
        <v>138</v>
      </c>
      <c r="F259">
        <f>VLOOKUP(A259,'[1]shui_24h-VS-hzt_10_24h.GeneDiff'!$1:$1048576,6,0)</f>
        <v>164</v>
      </c>
      <c r="G259">
        <f>VLOOKUP(A259,'[1]shui_24h-VS-hzt_10_24h.GeneDiff'!$1:$1048576,7,0)</f>
        <v>2.1062769470695</v>
      </c>
      <c r="H259">
        <f>VLOOKUP(A259,'[1]shui_24h-VS-hzt_10_24h.GeneDiff'!$1:$1048576,8,0)</f>
        <v>1.6883112867922201</v>
      </c>
      <c r="I259" t="str">
        <f>VLOOKUP(A259,'[1]shui_24h-VS-hzt_10_24h.GeneDiff'!$1:$1048576,9,0)</f>
        <v>up</v>
      </c>
      <c r="J259">
        <f>VLOOKUP(A259,'[1]shui_24h-VS-hzt_10_24h.GeneDiff'!$1:$1048576,10,0)</f>
        <v>1.46056044270143E-5</v>
      </c>
      <c r="K259">
        <f>VLOOKUP(A259,'[1]shui_24h-VS-hzt_10_24h.GeneDiff'!$1:$1048576,11,0)</f>
        <v>9.2100020395866804E-4</v>
      </c>
      <c r="L259" t="str">
        <f>VLOOKUP(A259,'[1]shui_24h-VS-hzt_10_24h.GeneDiff'!$1:$1048576,12,0)</f>
        <v>ko04075//Plant hormone signal transduction</v>
      </c>
      <c r="M259" t="str">
        <f>VLOOKUP(A259,'[1]shui_24h-VS-hzt_10_24h.GeneDiff'!$1:$1048576,13,0)</f>
        <v>-</v>
      </c>
      <c r="N259" t="str">
        <f>VLOOKUP(A259,'[1]shui_24h-VS-hzt_10_24h.GeneDiff'!$1:$1048576,14,0)</f>
        <v>-</v>
      </c>
      <c r="O259" t="str">
        <f>VLOOKUP(A259,'[1]shui_24h-VS-hzt_10_24h.GeneDiff'!$1:$1048576,15,0)</f>
        <v>GO:0009987//cellular process;GO:0050896//response to stimulus</v>
      </c>
      <c r="P259" t="str">
        <f>VLOOKUP(A259,'[1]shui_24h-VS-hzt_10_24h.GeneDiff'!$1:$1048576,16,0)</f>
        <v>gi|698546536|ref|XP_009767739.1|;gi|698546533|ref|XP_009767738.1|/1.82572e-170;4.47891e-171/PREDICTED: auxin-responsive protein IAA28-like isoform X2 [Nicotiana sylvestris];PREDICTED: auxin-responsive protein IAA28-like isoform X1 [Nicotiana sylvestris]</v>
      </c>
    </row>
    <row r="260" spans="1:16">
      <c r="A260" s="1" t="s">
        <v>258</v>
      </c>
      <c r="B260">
        <f>VLOOKUP(A260,'[1]shui_24h-VS-hzt_10_24h.GeneDiff'!$1:$1048576,2,0)</f>
        <v>708</v>
      </c>
      <c r="C260">
        <f>VLOOKUP(A260,'[1]shui_24h-VS-hzt_10_24h.GeneDiff'!$1:$1048576,3,0)</f>
        <v>178</v>
      </c>
      <c r="D260">
        <f>VLOOKUP(A260,'[1]shui_24h-VS-hzt_10_24h.GeneDiff'!$1:$1048576,4,0)</f>
        <v>162</v>
      </c>
      <c r="E260">
        <f>VLOOKUP(A260,'[1]shui_24h-VS-hzt_10_24h.GeneDiff'!$1:$1048576,5,0)</f>
        <v>307</v>
      </c>
      <c r="F260">
        <f>VLOOKUP(A260,'[1]shui_24h-VS-hzt_10_24h.GeneDiff'!$1:$1048576,6,0)</f>
        <v>408</v>
      </c>
      <c r="G260">
        <f>VLOOKUP(A260,'[1]shui_24h-VS-hzt_10_24h.GeneDiff'!$1:$1048576,7,0)</f>
        <v>3.5126410295183899</v>
      </c>
      <c r="H260">
        <f>VLOOKUP(A260,'[1]shui_24h-VS-hzt_10_24h.GeneDiff'!$1:$1048576,8,0)</f>
        <v>1.0296786682927399</v>
      </c>
      <c r="I260" t="str">
        <f>VLOOKUP(A260,'[1]shui_24h-VS-hzt_10_24h.GeneDiff'!$1:$1048576,9,0)</f>
        <v>up</v>
      </c>
      <c r="J260">
        <f>VLOOKUP(A260,'[1]shui_24h-VS-hzt_10_24h.GeneDiff'!$1:$1048576,10,0)</f>
        <v>1.51368163358156E-5</v>
      </c>
      <c r="K260">
        <f>VLOOKUP(A260,'[1]shui_24h-VS-hzt_10_24h.GeneDiff'!$1:$1048576,11,0)</f>
        <v>9.50694586159224E-4</v>
      </c>
      <c r="L260" t="str">
        <f>VLOOKUP(A260,'[1]shui_24h-VS-hzt_10_24h.GeneDiff'!$1:$1048576,12,0)</f>
        <v>-</v>
      </c>
      <c r="M260" t="str">
        <f>VLOOKUP(A260,'[1]shui_24h-VS-hzt_10_24h.GeneDiff'!$1:$1048576,13,0)</f>
        <v>-</v>
      </c>
      <c r="N260" t="str">
        <f>VLOOKUP(A260,'[1]shui_24h-VS-hzt_10_24h.GeneDiff'!$1:$1048576,14,0)</f>
        <v>-</v>
      </c>
      <c r="O260" t="str">
        <f>VLOOKUP(A260,'[1]shui_24h-VS-hzt_10_24h.GeneDiff'!$1:$1048576,15,0)</f>
        <v>-</v>
      </c>
      <c r="P260" t="str">
        <f>VLOOKUP(A260,'[1]shui_24h-VS-hzt_10_24h.GeneDiff'!$1:$1048576,16,0)</f>
        <v>gi|698438244|ref|XP_009804756.1|/4.0251e-132/PREDICTED: transcription factor bHLH148-like [Nicotiana sylvestris]</v>
      </c>
    </row>
    <row r="261" spans="1:16">
      <c r="A261" s="1" t="s">
        <v>259</v>
      </c>
      <c r="B261">
        <f>VLOOKUP(A261,'[1]shui_24h-VS-hzt_10_24h.GeneDiff'!$1:$1048576,2,0)</f>
        <v>1581</v>
      </c>
      <c r="C261">
        <f>VLOOKUP(A261,'[1]shui_24h-VS-hzt_10_24h.GeneDiff'!$1:$1048576,3,0)</f>
        <v>40</v>
      </c>
      <c r="D261">
        <f>VLOOKUP(A261,'[1]shui_24h-VS-hzt_10_24h.GeneDiff'!$1:$1048576,4,0)</f>
        <v>24</v>
      </c>
      <c r="E261">
        <f>VLOOKUP(A261,'[1]shui_24h-VS-hzt_10_24h.GeneDiff'!$1:$1048576,5,0)</f>
        <v>95</v>
      </c>
      <c r="F261">
        <f>VLOOKUP(A261,'[1]shui_24h-VS-hzt_10_24h.GeneDiff'!$1:$1048576,6,0)</f>
        <v>139</v>
      </c>
      <c r="G261">
        <f>VLOOKUP(A261,'[1]shui_24h-VS-hzt_10_24h.GeneDiff'!$1:$1048576,7,0)</f>
        <v>1.71440535921605</v>
      </c>
      <c r="H261">
        <f>VLOOKUP(A261,'[1]shui_24h-VS-hzt_10_24h.GeneDiff'!$1:$1048576,8,0)</f>
        <v>1.81578906848362</v>
      </c>
      <c r="I261" t="str">
        <f>VLOOKUP(A261,'[1]shui_24h-VS-hzt_10_24h.GeneDiff'!$1:$1048576,9,0)</f>
        <v>up</v>
      </c>
      <c r="J261">
        <f>VLOOKUP(A261,'[1]shui_24h-VS-hzt_10_24h.GeneDiff'!$1:$1048576,10,0)</f>
        <v>1.51798542764903E-5</v>
      </c>
      <c r="K261">
        <f>VLOOKUP(A261,'[1]shui_24h-VS-hzt_10_24h.GeneDiff'!$1:$1048576,11,0)</f>
        <v>9.5150223754167699E-4</v>
      </c>
      <c r="L261" t="str">
        <f>VLOOKUP(A261,'[1]shui_24h-VS-hzt_10_24h.GeneDiff'!$1:$1048576,12,0)</f>
        <v>-</v>
      </c>
      <c r="M261" t="str">
        <f>VLOOKUP(A261,'[1]shui_24h-VS-hzt_10_24h.GeneDiff'!$1:$1048576,13,0)</f>
        <v>GO:0005911//cell-cell junction;GO:0030312//external encapsulating structure;GO:0043231//intracellular membrane-bounded organelle</v>
      </c>
      <c r="N261" t="str">
        <f>VLOOKUP(A261,'[1]shui_24h-VS-hzt_10_24h.GeneDiff'!$1:$1048576,14,0)</f>
        <v>-</v>
      </c>
      <c r="O261" t="str">
        <f>VLOOKUP(A261,'[1]shui_24h-VS-hzt_10_24h.GeneDiff'!$1:$1048576,15,0)</f>
        <v>GO:0051234//establishment of localization;GO:0044763</v>
      </c>
      <c r="P261" t="str">
        <f>VLOOKUP(A261,'[1]shui_24h-VS-hzt_10_24h.GeneDiff'!$1:$1048576,16,0)</f>
        <v>gi|697191050|ref|XP_009604593.1|/4.19117e-110/PREDICTED: nucleobase-ascorbate transporter 6-like isoform X1 [Nicotiana tomentosiformis]</v>
      </c>
    </row>
    <row r="262" spans="1:16">
      <c r="A262" s="1" t="s">
        <v>260</v>
      </c>
      <c r="B262">
        <f>VLOOKUP(A262,'[1]shui_24h-VS-hzt_10_24h.GeneDiff'!$1:$1048576,2,0)</f>
        <v>1383</v>
      </c>
      <c r="C262">
        <f>VLOOKUP(A262,'[1]shui_24h-VS-hzt_10_24h.GeneDiff'!$1:$1048576,3,0)</f>
        <v>51</v>
      </c>
      <c r="D262">
        <f>VLOOKUP(A262,'[1]shui_24h-VS-hzt_10_24h.GeneDiff'!$1:$1048576,4,0)</f>
        <v>40</v>
      </c>
      <c r="E262">
        <f>VLOOKUP(A262,'[1]shui_24h-VS-hzt_10_24h.GeneDiff'!$1:$1048576,5,0)</f>
        <v>140</v>
      </c>
      <c r="F262">
        <f>VLOOKUP(A262,'[1]shui_24h-VS-hzt_10_24h.GeneDiff'!$1:$1048576,6,0)</f>
        <v>133</v>
      </c>
      <c r="G262">
        <f>VLOOKUP(A262,'[1]shui_24h-VS-hzt_10_24h.GeneDiff'!$1:$1048576,7,0)</f>
        <v>2.00308421431196</v>
      </c>
      <c r="H262">
        <f>VLOOKUP(A262,'[1]shui_24h-VS-hzt_10_24h.GeneDiff'!$1:$1048576,8,0)</f>
        <v>1.5472287500061701</v>
      </c>
      <c r="I262" t="str">
        <f>VLOOKUP(A262,'[1]shui_24h-VS-hzt_10_24h.GeneDiff'!$1:$1048576,9,0)</f>
        <v>up</v>
      </c>
      <c r="J262">
        <f>VLOOKUP(A262,'[1]shui_24h-VS-hzt_10_24h.GeneDiff'!$1:$1048576,10,0)</f>
        <v>1.5795901659600401E-5</v>
      </c>
      <c r="K262">
        <f>VLOOKUP(A262,'[1]shui_24h-VS-hzt_10_24h.GeneDiff'!$1:$1048576,11,0)</f>
        <v>9.8424700281727392E-4</v>
      </c>
      <c r="L262" t="str">
        <f>VLOOKUP(A262,'[1]shui_24h-VS-hzt_10_24h.GeneDiff'!$1:$1048576,12,0)</f>
        <v>-</v>
      </c>
      <c r="M262" t="str">
        <f>VLOOKUP(A262,'[1]shui_24h-VS-hzt_10_24h.GeneDiff'!$1:$1048576,13,0)</f>
        <v>-</v>
      </c>
      <c r="N262" t="str">
        <f>VLOOKUP(A262,'[1]shui_24h-VS-hzt_10_24h.GeneDiff'!$1:$1048576,14,0)</f>
        <v>-</v>
      </c>
      <c r="O262" t="str">
        <f>VLOOKUP(A262,'[1]shui_24h-VS-hzt_10_24h.GeneDiff'!$1:$1048576,15,0)</f>
        <v>-</v>
      </c>
      <c r="P262" t="str">
        <f>VLOOKUP(A262,'[1]shui_24h-VS-hzt_10_24h.GeneDiff'!$1:$1048576,16,0)</f>
        <v>gi|698483397|ref|XP_009788566.1|/0/PREDICTED: cyclic dof factor 1-like [Nicotiana sylvestris]</v>
      </c>
    </row>
    <row r="263" spans="1:16">
      <c r="A263" s="1" t="s">
        <v>261</v>
      </c>
      <c r="B263">
        <f>VLOOKUP(A263,'[1]shui_24h-VS-hzt_10_24h.GeneDiff'!$1:$1048576,2,0)</f>
        <v>345</v>
      </c>
      <c r="C263">
        <f>VLOOKUP(A263,'[1]shui_24h-VS-hzt_10_24h.GeneDiff'!$1:$1048576,3,0)</f>
        <v>419</v>
      </c>
      <c r="D263">
        <f>VLOOKUP(A263,'[1]shui_24h-VS-hzt_10_24h.GeneDiff'!$1:$1048576,4,0)</f>
        <v>312</v>
      </c>
      <c r="E263">
        <f>VLOOKUP(A263,'[1]shui_24h-VS-hzt_10_24h.GeneDiff'!$1:$1048576,5,0)</f>
        <v>559</v>
      </c>
      <c r="F263">
        <f>VLOOKUP(A263,'[1]shui_24h-VS-hzt_10_24h.GeneDiff'!$1:$1048576,6,0)</f>
        <v>3496</v>
      </c>
      <c r="G263">
        <f>VLOOKUP(A263,'[1]shui_24h-VS-hzt_10_24h.GeneDiff'!$1:$1048576,7,0)</f>
        <v>5.64891109001708</v>
      </c>
      <c r="H263">
        <f>VLOOKUP(A263,'[1]shui_24h-VS-hzt_10_24h.GeneDiff'!$1:$1048576,8,0)</f>
        <v>2.3871736812347102</v>
      </c>
      <c r="I263" t="str">
        <f>VLOOKUP(A263,'[1]shui_24h-VS-hzt_10_24h.GeneDiff'!$1:$1048576,9,0)</f>
        <v>up</v>
      </c>
      <c r="J263">
        <f>VLOOKUP(A263,'[1]shui_24h-VS-hzt_10_24h.GeneDiff'!$1:$1048576,10,0)</f>
        <v>1.5932967460834598E-5</v>
      </c>
      <c r="K263">
        <f>VLOOKUP(A263,'[1]shui_24h-VS-hzt_10_24h.GeneDiff'!$1:$1048576,11,0)</f>
        <v>9.9082944984744503E-4</v>
      </c>
      <c r="L263" t="str">
        <f>VLOOKUP(A263,'[1]shui_24h-VS-hzt_10_24h.GeneDiff'!$1:$1048576,12,0)</f>
        <v>-</v>
      </c>
      <c r="M263" t="str">
        <f>VLOOKUP(A263,'[1]shui_24h-VS-hzt_10_24h.GeneDiff'!$1:$1048576,13,0)</f>
        <v>-</v>
      </c>
      <c r="N263" t="str">
        <f>VLOOKUP(A263,'[1]shui_24h-VS-hzt_10_24h.GeneDiff'!$1:$1048576,14,0)</f>
        <v>-</v>
      </c>
      <c r="O263" t="str">
        <f>VLOOKUP(A263,'[1]shui_24h-VS-hzt_10_24h.GeneDiff'!$1:$1048576,15,0)</f>
        <v>-</v>
      </c>
      <c r="P263" t="str">
        <f>VLOOKUP(A263,'[1]shui_24h-VS-hzt_10_24h.GeneDiff'!$1:$1048576,16,0)</f>
        <v>gi|270313162|gb|ACZ73648.1|/6.52582e-39/glycine-rich protein precursor [Nicotiana tabacum]</v>
      </c>
    </row>
    <row r="264" spans="1:16">
      <c r="A264" s="1" t="s">
        <v>262</v>
      </c>
      <c r="B264">
        <f>VLOOKUP(A264,'[1]shui_24h-VS-hzt_10_24h.GeneDiff'!$1:$1048576,2,0)</f>
        <v>1260</v>
      </c>
      <c r="C264">
        <f>VLOOKUP(A264,'[1]shui_24h-VS-hzt_10_24h.GeneDiff'!$1:$1048576,3,0)</f>
        <v>84</v>
      </c>
      <c r="D264">
        <f>VLOOKUP(A264,'[1]shui_24h-VS-hzt_10_24h.GeneDiff'!$1:$1048576,4,0)</f>
        <v>70</v>
      </c>
      <c r="E264">
        <f>VLOOKUP(A264,'[1]shui_24h-VS-hzt_10_24h.GeneDiff'!$1:$1048576,5,0)</f>
        <v>170</v>
      </c>
      <c r="F264">
        <f>VLOOKUP(A264,'[1]shui_24h-VS-hzt_10_24h.GeneDiff'!$1:$1048576,6,0)</f>
        <v>220</v>
      </c>
      <c r="G264">
        <f>VLOOKUP(A264,'[1]shui_24h-VS-hzt_10_24h.GeneDiff'!$1:$1048576,7,0)</f>
        <v>2.5675096554398098</v>
      </c>
      <c r="H264">
        <f>VLOOKUP(A264,'[1]shui_24h-VS-hzt_10_24h.GeneDiff'!$1:$1048576,8,0)</f>
        <v>1.29655538559228</v>
      </c>
      <c r="I264" t="str">
        <f>VLOOKUP(A264,'[1]shui_24h-VS-hzt_10_24h.GeneDiff'!$1:$1048576,9,0)</f>
        <v>up</v>
      </c>
      <c r="J264">
        <f>VLOOKUP(A264,'[1]shui_24h-VS-hzt_10_24h.GeneDiff'!$1:$1048576,10,0)</f>
        <v>1.6860869550767699E-5</v>
      </c>
      <c r="K264">
        <f>VLOOKUP(A264,'[1]shui_24h-VS-hzt_10_24h.GeneDiff'!$1:$1048576,11,0)</f>
        <v>1.03224535158476E-3</v>
      </c>
      <c r="L264" t="str">
        <f>VLOOKUP(A264,'[1]shui_24h-VS-hzt_10_24h.GeneDiff'!$1:$1048576,12,0)</f>
        <v>ko03410//Base excision repair</v>
      </c>
      <c r="M264" t="str">
        <f>VLOOKUP(A264,'[1]shui_24h-VS-hzt_10_24h.GeneDiff'!$1:$1048576,13,0)</f>
        <v>-</v>
      </c>
      <c r="N264" t="str">
        <f>VLOOKUP(A264,'[1]shui_24h-VS-hzt_10_24h.GeneDiff'!$1:$1048576,14,0)</f>
        <v>GO:0003824//catalytic activity</v>
      </c>
      <c r="O264" t="str">
        <f>VLOOKUP(A264,'[1]shui_24h-VS-hzt_10_24h.GeneDiff'!$1:$1048576,15,0)</f>
        <v>GO:0006281//DNA repair</v>
      </c>
      <c r="P264" t="str">
        <f>VLOOKUP(A264,'[1]shui_24h-VS-hzt_10_24h.GeneDiff'!$1:$1048576,16,0)</f>
        <v>gi|697149621|ref|XP_009629022.1|/0/PREDICTED: dual specificity protein kinase splA-like [Nicotiana tomentosiformis]</v>
      </c>
    </row>
    <row r="265" spans="1:16">
      <c r="A265" s="1" t="s">
        <v>263</v>
      </c>
      <c r="B265">
        <f>VLOOKUP(A265,'[1]shui_24h-VS-hzt_10_24h.GeneDiff'!$1:$1048576,2,0)</f>
        <v>1071</v>
      </c>
      <c r="C265">
        <f>VLOOKUP(A265,'[1]shui_24h-VS-hzt_10_24h.GeneDiff'!$1:$1048576,3,0)</f>
        <v>12</v>
      </c>
      <c r="D265">
        <f>VLOOKUP(A265,'[1]shui_24h-VS-hzt_10_24h.GeneDiff'!$1:$1048576,4,0)</f>
        <v>16</v>
      </c>
      <c r="E265">
        <f>VLOOKUP(A265,'[1]shui_24h-VS-hzt_10_24h.GeneDiff'!$1:$1048576,5,0)</f>
        <v>76</v>
      </c>
      <c r="F265">
        <f>VLOOKUP(A265,'[1]shui_24h-VS-hzt_10_24h.GeneDiff'!$1:$1048576,6,0)</f>
        <v>56</v>
      </c>
      <c r="G265">
        <f>VLOOKUP(A265,'[1]shui_24h-VS-hzt_10_24h.GeneDiff'!$1:$1048576,7,0)</f>
        <v>0.85756548658878495</v>
      </c>
      <c r="H265">
        <f>VLOOKUP(A265,'[1]shui_24h-VS-hzt_10_24h.GeneDiff'!$1:$1048576,8,0)</f>
        <v>2.20602008926189</v>
      </c>
      <c r="I265" t="str">
        <f>VLOOKUP(A265,'[1]shui_24h-VS-hzt_10_24h.GeneDiff'!$1:$1048576,9,0)</f>
        <v>up</v>
      </c>
      <c r="J265">
        <f>VLOOKUP(A265,'[1]shui_24h-VS-hzt_10_24h.GeneDiff'!$1:$1048576,10,0)</f>
        <v>1.7203970461201499E-5</v>
      </c>
      <c r="K265">
        <f>VLOOKUP(A265,'[1]shui_24h-VS-hzt_10_24h.GeneDiff'!$1:$1048576,11,0)</f>
        <v>1.04715054955834E-3</v>
      </c>
      <c r="L265" t="str">
        <f>VLOOKUP(A265,'[1]shui_24h-VS-hzt_10_24h.GeneDiff'!$1:$1048576,12,0)</f>
        <v>-</v>
      </c>
      <c r="M265" t="str">
        <f>VLOOKUP(A265,'[1]shui_24h-VS-hzt_10_24h.GeneDiff'!$1:$1048576,13,0)</f>
        <v>GO:0044421;GO:0031012//extracellular matrix</v>
      </c>
      <c r="N265" t="str">
        <f>VLOOKUP(A265,'[1]shui_24h-VS-hzt_10_24h.GeneDiff'!$1:$1048576,14,0)</f>
        <v>GO:0008422//beta-glucosidase activity</v>
      </c>
      <c r="O265" t="str">
        <f>VLOOKUP(A265,'[1]shui_24h-VS-hzt_10_24h.GeneDiff'!$1:$1048576,15,0)</f>
        <v>GO:0033554//cellular response to stress;GO:0044238//primary metabolic process</v>
      </c>
      <c r="P265" t="str">
        <f>VLOOKUP(A265,'[1]shui_24h-VS-hzt_10_24h.GeneDiff'!$1:$1048576,16,0)</f>
        <v>gi|1706555|sp|P52399.1|E13L_TOBAC/0/RecName: Full=Glucan endo-1,3-beta-glucosidase, acidic isoform GL153; AltName: Full=(1-&gt;3)-beta-glucan endohydrolase; Short=(1-&gt;3)-beta-glucanase; AltName: Full=Beta-1,3-endoglucanase; Flags: Precursor [Nicotiana tabacum]</v>
      </c>
    </row>
    <row r="266" spans="1:16">
      <c r="A266" s="1" t="s">
        <v>264</v>
      </c>
      <c r="B266">
        <f>VLOOKUP(A266,'[1]shui_24h-VS-hzt_10_24h.GeneDiff'!$1:$1048576,2,0)</f>
        <v>627</v>
      </c>
      <c r="C266">
        <f>VLOOKUP(A266,'[1]shui_24h-VS-hzt_10_24h.GeneDiff'!$1:$1048576,3,0)</f>
        <v>25</v>
      </c>
      <c r="D266">
        <f>VLOOKUP(A266,'[1]shui_24h-VS-hzt_10_24h.GeneDiff'!$1:$1048576,4,0)</f>
        <v>47</v>
      </c>
      <c r="E266">
        <f>VLOOKUP(A266,'[1]shui_24h-VS-hzt_10_24h.GeneDiff'!$1:$1048576,5,0)</f>
        <v>127</v>
      </c>
      <c r="F266">
        <f>VLOOKUP(A266,'[1]shui_24h-VS-hzt_10_24h.GeneDiff'!$1:$1048576,6,0)</f>
        <v>113</v>
      </c>
      <c r="G266">
        <f>VLOOKUP(A266,'[1]shui_24h-VS-hzt_10_24h.GeneDiff'!$1:$1048576,7,0)</f>
        <v>1.7832111509094599</v>
      </c>
      <c r="H266">
        <f>VLOOKUP(A266,'[1]shui_24h-VS-hzt_10_24h.GeneDiff'!$1:$1048576,8,0)</f>
        <v>1.71382899457726</v>
      </c>
      <c r="I266" t="str">
        <f>VLOOKUP(A266,'[1]shui_24h-VS-hzt_10_24h.GeneDiff'!$1:$1048576,9,0)</f>
        <v>up</v>
      </c>
      <c r="J266">
        <f>VLOOKUP(A266,'[1]shui_24h-VS-hzt_10_24h.GeneDiff'!$1:$1048576,10,0)</f>
        <v>1.9590994309940099E-5</v>
      </c>
      <c r="K266">
        <f>VLOOKUP(A266,'[1]shui_24h-VS-hzt_10_24h.GeneDiff'!$1:$1048576,11,0)</f>
        <v>1.1654423766001901E-3</v>
      </c>
      <c r="L266" t="str">
        <f>VLOOKUP(A266,'[1]shui_24h-VS-hzt_10_24h.GeneDiff'!$1:$1048576,12,0)</f>
        <v>-</v>
      </c>
      <c r="M266" t="str">
        <f>VLOOKUP(A266,'[1]shui_24h-VS-hzt_10_24h.GeneDiff'!$1:$1048576,13,0)</f>
        <v>-</v>
      </c>
      <c r="N266" t="str">
        <f>VLOOKUP(A266,'[1]shui_24h-VS-hzt_10_24h.GeneDiff'!$1:$1048576,14,0)</f>
        <v>-</v>
      </c>
      <c r="O266" t="str">
        <f>VLOOKUP(A266,'[1]shui_24h-VS-hzt_10_24h.GeneDiff'!$1:$1048576,15,0)</f>
        <v>-</v>
      </c>
      <c r="P266" t="str">
        <f>VLOOKUP(A266,'[1]shui_24h-VS-hzt_10_24h.GeneDiff'!$1:$1048576,16,0)</f>
        <v>gi|697160989|ref|XP_009589273.1|/6.25674e-153/PREDICTED: uncharacterized protein At4g00950-like [Nicotiana tomentosiformis]</v>
      </c>
    </row>
    <row r="267" spans="1:16">
      <c r="A267" s="1" t="s">
        <v>265</v>
      </c>
      <c r="B267">
        <f>VLOOKUP(A267,'[1]shui_24h-VS-hzt_10_24h.GeneDiff'!$1:$1048576,2,0)</f>
        <v>903</v>
      </c>
      <c r="C267">
        <f>VLOOKUP(A267,'[1]shui_24h-VS-hzt_10_24h.GeneDiff'!$1:$1048576,3,0)</f>
        <v>74</v>
      </c>
      <c r="D267">
        <f>VLOOKUP(A267,'[1]shui_24h-VS-hzt_10_24h.GeneDiff'!$1:$1048576,4,0)</f>
        <v>90</v>
      </c>
      <c r="E267">
        <f>VLOOKUP(A267,'[1]shui_24h-VS-hzt_10_24h.GeneDiff'!$1:$1048576,5,0)</f>
        <v>154</v>
      </c>
      <c r="F267">
        <f>VLOOKUP(A267,'[1]shui_24h-VS-hzt_10_24h.GeneDiff'!$1:$1048576,6,0)</f>
        <v>306</v>
      </c>
      <c r="G267">
        <f>VLOOKUP(A267,'[1]shui_24h-VS-hzt_10_24h.GeneDiff'!$1:$1048576,7,0)</f>
        <v>2.7523680965348798</v>
      </c>
      <c r="H267">
        <f>VLOOKUP(A267,'[1]shui_24h-VS-hzt_10_24h.GeneDiff'!$1:$1048576,8,0)</f>
        <v>1.4390969495207</v>
      </c>
      <c r="I267" t="str">
        <f>VLOOKUP(A267,'[1]shui_24h-VS-hzt_10_24h.GeneDiff'!$1:$1048576,9,0)</f>
        <v>up</v>
      </c>
      <c r="J267">
        <f>VLOOKUP(A267,'[1]shui_24h-VS-hzt_10_24h.GeneDiff'!$1:$1048576,10,0)</f>
        <v>2.0516458603556499E-5</v>
      </c>
      <c r="K267">
        <f>VLOOKUP(A267,'[1]shui_24h-VS-hzt_10_24h.GeneDiff'!$1:$1048576,11,0)</f>
        <v>1.20909051086268E-3</v>
      </c>
      <c r="L267" t="str">
        <f>VLOOKUP(A267,'[1]shui_24h-VS-hzt_10_24h.GeneDiff'!$1:$1048576,12,0)</f>
        <v>-</v>
      </c>
      <c r="M267" t="str">
        <f>VLOOKUP(A267,'[1]shui_24h-VS-hzt_10_24h.GeneDiff'!$1:$1048576,13,0)</f>
        <v>GO:0043231//intracellular membrane-bounded organelle</v>
      </c>
      <c r="N267" t="str">
        <f>VLOOKUP(A267,'[1]shui_24h-VS-hzt_10_24h.GeneDiff'!$1:$1048576,14,0)</f>
        <v>GO:0001071//nucleic acid binding transcription factor activity;GO:0044212//transcription regulatory region DNA binding</v>
      </c>
      <c r="O267" t="str">
        <f>VLOOKUP(A267,'[1]shui_24h-VS-hzt_10_24h.GeneDiff'!$1:$1048576,15,0)</f>
        <v>GO:0006351//transcription, DNA-templated</v>
      </c>
      <c r="P267" t="str">
        <f>VLOOKUP(A267,'[1]shui_24h-VS-hzt_10_24h.GeneDiff'!$1:$1048576,16,0)</f>
        <v>gi|698534772|ref|XP_009763971.1|/0/PREDICTED: homeobox-leucine zipper protein ATHB-13 [Nicotiana sylvestris]</v>
      </c>
    </row>
    <row r="268" spans="1:16">
      <c r="A268" s="1" t="s">
        <v>266</v>
      </c>
      <c r="B268">
        <f>VLOOKUP(A268,'[1]shui_24h-VS-hzt_10_24h.GeneDiff'!$1:$1048576,2,0)</f>
        <v>1494</v>
      </c>
      <c r="C268">
        <f>VLOOKUP(A268,'[1]shui_24h-VS-hzt_10_24h.GeneDiff'!$1:$1048576,3,0)</f>
        <v>98</v>
      </c>
      <c r="D268">
        <f>VLOOKUP(A268,'[1]shui_24h-VS-hzt_10_24h.GeneDiff'!$1:$1048576,4,0)</f>
        <v>97</v>
      </c>
      <c r="E268">
        <f>VLOOKUP(A268,'[1]shui_24h-VS-hzt_10_24h.GeneDiff'!$1:$1048576,5,0)</f>
        <v>166</v>
      </c>
      <c r="F268">
        <f>VLOOKUP(A268,'[1]shui_24h-VS-hzt_10_24h.GeneDiff'!$1:$1048576,6,0)</f>
        <v>459</v>
      </c>
      <c r="G268">
        <f>VLOOKUP(A268,'[1]shui_24h-VS-hzt_10_24h.GeneDiff'!$1:$1048576,7,0)</f>
        <v>3.1357219585495999</v>
      </c>
      <c r="H268">
        <f>VLOOKUP(A268,'[1]shui_24h-VS-hzt_10_24h.GeneDiff'!$1:$1048576,8,0)</f>
        <v>1.6189133755854399</v>
      </c>
      <c r="I268" t="str">
        <f>VLOOKUP(A268,'[1]shui_24h-VS-hzt_10_24h.GeneDiff'!$1:$1048576,9,0)</f>
        <v>up</v>
      </c>
      <c r="J268">
        <f>VLOOKUP(A268,'[1]shui_24h-VS-hzt_10_24h.GeneDiff'!$1:$1048576,10,0)</f>
        <v>2.07755289958356E-5</v>
      </c>
      <c r="K268">
        <f>VLOOKUP(A268,'[1]shui_24h-VS-hzt_10_24h.GeneDiff'!$1:$1048576,11,0)</f>
        <v>1.2220739808016801E-3</v>
      </c>
      <c r="L268" t="str">
        <f>VLOOKUP(A268,'[1]shui_24h-VS-hzt_10_24h.GeneDiff'!$1:$1048576,12,0)</f>
        <v>ko00941//Flavonoid biosynthesis;ko00943//Isoflavonoid biosynthesis;ko00903//Limonene and pinene degradation;ko01100//Metabolic pathways;ko00945//Stilbenoid, diarylheptanoid and gingerol biosynthesis;ko01110//Biosynthesis of secondary metabolites;ko00944//Flavone and flavonol biosynthesis;ko00904//Diterpenoid biosynthesis</v>
      </c>
      <c r="M268" t="str">
        <f>VLOOKUP(A268,'[1]shui_24h-VS-hzt_10_24h.GeneDiff'!$1:$1048576,13,0)</f>
        <v>-</v>
      </c>
      <c r="N268" t="str">
        <f>VLOOKUP(A268,'[1]shui_24h-VS-hzt_10_24h.GeneDiff'!$1:$1048576,14,0)</f>
        <v>-</v>
      </c>
      <c r="O268" t="str">
        <f>VLOOKUP(A268,'[1]shui_24h-VS-hzt_10_24h.GeneDiff'!$1:$1048576,15,0)</f>
        <v>-</v>
      </c>
      <c r="P268" t="str">
        <f>VLOOKUP(A268,'[1]shui_24h-VS-hzt_10_24h.GeneDiff'!$1:$1048576,16,0)</f>
        <v>gi|697174990|ref|XP_009596429.1|/0/PREDICTED: geraniol 8-hydroxylase-like [Nicotiana tomentosiformis]</v>
      </c>
    </row>
    <row r="269" spans="1:16">
      <c r="A269" s="1" t="s">
        <v>267</v>
      </c>
      <c r="B269">
        <f>VLOOKUP(A269,'[1]shui_24h-VS-hzt_10_24h.GeneDiff'!$1:$1048576,2,0)</f>
        <v>777</v>
      </c>
      <c r="C269">
        <f>VLOOKUP(A269,'[1]shui_24h-VS-hzt_10_24h.GeneDiff'!$1:$1048576,3,0)</f>
        <v>50</v>
      </c>
      <c r="D269">
        <f>VLOOKUP(A269,'[1]shui_24h-VS-hzt_10_24h.GeneDiff'!$1:$1048576,4,0)</f>
        <v>40</v>
      </c>
      <c r="E269">
        <f>VLOOKUP(A269,'[1]shui_24h-VS-hzt_10_24h.GeneDiff'!$1:$1048576,5,0)</f>
        <v>196</v>
      </c>
      <c r="F269">
        <f>VLOOKUP(A269,'[1]shui_24h-VS-hzt_10_24h.GeneDiff'!$1:$1048576,6,0)</f>
        <v>108</v>
      </c>
      <c r="G269">
        <f>VLOOKUP(A269,'[1]shui_24h-VS-hzt_10_24h.GeneDiff'!$1:$1048576,7,0)</f>
        <v>2.1234619972901099</v>
      </c>
      <c r="H269">
        <f>VLOOKUP(A269,'[1]shui_24h-VS-hzt_10_24h.GeneDiff'!$1:$1048576,8,0)</f>
        <v>1.73265548441572</v>
      </c>
      <c r="I269" t="str">
        <f>VLOOKUP(A269,'[1]shui_24h-VS-hzt_10_24h.GeneDiff'!$1:$1048576,9,0)</f>
        <v>up</v>
      </c>
      <c r="J269">
        <f>VLOOKUP(A269,'[1]shui_24h-VS-hzt_10_24h.GeneDiff'!$1:$1048576,10,0)</f>
        <v>2.0976237853809701E-5</v>
      </c>
      <c r="K269">
        <f>VLOOKUP(A269,'[1]shui_24h-VS-hzt_10_24h.GeneDiff'!$1:$1048576,11,0)</f>
        <v>1.22474037646809E-3</v>
      </c>
      <c r="L269" t="str">
        <f>VLOOKUP(A269,'[1]shui_24h-VS-hzt_10_24h.GeneDiff'!$1:$1048576,12,0)</f>
        <v>ko04075//Plant hormone signal transduction</v>
      </c>
      <c r="M269" t="str">
        <f>VLOOKUP(A269,'[1]shui_24h-VS-hzt_10_24h.GeneDiff'!$1:$1048576,13,0)</f>
        <v>-</v>
      </c>
      <c r="N269" t="str">
        <f>VLOOKUP(A269,'[1]shui_24h-VS-hzt_10_24h.GeneDiff'!$1:$1048576,14,0)</f>
        <v>-</v>
      </c>
      <c r="O269" t="str">
        <f>VLOOKUP(A269,'[1]shui_24h-VS-hzt_10_24h.GeneDiff'!$1:$1048576,15,0)</f>
        <v>-</v>
      </c>
      <c r="P269" t="str">
        <f>VLOOKUP(A269,'[1]shui_24h-VS-hzt_10_24h.GeneDiff'!$1:$1048576,16,0)</f>
        <v>gi|698521519|ref|XP_009757566.1|/0/PREDICTED: abscisic acid receptor PYL4-like [Nicotiana sylvestris]</v>
      </c>
    </row>
    <row r="270" spans="1:16">
      <c r="A270" s="1" t="s">
        <v>268</v>
      </c>
      <c r="B270">
        <f>VLOOKUP(A270,'[1]shui_24h-VS-hzt_10_24h.GeneDiff'!$1:$1048576,2,0)</f>
        <v>471</v>
      </c>
      <c r="C270">
        <f>VLOOKUP(A270,'[1]shui_24h-VS-hzt_10_24h.GeneDiff'!$1:$1048576,3,0)</f>
        <v>1608</v>
      </c>
      <c r="D270">
        <f>VLOOKUP(A270,'[1]shui_24h-VS-hzt_10_24h.GeneDiff'!$1:$1048576,4,0)</f>
        <v>959</v>
      </c>
      <c r="E270">
        <f>VLOOKUP(A270,'[1]shui_24h-VS-hzt_10_24h.GeneDiff'!$1:$1048576,5,0)</f>
        <v>2250</v>
      </c>
      <c r="F270">
        <f>VLOOKUP(A270,'[1]shui_24h-VS-hzt_10_24h.GeneDiff'!$1:$1048576,6,0)</f>
        <v>3967</v>
      </c>
      <c r="G270">
        <f>VLOOKUP(A270,'[1]shui_24h-VS-hzt_10_24h.GeneDiff'!$1:$1048576,7,0)</f>
        <v>6.55573377006111</v>
      </c>
      <c r="H270">
        <f>VLOOKUP(A270,'[1]shui_24h-VS-hzt_10_24h.GeneDiff'!$1:$1048576,8,0)</f>
        <v>1.21474505421922</v>
      </c>
      <c r="I270" t="str">
        <f>VLOOKUP(A270,'[1]shui_24h-VS-hzt_10_24h.GeneDiff'!$1:$1048576,9,0)</f>
        <v>up</v>
      </c>
      <c r="J270">
        <f>VLOOKUP(A270,'[1]shui_24h-VS-hzt_10_24h.GeneDiff'!$1:$1048576,10,0)</f>
        <v>2.35114422543377E-5</v>
      </c>
      <c r="K270">
        <f>VLOOKUP(A270,'[1]shui_24h-VS-hzt_10_24h.GeneDiff'!$1:$1048576,11,0)</f>
        <v>1.3502591308506601E-3</v>
      </c>
      <c r="L270" t="str">
        <f>VLOOKUP(A270,'[1]shui_24h-VS-hzt_10_24h.GeneDiff'!$1:$1048576,12,0)</f>
        <v>-</v>
      </c>
      <c r="M270" t="str">
        <f>VLOOKUP(A270,'[1]shui_24h-VS-hzt_10_24h.GeneDiff'!$1:$1048576,13,0)</f>
        <v>-</v>
      </c>
      <c r="N270" t="str">
        <f>VLOOKUP(A270,'[1]shui_24h-VS-hzt_10_24h.GeneDiff'!$1:$1048576,14,0)</f>
        <v>-</v>
      </c>
      <c r="O270" t="str">
        <f>VLOOKUP(A270,'[1]shui_24h-VS-hzt_10_24h.GeneDiff'!$1:$1048576,15,0)</f>
        <v>-</v>
      </c>
      <c r="P270" t="str">
        <f>VLOOKUP(A270,'[1]shui_24h-VS-hzt_10_24h.GeneDiff'!$1:$1048576,16,0)</f>
        <v>-</v>
      </c>
    </row>
    <row r="271" spans="1:16">
      <c r="A271" s="1" t="s">
        <v>269</v>
      </c>
      <c r="B271">
        <f>VLOOKUP(A271,'[1]shui_24h-VS-hzt_10_24h.GeneDiff'!$1:$1048576,2,0)</f>
        <v>1074</v>
      </c>
      <c r="C271">
        <f>VLOOKUP(A271,'[1]shui_24h-VS-hzt_10_24h.GeneDiff'!$1:$1048576,3,0)</f>
        <v>102</v>
      </c>
      <c r="D271">
        <f>VLOOKUP(A271,'[1]shui_24h-VS-hzt_10_24h.GeneDiff'!$1:$1048576,4,0)</f>
        <v>41</v>
      </c>
      <c r="E271">
        <f>VLOOKUP(A271,'[1]shui_24h-VS-hzt_10_24h.GeneDiff'!$1:$1048576,5,0)</f>
        <v>251</v>
      </c>
      <c r="F271">
        <f>VLOOKUP(A271,'[1]shui_24h-VS-hzt_10_24h.GeneDiff'!$1:$1048576,6,0)</f>
        <v>216</v>
      </c>
      <c r="G271">
        <f>VLOOKUP(A271,'[1]shui_24h-VS-hzt_10_24h.GeneDiff'!$1:$1048576,7,0)</f>
        <v>2.7393299357790601</v>
      </c>
      <c r="H271">
        <f>VLOOKUP(A271,'[1]shui_24h-VS-hzt_10_24h.GeneDiff'!$1:$1048576,8,0)</f>
        <v>1.66080989040465</v>
      </c>
      <c r="I271" t="str">
        <f>VLOOKUP(A271,'[1]shui_24h-VS-hzt_10_24h.GeneDiff'!$1:$1048576,9,0)</f>
        <v>up</v>
      </c>
      <c r="J271">
        <f>VLOOKUP(A271,'[1]shui_24h-VS-hzt_10_24h.GeneDiff'!$1:$1048576,10,0)</f>
        <v>2.3987594380413201E-5</v>
      </c>
      <c r="K271">
        <f>VLOOKUP(A271,'[1]shui_24h-VS-hzt_10_24h.GeneDiff'!$1:$1048576,11,0)</f>
        <v>1.3676398973237801E-3</v>
      </c>
      <c r="L271" t="str">
        <f>VLOOKUP(A271,'[1]shui_24h-VS-hzt_10_24h.GeneDiff'!$1:$1048576,12,0)</f>
        <v>ko01100//Metabolic pathways;ko00900//Terpenoid backbone biosynthesis;ko01110//Biosynthesis of secondary metabolites</v>
      </c>
      <c r="M271" t="str">
        <f>VLOOKUP(A271,'[1]shui_24h-VS-hzt_10_24h.GeneDiff'!$1:$1048576,13,0)</f>
        <v>GO:0043231//intracellular membrane-bounded organelle;GO:0031224//intrinsic component of membrane;GO:0042175//nuclear outer membrane-endoplasmic reticulum membrane network</v>
      </c>
      <c r="N271" t="str">
        <f>VLOOKUP(A271,'[1]shui_24h-VS-hzt_10_24h.GeneDiff'!$1:$1048576,14,0)</f>
        <v>GO:0016616//oxidoreductase activity, acting on the CH-OH group of donors, NAD or NADP as acceptor;GO:0000166//nucleotide binding;GO:0048037//cofactor binding</v>
      </c>
      <c r="O271" t="str">
        <f>VLOOKUP(A271,'[1]shui_24h-VS-hzt_10_24h.GeneDiff'!$1:$1048576,15,0)</f>
        <v>GO:0006732;GO:0006722;GO:0006694//steroid biosynthetic process</v>
      </c>
      <c r="P271" t="str">
        <f>VLOOKUP(A271,'[1]shui_24h-VS-hzt_10_24h.GeneDiff'!$1:$1048576,16,0)</f>
        <v>gi|18000044|gb|AAL54879.1|AF004233_1/0/hydroxy-methyl-glutaryl-coenzyme A reductase [Nicotiana tabacum]</v>
      </c>
    </row>
    <row r="272" spans="1:16">
      <c r="A272" s="1" t="s">
        <v>270</v>
      </c>
      <c r="B272">
        <f>VLOOKUP(A272,'[1]shui_24h-VS-hzt_10_24h.GeneDiff'!$1:$1048576,2,0)</f>
        <v>1554</v>
      </c>
      <c r="C272">
        <f>VLOOKUP(A272,'[1]shui_24h-VS-hzt_10_24h.GeneDiff'!$1:$1048576,3,0)</f>
        <v>167</v>
      </c>
      <c r="D272">
        <f>VLOOKUP(A272,'[1]shui_24h-VS-hzt_10_24h.GeneDiff'!$1:$1048576,4,0)</f>
        <v>113</v>
      </c>
      <c r="E272">
        <f>VLOOKUP(A272,'[1]shui_24h-VS-hzt_10_24h.GeneDiff'!$1:$1048576,5,0)</f>
        <v>333</v>
      </c>
      <c r="F272">
        <f>VLOOKUP(A272,'[1]shui_24h-VS-hzt_10_24h.GeneDiff'!$1:$1048576,6,0)</f>
        <v>307</v>
      </c>
      <c r="G272">
        <f>VLOOKUP(A272,'[1]shui_24h-VS-hzt_10_24h.GeneDiff'!$1:$1048576,7,0)</f>
        <v>3.3246934680154498</v>
      </c>
      <c r="H272">
        <f>VLOOKUP(A272,'[1]shui_24h-VS-hzt_10_24h.GeneDiff'!$1:$1048576,8,0)</f>
        <v>1.1540225654815901</v>
      </c>
      <c r="I272" t="str">
        <f>VLOOKUP(A272,'[1]shui_24h-VS-hzt_10_24h.GeneDiff'!$1:$1048576,9,0)</f>
        <v>up</v>
      </c>
      <c r="J272">
        <f>VLOOKUP(A272,'[1]shui_24h-VS-hzt_10_24h.GeneDiff'!$1:$1048576,10,0)</f>
        <v>2.6730626881120601E-5</v>
      </c>
      <c r="K272">
        <f>VLOOKUP(A272,'[1]shui_24h-VS-hzt_10_24h.GeneDiff'!$1:$1048576,11,0)</f>
        <v>1.49606142957956E-3</v>
      </c>
      <c r="L272" t="str">
        <f>VLOOKUP(A272,'[1]shui_24h-VS-hzt_10_24h.GeneDiff'!$1:$1048576,12,0)</f>
        <v>-</v>
      </c>
      <c r="M272" t="str">
        <f>VLOOKUP(A272,'[1]shui_24h-VS-hzt_10_24h.GeneDiff'!$1:$1048576,13,0)</f>
        <v>-</v>
      </c>
      <c r="N272" t="str">
        <f>VLOOKUP(A272,'[1]shui_24h-VS-hzt_10_24h.GeneDiff'!$1:$1048576,14,0)</f>
        <v>-</v>
      </c>
      <c r="O272" t="str">
        <f>VLOOKUP(A272,'[1]shui_24h-VS-hzt_10_24h.GeneDiff'!$1:$1048576,15,0)</f>
        <v>-</v>
      </c>
      <c r="P272" t="str">
        <f>VLOOKUP(A272,'[1]shui_24h-VS-hzt_10_24h.GeneDiff'!$1:$1048576,16,0)</f>
        <v>gi|697160411|ref|XP_009588978.1|/0/PREDICTED: putative UPF0481 protein At3g02645 [Nicotiana tomentosiformis]</v>
      </c>
    </row>
    <row r="273" spans="1:16">
      <c r="A273" s="1" t="s">
        <v>271</v>
      </c>
      <c r="B273">
        <f>VLOOKUP(A273,'[1]shui_24h-VS-hzt_10_24h.GeneDiff'!$1:$1048576,2,0)</f>
        <v>957</v>
      </c>
      <c r="C273">
        <f>VLOOKUP(A273,'[1]shui_24h-VS-hzt_10_24h.GeneDiff'!$1:$1048576,3,0)</f>
        <v>138</v>
      </c>
      <c r="D273">
        <f>VLOOKUP(A273,'[1]shui_24h-VS-hzt_10_24h.GeneDiff'!$1:$1048576,4,0)</f>
        <v>160</v>
      </c>
      <c r="E273">
        <f>VLOOKUP(A273,'[1]shui_24h-VS-hzt_10_24h.GeneDiff'!$1:$1048576,5,0)</f>
        <v>279</v>
      </c>
      <c r="F273">
        <f>VLOOKUP(A273,'[1]shui_24h-VS-hzt_10_24h.GeneDiff'!$1:$1048576,6,0)</f>
        <v>333</v>
      </c>
      <c r="G273">
        <f>VLOOKUP(A273,'[1]shui_24h-VS-hzt_10_24h.GeneDiff'!$1:$1048576,7,0)</f>
        <v>3.3016162773102899</v>
      </c>
      <c r="H273">
        <f>VLOOKUP(A273,'[1]shui_24h-VS-hzt_10_24h.GeneDiff'!$1:$1048576,8,0)</f>
        <v>1.0028651029058899</v>
      </c>
      <c r="I273" t="str">
        <f>VLOOKUP(A273,'[1]shui_24h-VS-hzt_10_24h.GeneDiff'!$1:$1048576,9,0)</f>
        <v>up</v>
      </c>
      <c r="J273">
        <f>VLOOKUP(A273,'[1]shui_24h-VS-hzt_10_24h.GeneDiff'!$1:$1048576,10,0)</f>
        <v>2.7849738590855001E-5</v>
      </c>
      <c r="K273">
        <f>VLOOKUP(A273,'[1]shui_24h-VS-hzt_10_24h.GeneDiff'!$1:$1048576,11,0)</f>
        <v>1.5513682120690199E-3</v>
      </c>
      <c r="L273" t="str">
        <f>VLOOKUP(A273,'[1]shui_24h-VS-hzt_10_24h.GeneDiff'!$1:$1048576,12,0)</f>
        <v>ko04626//Plant-pathogen interaction</v>
      </c>
      <c r="M273" t="str">
        <f>VLOOKUP(A273,'[1]shui_24h-VS-hzt_10_24h.GeneDiff'!$1:$1048576,13,0)</f>
        <v>-</v>
      </c>
      <c r="N273" t="str">
        <f>VLOOKUP(A273,'[1]shui_24h-VS-hzt_10_24h.GeneDiff'!$1:$1048576,14,0)</f>
        <v>-</v>
      </c>
      <c r="O273" t="str">
        <f>VLOOKUP(A273,'[1]shui_24h-VS-hzt_10_24h.GeneDiff'!$1:$1048576,15,0)</f>
        <v>-</v>
      </c>
      <c r="P273" t="str">
        <f>VLOOKUP(A273,'[1]shui_24h-VS-hzt_10_24h.GeneDiff'!$1:$1048576,16,0)</f>
        <v>gi|697182617|ref|XP_009600318.1|/0/PREDICTED: probable WRKY transcription factor 11 [Nicotiana tomentosiformis]</v>
      </c>
    </row>
    <row r="274" spans="1:16">
      <c r="A274" s="1" t="s">
        <v>272</v>
      </c>
      <c r="B274">
        <f>VLOOKUP(A274,'[1]shui_24h-VS-hzt_10_24h.GeneDiff'!$1:$1048576,2,0)</f>
        <v>807</v>
      </c>
      <c r="C274">
        <f>VLOOKUP(A274,'[1]shui_24h-VS-hzt_10_24h.GeneDiff'!$1:$1048576,3,0)</f>
        <v>135</v>
      </c>
      <c r="D274">
        <f>VLOOKUP(A274,'[1]shui_24h-VS-hzt_10_24h.GeneDiff'!$1:$1048576,4,0)</f>
        <v>119</v>
      </c>
      <c r="E274">
        <f>VLOOKUP(A274,'[1]shui_24h-VS-hzt_10_24h.GeneDiff'!$1:$1048576,5,0)</f>
        <v>407</v>
      </c>
      <c r="F274">
        <f>VLOOKUP(A274,'[1]shui_24h-VS-hzt_10_24h.GeneDiff'!$1:$1048576,6,0)</f>
        <v>236</v>
      </c>
      <c r="G274">
        <f>VLOOKUP(A274,'[1]shui_24h-VS-hzt_10_24h.GeneDiff'!$1:$1048576,7,0)</f>
        <v>3.2947003600512699</v>
      </c>
      <c r="H274">
        <f>VLOOKUP(A274,'[1]shui_24h-VS-hzt_10_24h.GeneDiff'!$1:$1048576,8,0)</f>
        <v>1.3188831698754699</v>
      </c>
      <c r="I274" t="str">
        <f>VLOOKUP(A274,'[1]shui_24h-VS-hzt_10_24h.GeneDiff'!$1:$1048576,9,0)</f>
        <v>up</v>
      </c>
      <c r="J274">
        <f>VLOOKUP(A274,'[1]shui_24h-VS-hzt_10_24h.GeneDiff'!$1:$1048576,10,0)</f>
        <v>2.81784953912157E-5</v>
      </c>
      <c r="K274">
        <f>VLOOKUP(A274,'[1]shui_24h-VS-hzt_10_24h.GeneDiff'!$1:$1048576,11,0)</f>
        <v>1.56140559084295E-3</v>
      </c>
      <c r="L274" t="str">
        <f>VLOOKUP(A274,'[1]shui_24h-VS-hzt_10_24h.GeneDiff'!$1:$1048576,12,0)</f>
        <v>-</v>
      </c>
      <c r="M274" t="str">
        <f>VLOOKUP(A274,'[1]shui_24h-VS-hzt_10_24h.GeneDiff'!$1:$1048576,13,0)</f>
        <v>-</v>
      </c>
      <c r="N274" t="str">
        <f>VLOOKUP(A274,'[1]shui_24h-VS-hzt_10_24h.GeneDiff'!$1:$1048576,14,0)</f>
        <v>GO:0016788//hydrolase activity, acting on ester bonds</v>
      </c>
      <c r="O274" t="str">
        <f>VLOOKUP(A274,'[1]shui_24h-VS-hzt_10_24h.GeneDiff'!$1:$1048576,15,0)</f>
        <v>GO:0001763//morphogenesis of a branching structure;GO:0016106//sesquiterpenoid biosynthetic process</v>
      </c>
      <c r="P274" t="str">
        <f>VLOOKUP(A274,'[1]shui_24h-VS-hzt_10_24h.GeneDiff'!$1:$1048576,16,0)</f>
        <v>gi|697177739|ref|XP_009597842.1|/0/PREDICTED: probable strigolactone esterase DAD2 [Nicotiana tomentosiformis]</v>
      </c>
    </row>
    <row r="275" spans="1:16">
      <c r="A275" s="1" t="s">
        <v>273</v>
      </c>
      <c r="B275">
        <f>VLOOKUP(A275,'[1]shui_24h-VS-hzt_10_24h.GeneDiff'!$1:$1048576,2,0)</f>
        <v>558</v>
      </c>
      <c r="C275">
        <f>VLOOKUP(A275,'[1]shui_24h-VS-hzt_10_24h.GeneDiff'!$1:$1048576,3,0)</f>
        <v>111</v>
      </c>
      <c r="D275">
        <f>VLOOKUP(A275,'[1]shui_24h-VS-hzt_10_24h.GeneDiff'!$1:$1048576,4,0)</f>
        <v>90</v>
      </c>
      <c r="E275">
        <f>VLOOKUP(A275,'[1]shui_24h-VS-hzt_10_24h.GeneDiff'!$1:$1048576,5,0)</f>
        <v>472</v>
      </c>
      <c r="F275">
        <f>VLOOKUP(A275,'[1]shui_24h-VS-hzt_10_24h.GeneDiff'!$1:$1048576,6,0)</f>
        <v>185</v>
      </c>
      <c r="G275">
        <f>VLOOKUP(A275,'[1]shui_24h-VS-hzt_10_24h.GeneDiff'!$1:$1048576,7,0)</f>
        <v>3.23748906461004</v>
      </c>
      <c r="H275">
        <f>VLOOKUP(A275,'[1]shui_24h-VS-hzt_10_24h.GeneDiff'!$1:$1048576,8,0)</f>
        <v>1.6956835291742101</v>
      </c>
      <c r="I275" t="str">
        <f>VLOOKUP(A275,'[1]shui_24h-VS-hzt_10_24h.GeneDiff'!$1:$1048576,9,0)</f>
        <v>up</v>
      </c>
      <c r="J275">
        <f>VLOOKUP(A275,'[1]shui_24h-VS-hzt_10_24h.GeneDiff'!$1:$1048576,10,0)</f>
        <v>2.8376695953467E-5</v>
      </c>
      <c r="K275">
        <f>VLOOKUP(A275,'[1]shui_24h-VS-hzt_10_24h.GeneDiff'!$1:$1048576,11,0)</f>
        <v>1.5680143618447601E-3</v>
      </c>
      <c r="L275" t="str">
        <f>VLOOKUP(A275,'[1]shui_24h-VS-hzt_10_24h.GeneDiff'!$1:$1048576,12,0)</f>
        <v>-</v>
      </c>
      <c r="M275" t="str">
        <f>VLOOKUP(A275,'[1]shui_24h-VS-hzt_10_24h.GeneDiff'!$1:$1048576,13,0)</f>
        <v>-</v>
      </c>
      <c r="N275" t="str">
        <f>VLOOKUP(A275,'[1]shui_24h-VS-hzt_10_24h.GeneDiff'!$1:$1048576,14,0)</f>
        <v>-</v>
      </c>
      <c r="O275" t="str">
        <f>VLOOKUP(A275,'[1]shui_24h-VS-hzt_10_24h.GeneDiff'!$1:$1048576,15,0)</f>
        <v>-</v>
      </c>
      <c r="P275" t="str">
        <f>VLOOKUP(A275,'[1]shui_24h-VS-hzt_10_24h.GeneDiff'!$1:$1048576,16,0)</f>
        <v>gi|871487|emb|CAA58731.1|/4.866e-137/PAR-1b [Nicotiana tabacum]</v>
      </c>
    </row>
    <row r="276" spans="1:16">
      <c r="A276" s="1" t="s">
        <v>274</v>
      </c>
      <c r="B276">
        <f>VLOOKUP(A276,'[1]shui_24h-VS-hzt_10_24h.GeneDiff'!$1:$1048576,2,0)</f>
        <v>1227</v>
      </c>
      <c r="C276">
        <f>VLOOKUP(A276,'[1]shui_24h-VS-hzt_10_24h.GeneDiff'!$1:$1048576,3,0)</f>
        <v>1780</v>
      </c>
      <c r="D276">
        <f>VLOOKUP(A276,'[1]shui_24h-VS-hzt_10_24h.GeneDiff'!$1:$1048576,4,0)</f>
        <v>919</v>
      </c>
      <c r="E276">
        <f>VLOOKUP(A276,'[1]shui_24h-VS-hzt_10_24h.GeneDiff'!$1:$1048576,5,0)</f>
        <v>2354</v>
      </c>
      <c r="F276">
        <f>VLOOKUP(A276,'[1]shui_24h-VS-hzt_10_24h.GeneDiff'!$1:$1048576,6,0)</f>
        <v>7336</v>
      </c>
      <c r="G276">
        <f>VLOOKUP(A276,'[1]shui_24h-VS-hzt_10_24h.GeneDiff'!$1:$1048576,7,0)</f>
        <v>7.0362453269993299</v>
      </c>
      <c r="H276">
        <f>VLOOKUP(A276,'[1]shui_24h-VS-hzt_10_24h.GeneDiff'!$1:$1048576,8,0)</f>
        <v>1.7646502805820401</v>
      </c>
      <c r="I276" t="str">
        <f>VLOOKUP(A276,'[1]shui_24h-VS-hzt_10_24h.GeneDiff'!$1:$1048576,9,0)</f>
        <v>up</v>
      </c>
      <c r="J276">
        <f>VLOOKUP(A276,'[1]shui_24h-VS-hzt_10_24h.GeneDiff'!$1:$1048576,10,0)</f>
        <v>2.8397227968326199E-5</v>
      </c>
      <c r="K276">
        <f>VLOOKUP(A276,'[1]shui_24h-VS-hzt_10_24h.GeneDiff'!$1:$1048576,11,0)</f>
        <v>1.5680143618447601E-3</v>
      </c>
      <c r="L276" t="str">
        <f>VLOOKUP(A276,'[1]shui_24h-VS-hzt_10_24h.GeneDiff'!$1:$1048576,12,0)</f>
        <v>-</v>
      </c>
      <c r="M276" t="str">
        <f>VLOOKUP(A276,'[1]shui_24h-VS-hzt_10_24h.GeneDiff'!$1:$1048576,13,0)</f>
        <v>-</v>
      </c>
      <c r="N276" t="str">
        <f>VLOOKUP(A276,'[1]shui_24h-VS-hzt_10_24h.GeneDiff'!$1:$1048576,14,0)</f>
        <v>-</v>
      </c>
      <c r="O276" t="str">
        <f>VLOOKUP(A276,'[1]shui_24h-VS-hzt_10_24h.GeneDiff'!$1:$1048576,15,0)</f>
        <v>-</v>
      </c>
      <c r="P276" t="str">
        <f>VLOOKUP(A276,'[1]shui_24h-VS-hzt_10_24h.GeneDiff'!$1:$1048576,16,0)</f>
        <v>gi|698558959|ref|XP_009771440.1|/0/PREDICTED: uncharacterized protein LOC104221976 [Nicotiana sylvestris]</v>
      </c>
    </row>
    <row r="277" spans="1:16">
      <c r="A277" s="1" t="s">
        <v>275</v>
      </c>
      <c r="B277">
        <f>VLOOKUP(A277,'[1]shui_24h-VS-hzt_10_24h.GeneDiff'!$1:$1048576,2,0)</f>
        <v>555</v>
      </c>
      <c r="C277">
        <f>VLOOKUP(A277,'[1]shui_24h-VS-hzt_10_24h.GeneDiff'!$1:$1048576,3,0)</f>
        <v>6</v>
      </c>
      <c r="D277">
        <f>VLOOKUP(A277,'[1]shui_24h-VS-hzt_10_24h.GeneDiff'!$1:$1048576,4,0)</f>
        <v>4</v>
      </c>
      <c r="E277">
        <f>VLOOKUP(A277,'[1]shui_24h-VS-hzt_10_24h.GeneDiff'!$1:$1048576,5,0)</f>
        <v>57</v>
      </c>
      <c r="F277">
        <f>VLOOKUP(A277,'[1]shui_24h-VS-hzt_10_24h.GeneDiff'!$1:$1048576,6,0)</f>
        <v>24</v>
      </c>
      <c r="G277">
        <f>VLOOKUP(A277,'[1]shui_24h-VS-hzt_10_24h.GeneDiff'!$1:$1048576,7,0)</f>
        <v>0.10081362363214399</v>
      </c>
      <c r="H277">
        <f>VLOOKUP(A277,'[1]shui_24h-VS-hzt_10_24h.GeneDiff'!$1:$1048576,8,0)</f>
        <v>2.9719607368380201</v>
      </c>
      <c r="I277" t="str">
        <f>VLOOKUP(A277,'[1]shui_24h-VS-hzt_10_24h.GeneDiff'!$1:$1048576,9,0)</f>
        <v>up</v>
      </c>
      <c r="J277">
        <f>VLOOKUP(A277,'[1]shui_24h-VS-hzt_10_24h.GeneDiff'!$1:$1048576,10,0)</f>
        <v>2.89944211933382E-5</v>
      </c>
      <c r="K277">
        <f>VLOOKUP(A277,'[1]shui_24h-VS-hzt_10_24h.GeneDiff'!$1:$1048576,11,0)</f>
        <v>1.59262213554836E-3</v>
      </c>
      <c r="L277" t="str">
        <f>VLOOKUP(A277,'[1]shui_24h-VS-hzt_10_24h.GeneDiff'!$1:$1048576,12,0)</f>
        <v>-</v>
      </c>
      <c r="M277" t="str">
        <f>VLOOKUP(A277,'[1]shui_24h-VS-hzt_10_24h.GeneDiff'!$1:$1048576,13,0)</f>
        <v>-</v>
      </c>
      <c r="N277" t="str">
        <f>VLOOKUP(A277,'[1]shui_24h-VS-hzt_10_24h.GeneDiff'!$1:$1048576,14,0)</f>
        <v>-</v>
      </c>
      <c r="O277" t="str">
        <f>VLOOKUP(A277,'[1]shui_24h-VS-hzt_10_24h.GeneDiff'!$1:$1048576,15,0)</f>
        <v>GO:0006950//response to stress</v>
      </c>
      <c r="P277" t="str">
        <f>VLOOKUP(A277,'[1]shui_24h-VS-hzt_10_24h.GeneDiff'!$1:$1048576,16,0)</f>
        <v>gi|608604515|gb|AHW50667.1|/2.07205e-136/cadmium resistance protein 8 [Nicotiana tabacum]</v>
      </c>
    </row>
    <row r="278" spans="1:16">
      <c r="A278" s="1" t="s">
        <v>276</v>
      </c>
      <c r="B278">
        <f>VLOOKUP(A278,'[1]shui_24h-VS-hzt_10_24h.GeneDiff'!$1:$1048576,2,0)</f>
        <v>2055</v>
      </c>
      <c r="C278">
        <f>VLOOKUP(A278,'[1]shui_24h-VS-hzt_10_24h.GeneDiff'!$1:$1048576,3,0)</f>
        <v>131</v>
      </c>
      <c r="D278">
        <f>VLOOKUP(A278,'[1]shui_24h-VS-hzt_10_24h.GeneDiff'!$1:$1048576,4,0)</f>
        <v>116</v>
      </c>
      <c r="E278">
        <f>VLOOKUP(A278,'[1]shui_24h-VS-hzt_10_24h.GeneDiff'!$1:$1048576,5,0)</f>
        <v>229</v>
      </c>
      <c r="F278">
        <f>VLOOKUP(A278,'[1]shui_24h-VS-hzt_10_24h.GeneDiff'!$1:$1048576,6,0)</f>
        <v>326</v>
      </c>
      <c r="G278">
        <f>VLOOKUP(A278,'[1]shui_24h-VS-hzt_10_24h.GeneDiff'!$1:$1048576,7,0)</f>
        <v>3.1191777692896099</v>
      </c>
      <c r="H278">
        <f>VLOOKUP(A278,'[1]shui_24h-VS-hzt_10_24h.GeneDiff'!$1:$1048576,8,0)</f>
        <v>1.12276479326333</v>
      </c>
      <c r="I278" t="str">
        <f>VLOOKUP(A278,'[1]shui_24h-VS-hzt_10_24h.GeneDiff'!$1:$1048576,9,0)</f>
        <v>up</v>
      </c>
      <c r="J278">
        <f>VLOOKUP(A278,'[1]shui_24h-VS-hzt_10_24h.GeneDiff'!$1:$1048576,10,0)</f>
        <v>2.9522591492841E-5</v>
      </c>
      <c r="K278">
        <f>VLOOKUP(A278,'[1]shui_24h-VS-hzt_10_24h.GeneDiff'!$1:$1048576,11,0)</f>
        <v>1.6160031027392099E-3</v>
      </c>
      <c r="L278" t="str">
        <f>VLOOKUP(A278,'[1]shui_24h-VS-hzt_10_24h.GeneDiff'!$1:$1048576,12,0)</f>
        <v>ko04626//Plant-pathogen interaction</v>
      </c>
      <c r="M278" t="str">
        <f>VLOOKUP(A278,'[1]shui_24h-VS-hzt_10_24h.GeneDiff'!$1:$1048576,13,0)</f>
        <v>GO:0031224//intrinsic component of membrane;GO:0016020//membrane</v>
      </c>
      <c r="N278" t="str">
        <f>VLOOKUP(A278,'[1]shui_24h-VS-hzt_10_24h.GeneDiff'!$1:$1048576,14,0)</f>
        <v>GO:0016301//kinase activity;GO:0032550;GO:0016491//oxidoreductase activity</v>
      </c>
      <c r="O278" t="str">
        <f>VLOOKUP(A278,'[1]shui_24h-VS-hzt_10_24h.GeneDiff'!$1:$1048576,15,0)</f>
        <v>GO:0006796//phosphate-containing compound metabolic process;GO:0006464//cellular protein modification process</v>
      </c>
      <c r="P278" t="str">
        <f>VLOOKUP(A278,'[1]shui_24h-VS-hzt_10_24h.GeneDiff'!$1:$1048576,16,0)</f>
        <v>gi|697168513|ref|XP_009593141.1|/0/PREDICTED: leucine-rich repeat receptor-like serine/threonine-protein kinase At1g17230 [Nicotiana tomentosiformis]</v>
      </c>
    </row>
    <row r="279" spans="1:16">
      <c r="A279" s="1" t="s">
        <v>277</v>
      </c>
      <c r="B279">
        <f>VLOOKUP(A279,'[1]shui_24h-VS-hzt_10_24h.GeneDiff'!$1:$1048576,2,0)</f>
        <v>930</v>
      </c>
      <c r="C279">
        <f>VLOOKUP(A279,'[1]shui_24h-VS-hzt_10_24h.GeneDiff'!$1:$1048576,3,0)</f>
        <v>37</v>
      </c>
      <c r="D279">
        <f>VLOOKUP(A279,'[1]shui_24h-VS-hzt_10_24h.GeneDiff'!$1:$1048576,4,0)</f>
        <v>19</v>
      </c>
      <c r="E279">
        <f>VLOOKUP(A279,'[1]shui_24h-VS-hzt_10_24h.GeneDiff'!$1:$1048576,5,0)</f>
        <v>70</v>
      </c>
      <c r="F279">
        <f>VLOOKUP(A279,'[1]shui_24h-VS-hzt_10_24h.GeneDiff'!$1:$1048576,6,0)</f>
        <v>197</v>
      </c>
      <c r="G279">
        <f>VLOOKUP(A279,'[1]shui_24h-VS-hzt_10_24h.GeneDiff'!$1:$1048576,7,0)</f>
        <v>1.81597571185547</v>
      </c>
      <c r="H279">
        <f>VLOOKUP(A279,'[1]shui_24h-VS-hzt_10_24h.GeneDiff'!$1:$1048576,8,0)</f>
        <v>2.17736893487423</v>
      </c>
      <c r="I279" t="str">
        <f>VLOOKUP(A279,'[1]shui_24h-VS-hzt_10_24h.GeneDiff'!$1:$1048576,9,0)</f>
        <v>up</v>
      </c>
      <c r="J279">
        <f>VLOOKUP(A279,'[1]shui_24h-VS-hzt_10_24h.GeneDiff'!$1:$1048576,10,0)</f>
        <v>2.9615375449951599E-5</v>
      </c>
      <c r="K279">
        <f>VLOOKUP(A279,'[1]shui_24h-VS-hzt_10_24h.GeneDiff'!$1:$1048576,11,0)</f>
        <v>1.61827239612049E-3</v>
      </c>
      <c r="L279" t="str">
        <f>VLOOKUP(A279,'[1]shui_24h-VS-hzt_10_24h.GeneDiff'!$1:$1048576,12,0)</f>
        <v>-</v>
      </c>
      <c r="M279" t="str">
        <f>VLOOKUP(A279,'[1]shui_24h-VS-hzt_10_24h.GeneDiff'!$1:$1048576,13,0)</f>
        <v>-</v>
      </c>
      <c r="N279" t="str">
        <f>VLOOKUP(A279,'[1]shui_24h-VS-hzt_10_24h.GeneDiff'!$1:$1048576,14,0)</f>
        <v>GO:0043169//cation binding</v>
      </c>
      <c r="O279" t="str">
        <f>VLOOKUP(A279,'[1]shui_24h-VS-hzt_10_24h.GeneDiff'!$1:$1048576,15,0)</f>
        <v>GO:0006812//cation transport</v>
      </c>
      <c r="P279" t="str">
        <f>VLOOKUP(A279,'[1]shui_24h-VS-hzt_10_24h.GeneDiff'!$1:$1048576,16,0)</f>
        <v>gi|697187017|ref|XP_009602549.1|/5.25759e-102/PREDICTED: neurofilament heavy polypeptide [Nicotiana tomentosiformis]</v>
      </c>
    </row>
    <row r="280" spans="1:16">
      <c r="A280" s="1" t="s">
        <v>278</v>
      </c>
      <c r="B280">
        <f>VLOOKUP(A280,'[1]shui_24h-VS-hzt_10_24h.GeneDiff'!$1:$1048576,2,0)</f>
        <v>492</v>
      </c>
      <c r="C280">
        <f>VLOOKUP(A280,'[1]shui_24h-VS-hzt_10_24h.GeneDiff'!$1:$1048576,3,0)</f>
        <v>5145</v>
      </c>
      <c r="D280">
        <f>VLOOKUP(A280,'[1]shui_24h-VS-hzt_10_24h.GeneDiff'!$1:$1048576,4,0)</f>
        <v>3007</v>
      </c>
      <c r="E280">
        <f>VLOOKUP(A280,'[1]shui_24h-VS-hzt_10_24h.GeneDiff'!$1:$1048576,5,0)</f>
        <v>7661</v>
      </c>
      <c r="F280">
        <f>VLOOKUP(A280,'[1]shui_24h-VS-hzt_10_24h.GeneDiff'!$1:$1048576,6,0)</f>
        <v>10027</v>
      </c>
      <c r="G280">
        <f>VLOOKUP(A280,'[1]shui_24h-VS-hzt_10_24h.GeneDiff'!$1:$1048576,7,0)</f>
        <v>8.1188631839979895</v>
      </c>
      <c r="H280">
        <f>VLOOKUP(A280,'[1]shui_24h-VS-hzt_10_24h.GeneDiff'!$1:$1048576,8,0)</f>
        <v>1.06424806781798</v>
      </c>
      <c r="I280" t="str">
        <f>VLOOKUP(A280,'[1]shui_24h-VS-hzt_10_24h.GeneDiff'!$1:$1048576,9,0)</f>
        <v>up</v>
      </c>
      <c r="J280">
        <f>VLOOKUP(A280,'[1]shui_24h-VS-hzt_10_24h.GeneDiff'!$1:$1048576,10,0)</f>
        <v>3.1409241679795402E-5</v>
      </c>
      <c r="K280">
        <f>VLOOKUP(A280,'[1]shui_24h-VS-hzt_10_24h.GeneDiff'!$1:$1048576,11,0)</f>
        <v>1.68791532180682E-3</v>
      </c>
      <c r="L280" t="str">
        <f>VLOOKUP(A280,'[1]shui_24h-VS-hzt_10_24h.GeneDiff'!$1:$1048576,12,0)</f>
        <v>-</v>
      </c>
      <c r="M280" t="str">
        <f>VLOOKUP(A280,'[1]shui_24h-VS-hzt_10_24h.GeneDiff'!$1:$1048576,13,0)</f>
        <v>-</v>
      </c>
      <c r="N280" t="str">
        <f>VLOOKUP(A280,'[1]shui_24h-VS-hzt_10_24h.GeneDiff'!$1:$1048576,14,0)</f>
        <v>-</v>
      </c>
      <c r="O280" t="str">
        <f>VLOOKUP(A280,'[1]shui_24h-VS-hzt_10_24h.GeneDiff'!$1:$1048576,15,0)</f>
        <v>-</v>
      </c>
      <c r="P280" t="str">
        <f>VLOOKUP(A280,'[1]shui_24h-VS-hzt_10_24h.GeneDiff'!$1:$1048576,16,0)</f>
        <v>-</v>
      </c>
    </row>
    <row r="281" spans="1:16">
      <c r="A281" s="1" t="s">
        <v>279</v>
      </c>
      <c r="B281">
        <f>VLOOKUP(A281,'[1]shui_24h-VS-hzt_10_24h.GeneDiff'!$1:$1048576,2,0)</f>
        <v>648</v>
      </c>
      <c r="C281">
        <f>VLOOKUP(A281,'[1]shui_24h-VS-hzt_10_24h.GeneDiff'!$1:$1048576,3,0)</f>
        <v>33</v>
      </c>
      <c r="D281">
        <f>VLOOKUP(A281,'[1]shui_24h-VS-hzt_10_24h.GeneDiff'!$1:$1048576,4,0)</f>
        <v>40</v>
      </c>
      <c r="E281">
        <f>VLOOKUP(A281,'[1]shui_24h-VS-hzt_10_24h.GeneDiff'!$1:$1048576,5,0)</f>
        <v>136</v>
      </c>
      <c r="F281">
        <f>VLOOKUP(A281,'[1]shui_24h-VS-hzt_10_24h.GeneDiff'!$1:$1048576,6,0)</f>
        <v>98</v>
      </c>
      <c r="G281">
        <f>VLOOKUP(A281,'[1]shui_24h-VS-hzt_10_24h.GeneDiff'!$1:$1048576,7,0)</f>
        <v>1.7656162397438999</v>
      </c>
      <c r="H281">
        <f>VLOOKUP(A281,'[1]shui_24h-VS-hzt_10_24h.GeneDiff'!$1:$1048576,8,0)</f>
        <v>1.65619403536893</v>
      </c>
      <c r="I281" t="str">
        <f>VLOOKUP(A281,'[1]shui_24h-VS-hzt_10_24h.GeneDiff'!$1:$1048576,9,0)</f>
        <v>up</v>
      </c>
      <c r="J281">
        <f>VLOOKUP(A281,'[1]shui_24h-VS-hzt_10_24h.GeneDiff'!$1:$1048576,10,0)</f>
        <v>3.1425236889866601E-5</v>
      </c>
      <c r="K281">
        <f>VLOOKUP(A281,'[1]shui_24h-VS-hzt_10_24h.GeneDiff'!$1:$1048576,11,0)</f>
        <v>1.68791532180682E-3</v>
      </c>
      <c r="L281" t="str">
        <f>VLOOKUP(A281,'[1]shui_24h-VS-hzt_10_24h.GeneDiff'!$1:$1048576,12,0)</f>
        <v>-</v>
      </c>
      <c r="M281" t="str">
        <f>VLOOKUP(A281,'[1]shui_24h-VS-hzt_10_24h.GeneDiff'!$1:$1048576,13,0)</f>
        <v>-</v>
      </c>
      <c r="N281" t="str">
        <f>VLOOKUP(A281,'[1]shui_24h-VS-hzt_10_24h.GeneDiff'!$1:$1048576,14,0)</f>
        <v>-</v>
      </c>
      <c r="O281" t="str">
        <f>VLOOKUP(A281,'[1]shui_24h-VS-hzt_10_24h.GeneDiff'!$1:$1048576,15,0)</f>
        <v>-</v>
      </c>
      <c r="P281" t="str">
        <f>VLOOKUP(A281,'[1]shui_24h-VS-hzt_10_24h.GeneDiff'!$1:$1048576,16,0)</f>
        <v>gi|698448871|ref|XP_009773188.1|/3.60357e-18/PREDICTED: fasciclin-like arabinogalactan protein 9 [Nicotiana sylvestris]</v>
      </c>
    </row>
    <row r="282" spans="1:16">
      <c r="A282" s="1" t="s">
        <v>280</v>
      </c>
      <c r="B282">
        <f>VLOOKUP(A282,'[1]shui_24h-VS-hzt_10_24h.GeneDiff'!$1:$1048576,2,0)</f>
        <v>714</v>
      </c>
      <c r="C282">
        <f>VLOOKUP(A282,'[1]shui_24h-VS-hzt_10_24h.GeneDiff'!$1:$1048576,3,0)</f>
        <v>33</v>
      </c>
      <c r="D282">
        <f>VLOOKUP(A282,'[1]shui_24h-VS-hzt_10_24h.GeneDiff'!$1:$1048576,4,0)</f>
        <v>27</v>
      </c>
      <c r="E282">
        <f>VLOOKUP(A282,'[1]shui_24h-VS-hzt_10_24h.GeneDiff'!$1:$1048576,5,0)</f>
        <v>101</v>
      </c>
      <c r="F282">
        <f>VLOOKUP(A282,'[1]shui_24h-VS-hzt_10_24h.GeneDiff'!$1:$1048576,6,0)</f>
        <v>99</v>
      </c>
      <c r="G282">
        <f>VLOOKUP(A282,'[1]shui_24h-VS-hzt_10_24h.GeneDiff'!$1:$1048576,7,0)</f>
        <v>1.5291327593469299</v>
      </c>
      <c r="H282">
        <f>VLOOKUP(A282,'[1]shui_24h-VS-hzt_10_24h.GeneDiff'!$1:$1048576,8,0)</f>
        <v>1.6977926506215599</v>
      </c>
      <c r="I282" t="str">
        <f>VLOOKUP(A282,'[1]shui_24h-VS-hzt_10_24h.GeneDiff'!$1:$1048576,9,0)</f>
        <v>up</v>
      </c>
      <c r="J282">
        <f>VLOOKUP(A282,'[1]shui_24h-VS-hzt_10_24h.GeneDiff'!$1:$1048576,10,0)</f>
        <v>3.1560768970488199E-5</v>
      </c>
      <c r="K282">
        <f>VLOOKUP(A282,'[1]shui_24h-VS-hzt_10_24h.GeneDiff'!$1:$1048576,11,0)</f>
        <v>1.6923120490995301E-3</v>
      </c>
      <c r="L282" t="str">
        <f>VLOOKUP(A282,'[1]shui_24h-VS-hzt_10_24h.GeneDiff'!$1:$1048576,12,0)</f>
        <v>-</v>
      </c>
      <c r="M282" t="str">
        <f>VLOOKUP(A282,'[1]shui_24h-VS-hzt_10_24h.GeneDiff'!$1:$1048576,13,0)</f>
        <v>-</v>
      </c>
      <c r="N282" t="str">
        <f>VLOOKUP(A282,'[1]shui_24h-VS-hzt_10_24h.GeneDiff'!$1:$1048576,14,0)</f>
        <v>-</v>
      </c>
      <c r="O282" t="str">
        <f>VLOOKUP(A282,'[1]shui_24h-VS-hzt_10_24h.GeneDiff'!$1:$1048576,15,0)</f>
        <v>-</v>
      </c>
      <c r="P282" t="str">
        <f>VLOOKUP(A282,'[1]shui_24h-VS-hzt_10_24h.GeneDiff'!$1:$1048576,16,0)</f>
        <v>gi|697175587|ref|XP_009596734.1|/1.33211e-67/PREDICTED: neurofilament medium polypeptide-like [Nicotiana tomentosiformis]</v>
      </c>
    </row>
    <row r="283" spans="1:16">
      <c r="A283" s="1" t="s">
        <v>281</v>
      </c>
      <c r="B283">
        <f>VLOOKUP(A283,'[1]shui_24h-VS-hzt_10_24h.GeneDiff'!$1:$1048576,2,0)</f>
        <v>1293</v>
      </c>
      <c r="C283">
        <f>VLOOKUP(A283,'[1]shui_24h-VS-hzt_10_24h.GeneDiff'!$1:$1048576,3,0)</f>
        <v>103</v>
      </c>
      <c r="D283">
        <f>VLOOKUP(A283,'[1]shui_24h-VS-hzt_10_24h.GeneDiff'!$1:$1048576,4,0)</f>
        <v>82</v>
      </c>
      <c r="E283">
        <f>VLOOKUP(A283,'[1]shui_24h-VS-hzt_10_24h.GeneDiff'!$1:$1048576,5,0)</f>
        <v>185</v>
      </c>
      <c r="F283">
        <f>VLOOKUP(A283,'[1]shui_24h-VS-hzt_10_24h.GeneDiff'!$1:$1048576,6,0)</f>
        <v>265</v>
      </c>
      <c r="G283">
        <f>VLOOKUP(A283,'[1]shui_24h-VS-hzt_10_24h.GeneDiff'!$1:$1048576,7,0)</f>
        <v>2.7862577574317999</v>
      </c>
      <c r="H283">
        <f>VLOOKUP(A283,'[1]shui_24h-VS-hzt_10_24h.GeneDiff'!$1:$1048576,8,0)</f>
        <v>1.2349024020224</v>
      </c>
      <c r="I283" t="str">
        <f>VLOOKUP(A283,'[1]shui_24h-VS-hzt_10_24h.GeneDiff'!$1:$1048576,9,0)</f>
        <v>up</v>
      </c>
      <c r="J283">
        <f>VLOOKUP(A283,'[1]shui_24h-VS-hzt_10_24h.GeneDiff'!$1:$1048576,10,0)</f>
        <v>3.1646886438584897E-5</v>
      </c>
      <c r="K283">
        <f>VLOOKUP(A283,'[1]shui_24h-VS-hzt_10_24h.GeneDiff'!$1:$1048576,11,0)</f>
        <v>1.69404869698157E-3</v>
      </c>
      <c r="L283" t="str">
        <f>VLOOKUP(A283,'[1]shui_24h-VS-hzt_10_24h.GeneDiff'!$1:$1048576,12,0)</f>
        <v>-</v>
      </c>
      <c r="M283" t="str">
        <f>VLOOKUP(A283,'[1]shui_24h-VS-hzt_10_24h.GeneDiff'!$1:$1048576,13,0)</f>
        <v>-</v>
      </c>
      <c r="N283" t="str">
        <f>VLOOKUP(A283,'[1]shui_24h-VS-hzt_10_24h.GeneDiff'!$1:$1048576,14,0)</f>
        <v>-</v>
      </c>
      <c r="O283" t="str">
        <f>VLOOKUP(A283,'[1]shui_24h-VS-hzt_10_24h.GeneDiff'!$1:$1048576,15,0)</f>
        <v>-</v>
      </c>
      <c r="P283" t="str">
        <f>VLOOKUP(A283,'[1]shui_24h-VS-hzt_10_24h.GeneDiff'!$1:$1048576,16,0)</f>
        <v>gi|697144097|ref|XP_009626169.1|/0/PREDICTED: fimbrin-like protein 2 [Nicotiana tomentosiformis]</v>
      </c>
    </row>
    <row r="284" spans="1:16">
      <c r="A284" s="1" t="s">
        <v>282</v>
      </c>
      <c r="B284">
        <f>VLOOKUP(A284,'[1]shui_24h-VS-hzt_10_24h.GeneDiff'!$1:$1048576,2,0)</f>
        <v>1236</v>
      </c>
      <c r="C284">
        <f>VLOOKUP(A284,'[1]shui_24h-VS-hzt_10_24h.GeneDiff'!$1:$1048576,3,0)</f>
        <v>142</v>
      </c>
      <c r="D284">
        <f>VLOOKUP(A284,'[1]shui_24h-VS-hzt_10_24h.GeneDiff'!$1:$1048576,4,0)</f>
        <v>189</v>
      </c>
      <c r="E284">
        <f>VLOOKUP(A284,'[1]shui_24h-VS-hzt_10_24h.GeneDiff'!$1:$1048576,5,0)</f>
        <v>402</v>
      </c>
      <c r="F284">
        <f>VLOOKUP(A284,'[1]shui_24h-VS-hzt_10_24h.GeneDiff'!$1:$1048576,6,0)</f>
        <v>307</v>
      </c>
      <c r="G284">
        <f>VLOOKUP(A284,'[1]shui_24h-VS-hzt_10_24h.GeneDiff'!$1:$1048576,7,0)</f>
        <v>3.4994954979790398</v>
      </c>
      <c r="H284">
        <f>VLOOKUP(A284,'[1]shui_24h-VS-hzt_10_24h.GeneDiff'!$1:$1048576,8,0)</f>
        <v>1.07854667845246</v>
      </c>
      <c r="I284" t="str">
        <f>VLOOKUP(A284,'[1]shui_24h-VS-hzt_10_24h.GeneDiff'!$1:$1048576,9,0)</f>
        <v>up</v>
      </c>
      <c r="J284">
        <f>VLOOKUP(A284,'[1]shui_24h-VS-hzt_10_24h.GeneDiff'!$1:$1048576,10,0)</f>
        <v>3.23340303428675E-5</v>
      </c>
      <c r="K284">
        <f>VLOOKUP(A284,'[1]shui_24h-VS-hzt_10_24h.GeneDiff'!$1:$1048576,11,0)</f>
        <v>1.72039859653114E-3</v>
      </c>
      <c r="L284" t="str">
        <f>VLOOKUP(A284,'[1]shui_24h-VS-hzt_10_24h.GeneDiff'!$1:$1048576,12,0)</f>
        <v>ko04712//Circadian rhythm - plant</v>
      </c>
      <c r="M284" t="str">
        <f>VLOOKUP(A284,'[1]shui_24h-VS-hzt_10_24h.GeneDiff'!$1:$1048576,13,0)</f>
        <v>-</v>
      </c>
      <c r="N284" t="str">
        <f>VLOOKUP(A284,'[1]shui_24h-VS-hzt_10_24h.GeneDiff'!$1:$1048576,14,0)</f>
        <v>-</v>
      </c>
      <c r="O284" t="str">
        <f>VLOOKUP(A284,'[1]shui_24h-VS-hzt_10_24h.GeneDiff'!$1:$1048576,15,0)</f>
        <v>-</v>
      </c>
      <c r="P284" t="str">
        <f>VLOOKUP(A284,'[1]shui_24h-VS-hzt_10_24h.GeneDiff'!$1:$1048576,16,0)</f>
        <v>gi|697116932|ref|XP_009612393.1|/0/PREDICTED: transcription factor bHLH130-like [Nicotiana tomentosiformis]</v>
      </c>
    </row>
    <row r="285" spans="1:16">
      <c r="A285" s="1" t="s">
        <v>283</v>
      </c>
      <c r="B285">
        <f>VLOOKUP(A285,'[1]shui_24h-VS-hzt_10_24h.GeneDiff'!$1:$1048576,2,0)</f>
        <v>1821</v>
      </c>
      <c r="C285">
        <f>VLOOKUP(A285,'[1]shui_24h-VS-hzt_10_24h.GeneDiff'!$1:$1048576,3,0)</f>
        <v>4</v>
      </c>
      <c r="D285">
        <f>VLOOKUP(A285,'[1]shui_24h-VS-hzt_10_24h.GeneDiff'!$1:$1048576,4,0)</f>
        <v>2</v>
      </c>
      <c r="E285">
        <f>VLOOKUP(A285,'[1]shui_24h-VS-hzt_10_24h.GeneDiff'!$1:$1048576,5,0)</f>
        <v>25</v>
      </c>
      <c r="F285">
        <f>VLOOKUP(A285,'[1]shui_24h-VS-hzt_10_24h.GeneDiff'!$1:$1048576,6,0)</f>
        <v>26</v>
      </c>
      <c r="G285">
        <f>VLOOKUP(A285,'[1]shui_24h-VS-hzt_10_24h.GeneDiff'!$1:$1048576,7,0)</f>
        <v>-0.51432792383044001</v>
      </c>
      <c r="H285">
        <f>VLOOKUP(A285,'[1]shui_24h-VS-hzt_10_24h.GeneDiff'!$1:$1048576,8,0)</f>
        <v>2.99956169275857</v>
      </c>
      <c r="I285" t="str">
        <f>VLOOKUP(A285,'[1]shui_24h-VS-hzt_10_24h.GeneDiff'!$1:$1048576,9,0)</f>
        <v>up</v>
      </c>
      <c r="J285">
        <f>VLOOKUP(A285,'[1]shui_24h-VS-hzt_10_24h.GeneDiff'!$1:$1048576,10,0)</f>
        <v>3.4109238235075501E-5</v>
      </c>
      <c r="K285">
        <f>VLOOKUP(A285,'[1]shui_24h-VS-hzt_10_24h.GeneDiff'!$1:$1048576,11,0)</f>
        <v>1.7891373005826301E-3</v>
      </c>
      <c r="L285" t="str">
        <f>VLOOKUP(A285,'[1]shui_24h-VS-hzt_10_24h.GeneDiff'!$1:$1048576,12,0)</f>
        <v>-</v>
      </c>
      <c r="M285" t="str">
        <f>VLOOKUP(A285,'[1]shui_24h-VS-hzt_10_24h.GeneDiff'!$1:$1048576,13,0)</f>
        <v>-</v>
      </c>
      <c r="N285" t="str">
        <f>VLOOKUP(A285,'[1]shui_24h-VS-hzt_10_24h.GeneDiff'!$1:$1048576,14,0)</f>
        <v>-</v>
      </c>
      <c r="O285" t="str">
        <f>VLOOKUP(A285,'[1]shui_24h-VS-hzt_10_24h.GeneDiff'!$1:$1048576,15,0)</f>
        <v>-</v>
      </c>
      <c r="P285" t="str">
        <f>VLOOKUP(A285,'[1]shui_24h-VS-hzt_10_24h.GeneDiff'!$1:$1048576,16,0)</f>
        <v>gi|698541523|ref|XP_009766110.1|/0/PREDICTED: cationic amino acid transporter 1-like [Nicotiana sylvestris]</v>
      </c>
    </row>
    <row r="286" spans="1:16">
      <c r="A286" s="1" t="s">
        <v>284</v>
      </c>
      <c r="B286">
        <f>VLOOKUP(A286,'[1]shui_24h-VS-hzt_10_24h.GeneDiff'!$1:$1048576,2,0)</f>
        <v>1110</v>
      </c>
      <c r="C286">
        <f>VLOOKUP(A286,'[1]shui_24h-VS-hzt_10_24h.GeneDiff'!$1:$1048576,3,0)</f>
        <v>35</v>
      </c>
      <c r="D286">
        <f>VLOOKUP(A286,'[1]shui_24h-VS-hzt_10_24h.GeneDiff'!$1:$1048576,4,0)</f>
        <v>19</v>
      </c>
      <c r="E286">
        <f>VLOOKUP(A286,'[1]shui_24h-VS-hzt_10_24h.GeneDiff'!$1:$1048576,5,0)</f>
        <v>185</v>
      </c>
      <c r="F286">
        <f>VLOOKUP(A286,'[1]shui_24h-VS-hzt_10_24h.GeneDiff'!$1:$1048576,6,0)</f>
        <v>71</v>
      </c>
      <c r="G286">
        <f>VLOOKUP(A286,'[1]shui_24h-VS-hzt_10_24h.GeneDiff'!$1:$1048576,7,0)</f>
        <v>1.7906478558757299</v>
      </c>
      <c r="H286">
        <f>VLOOKUP(A286,'[1]shui_24h-VS-hzt_10_24h.GeneDiff'!$1:$1048576,8,0)</f>
        <v>2.2220006312421998</v>
      </c>
      <c r="I286" t="str">
        <f>VLOOKUP(A286,'[1]shui_24h-VS-hzt_10_24h.GeneDiff'!$1:$1048576,9,0)</f>
        <v>up</v>
      </c>
      <c r="J286">
        <f>VLOOKUP(A286,'[1]shui_24h-VS-hzt_10_24h.GeneDiff'!$1:$1048576,10,0)</f>
        <v>3.4274443513968299E-5</v>
      </c>
      <c r="K286">
        <f>VLOOKUP(A286,'[1]shui_24h-VS-hzt_10_24h.GeneDiff'!$1:$1048576,11,0)</f>
        <v>1.7891373005826301E-3</v>
      </c>
      <c r="L286" t="str">
        <f>VLOOKUP(A286,'[1]shui_24h-VS-hzt_10_24h.GeneDiff'!$1:$1048576,12,0)</f>
        <v>ko00592//alpha-Linolenic acid metabolism</v>
      </c>
      <c r="M286" t="str">
        <f>VLOOKUP(A286,'[1]shui_24h-VS-hzt_10_24h.GeneDiff'!$1:$1048576,13,0)</f>
        <v>-</v>
      </c>
      <c r="N286" t="str">
        <f>VLOOKUP(A286,'[1]shui_24h-VS-hzt_10_24h.GeneDiff'!$1:$1048576,14,0)</f>
        <v>GO:0016741</v>
      </c>
      <c r="O286" t="str">
        <f>VLOOKUP(A286,'[1]shui_24h-VS-hzt_10_24h.GeneDiff'!$1:$1048576,15,0)</f>
        <v>GO:0008152//metabolic process</v>
      </c>
      <c r="P286" t="str">
        <f>VLOOKUP(A286,'[1]shui_24h-VS-hzt_10_24h.GeneDiff'!$1:$1048576,16,0)</f>
        <v>gi|697186208|ref|XP_009602143.1|/0/PREDICTED: salicylate carboxymethyltransferase-like [Nicotiana tomentosiformis]</v>
      </c>
    </row>
    <row r="287" spans="1:16">
      <c r="A287" s="1" t="s">
        <v>285</v>
      </c>
      <c r="B287">
        <f>VLOOKUP(A287,'[1]shui_24h-VS-hzt_10_24h.GeneDiff'!$1:$1048576,2,0)</f>
        <v>1749</v>
      </c>
      <c r="C287">
        <f>VLOOKUP(A287,'[1]shui_24h-VS-hzt_10_24h.GeneDiff'!$1:$1048576,3,0)</f>
        <v>98</v>
      </c>
      <c r="D287">
        <f>VLOOKUP(A287,'[1]shui_24h-VS-hzt_10_24h.GeneDiff'!$1:$1048576,4,0)</f>
        <v>92</v>
      </c>
      <c r="E287">
        <f>VLOOKUP(A287,'[1]shui_24h-VS-hzt_10_24h.GeneDiff'!$1:$1048576,5,0)</f>
        <v>175</v>
      </c>
      <c r="F287">
        <f>VLOOKUP(A287,'[1]shui_24h-VS-hzt_10_24h.GeneDiff'!$1:$1048576,6,0)</f>
        <v>294</v>
      </c>
      <c r="G287">
        <f>VLOOKUP(A287,'[1]shui_24h-VS-hzt_10_24h.GeneDiff'!$1:$1048576,7,0)</f>
        <v>2.8352624595890199</v>
      </c>
      <c r="H287">
        <f>VLOOKUP(A287,'[1]shui_24h-VS-hzt_10_24h.GeneDiff'!$1:$1048576,8,0)</f>
        <v>1.2547683540680601</v>
      </c>
      <c r="I287" t="str">
        <f>VLOOKUP(A287,'[1]shui_24h-VS-hzt_10_24h.GeneDiff'!$1:$1048576,9,0)</f>
        <v>up</v>
      </c>
      <c r="J287">
        <f>VLOOKUP(A287,'[1]shui_24h-VS-hzt_10_24h.GeneDiff'!$1:$1048576,10,0)</f>
        <v>3.5864611722472503E-5</v>
      </c>
      <c r="K287">
        <f>VLOOKUP(A287,'[1]shui_24h-VS-hzt_10_24h.GeneDiff'!$1:$1048576,11,0)</f>
        <v>1.8537300704882501E-3</v>
      </c>
      <c r="L287" t="str">
        <f>VLOOKUP(A287,'[1]shui_24h-VS-hzt_10_24h.GeneDiff'!$1:$1048576,12,0)</f>
        <v>-</v>
      </c>
      <c r="M287" t="str">
        <f>VLOOKUP(A287,'[1]shui_24h-VS-hzt_10_24h.GeneDiff'!$1:$1048576,13,0)</f>
        <v>-</v>
      </c>
      <c r="N287" t="str">
        <f>VLOOKUP(A287,'[1]shui_24h-VS-hzt_10_24h.GeneDiff'!$1:$1048576,14,0)</f>
        <v>-</v>
      </c>
      <c r="O287" t="str">
        <f>VLOOKUP(A287,'[1]shui_24h-VS-hzt_10_24h.GeneDiff'!$1:$1048576,15,0)</f>
        <v>-</v>
      </c>
      <c r="P287" t="str">
        <f>VLOOKUP(A287,'[1]shui_24h-VS-hzt_10_24h.GeneDiff'!$1:$1048576,16,0)</f>
        <v>gi|698578427|ref|XP_009776750.1|;gi|698578423|ref|XP_009776749.1|;gi|698578430|ref|XP_009776751.1|;gi|698578420|ref|XP_009776748.1|/0;0;0;0/PREDICTED: protein IQ-DOMAIN 31-like isoform X3 [Nicotiana sylvestris];PREDICTED: protein IQ-DOMAIN 31-like isoform X2 [Nicotiana sylvestris];PREDICTED: protein IQ-DOMAIN 31-like isoform X4 [Nicotiana sylvestris];PREDICTED: protein IQ-DOMAIN 31-like isoform X1 [Nicotiana sylvestris]</v>
      </c>
    </row>
    <row r="288" spans="1:16">
      <c r="A288" s="1" t="s">
        <v>286</v>
      </c>
      <c r="B288">
        <f>VLOOKUP(A288,'[1]shui_24h-VS-hzt_10_24h.GeneDiff'!$1:$1048576,2,0)</f>
        <v>558</v>
      </c>
      <c r="C288">
        <f>VLOOKUP(A288,'[1]shui_24h-VS-hzt_10_24h.GeneDiff'!$1:$1048576,3,0)</f>
        <v>55</v>
      </c>
      <c r="D288">
        <f>VLOOKUP(A288,'[1]shui_24h-VS-hzt_10_24h.GeneDiff'!$1:$1048576,4,0)</f>
        <v>54</v>
      </c>
      <c r="E288">
        <f>VLOOKUP(A288,'[1]shui_24h-VS-hzt_10_24h.GeneDiff'!$1:$1048576,5,0)</f>
        <v>203</v>
      </c>
      <c r="F288">
        <f>VLOOKUP(A288,'[1]shui_24h-VS-hzt_10_24h.GeneDiff'!$1:$1048576,6,0)</f>
        <v>120</v>
      </c>
      <c r="G288">
        <f>VLOOKUP(A288,'[1]shui_24h-VS-hzt_10_24h.GeneDiff'!$1:$1048576,7,0)</f>
        <v>2.25222024043729</v>
      </c>
      <c r="H288">
        <f>VLOOKUP(A288,'[1]shui_24h-VS-hzt_10_24h.GeneDiff'!$1:$1048576,8,0)</f>
        <v>1.5460321246623401</v>
      </c>
      <c r="I288" t="str">
        <f>VLOOKUP(A288,'[1]shui_24h-VS-hzt_10_24h.GeneDiff'!$1:$1048576,9,0)</f>
        <v>up</v>
      </c>
      <c r="J288">
        <f>VLOOKUP(A288,'[1]shui_24h-VS-hzt_10_24h.GeneDiff'!$1:$1048576,10,0)</f>
        <v>3.6056401896560101E-5</v>
      </c>
      <c r="K288">
        <f>VLOOKUP(A288,'[1]shui_24h-VS-hzt_10_24h.GeneDiff'!$1:$1048576,11,0)</f>
        <v>1.8575527702559499E-3</v>
      </c>
      <c r="L288" t="str">
        <f>VLOOKUP(A288,'[1]shui_24h-VS-hzt_10_24h.GeneDiff'!$1:$1048576,12,0)</f>
        <v>-</v>
      </c>
      <c r="M288" t="str">
        <f>VLOOKUP(A288,'[1]shui_24h-VS-hzt_10_24h.GeneDiff'!$1:$1048576,13,0)</f>
        <v>-</v>
      </c>
      <c r="N288" t="str">
        <f>VLOOKUP(A288,'[1]shui_24h-VS-hzt_10_24h.GeneDiff'!$1:$1048576,14,0)</f>
        <v>-</v>
      </c>
      <c r="O288" t="str">
        <f>VLOOKUP(A288,'[1]shui_24h-VS-hzt_10_24h.GeneDiff'!$1:$1048576,15,0)</f>
        <v>-</v>
      </c>
      <c r="P288" t="str">
        <f>VLOOKUP(A288,'[1]shui_24h-VS-hzt_10_24h.GeneDiff'!$1:$1048576,16,0)</f>
        <v>gi|698447177|ref|XP_009770389.1|/5.0285e-137/PREDICTED: uncharacterized protein LOC104221096 [Nicotiana sylvestris]</v>
      </c>
    </row>
    <row r="289" spans="1:16">
      <c r="A289" s="1" t="s">
        <v>287</v>
      </c>
      <c r="B289">
        <f>VLOOKUP(A289,'[1]shui_24h-VS-hzt_10_24h.GeneDiff'!$1:$1048576,2,0)</f>
        <v>3519</v>
      </c>
      <c r="C289">
        <f>VLOOKUP(A289,'[1]shui_24h-VS-hzt_10_24h.GeneDiff'!$1:$1048576,3,0)</f>
        <v>244</v>
      </c>
      <c r="D289">
        <f>VLOOKUP(A289,'[1]shui_24h-VS-hzt_10_24h.GeneDiff'!$1:$1048576,4,0)</f>
        <v>134</v>
      </c>
      <c r="E289">
        <f>VLOOKUP(A289,'[1]shui_24h-VS-hzt_10_24h.GeneDiff'!$1:$1048576,5,0)</f>
        <v>391</v>
      </c>
      <c r="F289">
        <f>VLOOKUP(A289,'[1]shui_24h-VS-hzt_10_24h.GeneDiff'!$1:$1048576,6,0)</f>
        <v>506</v>
      </c>
      <c r="G289">
        <f>VLOOKUP(A289,'[1]shui_24h-VS-hzt_10_24h.GeneDiff'!$1:$1048576,7,0)</f>
        <v>3.7865156045469202</v>
      </c>
      <c r="H289">
        <f>VLOOKUP(A289,'[1]shui_24h-VS-hzt_10_24h.GeneDiff'!$1:$1048576,8,0)</f>
        <v>1.1940671980175701</v>
      </c>
      <c r="I289" t="str">
        <f>VLOOKUP(A289,'[1]shui_24h-VS-hzt_10_24h.GeneDiff'!$1:$1048576,9,0)</f>
        <v>up</v>
      </c>
      <c r="J289">
        <f>VLOOKUP(A289,'[1]shui_24h-VS-hzt_10_24h.GeneDiff'!$1:$1048576,10,0)</f>
        <v>3.62977364968179E-5</v>
      </c>
      <c r="K289">
        <f>VLOOKUP(A289,'[1]shui_24h-VS-hzt_10_24h.GeneDiff'!$1:$1048576,11,0)</f>
        <v>1.86693529201985E-3</v>
      </c>
      <c r="L289" t="str">
        <f>VLOOKUP(A289,'[1]shui_24h-VS-hzt_10_24h.GeneDiff'!$1:$1048576,12,0)</f>
        <v>ko04626//Plant-pathogen interaction</v>
      </c>
      <c r="M289" t="str">
        <f>VLOOKUP(A289,'[1]shui_24h-VS-hzt_10_24h.GeneDiff'!$1:$1048576,13,0)</f>
        <v>GO:0044424</v>
      </c>
      <c r="N289" t="str">
        <f>VLOOKUP(A289,'[1]shui_24h-VS-hzt_10_24h.GeneDiff'!$1:$1048576,14,0)</f>
        <v>GO:0032550</v>
      </c>
      <c r="O289" t="str">
        <f>VLOOKUP(A289,'[1]shui_24h-VS-hzt_10_24h.GeneDiff'!$1:$1048576,15,0)</f>
        <v>GO:0033554//cellular response to stress;GO:0007154//cell communication</v>
      </c>
      <c r="P289" t="str">
        <f>VLOOKUP(A289,'[1]shui_24h-VS-hzt_10_24h.GeneDiff'!$1:$1048576,16,0)</f>
        <v>gi|698585650|ref|XP_009778705.1|/0/PREDICTED: TMV resistance protein N-like [Nicotiana sylvestris]</v>
      </c>
    </row>
    <row r="290" spans="1:16">
      <c r="A290" s="1" t="s">
        <v>288</v>
      </c>
      <c r="B290">
        <f>VLOOKUP(A290,'[1]shui_24h-VS-hzt_10_24h.GeneDiff'!$1:$1048576,2,0)</f>
        <v>2598</v>
      </c>
      <c r="C290">
        <f>VLOOKUP(A290,'[1]shui_24h-VS-hzt_10_24h.GeneDiff'!$1:$1048576,3,0)</f>
        <v>178</v>
      </c>
      <c r="D290">
        <f>VLOOKUP(A290,'[1]shui_24h-VS-hzt_10_24h.GeneDiff'!$1:$1048576,4,0)</f>
        <v>160</v>
      </c>
      <c r="E290">
        <f>VLOOKUP(A290,'[1]shui_24h-VS-hzt_10_24h.GeneDiff'!$1:$1048576,5,0)</f>
        <v>419</v>
      </c>
      <c r="F290">
        <f>VLOOKUP(A290,'[1]shui_24h-VS-hzt_10_24h.GeneDiff'!$1:$1048576,6,0)</f>
        <v>306</v>
      </c>
      <c r="G290">
        <f>VLOOKUP(A290,'[1]shui_24h-VS-hzt_10_24h.GeneDiff'!$1:$1048576,7,0)</f>
        <v>3.5342633715281999</v>
      </c>
      <c r="H290">
        <f>VLOOKUP(A290,'[1]shui_24h-VS-hzt_10_24h.GeneDiff'!$1:$1048576,8,0)</f>
        <v>1.07416491306961</v>
      </c>
      <c r="I290" t="str">
        <f>VLOOKUP(A290,'[1]shui_24h-VS-hzt_10_24h.GeneDiff'!$1:$1048576,9,0)</f>
        <v>up</v>
      </c>
      <c r="J290">
        <f>VLOOKUP(A290,'[1]shui_24h-VS-hzt_10_24h.GeneDiff'!$1:$1048576,10,0)</f>
        <v>3.70244335450041E-5</v>
      </c>
      <c r="K290">
        <f>VLOOKUP(A290,'[1]shui_24h-VS-hzt_10_24h.GeneDiff'!$1:$1048576,11,0)</f>
        <v>1.89811929307388E-3</v>
      </c>
      <c r="L290" t="str">
        <f>VLOOKUP(A290,'[1]shui_24h-VS-hzt_10_24h.GeneDiff'!$1:$1048576,12,0)</f>
        <v>-</v>
      </c>
      <c r="M290" t="str">
        <f>VLOOKUP(A290,'[1]shui_24h-VS-hzt_10_24h.GeneDiff'!$1:$1048576,13,0)</f>
        <v>-</v>
      </c>
      <c r="N290" t="str">
        <f>VLOOKUP(A290,'[1]shui_24h-VS-hzt_10_24h.GeneDiff'!$1:$1048576,14,0)</f>
        <v>-</v>
      </c>
      <c r="O290" t="str">
        <f>VLOOKUP(A290,'[1]shui_24h-VS-hzt_10_24h.GeneDiff'!$1:$1048576,15,0)</f>
        <v>-</v>
      </c>
      <c r="P290" t="str">
        <f>VLOOKUP(A290,'[1]shui_24h-VS-hzt_10_24h.GeneDiff'!$1:$1048576,16,0)</f>
        <v>gi|697157190|ref|XP_009587349.1|/0/PREDICTED: uncharacterized protein LOC104085099 isoform X2 [Nicotiana tomentosiformis]</v>
      </c>
    </row>
    <row r="291" spans="1:16">
      <c r="A291" s="1" t="s">
        <v>289</v>
      </c>
      <c r="B291">
        <f>VLOOKUP(A291,'[1]shui_24h-VS-hzt_10_24h.GeneDiff'!$1:$1048576,2,0)</f>
        <v>1230</v>
      </c>
      <c r="C291">
        <f>VLOOKUP(A291,'[1]shui_24h-VS-hzt_10_24h.GeneDiff'!$1:$1048576,3,0)</f>
        <v>79</v>
      </c>
      <c r="D291">
        <f>VLOOKUP(A291,'[1]shui_24h-VS-hzt_10_24h.GeneDiff'!$1:$1048576,4,0)</f>
        <v>107</v>
      </c>
      <c r="E291">
        <f>VLOOKUP(A291,'[1]shui_24h-VS-hzt_10_24h.GeneDiff'!$1:$1048576,5,0)</f>
        <v>192</v>
      </c>
      <c r="F291">
        <f>VLOOKUP(A291,'[1]shui_24h-VS-hzt_10_24h.GeneDiff'!$1:$1048576,6,0)</f>
        <v>236</v>
      </c>
      <c r="G291">
        <f>VLOOKUP(A291,'[1]shui_24h-VS-hzt_10_24h.GeneDiff'!$1:$1048576,7,0)</f>
        <v>2.73831257840274</v>
      </c>
      <c r="H291">
        <f>VLOOKUP(A291,'[1]shui_24h-VS-hzt_10_24h.GeneDiff'!$1:$1048576,8,0)</f>
        <v>1.16837818019721</v>
      </c>
      <c r="I291" t="str">
        <f>VLOOKUP(A291,'[1]shui_24h-VS-hzt_10_24h.GeneDiff'!$1:$1048576,9,0)</f>
        <v>up</v>
      </c>
      <c r="J291">
        <f>VLOOKUP(A291,'[1]shui_24h-VS-hzt_10_24h.GeneDiff'!$1:$1048576,10,0)</f>
        <v>3.7782230771362298E-5</v>
      </c>
      <c r="K291">
        <f>VLOOKUP(A291,'[1]shui_24h-VS-hzt_10_24h.GeneDiff'!$1:$1048576,11,0)</f>
        <v>1.9275662685926901E-3</v>
      </c>
      <c r="L291" t="str">
        <f>VLOOKUP(A291,'[1]shui_24h-VS-hzt_10_24h.GeneDiff'!$1:$1048576,12,0)</f>
        <v>-</v>
      </c>
      <c r="M291" t="str">
        <f>VLOOKUP(A291,'[1]shui_24h-VS-hzt_10_24h.GeneDiff'!$1:$1048576,13,0)</f>
        <v>-</v>
      </c>
      <c r="N291" t="str">
        <f>VLOOKUP(A291,'[1]shui_24h-VS-hzt_10_24h.GeneDiff'!$1:$1048576,14,0)</f>
        <v>-</v>
      </c>
      <c r="O291" t="str">
        <f>VLOOKUP(A291,'[1]shui_24h-VS-hzt_10_24h.GeneDiff'!$1:$1048576,15,0)</f>
        <v>-</v>
      </c>
      <c r="P291" t="str">
        <f>VLOOKUP(A291,'[1]shui_24h-VS-hzt_10_24h.GeneDiff'!$1:$1048576,16,0)</f>
        <v>gi|697117608|ref|XP_009612745.1|/0/PREDICTED: zinc finger HIT domain-containing protein 2 [Nicotiana tomentosiformis]</v>
      </c>
    </row>
    <row r="292" spans="1:16">
      <c r="A292" s="1" t="s">
        <v>290</v>
      </c>
      <c r="B292">
        <f>VLOOKUP(A292,'[1]shui_24h-VS-hzt_10_24h.GeneDiff'!$1:$1048576,2,0)</f>
        <v>1077</v>
      </c>
      <c r="C292">
        <f>VLOOKUP(A292,'[1]shui_24h-VS-hzt_10_24h.GeneDiff'!$1:$1048576,3,0)</f>
        <v>31</v>
      </c>
      <c r="D292">
        <f>VLOOKUP(A292,'[1]shui_24h-VS-hzt_10_24h.GeneDiff'!$1:$1048576,4,0)</f>
        <v>29</v>
      </c>
      <c r="E292">
        <f>VLOOKUP(A292,'[1]shui_24h-VS-hzt_10_24h.GeneDiff'!$1:$1048576,5,0)</f>
        <v>75</v>
      </c>
      <c r="F292">
        <f>VLOOKUP(A292,'[1]shui_24h-VS-hzt_10_24h.GeneDiff'!$1:$1048576,6,0)</f>
        <v>143</v>
      </c>
      <c r="G292">
        <f>VLOOKUP(A292,'[1]shui_24h-VS-hzt_10_24h.GeneDiff'!$1:$1048576,7,0)</f>
        <v>1.6116091465374101</v>
      </c>
      <c r="H292">
        <f>VLOOKUP(A292,'[1]shui_24h-VS-hzt_10_24h.GeneDiff'!$1:$1048576,8,0)</f>
        <v>1.8066101540919099</v>
      </c>
      <c r="I292" t="str">
        <f>VLOOKUP(A292,'[1]shui_24h-VS-hzt_10_24h.GeneDiff'!$1:$1048576,9,0)</f>
        <v>up</v>
      </c>
      <c r="J292">
        <f>VLOOKUP(A292,'[1]shui_24h-VS-hzt_10_24h.GeneDiff'!$1:$1048576,10,0)</f>
        <v>3.8747324356042601E-5</v>
      </c>
      <c r="K292">
        <f>VLOOKUP(A292,'[1]shui_24h-VS-hzt_10_24h.GeneDiff'!$1:$1048576,11,0)</f>
        <v>1.9609380250749102E-3</v>
      </c>
      <c r="L292" t="str">
        <f>VLOOKUP(A292,'[1]shui_24h-VS-hzt_10_24h.GeneDiff'!$1:$1048576,12,0)</f>
        <v>ko00941//Flavonoid biosynthesis;ko01100//Metabolic pathways;ko01110//Biosynthesis of secondary metabolites</v>
      </c>
      <c r="M292" t="str">
        <f>VLOOKUP(A292,'[1]shui_24h-VS-hzt_10_24h.GeneDiff'!$1:$1048576,13,0)</f>
        <v>-</v>
      </c>
      <c r="N292" t="str">
        <f>VLOOKUP(A292,'[1]shui_24h-VS-hzt_10_24h.GeneDiff'!$1:$1048576,14,0)</f>
        <v>-</v>
      </c>
      <c r="O292" t="str">
        <f>VLOOKUP(A292,'[1]shui_24h-VS-hzt_10_24h.GeneDiff'!$1:$1048576,15,0)</f>
        <v>-</v>
      </c>
      <c r="P292" t="str">
        <f>VLOOKUP(A292,'[1]shui_24h-VS-hzt_10_24h.GeneDiff'!$1:$1048576,16,0)</f>
        <v>gi|697159840|ref|XP_009588687.1|/0/PREDICTED: feruloyl CoA ortho-hydroxylase 2-like [Nicotiana tomentosiformis]</v>
      </c>
    </row>
    <row r="293" spans="1:16">
      <c r="A293" s="1" t="s">
        <v>291</v>
      </c>
      <c r="B293">
        <f>VLOOKUP(A293,'[1]shui_24h-VS-hzt_10_24h.GeneDiff'!$1:$1048576,2,0)</f>
        <v>2154</v>
      </c>
      <c r="C293">
        <f>VLOOKUP(A293,'[1]shui_24h-VS-hzt_10_24h.GeneDiff'!$1:$1048576,3,0)</f>
        <v>483</v>
      </c>
      <c r="D293">
        <f>VLOOKUP(A293,'[1]shui_24h-VS-hzt_10_24h.GeneDiff'!$1:$1048576,4,0)</f>
        <v>504</v>
      </c>
      <c r="E293">
        <f>VLOOKUP(A293,'[1]shui_24h-VS-hzt_10_24h.GeneDiff'!$1:$1048576,5,0)</f>
        <v>705</v>
      </c>
      <c r="F293">
        <f>VLOOKUP(A293,'[1]shui_24h-VS-hzt_10_24h.GeneDiff'!$1:$1048576,6,0)</f>
        <v>1561</v>
      </c>
      <c r="G293">
        <f>VLOOKUP(A293,'[1]shui_24h-VS-hzt_10_24h.GeneDiff'!$1:$1048576,7,0)</f>
        <v>5.1177972281625701</v>
      </c>
      <c r="H293">
        <f>VLOOKUP(A293,'[1]shui_24h-VS-hzt_10_24h.GeneDiff'!$1:$1048576,8,0)</f>
        <v>1.1444090485679299</v>
      </c>
      <c r="I293" t="str">
        <f>VLOOKUP(A293,'[1]shui_24h-VS-hzt_10_24h.GeneDiff'!$1:$1048576,9,0)</f>
        <v>up</v>
      </c>
      <c r="J293">
        <f>VLOOKUP(A293,'[1]shui_24h-VS-hzt_10_24h.GeneDiff'!$1:$1048576,10,0)</f>
        <v>3.9965916490553202E-5</v>
      </c>
      <c r="K293">
        <f>VLOOKUP(A293,'[1]shui_24h-VS-hzt_10_24h.GeneDiff'!$1:$1048576,11,0)</f>
        <v>2.0097055518830198E-3</v>
      </c>
      <c r="L293" t="str">
        <f>VLOOKUP(A293,'[1]shui_24h-VS-hzt_10_24h.GeneDiff'!$1:$1048576,12,0)</f>
        <v>-</v>
      </c>
      <c r="M293" t="str">
        <f>VLOOKUP(A293,'[1]shui_24h-VS-hzt_10_24h.GeneDiff'!$1:$1048576,13,0)</f>
        <v>GO:0031224//intrinsic component of membrane;GO:0044459;GO:0043231//intracellular membrane-bounded organelle;GO:0043673</v>
      </c>
      <c r="N293" t="str">
        <f>VLOOKUP(A293,'[1]shui_24h-VS-hzt_10_24h.GeneDiff'!$1:$1048576,14,0)</f>
        <v>GO:0015301//anion:anion antiporter activity;GO:0015562//efflux transmembrane transporter activity;GO:0015103//inorganic anion transmembrane transporter activity</v>
      </c>
      <c r="O293" t="str">
        <f>VLOOKUP(A293,'[1]shui_24h-VS-hzt_10_24h.GeneDiff'!$1:$1048576,15,0)</f>
        <v>GO:0006820//anion transport;GO:0034220//ion transmembrane transport</v>
      </c>
      <c r="P293" t="str">
        <f>VLOOKUP(A293,'[1]shui_24h-VS-hzt_10_24h.GeneDiff'!$1:$1048576,16,0)</f>
        <v>gi|698532260|ref|XP_009762959.1|/0/PREDICTED: boron transporter 1-like isoform X2 [Nicotiana sylvestris]</v>
      </c>
    </row>
    <row r="294" spans="1:16">
      <c r="A294" s="1" t="s">
        <v>292</v>
      </c>
      <c r="B294">
        <f>VLOOKUP(A294,'[1]shui_24h-VS-hzt_10_24h.GeneDiff'!$1:$1048576,2,0)</f>
        <v>1662</v>
      </c>
      <c r="C294">
        <f>VLOOKUP(A294,'[1]shui_24h-VS-hzt_10_24h.GeneDiff'!$1:$1048576,3,0)</f>
        <v>45</v>
      </c>
      <c r="D294">
        <f>VLOOKUP(A294,'[1]shui_24h-VS-hzt_10_24h.GeneDiff'!$1:$1048576,4,0)</f>
        <v>46</v>
      </c>
      <c r="E294">
        <f>VLOOKUP(A294,'[1]shui_24h-VS-hzt_10_24h.GeneDiff'!$1:$1048576,5,0)</f>
        <v>124</v>
      </c>
      <c r="F294">
        <f>VLOOKUP(A294,'[1]shui_24h-VS-hzt_10_24h.GeneDiff'!$1:$1048576,6,0)</f>
        <v>128</v>
      </c>
      <c r="G294">
        <f>VLOOKUP(A294,'[1]shui_24h-VS-hzt_10_24h.GeneDiff'!$1:$1048576,7,0)</f>
        <v>1.9171590273588199</v>
      </c>
      <c r="H294">
        <f>VLOOKUP(A294,'[1]shui_24h-VS-hzt_10_24h.GeneDiff'!$1:$1048576,8,0)</f>
        <v>1.4338804825881699</v>
      </c>
      <c r="I294" t="str">
        <f>VLOOKUP(A294,'[1]shui_24h-VS-hzt_10_24h.GeneDiff'!$1:$1048576,9,0)</f>
        <v>up</v>
      </c>
      <c r="J294">
        <f>VLOOKUP(A294,'[1]shui_24h-VS-hzt_10_24h.GeneDiff'!$1:$1048576,10,0)</f>
        <v>4.1615439701021701E-5</v>
      </c>
      <c r="K294">
        <f>VLOOKUP(A294,'[1]shui_24h-VS-hzt_10_24h.GeneDiff'!$1:$1048576,11,0)</f>
        <v>2.0728170589786898E-3</v>
      </c>
      <c r="L294" t="str">
        <f>VLOOKUP(A294,'[1]shui_24h-VS-hzt_10_24h.GeneDiff'!$1:$1048576,12,0)</f>
        <v>-</v>
      </c>
      <c r="M294" t="str">
        <f>VLOOKUP(A294,'[1]shui_24h-VS-hzt_10_24h.GeneDiff'!$1:$1048576,13,0)</f>
        <v>GO:0016020//membrane</v>
      </c>
      <c r="N294" t="str">
        <f>VLOOKUP(A294,'[1]shui_24h-VS-hzt_10_24h.GeneDiff'!$1:$1048576,14,0)</f>
        <v>-</v>
      </c>
      <c r="O294" t="str">
        <f>VLOOKUP(A294,'[1]shui_24h-VS-hzt_10_24h.GeneDiff'!$1:$1048576,15,0)</f>
        <v>GO:0051234//establishment of localization</v>
      </c>
      <c r="P294" t="str">
        <f>VLOOKUP(A294,'[1]shui_24h-VS-hzt_10_24h.GeneDiff'!$1:$1048576,16,0)</f>
        <v>gi|697186097|ref|XP_009602084.1|/0/PREDICTED: protein NRT1/ PTR FAMILY 4.3-like [Nicotiana tomentosiformis]</v>
      </c>
    </row>
    <row r="295" spans="1:16">
      <c r="A295" s="1" t="s">
        <v>293</v>
      </c>
      <c r="B295">
        <f>VLOOKUP(A295,'[1]shui_24h-VS-hzt_10_24h.GeneDiff'!$1:$1048576,2,0)</f>
        <v>1494</v>
      </c>
      <c r="C295">
        <f>VLOOKUP(A295,'[1]shui_24h-VS-hzt_10_24h.GeneDiff'!$1:$1048576,3,0)</f>
        <v>35</v>
      </c>
      <c r="D295">
        <f>VLOOKUP(A295,'[1]shui_24h-VS-hzt_10_24h.GeneDiff'!$1:$1048576,4,0)</f>
        <v>25</v>
      </c>
      <c r="E295">
        <f>VLOOKUP(A295,'[1]shui_24h-VS-hzt_10_24h.GeneDiff'!$1:$1048576,5,0)</f>
        <v>112</v>
      </c>
      <c r="F295">
        <f>VLOOKUP(A295,'[1]shui_24h-VS-hzt_10_24h.GeneDiff'!$1:$1048576,6,0)</f>
        <v>92</v>
      </c>
      <c r="G295">
        <f>VLOOKUP(A295,'[1]shui_24h-VS-hzt_10_24h.GeneDiff'!$1:$1048576,7,0)</f>
        <v>1.55363256531842</v>
      </c>
      <c r="H295">
        <f>VLOOKUP(A295,'[1]shui_24h-VS-hzt_10_24h.GeneDiff'!$1:$1048576,8,0)</f>
        <v>1.72878986689933</v>
      </c>
      <c r="I295" t="str">
        <f>VLOOKUP(A295,'[1]shui_24h-VS-hzt_10_24h.GeneDiff'!$1:$1048576,9,0)</f>
        <v>up</v>
      </c>
      <c r="J295">
        <f>VLOOKUP(A295,'[1]shui_24h-VS-hzt_10_24h.GeneDiff'!$1:$1048576,10,0)</f>
        <v>4.2293606309820902E-5</v>
      </c>
      <c r="K295">
        <f>VLOOKUP(A295,'[1]shui_24h-VS-hzt_10_24h.GeneDiff'!$1:$1048576,11,0)</f>
        <v>2.10327304943587E-3</v>
      </c>
      <c r="L295" t="str">
        <f>VLOOKUP(A295,'[1]shui_24h-VS-hzt_10_24h.GeneDiff'!$1:$1048576,12,0)</f>
        <v>ko00943//Isoflavonoid biosynthesis;ko00903//Limonene and pinene degradation;ko01100//Metabolic pathways;ko00945//Stilbenoid, diarylheptanoid and gingerol biosynthesis;ko01110//Biosynthesis of secondary metabolites;ko00904//Diterpenoid biosynthesis</v>
      </c>
      <c r="M295" t="str">
        <f>VLOOKUP(A295,'[1]shui_24h-VS-hzt_10_24h.GeneDiff'!$1:$1048576,13,0)</f>
        <v>-</v>
      </c>
      <c r="N295" t="str">
        <f>VLOOKUP(A295,'[1]shui_24h-VS-hzt_10_24h.GeneDiff'!$1:$1048576,14,0)</f>
        <v>GO:0046914//transition metal ion binding;GO:0016491//oxidoreductase activity;GO:0046906//tetrapyrrole binding</v>
      </c>
      <c r="O295" t="str">
        <f>VLOOKUP(A295,'[1]shui_24h-VS-hzt_10_24h.GeneDiff'!$1:$1048576,15,0)</f>
        <v>GO:0044710</v>
      </c>
      <c r="P295" t="str">
        <f>VLOOKUP(A295,'[1]shui_24h-VS-hzt_10_24h.GeneDiff'!$1:$1048576,16,0)</f>
        <v>gi|697116976|ref|XP_009612418.1|/0/PREDICTED: premnaspirodiene oxygenase-like [Nicotiana tomentosiformis]</v>
      </c>
    </row>
    <row r="296" spans="1:16">
      <c r="A296" s="1" t="s">
        <v>294</v>
      </c>
      <c r="B296">
        <f>VLOOKUP(A296,'[1]shui_24h-VS-hzt_10_24h.GeneDiff'!$1:$1048576,2,0)</f>
        <v>1062</v>
      </c>
      <c r="C296">
        <f>VLOOKUP(A296,'[1]shui_24h-VS-hzt_10_24h.GeneDiff'!$1:$1048576,3,0)</f>
        <v>102</v>
      </c>
      <c r="D296">
        <f>VLOOKUP(A296,'[1]shui_24h-VS-hzt_10_24h.GeneDiff'!$1:$1048576,4,0)</f>
        <v>131</v>
      </c>
      <c r="E296">
        <f>VLOOKUP(A296,'[1]shui_24h-VS-hzt_10_24h.GeneDiff'!$1:$1048576,5,0)</f>
        <v>246</v>
      </c>
      <c r="F296">
        <f>VLOOKUP(A296,'[1]shui_24h-VS-hzt_10_24h.GeneDiff'!$1:$1048576,6,0)</f>
        <v>252</v>
      </c>
      <c r="G296">
        <f>VLOOKUP(A296,'[1]shui_24h-VS-hzt_10_24h.GeneDiff'!$1:$1048576,7,0)</f>
        <v>2.9906570663351402</v>
      </c>
      <c r="H296">
        <f>VLOOKUP(A296,'[1]shui_24h-VS-hzt_10_24h.GeneDiff'!$1:$1048576,8,0)</f>
        <v>1.06607989639393</v>
      </c>
      <c r="I296" t="str">
        <f>VLOOKUP(A296,'[1]shui_24h-VS-hzt_10_24h.GeneDiff'!$1:$1048576,9,0)</f>
        <v>up</v>
      </c>
      <c r="J296">
        <f>VLOOKUP(A296,'[1]shui_24h-VS-hzt_10_24h.GeneDiff'!$1:$1048576,10,0)</f>
        <v>4.2793836970101598E-5</v>
      </c>
      <c r="K296">
        <f>VLOOKUP(A296,'[1]shui_24h-VS-hzt_10_24h.GeneDiff'!$1:$1048576,11,0)</f>
        <v>2.1157574436741801E-3</v>
      </c>
      <c r="L296" t="str">
        <f>VLOOKUP(A296,'[1]shui_24h-VS-hzt_10_24h.GeneDiff'!$1:$1048576,12,0)</f>
        <v>-</v>
      </c>
      <c r="M296" t="str">
        <f>VLOOKUP(A296,'[1]shui_24h-VS-hzt_10_24h.GeneDiff'!$1:$1048576,13,0)</f>
        <v>GO:0031224//intrinsic component of membrane</v>
      </c>
      <c r="N296" t="str">
        <f>VLOOKUP(A296,'[1]shui_24h-VS-hzt_10_24h.GeneDiff'!$1:$1048576,14,0)</f>
        <v>GO:0046915//transition metal ion transmembrane transporter activity</v>
      </c>
      <c r="O296" t="str">
        <f>VLOOKUP(A296,'[1]shui_24h-VS-hzt_10_24h.GeneDiff'!$1:$1048576,15,0)</f>
        <v>GO:0006829//zinc II ion transport;GO:0044763</v>
      </c>
      <c r="P296" t="str">
        <f>VLOOKUP(A296,'[1]shui_24h-VS-hzt_10_24h.GeneDiff'!$1:$1048576,16,0)</f>
        <v>gi|697143679|ref|XP_009625957.1|/0/PREDICTED: zinc transporter 8-like [Nicotiana tomentosiformis]</v>
      </c>
    </row>
    <row r="297" spans="1:16">
      <c r="A297" s="1" t="s">
        <v>295</v>
      </c>
      <c r="B297">
        <f>VLOOKUP(A297,'[1]shui_24h-VS-hzt_10_24h.GeneDiff'!$1:$1048576,2,0)</f>
        <v>1155</v>
      </c>
      <c r="C297">
        <f>VLOOKUP(A297,'[1]shui_24h-VS-hzt_10_24h.GeneDiff'!$1:$1048576,3,0)</f>
        <v>28</v>
      </c>
      <c r="D297">
        <f>VLOOKUP(A297,'[1]shui_24h-VS-hzt_10_24h.GeneDiff'!$1:$1048576,4,0)</f>
        <v>27</v>
      </c>
      <c r="E297">
        <f>VLOOKUP(A297,'[1]shui_24h-VS-hzt_10_24h.GeneDiff'!$1:$1048576,5,0)</f>
        <v>92</v>
      </c>
      <c r="F297">
        <f>VLOOKUP(A297,'[1]shui_24h-VS-hzt_10_24h.GeneDiff'!$1:$1048576,6,0)</f>
        <v>93</v>
      </c>
      <c r="G297">
        <f>VLOOKUP(A297,'[1]shui_24h-VS-hzt_10_24h.GeneDiff'!$1:$1048576,7,0)</f>
        <v>1.4162486633939499</v>
      </c>
      <c r="H297">
        <f>VLOOKUP(A297,'[1]shui_24h-VS-hzt_10_24h.GeneDiff'!$1:$1048576,8,0)</f>
        <v>1.7121188694383001</v>
      </c>
      <c r="I297" t="str">
        <f>VLOOKUP(A297,'[1]shui_24h-VS-hzt_10_24h.GeneDiff'!$1:$1048576,9,0)</f>
        <v>up</v>
      </c>
      <c r="J297">
        <f>VLOOKUP(A297,'[1]shui_24h-VS-hzt_10_24h.GeneDiff'!$1:$1048576,10,0)</f>
        <v>4.3300088684567802E-5</v>
      </c>
      <c r="K297">
        <f>VLOOKUP(A297,'[1]shui_24h-VS-hzt_10_24h.GeneDiff'!$1:$1048576,11,0)</f>
        <v>2.1364765197742401E-3</v>
      </c>
      <c r="L297" t="str">
        <f>VLOOKUP(A297,'[1]shui_24h-VS-hzt_10_24h.GeneDiff'!$1:$1048576,12,0)</f>
        <v>-</v>
      </c>
      <c r="M297" t="str">
        <f>VLOOKUP(A297,'[1]shui_24h-VS-hzt_10_24h.GeneDiff'!$1:$1048576,13,0)</f>
        <v>-</v>
      </c>
      <c r="N297" t="str">
        <f>VLOOKUP(A297,'[1]shui_24h-VS-hzt_10_24h.GeneDiff'!$1:$1048576,14,0)</f>
        <v>-</v>
      </c>
      <c r="O297" t="str">
        <f>VLOOKUP(A297,'[1]shui_24h-VS-hzt_10_24h.GeneDiff'!$1:$1048576,15,0)</f>
        <v>-</v>
      </c>
      <c r="P297" t="str">
        <f>VLOOKUP(A297,'[1]shui_24h-VS-hzt_10_24h.GeneDiff'!$1:$1048576,16,0)</f>
        <v>gi|697106449|ref|XP_009607060.1|/0/PREDICTED: BURP domain-containing protein 3-like [Nicotiana tomentosiformis]</v>
      </c>
    </row>
    <row r="298" spans="1:16">
      <c r="A298" s="1" t="s">
        <v>296</v>
      </c>
      <c r="B298">
        <f>VLOOKUP(A298,'[1]shui_24h-VS-hzt_10_24h.GeneDiff'!$1:$1048576,2,0)</f>
        <v>1128</v>
      </c>
      <c r="C298">
        <f>VLOOKUP(A298,'[1]shui_24h-VS-hzt_10_24h.GeneDiff'!$1:$1048576,3,0)</f>
        <v>32</v>
      </c>
      <c r="D298">
        <f>VLOOKUP(A298,'[1]shui_24h-VS-hzt_10_24h.GeneDiff'!$1:$1048576,4,0)</f>
        <v>17</v>
      </c>
      <c r="E298">
        <f>VLOOKUP(A298,'[1]shui_24h-VS-hzt_10_24h.GeneDiff'!$1:$1048576,5,0)</f>
        <v>181</v>
      </c>
      <c r="F298">
        <f>VLOOKUP(A298,'[1]shui_24h-VS-hzt_10_24h.GeneDiff'!$1:$1048576,6,0)</f>
        <v>64</v>
      </c>
      <c r="G298">
        <f>VLOOKUP(A298,'[1]shui_24h-VS-hzt_10_24h.GeneDiff'!$1:$1048576,7,0)</f>
        <v>1.7170565923418699</v>
      </c>
      <c r="H298">
        <f>VLOOKUP(A298,'[1]shui_24h-VS-hzt_10_24h.GeneDiff'!$1:$1048576,8,0)</f>
        <v>2.2997762140933502</v>
      </c>
      <c r="I298" t="str">
        <f>VLOOKUP(A298,'[1]shui_24h-VS-hzt_10_24h.GeneDiff'!$1:$1048576,9,0)</f>
        <v>up</v>
      </c>
      <c r="J298">
        <f>VLOOKUP(A298,'[1]shui_24h-VS-hzt_10_24h.GeneDiff'!$1:$1048576,10,0)</f>
        <v>4.4229703373371902E-5</v>
      </c>
      <c r="K298">
        <f>VLOOKUP(A298,'[1]shui_24h-VS-hzt_10_24h.GeneDiff'!$1:$1048576,11,0)</f>
        <v>2.1687687677434601E-3</v>
      </c>
      <c r="L298" t="str">
        <f>VLOOKUP(A298,'[1]shui_24h-VS-hzt_10_24h.GeneDiff'!$1:$1048576,12,0)</f>
        <v>ko01100//Metabolic pathways;ko00562//Inositol phosphate metabolism;ko01110//Biosynthesis of secondary metabolites</v>
      </c>
      <c r="M298" t="str">
        <f>VLOOKUP(A298,'[1]shui_24h-VS-hzt_10_24h.GeneDiff'!$1:$1048576,13,0)</f>
        <v>-</v>
      </c>
      <c r="N298" t="str">
        <f>VLOOKUP(A298,'[1]shui_24h-VS-hzt_10_24h.GeneDiff'!$1:$1048576,14,0)</f>
        <v>GO:0004022//alcohol dehydrogenase (NAD) activity</v>
      </c>
      <c r="O298" t="str">
        <f>VLOOKUP(A298,'[1]shui_24h-VS-hzt_10_24h.GeneDiff'!$1:$1048576,15,0)</f>
        <v>GO:0044710</v>
      </c>
      <c r="P298" t="str">
        <f>VLOOKUP(A298,'[1]shui_24h-VS-hzt_10_24h.GeneDiff'!$1:$1048576,16,0)</f>
        <v>gi|698528619|ref|XP_009761143.1|/0/PREDICTED: uncharacterized protein LOC104213345 [Nicotiana sylvestris]</v>
      </c>
    </row>
    <row r="299" spans="1:16">
      <c r="A299" s="1" t="s">
        <v>297</v>
      </c>
      <c r="B299">
        <f>VLOOKUP(A299,'[1]shui_24h-VS-hzt_10_24h.GeneDiff'!$1:$1048576,2,0)</f>
        <v>1404</v>
      </c>
      <c r="C299">
        <f>VLOOKUP(A299,'[1]shui_24h-VS-hzt_10_24h.GeneDiff'!$1:$1048576,3,0)</f>
        <v>64</v>
      </c>
      <c r="D299">
        <f>VLOOKUP(A299,'[1]shui_24h-VS-hzt_10_24h.GeneDiff'!$1:$1048576,4,0)</f>
        <v>72</v>
      </c>
      <c r="E299">
        <f>VLOOKUP(A299,'[1]shui_24h-VS-hzt_10_24h.GeneDiff'!$1:$1048576,5,0)</f>
        <v>135</v>
      </c>
      <c r="F299">
        <f>VLOOKUP(A299,'[1]shui_24h-VS-hzt_10_24h.GeneDiff'!$1:$1048576,6,0)</f>
        <v>220</v>
      </c>
      <c r="G299">
        <f>VLOOKUP(A299,'[1]shui_24h-VS-hzt_10_24h.GeneDiff'!$1:$1048576,7,0)</f>
        <v>2.4163933653484699</v>
      </c>
      <c r="H299">
        <f>VLOOKUP(A299,'[1]shui_24h-VS-hzt_10_24h.GeneDiff'!$1:$1048576,8,0)</f>
        <v>1.339140853265</v>
      </c>
      <c r="I299" t="str">
        <f>VLOOKUP(A299,'[1]shui_24h-VS-hzt_10_24h.GeneDiff'!$1:$1048576,9,0)</f>
        <v>up</v>
      </c>
      <c r="J299">
        <f>VLOOKUP(A299,'[1]shui_24h-VS-hzt_10_24h.GeneDiff'!$1:$1048576,10,0)</f>
        <v>4.5304830020419399E-5</v>
      </c>
      <c r="K299">
        <f>VLOOKUP(A299,'[1]shui_24h-VS-hzt_10_24h.GeneDiff'!$1:$1048576,11,0)</f>
        <v>2.20775268271067E-3</v>
      </c>
      <c r="L299" t="str">
        <f>VLOOKUP(A299,'[1]shui_24h-VS-hzt_10_24h.GeneDiff'!$1:$1048576,12,0)</f>
        <v>-</v>
      </c>
      <c r="M299" t="str">
        <f>VLOOKUP(A299,'[1]shui_24h-VS-hzt_10_24h.GeneDiff'!$1:$1048576,13,0)</f>
        <v>-</v>
      </c>
      <c r="N299" t="str">
        <f>VLOOKUP(A299,'[1]shui_24h-VS-hzt_10_24h.GeneDiff'!$1:$1048576,14,0)</f>
        <v>-</v>
      </c>
      <c r="O299" t="str">
        <f>VLOOKUP(A299,'[1]shui_24h-VS-hzt_10_24h.GeneDiff'!$1:$1048576,15,0)</f>
        <v>-</v>
      </c>
      <c r="P299" t="str">
        <f>VLOOKUP(A299,'[1]shui_24h-VS-hzt_10_24h.GeneDiff'!$1:$1048576,16,0)</f>
        <v>gi|698494281|ref|XP_009793343.1|/0/PREDICTED: uncharacterized protein LOC104240253 [Nicotiana sylvestris]</v>
      </c>
    </row>
    <row r="300" spans="1:16">
      <c r="A300" s="1" t="s">
        <v>298</v>
      </c>
      <c r="B300">
        <f>VLOOKUP(A300,'[1]shui_24h-VS-hzt_10_24h.GeneDiff'!$1:$1048576,2,0)</f>
        <v>321</v>
      </c>
      <c r="C300">
        <f>VLOOKUP(A300,'[1]shui_24h-VS-hzt_10_24h.GeneDiff'!$1:$1048576,3,0)</f>
        <v>200</v>
      </c>
      <c r="D300">
        <f>VLOOKUP(A300,'[1]shui_24h-VS-hzt_10_24h.GeneDiff'!$1:$1048576,4,0)</f>
        <v>129</v>
      </c>
      <c r="E300">
        <f>VLOOKUP(A300,'[1]shui_24h-VS-hzt_10_24h.GeneDiff'!$1:$1048576,5,0)</f>
        <v>301</v>
      </c>
      <c r="F300">
        <f>VLOOKUP(A300,'[1]shui_24h-VS-hzt_10_24h.GeneDiff'!$1:$1048576,6,0)</f>
        <v>463</v>
      </c>
      <c r="G300">
        <f>VLOOKUP(A300,'[1]shui_24h-VS-hzt_10_24h.GeneDiff'!$1:$1048576,7,0)</f>
        <v>3.5619636101003702</v>
      </c>
      <c r="H300">
        <f>VLOOKUP(A300,'[1]shui_24h-VS-hzt_10_24h.GeneDiff'!$1:$1048576,8,0)</f>
        <v>1.16141051439132</v>
      </c>
      <c r="I300" t="str">
        <f>VLOOKUP(A300,'[1]shui_24h-VS-hzt_10_24h.GeneDiff'!$1:$1048576,9,0)</f>
        <v>up</v>
      </c>
      <c r="J300">
        <f>VLOOKUP(A300,'[1]shui_24h-VS-hzt_10_24h.GeneDiff'!$1:$1048576,10,0)</f>
        <v>4.7996865018862603E-5</v>
      </c>
      <c r="K300">
        <f>VLOOKUP(A300,'[1]shui_24h-VS-hzt_10_24h.GeneDiff'!$1:$1048576,11,0)</f>
        <v>2.3103712323354498E-3</v>
      </c>
      <c r="L300" t="str">
        <f>VLOOKUP(A300,'[1]shui_24h-VS-hzt_10_24h.GeneDiff'!$1:$1048576,12,0)</f>
        <v>-</v>
      </c>
      <c r="M300" t="str">
        <f>VLOOKUP(A300,'[1]shui_24h-VS-hzt_10_24h.GeneDiff'!$1:$1048576,13,0)</f>
        <v>-</v>
      </c>
      <c r="N300" t="str">
        <f>VLOOKUP(A300,'[1]shui_24h-VS-hzt_10_24h.GeneDiff'!$1:$1048576,14,0)</f>
        <v>-</v>
      </c>
      <c r="O300" t="str">
        <f>VLOOKUP(A300,'[1]shui_24h-VS-hzt_10_24h.GeneDiff'!$1:$1048576,15,0)</f>
        <v>-</v>
      </c>
      <c r="P300" t="str">
        <f>VLOOKUP(A300,'[1]shui_24h-VS-hzt_10_24h.GeneDiff'!$1:$1048576,16,0)</f>
        <v>gi|698549666|ref|XP_009768724.1|/2.40681e-33/PREDICTED: protein SPIRAL1-like 5 [Nicotiana sylvestris]</v>
      </c>
    </row>
    <row r="301" spans="1:16">
      <c r="A301" s="1" t="s">
        <v>299</v>
      </c>
      <c r="B301">
        <f>VLOOKUP(A301,'[1]shui_24h-VS-hzt_10_24h.GeneDiff'!$1:$1048576,2,0)</f>
        <v>1899</v>
      </c>
      <c r="C301">
        <f>VLOOKUP(A301,'[1]shui_24h-VS-hzt_10_24h.GeneDiff'!$1:$1048576,3,0)</f>
        <v>4</v>
      </c>
      <c r="D301">
        <f>VLOOKUP(A301,'[1]shui_24h-VS-hzt_10_24h.GeneDiff'!$1:$1048576,4,0)</f>
        <v>6</v>
      </c>
      <c r="E301">
        <f>VLOOKUP(A301,'[1]shui_24h-VS-hzt_10_24h.GeneDiff'!$1:$1048576,5,0)</f>
        <v>48</v>
      </c>
      <c r="F301">
        <f>VLOOKUP(A301,'[1]shui_24h-VS-hzt_10_24h.GeneDiff'!$1:$1048576,6,0)</f>
        <v>24</v>
      </c>
      <c r="G301">
        <f>VLOOKUP(A301,'[1]shui_24h-VS-hzt_10_24h.GeneDiff'!$1:$1048576,7,0)</f>
        <v>-3.93153691877716E-2</v>
      </c>
      <c r="H301">
        <f>VLOOKUP(A301,'[1]shui_24h-VS-hzt_10_24h.GeneDiff'!$1:$1048576,8,0)</f>
        <v>2.8055708844689802</v>
      </c>
      <c r="I301" t="str">
        <f>VLOOKUP(A301,'[1]shui_24h-VS-hzt_10_24h.GeneDiff'!$1:$1048576,9,0)</f>
        <v>up</v>
      </c>
      <c r="J301">
        <f>VLOOKUP(A301,'[1]shui_24h-VS-hzt_10_24h.GeneDiff'!$1:$1048576,10,0)</f>
        <v>4.94705683104449E-5</v>
      </c>
      <c r="K301">
        <f>VLOOKUP(A301,'[1]shui_24h-VS-hzt_10_24h.GeneDiff'!$1:$1048576,11,0)</f>
        <v>2.3668551566919899E-3</v>
      </c>
      <c r="L301" t="str">
        <f>VLOOKUP(A301,'[1]shui_24h-VS-hzt_10_24h.GeneDiff'!$1:$1048576,12,0)</f>
        <v>ko04626//Plant-pathogen interaction;ko04075//Plant hormone signal transduction</v>
      </c>
      <c r="M301" t="str">
        <f>VLOOKUP(A301,'[1]shui_24h-VS-hzt_10_24h.GeneDiff'!$1:$1048576,13,0)</f>
        <v>-</v>
      </c>
      <c r="N301" t="str">
        <f>VLOOKUP(A301,'[1]shui_24h-VS-hzt_10_24h.GeneDiff'!$1:$1048576,14,0)</f>
        <v>-</v>
      </c>
      <c r="O301" t="str">
        <f>VLOOKUP(A301,'[1]shui_24h-VS-hzt_10_24h.GeneDiff'!$1:$1048576,15,0)</f>
        <v>-</v>
      </c>
      <c r="P301" t="str">
        <f>VLOOKUP(A301,'[1]shui_24h-VS-hzt_10_24h.GeneDiff'!$1:$1048576,16,0)</f>
        <v>gi|698539413|ref|XP_009765439.1|/0/PREDICTED: probable receptor-like protein kinase At5g39020 [Nicotiana sylvestris]</v>
      </c>
    </row>
    <row r="302" spans="1:16">
      <c r="A302" s="1" t="s">
        <v>300</v>
      </c>
      <c r="B302">
        <f>VLOOKUP(A302,'[1]shui_24h-VS-hzt_10_24h.GeneDiff'!$1:$1048576,2,0)</f>
        <v>2514</v>
      </c>
      <c r="C302">
        <f>VLOOKUP(A302,'[1]shui_24h-VS-hzt_10_24h.GeneDiff'!$1:$1048576,3,0)</f>
        <v>214</v>
      </c>
      <c r="D302">
        <f>VLOOKUP(A302,'[1]shui_24h-VS-hzt_10_24h.GeneDiff'!$1:$1048576,4,0)</f>
        <v>173</v>
      </c>
      <c r="E302">
        <f>VLOOKUP(A302,'[1]shui_24h-VS-hzt_10_24h.GeneDiff'!$1:$1048576,5,0)</f>
        <v>448</v>
      </c>
      <c r="F302">
        <f>VLOOKUP(A302,'[1]shui_24h-VS-hzt_10_24h.GeneDiff'!$1:$1048576,6,0)</f>
        <v>353</v>
      </c>
      <c r="G302">
        <f>VLOOKUP(A302,'[1]shui_24h-VS-hzt_10_24h.GeneDiff'!$1:$1048576,7,0)</f>
        <v>3.6931211149641499</v>
      </c>
      <c r="H302">
        <f>VLOOKUP(A302,'[1]shui_24h-VS-hzt_10_24h.GeneDiff'!$1:$1048576,8,0)</f>
        <v>1.0186077300474701</v>
      </c>
      <c r="I302" t="str">
        <f>VLOOKUP(A302,'[1]shui_24h-VS-hzt_10_24h.GeneDiff'!$1:$1048576,9,0)</f>
        <v>up</v>
      </c>
      <c r="J302">
        <f>VLOOKUP(A302,'[1]shui_24h-VS-hzt_10_24h.GeneDiff'!$1:$1048576,10,0)</f>
        <v>5.0381014129980901E-5</v>
      </c>
      <c r="K302">
        <f>VLOOKUP(A302,'[1]shui_24h-VS-hzt_10_24h.GeneDiff'!$1:$1048576,11,0)</f>
        <v>2.3994909282540298E-3</v>
      </c>
      <c r="L302" t="str">
        <f>VLOOKUP(A302,'[1]shui_24h-VS-hzt_10_24h.GeneDiff'!$1:$1048576,12,0)</f>
        <v>ko00500//Starch and sucrose metabolism</v>
      </c>
      <c r="M302" t="str">
        <f>VLOOKUP(A302,'[1]shui_24h-VS-hzt_10_24h.GeneDiff'!$1:$1048576,13,0)</f>
        <v>-</v>
      </c>
      <c r="N302" t="str">
        <f>VLOOKUP(A302,'[1]shui_24h-VS-hzt_10_24h.GeneDiff'!$1:$1048576,14,0)</f>
        <v>GO:0035251//UDP-glucosyltransferase activity;GO:0019203//carbohydrate phosphatase activity</v>
      </c>
      <c r="O302" t="str">
        <f>VLOOKUP(A302,'[1]shui_24h-VS-hzt_10_24h.GeneDiff'!$1:$1048576,15,0)</f>
        <v>GO:0006796//phosphate-containing compound metabolic process;GO:0005991//trehalose metabolic process</v>
      </c>
      <c r="P302" t="str">
        <f>VLOOKUP(A302,'[1]shui_24h-VS-hzt_10_24h.GeneDiff'!$1:$1048576,16,0)</f>
        <v>gi|697140996|ref|XP_009624606.1|/0/PREDICTED: probable alpha,alpha-trehalose-phosphate synthase [UDP-forming] 7 isoform X1 [Nicotiana tomentosiformis]</v>
      </c>
    </row>
    <row r="303" spans="1:16">
      <c r="A303" s="1" t="s">
        <v>301</v>
      </c>
      <c r="B303">
        <f>VLOOKUP(A303,'[1]shui_24h-VS-hzt_10_24h.GeneDiff'!$1:$1048576,2,0)</f>
        <v>588</v>
      </c>
      <c r="C303">
        <f>VLOOKUP(A303,'[1]shui_24h-VS-hzt_10_24h.GeneDiff'!$1:$1048576,3,0)</f>
        <v>214</v>
      </c>
      <c r="D303">
        <f>VLOOKUP(A303,'[1]shui_24h-VS-hzt_10_24h.GeneDiff'!$1:$1048576,4,0)</f>
        <v>116</v>
      </c>
      <c r="E303">
        <f>VLOOKUP(A303,'[1]shui_24h-VS-hzt_10_24h.GeneDiff'!$1:$1048576,5,0)</f>
        <v>283</v>
      </c>
      <c r="F303">
        <f>VLOOKUP(A303,'[1]shui_24h-VS-hzt_10_24h.GeneDiff'!$1:$1048576,6,0)</f>
        <v>812</v>
      </c>
      <c r="G303">
        <f>VLOOKUP(A303,'[1]shui_24h-VS-hzt_10_24h.GeneDiff'!$1:$1048576,7,0)</f>
        <v>3.9275835035292102</v>
      </c>
      <c r="H303">
        <f>VLOOKUP(A303,'[1]shui_24h-VS-hzt_10_24h.GeneDiff'!$1:$1048576,8,0)</f>
        <v>1.6549621781796999</v>
      </c>
      <c r="I303" t="str">
        <f>VLOOKUP(A303,'[1]shui_24h-VS-hzt_10_24h.GeneDiff'!$1:$1048576,9,0)</f>
        <v>up</v>
      </c>
      <c r="J303">
        <f>VLOOKUP(A303,'[1]shui_24h-VS-hzt_10_24h.GeneDiff'!$1:$1048576,10,0)</f>
        <v>5.1171466288969203E-5</v>
      </c>
      <c r="K303">
        <f>VLOOKUP(A303,'[1]shui_24h-VS-hzt_10_24h.GeneDiff'!$1:$1048576,11,0)</f>
        <v>2.4334617807313902E-3</v>
      </c>
      <c r="L303" t="str">
        <f>VLOOKUP(A303,'[1]shui_24h-VS-hzt_10_24h.GeneDiff'!$1:$1048576,12,0)</f>
        <v>-</v>
      </c>
      <c r="M303" t="str">
        <f>VLOOKUP(A303,'[1]shui_24h-VS-hzt_10_24h.GeneDiff'!$1:$1048576,13,0)</f>
        <v>-</v>
      </c>
      <c r="N303" t="str">
        <f>VLOOKUP(A303,'[1]shui_24h-VS-hzt_10_24h.GeneDiff'!$1:$1048576,14,0)</f>
        <v>-</v>
      </c>
      <c r="O303" t="str">
        <f>VLOOKUP(A303,'[1]shui_24h-VS-hzt_10_24h.GeneDiff'!$1:$1048576,15,0)</f>
        <v>-</v>
      </c>
      <c r="P303" t="str">
        <f>VLOOKUP(A303,'[1]shui_24h-VS-hzt_10_24h.GeneDiff'!$1:$1048576,16,0)</f>
        <v>gi|697165289|ref|XP_009591453.1|/1.00238e-123/PREDICTED: kirola {ECO:0000303|PubMed:21309790}-like [Nicotiana tomentosiformis]</v>
      </c>
    </row>
    <row r="304" spans="1:16">
      <c r="A304" s="1" t="s">
        <v>302</v>
      </c>
      <c r="B304">
        <f>VLOOKUP(A304,'[1]shui_24h-VS-hzt_10_24h.GeneDiff'!$1:$1048576,2,0)</f>
        <v>2157</v>
      </c>
      <c r="C304">
        <f>VLOOKUP(A304,'[1]shui_24h-VS-hzt_10_24h.GeneDiff'!$1:$1048576,3,0)</f>
        <v>99</v>
      </c>
      <c r="D304">
        <f>VLOOKUP(A304,'[1]shui_24h-VS-hzt_10_24h.GeneDiff'!$1:$1048576,4,0)</f>
        <v>108</v>
      </c>
      <c r="E304">
        <f>VLOOKUP(A304,'[1]shui_24h-VS-hzt_10_24h.GeneDiff'!$1:$1048576,5,0)</f>
        <v>221</v>
      </c>
      <c r="F304">
        <f>VLOOKUP(A304,'[1]shui_24h-VS-hzt_10_24h.GeneDiff'!$1:$1048576,6,0)</f>
        <v>226</v>
      </c>
      <c r="G304">
        <f>VLOOKUP(A304,'[1]shui_24h-VS-hzt_10_24h.GeneDiff'!$1:$1048576,7,0)</f>
        <v>2.8330093739673701</v>
      </c>
      <c r="H304">
        <f>VLOOKUP(A304,'[1]shui_24h-VS-hzt_10_24h.GeneDiff'!$1:$1048576,8,0)</f>
        <v>1.0779198353755399</v>
      </c>
      <c r="I304" t="str">
        <f>VLOOKUP(A304,'[1]shui_24h-VS-hzt_10_24h.GeneDiff'!$1:$1048576,9,0)</f>
        <v>up</v>
      </c>
      <c r="J304">
        <f>VLOOKUP(A304,'[1]shui_24h-VS-hzt_10_24h.GeneDiff'!$1:$1048576,10,0)</f>
        <v>5.14344656976256E-5</v>
      </c>
      <c r="K304">
        <f>VLOOKUP(A304,'[1]shui_24h-VS-hzt_10_24h.GeneDiff'!$1:$1048576,11,0)</f>
        <v>2.44228504364524E-3</v>
      </c>
      <c r="L304" t="str">
        <f>VLOOKUP(A304,'[1]shui_24h-VS-hzt_10_24h.GeneDiff'!$1:$1048576,12,0)</f>
        <v>ko04712//Circadian rhythm - plant</v>
      </c>
      <c r="M304" t="str">
        <f>VLOOKUP(A304,'[1]shui_24h-VS-hzt_10_24h.GeneDiff'!$1:$1048576,13,0)</f>
        <v>-</v>
      </c>
      <c r="N304" t="str">
        <f>VLOOKUP(A304,'[1]shui_24h-VS-hzt_10_24h.GeneDiff'!$1:$1048576,14,0)</f>
        <v>-</v>
      </c>
      <c r="O304" t="str">
        <f>VLOOKUP(A304,'[1]shui_24h-VS-hzt_10_24h.GeneDiff'!$1:$1048576,15,0)</f>
        <v>-</v>
      </c>
      <c r="P304" t="str">
        <f>VLOOKUP(A304,'[1]shui_24h-VS-hzt_10_24h.GeneDiff'!$1:$1048576,16,0)</f>
        <v>gi|697148301|ref|XP_009628331.1|/0/PREDICTED: probable serine/threonine-protein kinase WNK3 isoform X3 [Nicotiana tomentosiformis]</v>
      </c>
    </row>
    <row r="305" spans="1:16">
      <c r="A305" s="1" t="s">
        <v>303</v>
      </c>
      <c r="B305">
        <f>VLOOKUP(A305,'[1]shui_24h-VS-hzt_10_24h.GeneDiff'!$1:$1048576,2,0)</f>
        <v>597</v>
      </c>
      <c r="C305">
        <f>VLOOKUP(A305,'[1]shui_24h-VS-hzt_10_24h.GeneDiff'!$1:$1048576,3,0)</f>
        <v>37</v>
      </c>
      <c r="D305">
        <f>VLOOKUP(A305,'[1]shui_24h-VS-hzt_10_24h.GeneDiff'!$1:$1048576,4,0)</f>
        <v>20</v>
      </c>
      <c r="E305">
        <f>VLOOKUP(A305,'[1]shui_24h-VS-hzt_10_24h.GeneDiff'!$1:$1048576,5,0)</f>
        <v>67</v>
      </c>
      <c r="F305">
        <f>VLOOKUP(A305,'[1]shui_24h-VS-hzt_10_24h.GeneDiff'!$1:$1048576,6,0)</f>
        <v>190</v>
      </c>
      <c r="G305">
        <f>VLOOKUP(A305,'[1]shui_24h-VS-hzt_10_24h.GeneDiff'!$1:$1048576,7,0)</f>
        <v>1.7765791488513001</v>
      </c>
      <c r="H305">
        <f>VLOOKUP(A305,'[1]shui_24h-VS-hzt_10_24h.GeneDiff'!$1:$1048576,8,0)</f>
        <v>2.0975878161165999</v>
      </c>
      <c r="I305" t="str">
        <f>VLOOKUP(A305,'[1]shui_24h-VS-hzt_10_24h.GeneDiff'!$1:$1048576,9,0)</f>
        <v>up</v>
      </c>
      <c r="J305">
        <f>VLOOKUP(A305,'[1]shui_24h-VS-hzt_10_24h.GeneDiff'!$1:$1048576,10,0)</f>
        <v>5.3469717649225303E-5</v>
      </c>
      <c r="K305">
        <f>VLOOKUP(A305,'[1]shui_24h-VS-hzt_10_24h.GeneDiff'!$1:$1048576,11,0)</f>
        <v>2.5199502657136399E-3</v>
      </c>
      <c r="L305" t="str">
        <f>VLOOKUP(A305,'[1]shui_24h-VS-hzt_10_24h.GeneDiff'!$1:$1048576,12,0)</f>
        <v>-</v>
      </c>
      <c r="M305" t="str">
        <f>VLOOKUP(A305,'[1]shui_24h-VS-hzt_10_24h.GeneDiff'!$1:$1048576,13,0)</f>
        <v>-</v>
      </c>
      <c r="N305" t="str">
        <f>VLOOKUP(A305,'[1]shui_24h-VS-hzt_10_24h.GeneDiff'!$1:$1048576,14,0)</f>
        <v>-</v>
      </c>
      <c r="O305" t="str">
        <f>VLOOKUP(A305,'[1]shui_24h-VS-hzt_10_24h.GeneDiff'!$1:$1048576,15,0)</f>
        <v>-</v>
      </c>
      <c r="P305" t="str">
        <f>VLOOKUP(A305,'[1]shui_24h-VS-hzt_10_24h.GeneDiff'!$1:$1048576,16,0)</f>
        <v>gi|698521967|ref|XP_009757795.1|/7.88836e-132/PREDICTED: early nodulin-like protein 1 [Nicotiana sylvestris]</v>
      </c>
    </row>
    <row r="306" spans="1:16">
      <c r="A306" s="1" t="s">
        <v>304</v>
      </c>
      <c r="B306">
        <f>VLOOKUP(A306,'[1]shui_24h-VS-hzt_10_24h.GeneDiff'!$1:$1048576,2,0)</f>
        <v>753</v>
      </c>
      <c r="C306">
        <f>VLOOKUP(A306,'[1]shui_24h-VS-hzt_10_24h.GeneDiff'!$1:$1048576,3,0)</f>
        <v>79</v>
      </c>
      <c r="D306">
        <f>VLOOKUP(A306,'[1]shui_24h-VS-hzt_10_24h.GeneDiff'!$1:$1048576,4,0)</f>
        <v>108</v>
      </c>
      <c r="E306">
        <f>VLOOKUP(A306,'[1]shui_24h-VS-hzt_10_24h.GeneDiff'!$1:$1048576,5,0)</f>
        <v>238</v>
      </c>
      <c r="F306">
        <f>VLOOKUP(A306,'[1]shui_24h-VS-hzt_10_24h.GeneDiff'!$1:$1048576,6,0)</f>
        <v>195</v>
      </c>
      <c r="G306">
        <f>VLOOKUP(A306,'[1]shui_24h-VS-hzt_10_24h.GeneDiff'!$1:$1048576,7,0)</f>
        <v>2.7591067935139599</v>
      </c>
      <c r="H306">
        <f>VLOOKUP(A306,'[1]shui_24h-VS-hzt_10_24h.GeneDiff'!$1:$1048576,8,0)</f>
        <v>1.18842514667913</v>
      </c>
      <c r="I306" t="str">
        <f>VLOOKUP(A306,'[1]shui_24h-VS-hzt_10_24h.GeneDiff'!$1:$1048576,9,0)</f>
        <v>up</v>
      </c>
      <c r="J306">
        <f>VLOOKUP(A306,'[1]shui_24h-VS-hzt_10_24h.GeneDiff'!$1:$1048576,10,0)</f>
        <v>5.3641159657830099E-5</v>
      </c>
      <c r="K306">
        <f>VLOOKUP(A306,'[1]shui_24h-VS-hzt_10_24h.GeneDiff'!$1:$1048576,11,0)</f>
        <v>2.5213273761606901E-3</v>
      </c>
      <c r="L306" t="str">
        <f>VLOOKUP(A306,'[1]shui_24h-VS-hzt_10_24h.GeneDiff'!$1:$1048576,12,0)</f>
        <v>-</v>
      </c>
      <c r="M306" t="str">
        <f>VLOOKUP(A306,'[1]shui_24h-VS-hzt_10_24h.GeneDiff'!$1:$1048576,13,0)</f>
        <v>GO:0043231//intracellular membrane-bounded organelle</v>
      </c>
      <c r="N306" t="str">
        <f>VLOOKUP(A306,'[1]shui_24h-VS-hzt_10_24h.GeneDiff'!$1:$1048576,14,0)</f>
        <v>GO:0003676//nucleic acid binding</v>
      </c>
      <c r="O306" t="str">
        <f>VLOOKUP(A306,'[1]shui_24h-VS-hzt_10_24h.GeneDiff'!$1:$1048576,15,0)</f>
        <v>-</v>
      </c>
      <c r="P306" t="str">
        <f>VLOOKUP(A306,'[1]shui_24h-VS-hzt_10_24h.GeneDiff'!$1:$1048576,16,0)</f>
        <v>gi|697100285|ref|XP_009590398.1|/2.25696e-159/PREDICTED: transcription factor DIVARICATA-like [Nicotiana tomentosiformis]</v>
      </c>
    </row>
    <row r="307" spans="1:16">
      <c r="A307" s="1" t="s">
        <v>305</v>
      </c>
      <c r="B307">
        <f>VLOOKUP(A307,'[1]shui_24h-VS-hzt_10_24h.GeneDiff'!$1:$1048576,2,0)</f>
        <v>753</v>
      </c>
      <c r="C307">
        <f>VLOOKUP(A307,'[1]shui_24h-VS-hzt_10_24h.GeneDiff'!$1:$1048576,3,0)</f>
        <v>94</v>
      </c>
      <c r="D307">
        <f>VLOOKUP(A307,'[1]shui_24h-VS-hzt_10_24h.GeneDiff'!$1:$1048576,4,0)</f>
        <v>110</v>
      </c>
      <c r="E307">
        <f>VLOOKUP(A307,'[1]shui_24h-VS-hzt_10_24h.GeneDiff'!$1:$1048576,5,0)</f>
        <v>248</v>
      </c>
      <c r="F307">
        <f>VLOOKUP(A307,'[1]shui_24h-VS-hzt_10_24h.GeneDiff'!$1:$1048576,6,0)</f>
        <v>207</v>
      </c>
      <c r="G307">
        <f>VLOOKUP(A307,'[1]shui_24h-VS-hzt_10_24h.GeneDiff'!$1:$1048576,7,0)</f>
        <v>2.8467678632915501</v>
      </c>
      <c r="H307">
        <f>VLOOKUP(A307,'[1]shui_24h-VS-hzt_10_24h.GeneDiff'!$1:$1048576,8,0)</f>
        <v>1.13120094995361</v>
      </c>
      <c r="I307" t="str">
        <f>VLOOKUP(A307,'[1]shui_24h-VS-hzt_10_24h.GeneDiff'!$1:$1048576,9,0)</f>
        <v>up</v>
      </c>
      <c r="J307">
        <f>VLOOKUP(A307,'[1]shui_24h-VS-hzt_10_24h.GeneDiff'!$1:$1048576,10,0)</f>
        <v>5.4053077204497697E-5</v>
      </c>
      <c r="K307">
        <f>VLOOKUP(A307,'[1]shui_24h-VS-hzt_10_24h.GeneDiff'!$1:$1048576,11,0)</f>
        <v>2.5360706416378098E-3</v>
      </c>
      <c r="L307" t="str">
        <f>VLOOKUP(A307,'[1]shui_24h-VS-hzt_10_24h.GeneDiff'!$1:$1048576,12,0)</f>
        <v>-</v>
      </c>
      <c r="M307" t="str">
        <f>VLOOKUP(A307,'[1]shui_24h-VS-hzt_10_24h.GeneDiff'!$1:$1048576,13,0)</f>
        <v>-</v>
      </c>
      <c r="N307" t="str">
        <f>VLOOKUP(A307,'[1]shui_24h-VS-hzt_10_24h.GeneDiff'!$1:$1048576,14,0)</f>
        <v>-</v>
      </c>
      <c r="O307" t="str">
        <f>VLOOKUP(A307,'[1]shui_24h-VS-hzt_10_24h.GeneDiff'!$1:$1048576,15,0)</f>
        <v>-</v>
      </c>
      <c r="P307" t="str">
        <f>VLOOKUP(A307,'[1]shui_24h-VS-hzt_10_24h.GeneDiff'!$1:$1048576,16,0)</f>
        <v>gi|971588451|ref|XP_015161406.1|/8.85377e-58/PREDICTED: uncharacterized protein LOC107059406, partial [Solanum tuberosum]</v>
      </c>
    </row>
    <row r="308" spans="1:16">
      <c r="A308" s="1" t="s">
        <v>306</v>
      </c>
      <c r="B308">
        <f>VLOOKUP(A308,'[1]shui_24h-VS-hzt_10_24h.GeneDiff'!$1:$1048576,2,0)</f>
        <v>552</v>
      </c>
      <c r="C308">
        <f>VLOOKUP(A308,'[1]shui_24h-VS-hzt_10_24h.GeneDiff'!$1:$1048576,3,0)</f>
        <v>58</v>
      </c>
      <c r="D308">
        <f>VLOOKUP(A308,'[1]shui_24h-VS-hzt_10_24h.GeneDiff'!$1:$1048576,4,0)</f>
        <v>55</v>
      </c>
      <c r="E308">
        <f>VLOOKUP(A308,'[1]shui_24h-VS-hzt_10_24h.GeneDiff'!$1:$1048576,5,0)</f>
        <v>226</v>
      </c>
      <c r="F308">
        <f>VLOOKUP(A308,'[1]shui_24h-VS-hzt_10_24h.GeneDiff'!$1:$1048576,6,0)</f>
        <v>118</v>
      </c>
      <c r="G308">
        <f>VLOOKUP(A308,'[1]shui_24h-VS-hzt_10_24h.GeneDiff'!$1:$1048576,7,0)</f>
        <v>2.3341020834931201</v>
      </c>
      <c r="H308">
        <f>VLOOKUP(A308,'[1]shui_24h-VS-hzt_10_24h.GeneDiff'!$1:$1048576,8,0)</f>
        <v>1.5876704296026301</v>
      </c>
      <c r="I308" t="str">
        <f>VLOOKUP(A308,'[1]shui_24h-VS-hzt_10_24h.GeneDiff'!$1:$1048576,9,0)</f>
        <v>up</v>
      </c>
      <c r="J308">
        <f>VLOOKUP(A308,'[1]shui_24h-VS-hzt_10_24h.GeneDiff'!$1:$1048576,10,0)</f>
        <v>5.50188766362565E-5</v>
      </c>
      <c r="K308">
        <f>VLOOKUP(A308,'[1]shui_24h-VS-hzt_10_24h.GeneDiff'!$1:$1048576,11,0)</f>
        <v>2.5573623773724398E-3</v>
      </c>
      <c r="L308" t="str">
        <f>VLOOKUP(A308,'[1]shui_24h-VS-hzt_10_24h.GeneDiff'!$1:$1048576,12,0)</f>
        <v>-</v>
      </c>
      <c r="M308" t="str">
        <f>VLOOKUP(A308,'[1]shui_24h-VS-hzt_10_24h.GeneDiff'!$1:$1048576,13,0)</f>
        <v>-</v>
      </c>
      <c r="N308" t="str">
        <f>VLOOKUP(A308,'[1]shui_24h-VS-hzt_10_24h.GeneDiff'!$1:$1048576,14,0)</f>
        <v>-</v>
      </c>
      <c r="O308" t="str">
        <f>VLOOKUP(A308,'[1]shui_24h-VS-hzt_10_24h.GeneDiff'!$1:$1048576,15,0)</f>
        <v>-</v>
      </c>
      <c r="P308" t="str">
        <f>VLOOKUP(A308,'[1]shui_24h-VS-hzt_10_24h.GeneDiff'!$1:$1048576,16,0)</f>
        <v>gi|697105493|ref|XP_009606560.1|/1.03794e-86/PREDICTED: uncharacterized protein in LEU2 3'region [Nicotiana tomentosiformis]</v>
      </c>
    </row>
    <row r="309" spans="1:16">
      <c r="A309" s="1" t="s">
        <v>307</v>
      </c>
      <c r="B309">
        <f>VLOOKUP(A309,'[1]shui_24h-VS-hzt_10_24h.GeneDiff'!$1:$1048576,2,0)</f>
        <v>1599</v>
      </c>
      <c r="C309">
        <f>VLOOKUP(A309,'[1]shui_24h-VS-hzt_10_24h.GeneDiff'!$1:$1048576,3,0)</f>
        <v>59</v>
      </c>
      <c r="D309">
        <f>VLOOKUP(A309,'[1]shui_24h-VS-hzt_10_24h.GeneDiff'!$1:$1048576,4,0)</f>
        <v>59</v>
      </c>
      <c r="E309">
        <f>VLOOKUP(A309,'[1]shui_24h-VS-hzt_10_24h.GeneDiff'!$1:$1048576,5,0)</f>
        <v>208</v>
      </c>
      <c r="F309">
        <f>VLOOKUP(A309,'[1]shui_24h-VS-hzt_10_24h.GeneDiff'!$1:$1048576,6,0)</f>
        <v>126</v>
      </c>
      <c r="G309">
        <f>VLOOKUP(A309,'[1]shui_24h-VS-hzt_10_24h.GeneDiff'!$1:$1048576,7,0)</f>
        <v>2.3160338752132401</v>
      </c>
      <c r="H309">
        <f>VLOOKUP(A309,'[1]shui_24h-VS-hzt_10_24h.GeneDiff'!$1:$1048576,8,0)</f>
        <v>1.4797726778578799</v>
      </c>
      <c r="I309" t="str">
        <f>VLOOKUP(A309,'[1]shui_24h-VS-hzt_10_24h.GeneDiff'!$1:$1048576,9,0)</f>
        <v>up</v>
      </c>
      <c r="J309">
        <f>VLOOKUP(A309,'[1]shui_24h-VS-hzt_10_24h.GeneDiff'!$1:$1048576,10,0)</f>
        <v>5.5074663143007603E-5</v>
      </c>
      <c r="K309">
        <f>VLOOKUP(A309,'[1]shui_24h-VS-hzt_10_24h.GeneDiff'!$1:$1048576,11,0)</f>
        <v>2.5573623773724398E-3</v>
      </c>
      <c r="L309" t="str">
        <f>VLOOKUP(A309,'[1]shui_24h-VS-hzt_10_24h.GeneDiff'!$1:$1048576,12,0)</f>
        <v>-</v>
      </c>
      <c r="M309" t="str">
        <f>VLOOKUP(A309,'[1]shui_24h-VS-hzt_10_24h.GeneDiff'!$1:$1048576,13,0)</f>
        <v>-</v>
      </c>
      <c r="N309" t="str">
        <f>VLOOKUP(A309,'[1]shui_24h-VS-hzt_10_24h.GeneDiff'!$1:$1048576,14,0)</f>
        <v>-</v>
      </c>
      <c r="O309" t="str">
        <f>VLOOKUP(A309,'[1]shui_24h-VS-hzt_10_24h.GeneDiff'!$1:$1048576,15,0)</f>
        <v>-</v>
      </c>
      <c r="P309" t="str">
        <f>VLOOKUP(A309,'[1]shui_24h-VS-hzt_10_24h.GeneDiff'!$1:$1048576,16,0)</f>
        <v>gi|697123399|ref|XP_009615691.1|;gi|697123397|ref|XP_009615690.1|/0;0/PREDICTED: uncharacterized protein LOC104108377 isoform X2 [Nicotiana tomentosiformis];PREDICTED: uncharacterized protein LOC104108377 isoform X1 [Nicotiana tomentosiformis]</v>
      </c>
    </row>
    <row r="310" spans="1:16">
      <c r="A310" s="1" t="s">
        <v>308</v>
      </c>
      <c r="B310">
        <f>VLOOKUP(A310,'[1]shui_24h-VS-hzt_10_24h.GeneDiff'!$1:$1048576,2,0)</f>
        <v>1503</v>
      </c>
      <c r="C310">
        <f>VLOOKUP(A310,'[1]shui_24h-VS-hzt_10_24h.GeneDiff'!$1:$1048576,3,0)</f>
        <v>96</v>
      </c>
      <c r="D310">
        <f>VLOOKUP(A310,'[1]shui_24h-VS-hzt_10_24h.GeneDiff'!$1:$1048576,4,0)</f>
        <v>77</v>
      </c>
      <c r="E310">
        <f>VLOOKUP(A310,'[1]shui_24h-VS-hzt_10_24h.GeneDiff'!$1:$1048576,5,0)</f>
        <v>173</v>
      </c>
      <c r="F310">
        <f>VLOOKUP(A310,'[1]shui_24h-VS-hzt_10_24h.GeneDiff'!$1:$1048576,6,0)</f>
        <v>242</v>
      </c>
      <c r="G310">
        <f>VLOOKUP(A310,'[1]shui_24h-VS-hzt_10_24h.GeneDiff'!$1:$1048576,7,0)</f>
        <v>2.67734516329813</v>
      </c>
      <c r="H310">
        <f>VLOOKUP(A310,'[1]shui_24h-VS-hzt_10_24h.GeneDiff'!$1:$1048576,8,0)</f>
        <v>1.21563877077067</v>
      </c>
      <c r="I310" t="str">
        <f>VLOOKUP(A310,'[1]shui_24h-VS-hzt_10_24h.GeneDiff'!$1:$1048576,9,0)</f>
        <v>up</v>
      </c>
      <c r="J310">
        <f>VLOOKUP(A310,'[1]shui_24h-VS-hzt_10_24h.GeneDiff'!$1:$1048576,10,0)</f>
        <v>5.5269125119704801E-5</v>
      </c>
      <c r="K310">
        <f>VLOOKUP(A310,'[1]shui_24h-VS-hzt_10_24h.GeneDiff'!$1:$1048576,11,0)</f>
        <v>2.5626180086752502E-3</v>
      </c>
      <c r="L310" t="str">
        <f>VLOOKUP(A310,'[1]shui_24h-VS-hzt_10_24h.GeneDiff'!$1:$1048576,12,0)</f>
        <v>ko04144//Endocytosis;ko01100//Metabolic pathways;ko03008//Ribosome biogenesis in eukaryotes;ko04070//Phosphatidylinositol signaling system;ko04712//Circadian rhythm - plant;ko00562//Inositol phosphate metabolism</v>
      </c>
      <c r="M310" t="str">
        <f>VLOOKUP(A310,'[1]shui_24h-VS-hzt_10_24h.GeneDiff'!$1:$1048576,13,0)</f>
        <v>-</v>
      </c>
      <c r="N310" t="str">
        <f>VLOOKUP(A310,'[1]shui_24h-VS-hzt_10_24h.GeneDiff'!$1:$1048576,14,0)</f>
        <v>-</v>
      </c>
      <c r="O310" t="str">
        <f>VLOOKUP(A310,'[1]shui_24h-VS-hzt_10_24h.GeneDiff'!$1:$1048576,15,0)</f>
        <v>-</v>
      </c>
      <c r="P310" t="str">
        <f>VLOOKUP(A310,'[1]shui_24h-VS-hzt_10_24h.GeneDiff'!$1:$1048576,16,0)</f>
        <v>gi|698503072|ref|XP_009797154.1|/0/PREDICTED: uncharacterized protein LOC104243632 [Nicotiana sylvestris]</v>
      </c>
    </row>
    <row r="311" spans="1:16">
      <c r="A311" s="1" t="s">
        <v>309</v>
      </c>
      <c r="B311">
        <f>VLOOKUP(A311,'[1]shui_24h-VS-hzt_10_24h.GeneDiff'!$1:$1048576,2,0)</f>
        <v>963</v>
      </c>
      <c r="C311">
        <f>VLOOKUP(A311,'[1]shui_24h-VS-hzt_10_24h.GeneDiff'!$1:$1048576,3,0)</f>
        <v>42</v>
      </c>
      <c r="D311">
        <f>VLOOKUP(A311,'[1]shui_24h-VS-hzt_10_24h.GeneDiff'!$1:$1048576,4,0)</f>
        <v>56</v>
      </c>
      <c r="E311">
        <f>VLOOKUP(A311,'[1]shui_24h-VS-hzt_10_24h.GeneDiff'!$1:$1048576,5,0)</f>
        <v>117</v>
      </c>
      <c r="F311">
        <f>VLOOKUP(A311,'[1]shui_24h-VS-hzt_10_24h.GeneDiff'!$1:$1048576,6,0)</f>
        <v>151</v>
      </c>
      <c r="G311">
        <f>VLOOKUP(A311,'[1]shui_24h-VS-hzt_10_24h.GeneDiff'!$1:$1048576,7,0)</f>
        <v>2.0038397087726199</v>
      </c>
      <c r="H311">
        <f>VLOOKUP(A311,'[1]shui_24h-VS-hzt_10_24h.GeneDiff'!$1:$1048576,8,0)</f>
        <v>1.41446144532129</v>
      </c>
      <c r="I311" t="str">
        <f>VLOOKUP(A311,'[1]shui_24h-VS-hzt_10_24h.GeneDiff'!$1:$1048576,9,0)</f>
        <v>up</v>
      </c>
      <c r="J311">
        <f>VLOOKUP(A311,'[1]shui_24h-VS-hzt_10_24h.GeneDiff'!$1:$1048576,10,0)</f>
        <v>5.6407295417476299E-5</v>
      </c>
      <c r="K311">
        <f>VLOOKUP(A311,'[1]shui_24h-VS-hzt_10_24h.GeneDiff'!$1:$1048576,11,0)</f>
        <v>2.5963001711206001E-3</v>
      </c>
      <c r="L311" t="str">
        <f>VLOOKUP(A311,'[1]shui_24h-VS-hzt_10_24h.GeneDiff'!$1:$1048576,12,0)</f>
        <v>ko00270//Cysteine and methionine metabolism;ko01100//Metabolic pathways;ko01110//Biosynthesis of secondary metabolites</v>
      </c>
      <c r="M311" t="str">
        <f>VLOOKUP(A311,'[1]shui_24h-VS-hzt_10_24h.GeneDiff'!$1:$1048576,13,0)</f>
        <v>-</v>
      </c>
      <c r="N311" t="str">
        <f>VLOOKUP(A311,'[1]shui_24h-VS-hzt_10_24h.GeneDiff'!$1:$1048576,14,0)</f>
        <v>GO:0016705//oxidoreductase activity, acting on paired donors, with incorporation or reduction of molecular oxygen</v>
      </c>
      <c r="O311" t="str">
        <f>VLOOKUP(A311,'[1]shui_24h-VS-hzt_10_24h.GeneDiff'!$1:$1048576,15,0)</f>
        <v>GO:0044710</v>
      </c>
      <c r="P311" t="str">
        <f>VLOOKUP(A311,'[1]shui_24h-VS-hzt_10_24h.GeneDiff'!$1:$1048576,16,0)</f>
        <v>gi|698488622|ref|XP_009790903.1|/0/PREDICTED: 1-aminocyclopropane-1-carboxylate oxidase-like [Nicotiana sylvestris]</v>
      </c>
    </row>
    <row r="312" spans="1:16">
      <c r="A312" s="1" t="s">
        <v>310</v>
      </c>
      <c r="B312">
        <f>VLOOKUP(A312,'[1]shui_24h-VS-hzt_10_24h.GeneDiff'!$1:$1048576,2,0)</f>
        <v>480</v>
      </c>
      <c r="C312">
        <f>VLOOKUP(A312,'[1]shui_24h-VS-hzt_10_24h.GeneDiff'!$1:$1048576,3,0)</f>
        <v>86</v>
      </c>
      <c r="D312">
        <f>VLOOKUP(A312,'[1]shui_24h-VS-hzt_10_24h.GeneDiff'!$1:$1048576,4,0)</f>
        <v>138</v>
      </c>
      <c r="E312">
        <f>VLOOKUP(A312,'[1]shui_24h-VS-hzt_10_24h.GeneDiff'!$1:$1048576,5,0)</f>
        <v>314</v>
      </c>
      <c r="F312">
        <f>VLOOKUP(A312,'[1]shui_24h-VS-hzt_10_24h.GeneDiff'!$1:$1048576,6,0)</f>
        <v>222</v>
      </c>
      <c r="G312">
        <f>VLOOKUP(A312,'[1]shui_24h-VS-hzt_10_24h.GeneDiff'!$1:$1048576,7,0)</f>
        <v>3.0509666066435099</v>
      </c>
      <c r="H312">
        <f>VLOOKUP(A312,'[1]shui_24h-VS-hzt_10_24h.GeneDiff'!$1:$1048576,8,0)</f>
        <v>1.24357354340661</v>
      </c>
      <c r="I312" t="str">
        <f>VLOOKUP(A312,'[1]shui_24h-VS-hzt_10_24h.GeneDiff'!$1:$1048576,9,0)</f>
        <v>up</v>
      </c>
      <c r="J312">
        <f>VLOOKUP(A312,'[1]shui_24h-VS-hzt_10_24h.GeneDiff'!$1:$1048576,10,0)</f>
        <v>5.6865326175640098E-5</v>
      </c>
      <c r="K312">
        <f>VLOOKUP(A312,'[1]shui_24h-VS-hzt_10_24h.GeneDiff'!$1:$1048576,11,0)</f>
        <v>2.6135668644194699E-3</v>
      </c>
      <c r="L312" t="str">
        <f>VLOOKUP(A312,'[1]shui_24h-VS-hzt_10_24h.GeneDiff'!$1:$1048576,12,0)</f>
        <v>-</v>
      </c>
      <c r="M312" t="str">
        <f>VLOOKUP(A312,'[1]shui_24h-VS-hzt_10_24h.GeneDiff'!$1:$1048576,13,0)</f>
        <v>-</v>
      </c>
      <c r="N312" t="str">
        <f>VLOOKUP(A312,'[1]shui_24h-VS-hzt_10_24h.GeneDiff'!$1:$1048576,14,0)</f>
        <v>-</v>
      </c>
      <c r="O312" t="str">
        <f>VLOOKUP(A312,'[1]shui_24h-VS-hzt_10_24h.GeneDiff'!$1:$1048576,15,0)</f>
        <v>-</v>
      </c>
      <c r="P312" t="str">
        <f>VLOOKUP(A312,'[1]shui_24h-VS-hzt_10_24h.GeneDiff'!$1:$1048576,16,0)</f>
        <v>gi|697105926|ref|XP_009606793.1|;gi|697105924|ref|XP_009606792.1|/4.56402e-90;5.9232e-91/PREDICTED: uncharacterized protein LOC104101086 isoform X2 [Nicotiana tomentosiformis];PREDICTED: uncharacterized protein LOC104101086 isoform X1 [Nicotiana tomentosiformis]</v>
      </c>
    </row>
    <row r="313" spans="1:16">
      <c r="A313" s="1" t="s">
        <v>311</v>
      </c>
      <c r="B313">
        <f>VLOOKUP(A313,'[1]shui_24h-VS-hzt_10_24h.GeneDiff'!$1:$1048576,2,0)</f>
        <v>1074</v>
      </c>
      <c r="C313">
        <f>VLOOKUP(A313,'[1]shui_24h-VS-hzt_10_24h.GeneDiff'!$1:$1048576,3,0)</f>
        <v>139</v>
      </c>
      <c r="D313">
        <f>VLOOKUP(A313,'[1]shui_24h-VS-hzt_10_24h.GeneDiff'!$1:$1048576,4,0)</f>
        <v>78</v>
      </c>
      <c r="E313">
        <f>VLOOKUP(A313,'[1]shui_24h-VS-hzt_10_24h.GeneDiff'!$1:$1048576,5,0)</f>
        <v>330</v>
      </c>
      <c r="F313">
        <f>VLOOKUP(A313,'[1]shui_24h-VS-hzt_10_24h.GeneDiff'!$1:$1048576,6,0)</f>
        <v>237</v>
      </c>
      <c r="G313">
        <f>VLOOKUP(A313,'[1]shui_24h-VS-hzt_10_24h.GeneDiff'!$1:$1048576,7,0)</f>
        <v>3.1007327860710201</v>
      </c>
      <c r="H313">
        <f>VLOOKUP(A313,'[1]shui_24h-VS-hzt_10_24h.GeneDiff'!$1:$1048576,8,0)</f>
        <v>1.3500667872141201</v>
      </c>
      <c r="I313" t="str">
        <f>VLOOKUP(A313,'[1]shui_24h-VS-hzt_10_24h.GeneDiff'!$1:$1048576,9,0)</f>
        <v>up</v>
      </c>
      <c r="J313">
        <f>VLOOKUP(A313,'[1]shui_24h-VS-hzt_10_24h.GeneDiff'!$1:$1048576,10,0)</f>
        <v>5.7356773702746E-5</v>
      </c>
      <c r="K313">
        <f>VLOOKUP(A313,'[1]shui_24h-VS-hzt_10_24h.GeneDiff'!$1:$1048576,11,0)</f>
        <v>2.62849086929343E-3</v>
      </c>
      <c r="L313" t="str">
        <f>VLOOKUP(A313,'[1]shui_24h-VS-hzt_10_24h.GeneDiff'!$1:$1048576,12,0)</f>
        <v>-</v>
      </c>
      <c r="M313" t="str">
        <f>VLOOKUP(A313,'[1]shui_24h-VS-hzt_10_24h.GeneDiff'!$1:$1048576,13,0)</f>
        <v>GO:0043231//intracellular membrane-bounded organelle</v>
      </c>
      <c r="N313" t="str">
        <f>VLOOKUP(A313,'[1]shui_24h-VS-hzt_10_24h.GeneDiff'!$1:$1048576,14,0)</f>
        <v>-</v>
      </c>
      <c r="O313" t="str">
        <f>VLOOKUP(A313,'[1]shui_24h-VS-hzt_10_24h.GeneDiff'!$1:$1048576,15,0)</f>
        <v>-</v>
      </c>
      <c r="P313" t="str">
        <f>VLOOKUP(A313,'[1]shui_24h-VS-hzt_10_24h.GeneDiff'!$1:$1048576,16,0)</f>
        <v>gi|697100682|ref|XP_009592322.1|/1.42462e-153/PREDICTED: uncharacterized protein LOC104089180 [Nicotiana tomentosiformis]</v>
      </c>
    </row>
    <row r="314" spans="1:16">
      <c r="A314" s="1" t="s">
        <v>312</v>
      </c>
      <c r="B314">
        <f>VLOOKUP(A314,'[1]shui_24h-VS-hzt_10_24h.GeneDiff'!$1:$1048576,2,0)</f>
        <v>441</v>
      </c>
      <c r="C314">
        <f>VLOOKUP(A314,'[1]shui_24h-VS-hzt_10_24h.GeneDiff'!$1:$1048576,3,0)</f>
        <v>31</v>
      </c>
      <c r="D314">
        <f>VLOOKUP(A314,'[1]shui_24h-VS-hzt_10_24h.GeneDiff'!$1:$1048576,4,0)</f>
        <v>22</v>
      </c>
      <c r="E314">
        <f>VLOOKUP(A314,'[1]shui_24h-VS-hzt_10_24h.GeneDiff'!$1:$1048576,5,0)</f>
        <v>92</v>
      </c>
      <c r="F314">
        <f>VLOOKUP(A314,'[1]shui_24h-VS-hzt_10_24h.GeneDiff'!$1:$1048576,6,0)</f>
        <v>91</v>
      </c>
      <c r="G314">
        <f>VLOOKUP(A314,'[1]shui_24h-VS-hzt_10_24h.GeneDiff'!$1:$1048576,7,0)</f>
        <v>1.39408514155023</v>
      </c>
      <c r="H314">
        <f>VLOOKUP(A314,'[1]shui_24h-VS-hzt_10_24h.GeneDiff'!$1:$1048576,8,0)</f>
        <v>1.74567874437629</v>
      </c>
      <c r="I314" t="str">
        <f>VLOOKUP(A314,'[1]shui_24h-VS-hzt_10_24h.GeneDiff'!$1:$1048576,9,0)</f>
        <v>up</v>
      </c>
      <c r="J314">
        <f>VLOOKUP(A314,'[1]shui_24h-VS-hzt_10_24h.GeneDiff'!$1:$1048576,10,0)</f>
        <v>6.2754358216617301E-5</v>
      </c>
      <c r="K314">
        <f>VLOOKUP(A314,'[1]shui_24h-VS-hzt_10_24h.GeneDiff'!$1:$1048576,11,0)</f>
        <v>2.8144838694334701E-3</v>
      </c>
      <c r="L314" t="str">
        <f>VLOOKUP(A314,'[1]shui_24h-VS-hzt_10_24h.GeneDiff'!$1:$1048576,12,0)</f>
        <v>-</v>
      </c>
      <c r="M314" t="str">
        <f>VLOOKUP(A314,'[1]shui_24h-VS-hzt_10_24h.GeneDiff'!$1:$1048576,13,0)</f>
        <v>-</v>
      </c>
      <c r="N314" t="str">
        <f>VLOOKUP(A314,'[1]shui_24h-VS-hzt_10_24h.GeneDiff'!$1:$1048576,14,0)</f>
        <v>-</v>
      </c>
      <c r="O314" t="str">
        <f>VLOOKUP(A314,'[1]shui_24h-VS-hzt_10_24h.GeneDiff'!$1:$1048576,15,0)</f>
        <v>-</v>
      </c>
      <c r="P314" t="str">
        <f>VLOOKUP(A314,'[1]shui_24h-VS-hzt_10_24h.GeneDiff'!$1:$1048576,16,0)</f>
        <v>gi|697146728|ref|XP_009627511.1|/2.42997e-62/PREDICTED: uncharacterized protein LOC104118044 [Nicotiana tomentosiformis]</v>
      </c>
    </row>
    <row r="315" spans="1:16">
      <c r="A315" s="1" t="s">
        <v>313</v>
      </c>
      <c r="B315">
        <f>VLOOKUP(A315,'[1]shui_24h-VS-hzt_10_24h.GeneDiff'!$1:$1048576,2,0)</f>
        <v>1014</v>
      </c>
      <c r="C315">
        <f>VLOOKUP(A315,'[1]shui_24h-VS-hzt_10_24h.GeneDiff'!$1:$1048576,3,0)</f>
        <v>12</v>
      </c>
      <c r="D315">
        <f>VLOOKUP(A315,'[1]shui_24h-VS-hzt_10_24h.GeneDiff'!$1:$1048576,4,0)</f>
        <v>13</v>
      </c>
      <c r="E315">
        <f>VLOOKUP(A315,'[1]shui_24h-VS-hzt_10_24h.GeneDiff'!$1:$1048576,5,0)</f>
        <v>42</v>
      </c>
      <c r="F315">
        <f>VLOOKUP(A315,'[1]shui_24h-VS-hzt_10_24h.GeneDiff'!$1:$1048576,6,0)</f>
        <v>72</v>
      </c>
      <c r="G315">
        <f>VLOOKUP(A315,'[1]shui_24h-VS-hzt_10_24h.GeneDiff'!$1:$1048576,7,0)</f>
        <v>0.65490090882616803</v>
      </c>
      <c r="H315">
        <f>VLOOKUP(A315,'[1]shui_24h-VS-hzt_10_24h.GeneDiff'!$1:$1048576,8,0)</f>
        <v>2.1331923233765102</v>
      </c>
      <c r="I315" t="str">
        <f>VLOOKUP(A315,'[1]shui_24h-VS-hzt_10_24h.GeneDiff'!$1:$1048576,9,0)</f>
        <v>up</v>
      </c>
      <c r="J315">
        <f>VLOOKUP(A315,'[1]shui_24h-VS-hzt_10_24h.GeneDiff'!$1:$1048576,10,0)</f>
        <v>6.3868996942346499E-5</v>
      </c>
      <c r="K315">
        <f>VLOOKUP(A315,'[1]shui_24h-VS-hzt_10_24h.GeneDiff'!$1:$1048576,11,0)</f>
        <v>2.84424520423057E-3</v>
      </c>
      <c r="L315" t="str">
        <f>VLOOKUP(A315,'[1]shui_24h-VS-hzt_10_24h.GeneDiff'!$1:$1048576,12,0)</f>
        <v>-</v>
      </c>
      <c r="M315" t="str">
        <f>VLOOKUP(A315,'[1]shui_24h-VS-hzt_10_24h.GeneDiff'!$1:$1048576,13,0)</f>
        <v>-</v>
      </c>
      <c r="N315" t="str">
        <f>VLOOKUP(A315,'[1]shui_24h-VS-hzt_10_24h.GeneDiff'!$1:$1048576,14,0)</f>
        <v>-</v>
      </c>
      <c r="O315" t="str">
        <f>VLOOKUP(A315,'[1]shui_24h-VS-hzt_10_24h.GeneDiff'!$1:$1048576,15,0)</f>
        <v>-</v>
      </c>
      <c r="P315" t="str">
        <f>VLOOKUP(A315,'[1]shui_24h-VS-hzt_10_24h.GeneDiff'!$1:$1048576,16,0)</f>
        <v>gi|697180040|ref|XP_009598994.1|/0/PREDICTED: BURP domain-containing protein 3-like [Nicotiana tomentosiformis]</v>
      </c>
    </row>
    <row r="316" spans="1:16">
      <c r="A316" s="1" t="s">
        <v>314</v>
      </c>
      <c r="B316">
        <f>VLOOKUP(A316,'[1]shui_24h-VS-hzt_10_24h.GeneDiff'!$1:$1048576,2,0)</f>
        <v>768</v>
      </c>
      <c r="C316">
        <f>VLOOKUP(A316,'[1]shui_24h-VS-hzt_10_24h.GeneDiff'!$1:$1048576,3,0)</f>
        <v>52</v>
      </c>
      <c r="D316">
        <f>VLOOKUP(A316,'[1]shui_24h-VS-hzt_10_24h.GeneDiff'!$1:$1048576,4,0)</f>
        <v>63</v>
      </c>
      <c r="E316">
        <f>VLOOKUP(A316,'[1]shui_24h-VS-hzt_10_24h.GeneDiff'!$1:$1048576,5,0)</f>
        <v>152</v>
      </c>
      <c r="F316">
        <f>VLOOKUP(A316,'[1]shui_24h-VS-hzt_10_24h.GeneDiff'!$1:$1048576,6,0)</f>
        <v>141</v>
      </c>
      <c r="G316">
        <f>VLOOKUP(A316,'[1]shui_24h-VS-hzt_10_24h.GeneDiff'!$1:$1048576,7,0)</f>
        <v>2.1633722487528599</v>
      </c>
      <c r="H316">
        <f>VLOOKUP(A316,'[1]shui_24h-VS-hzt_10_24h.GeneDiff'!$1:$1048576,8,0)</f>
        <v>1.31980998271761</v>
      </c>
      <c r="I316" t="str">
        <f>VLOOKUP(A316,'[1]shui_24h-VS-hzt_10_24h.GeneDiff'!$1:$1048576,9,0)</f>
        <v>up</v>
      </c>
      <c r="J316">
        <f>VLOOKUP(A316,'[1]shui_24h-VS-hzt_10_24h.GeneDiff'!$1:$1048576,10,0)</f>
        <v>6.3972228733778395E-5</v>
      </c>
      <c r="K316">
        <f>VLOOKUP(A316,'[1]shui_24h-VS-hzt_10_24h.GeneDiff'!$1:$1048576,11,0)</f>
        <v>2.8448242591640298E-3</v>
      </c>
      <c r="L316" t="str">
        <f>VLOOKUP(A316,'[1]shui_24h-VS-hzt_10_24h.GeneDiff'!$1:$1048576,12,0)</f>
        <v>-</v>
      </c>
      <c r="M316" t="str">
        <f>VLOOKUP(A316,'[1]shui_24h-VS-hzt_10_24h.GeneDiff'!$1:$1048576,13,0)</f>
        <v>-</v>
      </c>
      <c r="N316" t="str">
        <f>VLOOKUP(A316,'[1]shui_24h-VS-hzt_10_24h.GeneDiff'!$1:$1048576,14,0)</f>
        <v>-</v>
      </c>
      <c r="O316" t="str">
        <f>VLOOKUP(A316,'[1]shui_24h-VS-hzt_10_24h.GeneDiff'!$1:$1048576,15,0)</f>
        <v>-</v>
      </c>
      <c r="P316" t="str">
        <f>VLOOKUP(A316,'[1]shui_24h-VS-hzt_10_24h.GeneDiff'!$1:$1048576,16,0)</f>
        <v>gi|698512605|ref|XP_009801313.1|/3.81634e-114/PREDICTED: uncharacterized protein LOC104247064 [Nicotiana sylvestris]</v>
      </c>
    </row>
    <row r="317" spans="1:16">
      <c r="A317" s="1" t="s">
        <v>315</v>
      </c>
      <c r="B317">
        <f>VLOOKUP(A317,'[1]shui_24h-VS-hzt_10_24h.GeneDiff'!$1:$1048576,2,0)</f>
        <v>1350</v>
      </c>
      <c r="C317">
        <f>VLOOKUP(A317,'[1]shui_24h-VS-hzt_10_24h.GeneDiff'!$1:$1048576,3,0)</f>
        <v>34</v>
      </c>
      <c r="D317">
        <f>VLOOKUP(A317,'[1]shui_24h-VS-hzt_10_24h.GeneDiff'!$1:$1048576,4,0)</f>
        <v>41</v>
      </c>
      <c r="E317">
        <f>VLOOKUP(A317,'[1]shui_24h-VS-hzt_10_24h.GeneDiff'!$1:$1048576,5,0)</f>
        <v>88</v>
      </c>
      <c r="F317">
        <f>VLOOKUP(A317,'[1]shui_24h-VS-hzt_10_24h.GeneDiff'!$1:$1048576,6,0)</f>
        <v>145</v>
      </c>
      <c r="G317">
        <f>VLOOKUP(A317,'[1]shui_24h-VS-hzt_10_24h.GeneDiff'!$1:$1048576,7,0)</f>
        <v>1.7572154517068499</v>
      </c>
      <c r="H317">
        <f>VLOOKUP(A317,'[1]shui_24h-VS-hzt_10_24h.GeneDiff'!$1:$1048576,8,0)</f>
        <v>1.58961539846545</v>
      </c>
      <c r="I317" t="str">
        <f>VLOOKUP(A317,'[1]shui_24h-VS-hzt_10_24h.GeneDiff'!$1:$1048576,9,0)</f>
        <v>up</v>
      </c>
      <c r="J317">
        <f>VLOOKUP(A317,'[1]shui_24h-VS-hzt_10_24h.GeneDiff'!$1:$1048576,10,0)</f>
        <v>6.5926046106161497E-5</v>
      </c>
      <c r="K317">
        <f>VLOOKUP(A317,'[1]shui_24h-VS-hzt_10_24h.GeneDiff'!$1:$1048576,11,0)</f>
        <v>2.8991630494719701E-3</v>
      </c>
      <c r="L317" t="str">
        <f>VLOOKUP(A317,'[1]shui_24h-VS-hzt_10_24h.GeneDiff'!$1:$1048576,12,0)</f>
        <v>-</v>
      </c>
      <c r="M317" t="str">
        <f>VLOOKUP(A317,'[1]shui_24h-VS-hzt_10_24h.GeneDiff'!$1:$1048576,13,0)</f>
        <v>-</v>
      </c>
      <c r="N317" t="str">
        <f>VLOOKUP(A317,'[1]shui_24h-VS-hzt_10_24h.GeneDiff'!$1:$1048576,14,0)</f>
        <v>-</v>
      </c>
      <c r="O317" t="str">
        <f>VLOOKUP(A317,'[1]shui_24h-VS-hzt_10_24h.GeneDiff'!$1:$1048576,15,0)</f>
        <v>-</v>
      </c>
      <c r="P317" t="str">
        <f>VLOOKUP(A317,'[1]shui_24h-VS-hzt_10_24h.GeneDiff'!$1:$1048576,16,0)</f>
        <v>gi|698469990|ref|XP_009783701.1|/0/PREDICTED: protein WVD2-like 1 [Nicotiana sylvestris]</v>
      </c>
    </row>
    <row r="318" spans="1:16">
      <c r="A318" s="1" t="s">
        <v>316</v>
      </c>
      <c r="B318">
        <f>VLOOKUP(A318,'[1]shui_24h-VS-hzt_10_24h.GeneDiff'!$1:$1048576,2,0)</f>
        <v>534</v>
      </c>
      <c r="C318">
        <f>VLOOKUP(A318,'[1]shui_24h-VS-hzt_10_24h.GeneDiff'!$1:$1048576,3,0)</f>
        <v>22</v>
      </c>
      <c r="D318">
        <f>VLOOKUP(A318,'[1]shui_24h-VS-hzt_10_24h.GeneDiff'!$1:$1048576,4,0)</f>
        <v>29</v>
      </c>
      <c r="E318">
        <f>VLOOKUP(A318,'[1]shui_24h-VS-hzt_10_24h.GeneDiff'!$1:$1048576,5,0)</f>
        <v>59</v>
      </c>
      <c r="F318">
        <f>VLOOKUP(A318,'[1]shui_24h-VS-hzt_10_24h.GeneDiff'!$1:$1048576,6,0)</f>
        <v>151</v>
      </c>
      <c r="G318">
        <f>VLOOKUP(A318,'[1]shui_24h-VS-hzt_10_24h.GeneDiff'!$1:$1048576,7,0)</f>
        <v>1.51760916316054</v>
      </c>
      <c r="H318">
        <f>VLOOKUP(A318,'[1]shui_24h-VS-hzt_10_24h.GeneDiff'!$1:$1048576,8,0)</f>
        <v>1.9842975076803899</v>
      </c>
      <c r="I318" t="str">
        <f>VLOOKUP(A318,'[1]shui_24h-VS-hzt_10_24h.GeneDiff'!$1:$1048576,9,0)</f>
        <v>up</v>
      </c>
      <c r="J318">
        <f>VLOOKUP(A318,'[1]shui_24h-VS-hzt_10_24h.GeneDiff'!$1:$1048576,10,0)</f>
        <v>6.6689189975002903E-5</v>
      </c>
      <c r="K318">
        <f>VLOOKUP(A318,'[1]shui_24h-VS-hzt_10_24h.GeneDiff'!$1:$1048576,11,0)</f>
        <v>2.9243998201973101E-3</v>
      </c>
      <c r="L318" t="str">
        <f>VLOOKUP(A318,'[1]shui_24h-VS-hzt_10_24h.GeneDiff'!$1:$1048576,12,0)</f>
        <v>-</v>
      </c>
      <c r="M318" t="str">
        <f>VLOOKUP(A318,'[1]shui_24h-VS-hzt_10_24h.GeneDiff'!$1:$1048576,13,0)</f>
        <v>-</v>
      </c>
      <c r="N318" t="str">
        <f>VLOOKUP(A318,'[1]shui_24h-VS-hzt_10_24h.GeneDiff'!$1:$1048576,14,0)</f>
        <v>GO:0003824//catalytic activity</v>
      </c>
      <c r="O318" t="str">
        <f>VLOOKUP(A318,'[1]shui_24h-VS-hzt_10_24h.GeneDiff'!$1:$1048576,15,0)</f>
        <v>-</v>
      </c>
      <c r="P318" t="str">
        <f>VLOOKUP(A318,'[1]shui_24h-VS-hzt_10_24h.GeneDiff'!$1:$1048576,16,0)</f>
        <v>gi|698514397|ref|XP_009802082.1|/4.7628e-114/PREDICTED: uncharacterized protein LOC104247701 [Nicotiana sylvestris]</v>
      </c>
    </row>
    <row r="319" spans="1:16">
      <c r="A319" s="1" t="s">
        <v>317</v>
      </c>
      <c r="B319">
        <f>VLOOKUP(A319,'[1]shui_24h-VS-hzt_10_24h.GeneDiff'!$1:$1048576,2,0)</f>
        <v>1116</v>
      </c>
      <c r="C319">
        <f>VLOOKUP(A319,'[1]shui_24h-VS-hzt_10_24h.GeneDiff'!$1:$1048576,3,0)</f>
        <v>12</v>
      </c>
      <c r="D319">
        <f>VLOOKUP(A319,'[1]shui_24h-VS-hzt_10_24h.GeneDiff'!$1:$1048576,4,0)</f>
        <v>55</v>
      </c>
      <c r="E319">
        <f>VLOOKUP(A319,'[1]shui_24h-VS-hzt_10_24h.GeneDiff'!$1:$1048576,5,0)</f>
        <v>132</v>
      </c>
      <c r="F319">
        <f>VLOOKUP(A319,'[1]shui_24h-VS-hzt_10_24h.GeneDiff'!$1:$1048576,6,0)</f>
        <v>142</v>
      </c>
      <c r="G319">
        <f>VLOOKUP(A319,'[1]shui_24h-VS-hzt_10_24h.GeneDiff'!$1:$1048576,7,0)</f>
        <v>1.90224765848318</v>
      </c>
      <c r="H319">
        <f>VLOOKUP(A319,'[1]shui_24h-VS-hzt_10_24h.GeneDiff'!$1:$1048576,8,0)</f>
        <v>2.0168001689372699</v>
      </c>
      <c r="I319" t="str">
        <f>VLOOKUP(A319,'[1]shui_24h-VS-hzt_10_24h.GeneDiff'!$1:$1048576,9,0)</f>
        <v>up</v>
      </c>
      <c r="J319">
        <f>VLOOKUP(A319,'[1]shui_24h-VS-hzt_10_24h.GeneDiff'!$1:$1048576,10,0)</f>
        <v>6.7781255712365799E-5</v>
      </c>
      <c r="K319">
        <f>VLOOKUP(A319,'[1]shui_24h-VS-hzt_10_24h.GeneDiff'!$1:$1048576,11,0)</f>
        <v>2.9640432889808301E-3</v>
      </c>
      <c r="L319" t="str">
        <f>VLOOKUP(A319,'[1]shui_24h-VS-hzt_10_24h.GeneDiff'!$1:$1048576,12,0)</f>
        <v>ko01100//Metabolic pathways;ko00280//Valine, leucine and isoleucine degradation;ko00770//Pantothenate and CoA biosynthesis;ko01110//Biosynthesis of secondary metabolites;ko00966//Glucosinolate biosynthesis;ko00290//Valine, leucine and isoleucine biosynthesis</v>
      </c>
      <c r="M319" t="str">
        <f>VLOOKUP(A319,'[1]shui_24h-VS-hzt_10_24h.GeneDiff'!$1:$1048576,13,0)</f>
        <v>-</v>
      </c>
      <c r="N319" t="str">
        <f>VLOOKUP(A319,'[1]shui_24h-VS-hzt_10_24h.GeneDiff'!$1:$1048576,14,0)</f>
        <v>-</v>
      </c>
      <c r="O319" t="str">
        <f>VLOOKUP(A319,'[1]shui_24h-VS-hzt_10_24h.GeneDiff'!$1:$1048576,15,0)</f>
        <v>-</v>
      </c>
      <c r="P319" t="str">
        <f>VLOOKUP(A319,'[1]shui_24h-VS-hzt_10_24h.GeneDiff'!$1:$1048576,16,0)</f>
        <v>gi|698442181|ref|XP_009762639.1|/0/PREDICTED: branched-chain-amino-acid aminotransferase 2, chloroplastic-like [Nicotiana sylvestris]</v>
      </c>
    </row>
    <row r="320" spans="1:16">
      <c r="A320" s="1" t="s">
        <v>318</v>
      </c>
      <c r="B320">
        <f>VLOOKUP(A320,'[1]shui_24h-VS-hzt_10_24h.GeneDiff'!$1:$1048576,2,0)</f>
        <v>828</v>
      </c>
      <c r="C320">
        <f>VLOOKUP(A320,'[1]shui_24h-VS-hzt_10_24h.GeneDiff'!$1:$1048576,3,0)</f>
        <v>167</v>
      </c>
      <c r="D320">
        <f>VLOOKUP(A320,'[1]shui_24h-VS-hzt_10_24h.GeneDiff'!$1:$1048576,4,0)</f>
        <v>142</v>
      </c>
      <c r="E320">
        <f>VLOOKUP(A320,'[1]shui_24h-VS-hzt_10_24h.GeneDiff'!$1:$1048576,5,0)</f>
        <v>367</v>
      </c>
      <c r="F320">
        <f>VLOOKUP(A320,'[1]shui_24h-VS-hzt_10_24h.GeneDiff'!$1:$1048576,6,0)</f>
        <v>285</v>
      </c>
      <c r="G320">
        <f>VLOOKUP(A320,'[1]shui_24h-VS-hzt_10_24h.GeneDiff'!$1:$1048576,7,0)</f>
        <v>3.3892117580280301</v>
      </c>
      <c r="H320">
        <f>VLOOKUP(A320,'[1]shui_24h-VS-hzt_10_24h.GeneDiff'!$1:$1048576,8,0)</f>
        <v>1.04767001976719</v>
      </c>
      <c r="I320" t="str">
        <f>VLOOKUP(A320,'[1]shui_24h-VS-hzt_10_24h.GeneDiff'!$1:$1048576,9,0)</f>
        <v>up</v>
      </c>
      <c r="J320">
        <f>VLOOKUP(A320,'[1]shui_24h-VS-hzt_10_24h.GeneDiff'!$1:$1048576,10,0)</f>
        <v>7.1947133735469605E-5</v>
      </c>
      <c r="K320">
        <f>VLOOKUP(A320,'[1]shui_24h-VS-hzt_10_24h.GeneDiff'!$1:$1048576,11,0)</f>
        <v>3.1159631587165098E-3</v>
      </c>
      <c r="L320" t="str">
        <f>VLOOKUP(A320,'[1]shui_24h-VS-hzt_10_24h.GeneDiff'!$1:$1048576,12,0)</f>
        <v>-</v>
      </c>
      <c r="M320" t="str">
        <f>VLOOKUP(A320,'[1]shui_24h-VS-hzt_10_24h.GeneDiff'!$1:$1048576,13,0)</f>
        <v>GO:0005911//cell-cell junction;GO:0044437;GO:0009536//plastid</v>
      </c>
      <c r="N320" t="str">
        <f>VLOOKUP(A320,'[1]shui_24h-VS-hzt_10_24h.GeneDiff'!$1:$1048576,14,0)</f>
        <v>GO:0019901//protein kinase binding</v>
      </c>
      <c r="O320" t="str">
        <f>VLOOKUP(A320,'[1]shui_24h-VS-hzt_10_24h.GeneDiff'!$1:$1048576,15,0)</f>
        <v>-</v>
      </c>
      <c r="P320" t="str">
        <f>VLOOKUP(A320,'[1]shui_24h-VS-hzt_10_24h.GeneDiff'!$1:$1048576,16,0)</f>
        <v>gi|697146209|ref|XP_009627247.1|/0/PREDICTED: hypersensitive-induced response protein 2-like [Nicotiana tomentosiformis]</v>
      </c>
    </row>
    <row r="321" spans="1:16">
      <c r="A321" s="1" t="s">
        <v>319</v>
      </c>
      <c r="B321">
        <f>VLOOKUP(A321,'[1]shui_24h-VS-hzt_10_24h.GeneDiff'!$1:$1048576,2,0)</f>
        <v>1071</v>
      </c>
      <c r="C321">
        <f>VLOOKUP(A321,'[1]shui_24h-VS-hzt_10_24h.GeneDiff'!$1:$1048576,3,0)</f>
        <v>47</v>
      </c>
      <c r="D321">
        <f>VLOOKUP(A321,'[1]shui_24h-VS-hzt_10_24h.GeneDiff'!$1:$1048576,4,0)</f>
        <v>52</v>
      </c>
      <c r="E321">
        <f>VLOOKUP(A321,'[1]shui_24h-VS-hzt_10_24h.GeneDiff'!$1:$1048576,5,0)</f>
        <v>149</v>
      </c>
      <c r="F321">
        <f>VLOOKUP(A321,'[1]shui_24h-VS-hzt_10_24h.GeneDiff'!$1:$1048576,6,0)</f>
        <v>119</v>
      </c>
      <c r="G321">
        <f>VLOOKUP(A321,'[1]shui_24h-VS-hzt_10_24h.GeneDiff'!$1:$1048576,7,0)</f>
        <v>2.01638521067165</v>
      </c>
      <c r="H321">
        <f>VLOOKUP(A321,'[1]shui_24h-VS-hzt_10_24h.GeneDiff'!$1:$1048576,8,0)</f>
        <v>1.40931581748635</v>
      </c>
      <c r="I321" t="str">
        <f>VLOOKUP(A321,'[1]shui_24h-VS-hzt_10_24h.GeneDiff'!$1:$1048576,9,0)</f>
        <v>up</v>
      </c>
      <c r="J321">
        <f>VLOOKUP(A321,'[1]shui_24h-VS-hzt_10_24h.GeneDiff'!$1:$1048576,10,0)</f>
        <v>7.2341999986128398E-5</v>
      </c>
      <c r="K321">
        <f>VLOOKUP(A321,'[1]shui_24h-VS-hzt_10_24h.GeneDiff'!$1:$1048576,11,0)</f>
        <v>3.1287666907580799E-3</v>
      </c>
      <c r="L321" t="str">
        <f>VLOOKUP(A321,'[1]shui_24h-VS-hzt_10_24h.GeneDiff'!$1:$1048576,12,0)</f>
        <v>ko04626//Plant-pathogen interaction</v>
      </c>
      <c r="M321" t="str">
        <f>VLOOKUP(A321,'[1]shui_24h-VS-hzt_10_24h.GeneDiff'!$1:$1048576,13,0)</f>
        <v>-</v>
      </c>
      <c r="N321" t="str">
        <f>VLOOKUP(A321,'[1]shui_24h-VS-hzt_10_24h.GeneDiff'!$1:$1048576,14,0)</f>
        <v>GO:0003677//DNA binding;GO:0001071//nucleic acid binding transcription factor activity</v>
      </c>
      <c r="O321" t="str">
        <f>VLOOKUP(A321,'[1]shui_24h-VS-hzt_10_24h.GeneDiff'!$1:$1048576,15,0)</f>
        <v>GO:0006351//transcription, DNA-templated</v>
      </c>
      <c r="P321" t="str">
        <f>VLOOKUP(A321,'[1]shui_24h-VS-hzt_10_24h.GeneDiff'!$1:$1048576,16,0)</f>
        <v>gi|6472585|dbj|BAA87058.1|/0/WIZZ [Nicotiana tabacum]</v>
      </c>
    </row>
    <row r="322" spans="1:16">
      <c r="A322" s="1" t="s">
        <v>320</v>
      </c>
      <c r="B322">
        <f>VLOOKUP(A322,'[1]shui_24h-VS-hzt_10_24h.GeneDiff'!$1:$1048576,2,0)</f>
        <v>480</v>
      </c>
      <c r="C322">
        <f>VLOOKUP(A322,'[1]shui_24h-VS-hzt_10_24h.GeneDiff'!$1:$1048576,3,0)</f>
        <v>41</v>
      </c>
      <c r="D322">
        <f>VLOOKUP(A322,'[1]shui_24h-VS-hzt_10_24h.GeneDiff'!$1:$1048576,4,0)</f>
        <v>80</v>
      </c>
      <c r="E322">
        <f>VLOOKUP(A322,'[1]shui_24h-VS-hzt_10_24h.GeneDiff'!$1:$1048576,5,0)</f>
        <v>296</v>
      </c>
      <c r="F322">
        <f>VLOOKUP(A322,'[1]shui_24h-VS-hzt_10_24h.GeneDiff'!$1:$1048576,6,0)</f>
        <v>122</v>
      </c>
      <c r="G322">
        <f>VLOOKUP(A322,'[1]shui_24h-VS-hzt_10_24h.GeneDiff'!$1:$1048576,7,0)</f>
        <v>2.56919730316016</v>
      </c>
      <c r="H322">
        <f>VLOOKUP(A322,'[1]shui_24h-VS-hzt_10_24h.GeneDiff'!$1:$1048576,8,0)</f>
        <v>1.7903376814576899</v>
      </c>
      <c r="I322" t="str">
        <f>VLOOKUP(A322,'[1]shui_24h-VS-hzt_10_24h.GeneDiff'!$1:$1048576,9,0)</f>
        <v>up</v>
      </c>
      <c r="J322">
        <f>VLOOKUP(A322,'[1]shui_24h-VS-hzt_10_24h.GeneDiff'!$1:$1048576,10,0)</f>
        <v>7.5862288443302202E-5</v>
      </c>
      <c r="K322">
        <f>VLOOKUP(A322,'[1]shui_24h-VS-hzt_10_24h.GeneDiff'!$1:$1048576,11,0)</f>
        <v>3.2498126254468401E-3</v>
      </c>
      <c r="L322" t="str">
        <f>VLOOKUP(A322,'[1]shui_24h-VS-hzt_10_24h.GeneDiff'!$1:$1048576,12,0)</f>
        <v>-</v>
      </c>
      <c r="M322" t="str">
        <f>VLOOKUP(A322,'[1]shui_24h-VS-hzt_10_24h.GeneDiff'!$1:$1048576,13,0)</f>
        <v>-</v>
      </c>
      <c r="N322" t="str">
        <f>VLOOKUP(A322,'[1]shui_24h-VS-hzt_10_24h.GeneDiff'!$1:$1048576,14,0)</f>
        <v>-</v>
      </c>
      <c r="O322" t="str">
        <f>VLOOKUP(A322,'[1]shui_24h-VS-hzt_10_24h.GeneDiff'!$1:$1048576,15,0)</f>
        <v>-</v>
      </c>
      <c r="P322" t="str">
        <f>VLOOKUP(A322,'[1]shui_24h-VS-hzt_10_24h.GeneDiff'!$1:$1048576,16,0)</f>
        <v>gi|698571603|ref|XP_009774918.1|;gi|698571607|ref|XP_009774919.1|/5.04089e-32;1.24965e-90/PREDICTED: uncharacterized protein LOC104224898 isoform X1 [Nicotiana sylvestris];PREDICTED: uncharacterized protein LOC104224898 isoform X2 [Nicotiana sylvestris]</v>
      </c>
    </row>
    <row r="323" spans="1:16">
      <c r="A323" s="1" t="s">
        <v>321</v>
      </c>
      <c r="B323">
        <f>VLOOKUP(A323,'[1]shui_24h-VS-hzt_10_24h.GeneDiff'!$1:$1048576,2,0)</f>
        <v>714</v>
      </c>
      <c r="C323">
        <f>VLOOKUP(A323,'[1]shui_24h-VS-hzt_10_24h.GeneDiff'!$1:$1048576,3,0)</f>
        <v>95</v>
      </c>
      <c r="D323">
        <f>VLOOKUP(A323,'[1]shui_24h-VS-hzt_10_24h.GeneDiff'!$1:$1048576,4,0)</f>
        <v>79</v>
      </c>
      <c r="E323">
        <f>VLOOKUP(A323,'[1]shui_24h-VS-hzt_10_24h.GeneDiff'!$1:$1048576,5,0)</f>
        <v>257</v>
      </c>
      <c r="F323">
        <f>VLOOKUP(A323,'[1]shui_24h-VS-hzt_10_24h.GeneDiff'!$1:$1048576,6,0)</f>
        <v>173</v>
      </c>
      <c r="G323">
        <f>VLOOKUP(A323,'[1]shui_24h-VS-hzt_10_24h.GeneDiff'!$1:$1048576,7,0)</f>
        <v>2.72785568303695</v>
      </c>
      <c r="H323">
        <f>VLOOKUP(A323,'[1]shui_24h-VS-hzt_10_24h.GeneDiff'!$1:$1048576,8,0)</f>
        <v>1.27855941940032</v>
      </c>
      <c r="I323" t="str">
        <f>VLOOKUP(A323,'[1]shui_24h-VS-hzt_10_24h.GeneDiff'!$1:$1048576,9,0)</f>
        <v>up</v>
      </c>
      <c r="J323">
        <f>VLOOKUP(A323,'[1]shui_24h-VS-hzt_10_24h.GeneDiff'!$1:$1048576,10,0)</f>
        <v>7.7250293596171199E-5</v>
      </c>
      <c r="K323">
        <f>VLOOKUP(A323,'[1]shui_24h-VS-hzt_10_24h.GeneDiff'!$1:$1048576,11,0)</f>
        <v>3.29583830418631E-3</v>
      </c>
      <c r="L323" t="str">
        <f>VLOOKUP(A323,'[1]shui_24h-VS-hzt_10_24h.GeneDiff'!$1:$1048576,12,0)</f>
        <v>-</v>
      </c>
      <c r="M323" t="str">
        <f>VLOOKUP(A323,'[1]shui_24h-VS-hzt_10_24h.GeneDiff'!$1:$1048576,13,0)</f>
        <v>-</v>
      </c>
      <c r="N323" t="str">
        <f>VLOOKUP(A323,'[1]shui_24h-VS-hzt_10_24h.GeneDiff'!$1:$1048576,14,0)</f>
        <v>-</v>
      </c>
      <c r="O323" t="str">
        <f>VLOOKUP(A323,'[1]shui_24h-VS-hzt_10_24h.GeneDiff'!$1:$1048576,15,0)</f>
        <v>-</v>
      </c>
      <c r="P323" t="str">
        <f>VLOOKUP(A323,'[1]shui_24h-VS-hzt_10_24h.GeneDiff'!$1:$1048576,16,0)</f>
        <v>gi|697140967|ref|XP_009624591.1|/2.68099e-156/PREDICTED: transcription factor MYB48-like [Nicotiana tomentosiformis]</v>
      </c>
    </row>
    <row r="324" spans="1:16">
      <c r="A324" s="1" t="s">
        <v>322</v>
      </c>
      <c r="B324">
        <f>VLOOKUP(A324,'[1]shui_24h-VS-hzt_10_24h.GeneDiff'!$1:$1048576,2,0)</f>
        <v>2679</v>
      </c>
      <c r="C324">
        <f>VLOOKUP(A324,'[1]shui_24h-VS-hzt_10_24h.GeneDiff'!$1:$1048576,3,0)</f>
        <v>93</v>
      </c>
      <c r="D324">
        <f>VLOOKUP(A324,'[1]shui_24h-VS-hzt_10_24h.GeneDiff'!$1:$1048576,4,0)</f>
        <v>79</v>
      </c>
      <c r="E324">
        <f>VLOOKUP(A324,'[1]shui_24h-VS-hzt_10_24h.GeneDiff'!$1:$1048576,5,0)</f>
        <v>262</v>
      </c>
      <c r="F324">
        <f>VLOOKUP(A324,'[1]shui_24h-VS-hzt_10_24h.GeneDiff'!$1:$1048576,6,0)</f>
        <v>169</v>
      </c>
      <c r="G324">
        <f>VLOOKUP(A324,'[1]shui_24h-VS-hzt_10_24h.GeneDiff'!$1:$1048576,7,0)</f>
        <v>2.7260397517360202</v>
      </c>
      <c r="H324">
        <f>VLOOKUP(A324,'[1]shui_24h-VS-hzt_10_24h.GeneDiff'!$1:$1048576,8,0)</f>
        <v>1.30009592493848</v>
      </c>
      <c r="I324" t="str">
        <f>VLOOKUP(A324,'[1]shui_24h-VS-hzt_10_24h.GeneDiff'!$1:$1048576,9,0)</f>
        <v>up</v>
      </c>
      <c r="J324">
        <f>VLOOKUP(A324,'[1]shui_24h-VS-hzt_10_24h.GeneDiff'!$1:$1048576,10,0)</f>
        <v>7.9214098700314595E-5</v>
      </c>
      <c r="K324">
        <f>VLOOKUP(A324,'[1]shui_24h-VS-hzt_10_24h.GeneDiff'!$1:$1048576,11,0)</f>
        <v>3.3594182481689401E-3</v>
      </c>
      <c r="L324" t="str">
        <f>VLOOKUP(A324,'[1]shui_24h-VS-hzt_10_24h.GeneDiff'!$1:$1048576,12,0)</f>
        <v>ko04626//Plant-pathogen interaction</v>
      </c>
      <c r="M324" t="str">
        <f>VLOOKUP(A324,'[1]shui_24h-VS-hzt_10_24h.GeneDiff'!$1:$1048576,13,0)</f>
        <v>-</v>
      </c>
      <c r="N324" t="str">
        <f>VLOOKUP(A324,'[1]shui_24h-VS-hzt_10_24h.GeneDiff'!$1:$1048576,14,0)</f>
        <v>-</v>
      </c>
      <c r="O324" t="str">
        <f>VLOOKUP(A324,'[1]shui_24h-VS-hzt_10_24h.GeneDiff'!$1:$1048576,15,0)</f>
        <v>-</v>
      </c>
      <c r="P324" t="str">
        <f>VLOOKUP(A324,'[1]shui_24h-VS-hzt_10_24h.GeneDiff'!$1:$1048576,16,0)</f>
        <v>gi|697134674|ref|XP_009621385.1|/0/PREDICTED: probable LRR receptor-like serine/threonine-protein kinase At1g06840 isoform X1 [Nicotiana tomentosiformis]</v>
      </c>
    </row>
    <row r="325" spans="1:16">
      <c r="A325" s="1" t="s">
        <v>323</v>
      </c>
      <c r="B325">
        <f>VLOOKUP(A325,'[1]shui_24h-VS-hzt_10_24h.GeneDiff'!$1:$1048576,2,0)</f>
        <v>849</v>
      </c>
      <c r="C325">
        <f>VLOOKUP(A325,'[1]shui_24h-VS-hzt_10_24h.GeneDiff'!$1:$1048576,3,0)</f>
        <v>44</v>
      </c>
      <c r="D325">
        <f>VLOOKUP(A325,'[1]shui_24h-VS-hzt_10_24h.GeneDiff'!$1:$1048576,4,0)</f>
        <v>25</v>
      </c>
      <c r="E325">
        <f>VLOOKUP(A325,'[1]shui_24h-VS-hzt_10_24h.GeneDiff'!$1:$1048576,5,0)</f>
        <v>124</v>
      </c>
      <c r="F325">
        <f>VLOOKUP(A325,'[1]shui_24h-VS-hzt_10_24h.GeneDiff'!$1:$1048576,6,0)</f>
        <v>103</v>
      </c>
      <c r="G325">
        <f>VLOOKUP(A325,'[1]shui_24h-VS-hzt_10_24h.GeneDiff'!$1:$1048576,7,0)</f>
        <v>1.71489296565862</v>
      </c>
      <c r="H325">
        <f>VLOOKUP(A325,'[1]shui_24h-VS-hzt_10_24h.GeneDiff'!$1:$1048576,8,0)</f>
        <v>1.67780130230611</v>
      </c>
      <c r="I325" t="str">
        <f>VLOOKUP(A325,'[1]shui_24h-VS-hzt_10_24h.GeneDiff'!$1:$1048576,9,0)</f>
        <v>up</v>
      </c>
      <c r="J325">
        <f>VLOOKUP(A325,'[1]shui_24h-VS-hzt_10_24h.GeneDiff'!$1:$1048576,10,0)</f>
        <v>8.1386295407727193E-5</v>
      </c>
      <c r="K325">
        <f>VLOOKUP(A325,'[1]shui_24h-VS-hzt_10_24h.GeneDiff'!$1:$1048576,11,0)</f>
        <v>3.4305193956019101E-3</v>
      </c>
      <c r="L325" t="str">
        <f>VLOOKUP(A325,'[1]shui_24h-VS-hzt_10_24h.GeneDiff'!$1:$1048576,12,0)</f>
        <v>-</v>
      </c>
      <c r="M325" t="str">
        <f>VLOOKUP(A325,'[1]shui_24h-VS-hzt_10_24h.GeneDiff'!$1:$1048576,13,0)</f>
        <v>GO:0044421;GO:0031012//extracellular matrix</v>
      </c>
      <c r="N325" t="str">
        <f>VLOOKUP(A325,'[1]shui_24h-VS-hzt_10_24h.GeneDiff'!$1:$1048576,14,0)</f>
        <v>GO:0008422//beta-glucosidase activity</v>
      </c>
      <c r="O325" t="str">
        <f>VLOOKUP(A325,'[1]shui_24h-VS-hzt_10_24h.GeneDiff'!$1:$1048576,15,0)</f>
        <v>GO:0033554//cellular response to stress;GO:0044238//primary metabolic process</v>
      </c>
      <c r="P325" t="str">
        <f>VLOOKUP(A325,'[1]shui_24h-VS-hzt_10_24h.GeneDiff'!$1:$1048576,16,0)</f>
        <v>gi|698457792|ref|XP_009780913.1|/0/PREDICTED: glucan endo-1,3-beta-glucosidase, acidic isoform GI9-like [Nicotiana sylvestris]</v>
      </c>
    </row>
    <row r="326" spans="1:16">
      <c r="A326" s="1" t="s">
        <v>324</v>
      </c>
      <c r="B326">
        <f>VLOOKUP(A326,'[1]shui_24h-VS-hzt_10_24h.GeneDiff'!$1:$1048576,2,0)</f>
        <v>1485</v>
      </c>
      <c r="C326">
        <f>VLOOKUP(A326,'[1]shui_24h-VS-hzt_10_24h.GeneDiff'!$1:$1048576,3,0)</f>
        <v>13</v>
      </c>
      <c r="D326">
        <f>VLOOKUP(A326,'[1]shui_24h-VS-hzt_10_24h.GeneDiff'!$1:$1048576,4,0)</f>
        <v>7</v>
      </c>
      <c r="E326">
        <f>VLOOKUP(A326,'[1]shui_24h-VS-hzt_10_24h.GeneDiff'!$1:$1048576,5,0)</f>
        <v>87</v>
      </c>
      <c r="F326">
        <f>VLOOKUP(A326,'[1]shui_24h-VS-hzt_10_24h.GeneDiff'!$1:$1048576,6,0)</f>
        <v>33</v>
      </c>
      <c r="G326">
        <f>VLOOKUP(A326,'[1]shui_24h-VS-hzt_10_24h.GeneDiff'!$1:$1048576,7,0)</f>
        <v>0.68402089156595203</v>
      </c>
      <c r="H326">
        <f>VLOOKUP(A326,'[1]shui_24h-VS-hzt_10_24h.GeneDiff'!$1:$1048576,8,0)</f>
        <v>2.5538888099242798</v>
      </c>
      <c r="I326" t="str">
        <f>VLOOKUP(A326,'[1]shui_24h-VS-hzt_10_24h.GeneDiff'!$1:$1048576,9,0)</f>
        <v>up</v>
      </c>
      <c r="J326">
        <f>VLOOKUP(A326,'[1]shui_24h-VS-hzt_10_24h.GeneDiff'!$1:$1048576,10,0)</f>
        <v>8.2652384015120695E-5</v>
      </c>
      <c r="K326">
        <f>VLOOKUP(A326,'[1]shui_24h-VS-hzt_10_24h.GeneDiff'!$1:$1048576,11,0)</f>
        <v>3.4607530087818598E-3</v>
      </c>
      <c r="L326" t="str">
        <f>VLOOKUP(A326,'[1]shui_24h-VS-hzt_10_24h.GeneDiff'!$1:$1048576,12,0)</f>
        <v>ko01100//Metabolic pathways;ko01110//Biosynthesis of secondary metabolites;ko00940//Phenylpropanoid biosynthesis</v>
      </c>
      <c r="M326" t="str">
        <f>VLOOKUP(A326,'[1]shui_24h-VS-hzt_10_24h.GeneDiff'!$1:$1048576,13,0)</f>
        <v>-</v>
      </c>
      <c r="N326" t="str">
        <f>VLOOKUP(A326,'[1]shui_24h-VS-hzt_10_24h.GeneDiff'!$1:$1048576,14,0)</f>
        <v>-</v>
      </c>
      <c r="O326" t="str">
        <f>VLOOKUP(A326,'[1]shui_24h-VS-hzt_10_24h.GeneDiff'!$1:$1048576,15,0)</f>
        <v>-</v>
      </c>
      <c r="P326" t="str">
        <f>VLOOKUP(A326,'[1]shui_24h-VS-hzt_10_24h.GeneDiff'!$1:$1048576,16,0)</f>
        <v>gi|698463386|ref|XP_009782203.1|/0/PREDICTED: cytochrome P450 CYP736A12-like [Nicotiana sylvestris]</v>
      </c>
    </row>
    <row r="327" spans="1:16">
      <c r="A327" s="1" t="s">
        <v>325</v>
      </c>
      <c r="B327">
        <f>VLOOKUP(A327,'[1]shui_24h-VS-hzt_10_24h.GeneDiff'!$1:$1048576,2,0)</f>
        <v>654</v>
      </c>
      <c r="C327">
        <f>VLOOKUP(A327,'[1]shui_24h-VS-hzt_10_24h.GeneDiff'!$1:$1048576,3,0)</f>
        <v>127</v>
      </c>
      <c r="D327">
        <f>VLOOKUP(A327,'[1]shui_24h-VS-hzt_10_24h.GeneDiff'!$1:$1048576,4,0)</f>
        <v>114</v>
      </c>
      <c r="E327">
        <f>VLOOKUP(A327,'[1]shui_24h-VS-hzt_10_24h.GeneDiff'!$1:$1048576,5,0)</f>
        <v>299</v>
      </c>
      <c r="F327">
        <f>VLOOKUP(A327,'[1]shui_24h-VS-hzt_10_24h.GeneDiff'!$1:$1048576,6,0)</f>
        <v>228</v>
      </c>
      <c r="G327">
        <f>VLOOKUP(A327,'[1]shui_24h-VS-hzt_10_24h.GeneDiff'!$1:$1048576,7,0)</f>
        <v>3.06847508194666</v>
      </c>
      <c r="H327">
        <f>VLOOKUP(A327,'[1]shui_24h-VS-hzt_10_24h.GeneDiff'!$1:$1048576,8,0)</f>
        <v>1.1004989654702499</v>
      </c>
      <c r="I327" t="str">
        <f>VLOOKUP(A327,'[1]shui_24h-VS-hzt_10_24h.GeneDiff'!$1:$1048576,9,0)</f>
        <v>up</v>
      </c>
      <c r="J327">
        <f>VLOOKUP(A327,'[1]shui_24h-VS-hzt_10_24h.GeneDiff'!$1:$1048576,10,0)</f>
        <v>8.4542761994778695E-5</v>
      </c>
      <c r="K327">
        <f>VLOOKUP(A327,'[1]shui_24h-VS-hzt_10_24h.GeneDiff'!$1:$1048576,11,0)</f>
        <v>3.5305281363356002E-3</v>
      </c>
      <c r="L327" t="str">
        <f>VLOOKUP(A327,'[1]shui_24h-VS-hzt_10_24h.GeneDiff'!$1:$1048576,12,0)</f>
        <v>ko04712//Circadian rhythm - plant</v>
      </c>
      <c r="M327" t="str">
        <f>VLOOKUP(A327,'[1]shui_24h-VS-hzt_10_24h.GeneDiff'!$1:$1048576,13,0)</f>
        <v>GO:0044464</v>
      </c>
      <c r="N327" t="str">
        <f>VLOOKUP(A327,'[1]shui_24h-VS-hzt_10_24h.GeneDiff'!$1:$1048576,14,0)</f>
        <v>GO:0046914//transition metal ion binding</v>
      </c>
      <c r="O327" t="str">
        <f>VLOOKUP(A327,'[1]shui_24h-VS-hzt_10_24h.GeneDiff'!$1:$1048576,15,0)</f>
        <v>-</v>
      </c>
      <c r="P327" t="str">
        <f>VLOOKUP(A327,'[1]shui_24h-VS-hzt_10_24h.GeneDiff'!$1:$1048576,16,0)</f>
        <v>gi|697176875|ref|XP_009597386.1|/9.71305e-20/PREDICTED: probable salt tolerance-like protein At1g75540 [Nicotiana tomentosiformis]</v>
      </c>
    </row>
    <row r="328" spans="1:16">
      <c r="A328" s="1" t="s">
        <v>326</v>
      </c>
      <c r="B328">
        <f>VLOOKUP(A328,'[1]shui_24h-VS-hzt_10_24h.GeneDiff'!$1:$1048576,2,0)</f>
        <v>1467</v>
      </c>
      <c r="C328">
        <f>VLOOKUP(A328,'[1]shui_24h-VS-hzt_10_24h.GeneDiff'!$1:$1048576,3,0)</f>
        <v>37</v>
      </c>
      <c r="D328">
        <f>VLOOKUP(A328,'[1]shui_24h-VS-hzt_10_24h.GeneDiff'!$1:$1048576,4,0)</f>
        <v>48</v>
      </c>
      <c r="E328">
        <f>VLOOKUP(A328,'[1]shui_24h-VS-hzt_10_24h.GeneDiff'!$1:$1048576,5,0)</f>
        <v>136</v>
      </c>
      <c r="F328">
        <f>VLOOKUP(A328,'[1]shui_24h-VS-hzt_10_24h.GeneDiff'!$1:$1048576,6,0)</f>
        <v>106</v>
      </c>
      <c r="G328">
        <f>VLOOKUP(A328,'[1]shui_24h-VS-hzt_10_24h.GeneDiff'!$1:$1048576,7,0)</f>
        <v>1.8531966899073</v>
      </c>
      <c r="H328">
        <f>VLOOKUP(A328,'[1]shui_24h-VS-hzt_10_24h.GeneDiff'!$1:$1048576,8,0)</f>
        <v>1.4848140965499901</v>
      </c>
      <c r="I328" t="str">
        <f>VLOOKUP(A328,'[1]shui_24h-VS-hzt_10_24h.GeneDiff'!$1:$1048576,9,0)</f>
        <v>up</v>
      </c>
      <c r="J328">
        <f>VLOOKUP(A328,'[1]shui_24h-VS-hzt_10_24h.GeneDiff'!$1:$1048576,10,0)</f>
        <v>8.5578334880475997E-5</v>
      </c>
      <c r="K328">
        <f>VLOOKUP(A328,'[1]shui_24h-VS-hzt_10_24h.GeneDiff'!$1:$1048576,11,0)</f>
        <v>3.56904672016736E-3</v>
      </c>
      <c r="L328" t="str">
        <f>VLOOKUP(A328,'[1]shui_24h-VS-hzt_10_24h.GeneDiff'!$1:$1048576,12,0)</f>
        <v>ko00908//Zeatin biosynthesis;ko01100//Metabolic pathways;ko00942//Anthocyanin biosynthesis;ko01110//Biosynthesis of secondary metabolites;ko00402//Benzoxazinoid biosynthesis;ko00940//Phenylpropanoid biosynthesis;ko00460//Cyanoamino acid metabolism</v>
      </c>
      <c r="M328" t="str">
        <f>VLOOKUP(A328,'[1]shui_24h-VS-hzt_10_24h.GeneDiff'!$1:$1048576,13,0)</f>
        <v>-</v>
      </c>
      <c r="N328" t="str">
        <f>VLOOKUP(A328,'[1]shui_24h-VS-hzt_10_24h.GeneDiff'!$1:$1048576,14,0)</f>
        <v>-</v>
      </c>
      <c r="O328" t="str">
        <f>VLOOKUP(A328,'[1]shui_24h-VS-hzt_10_24h.GeneDiff'!$1:$1048576,15,0)</f>
        <v>-</v>
      </c>
      <c r="P328" t="str">
        <f>VLOOKUP(A328,'[1]shui_24h-VS-hzt_10_24h.GeneDiff'!$1:$1048576,16,0)</f>
        <v>gi|697161328|ref|XP_009589440.1|;gi|697161330|ref|XP_009589441.1|/0;0/PREDICTED: 7-deoxyloganetic acid glucosyltransferase-like isoform X1 [Nicotiana tomentosiformis];PREDICTED: 7-deoxyloganetic acid glucosyltransferase-like isoform X2 [Nicotiana tomentosiformis]</v>
      </c>
    </row>
    <row r="329" spans="1:16">
      <c r="A329" s="1" t="s">
        <v>327</v>
      </c>
      <c r="B329">
        <f>VLOOKUP(A329,'[1]shui_24h-VS-hzt_10_24h.GeneDiff'!$1:$1048576,2,0)</f>
        <v>1053</v>
      </c>
      <c r="C329">
        <f>VLOOKUP(A329,'[1]shui_24h-VS-hzt_10_24h.GeneDiff'!$1:$1048576,3,0)</f>
        <v>89</v>
      </c>
      <c r="D329">
        <f>VLOOKUP(A329,'[1]shui_24h-VS-hzt_10_24h.GeneDiff'!$1:$1048576,4,0)</f>
        <v>89</v>
      </c>
      <c r="E329">
        <f>VLOOKUP(A329,'[1]shui_24h-VS-hzt_10_24h.GeneDiff'!$1:$1048576,5,0)</f>
        <v>164</v>
      </c>
      <c r="F329">
        <f>VLOOKUP(A329,'[1]shui_24h-VS-hzt_10_24h.GeneDiff'!$1:$1048576,6,0)</f>
        <v>250</v>
      </c>
      <c r="G329">
        <f>VLOOKUP(A329,'[1]shui_24h-VS-hzt_10_24h.GeneDiff'!$1:$1048576,7,0)</f>
        <v>2.6845013431553202</v>
      </c>
      <c r="H329">
        <f>VLOOKUP(A329,'[1]shui_24h-VS-hzt_10_24h.GeneDiff'!$1:$1048576,8,0)</f>
        <v>1.1728067137427001</v>
      </c>
      <c r="I329" t="str">
        <f>VLOOKUP(A329,'[1]shui_24h-VS-hzt_10_24h.GeneDiff'!$1:$1048576,9,0)</f>
        <v>up</v>
      </c>
      <c r="J329">
        <f>VLOOKUP(A329,'[1]shui_24h-VS-hzt_10_24h.GeneDiff'!$1:$1048576,10,0)</f>
        <v>8.5838053706334302E-5</v>
      </c>
      <c r="K329">
        <f>VLOOKUP(A329,'[1]shui_24h-VS-hzt_10_24h.GeneDiff'!$1:$1048576,11,0)</f>
        <v>3.5714212370968699E-3</v>
      </c>
      <c r="L329" t="str">
        <f>VLOOKUP(A329,'[1]shui_24h-VS-hzt_10_24h.GeneDiff'!$1:$1048576,12,0)</f>
        <v>ko04626//Plant-pathogen interaction</v>
      </c>
      <c r="M329" t="str">
        <f>VLOOKUP(A329,'[1]shui_24h-VS-hzt_10_24h.GeneDiff'!$1:$1048576,13,0)</f>
        <v>-</v>
      </c>
      <c r="N329" t="str">
        <f>VLOOKUP(A329,'[1]shui_24h-VS-hzt_10_24h.GeneDiff'!$1:$1048576,14,0)</f>
        <v>GO:0003677//DNA binding;GO:0001071//nucleic acid binding transcription factor activity;GO:0005515//protein binding</v>
      </c>
      <c r="O329" t="str">
        <f>VLOOKUP(A329,'[1]shui_24h-VS-hzt_10_24h.GeneDiff'!$1:$1048576,15,0)</f>
        <v>GO:0006351//transcription, DNA-templated</v>
      </c>
      <c r="P329" t="str">
        <f>VLOOKUP(A329,'[1]shui_24h-VS-hzt_10_24h.GeneDiff'!$1:$1048576,16,0)</f>
        <v>gi|10798760|dbj|BAB16432.1|/0/WRKY transcription factor NtEIG-D48 [Nicotiana tabacum]</v>
      </c>
    </row>
    <row r="330" spans="1:16">
      <c r="A330" s="1" t="s">
        <v>328</v>
      </c>
      <c r="B330">
        <f>VLOOKUP(A330,'[1]shui_24h-VS-hzt_10_24h.GeneDiff'!$1:$1048576,2,0)</f>
        <v>672</v>
      </c>
      <c r="C330">
        <f>VLOOKUP(A330,'[1]shui_24h-VS-hzt_10_24h.GeneDiff'!$1:$1048576,3,0)</f>
        <v>114</v>
      </c>
      <c r="D330">
        <f>VLOOKUP(A330,'[1]shui_24h-VS-hzt_10_24h.GeneDiff'!$1:$1048576,4,0)</f>
        <v>143</v>
      </c>
      <c r="E330">
        <f>VLOOKUP(A330,'[1]shui_24h-VS-hzt_10_24h.GeneDiff'!$1:$1048576,5,0)</f>
        <v>310</v>
      </c>
      <c r="F330">
        <f>VLOOKUP(A330,'[1]shui_24h-VS-hzt_10_24h.GeneDiff'!$1:$1048576,6,0)</f>
        <v>237</v>
      </c>
      <c r="G330">
        <f>VLOOKUP(A330,'[1]shui_24h-VS-hzt_10_24h.GeneDiff'!$1:$1048576,7,0)</f>
        <v>3.1318067659441602</v>
      </c>
      <c r="H330">
        <f>VLOOKUP(A330,'[1]shui_24h-VS-hzt_10_24h.GeneDiff'!$1:$1048576,8,0)</f>
        <v>1.06777546152354</v>
      </c>
      <c r="I330" t="str">
        <f>VLOOKUP(A330,'[1]shui_24h-VS-hzt_10_24h.GeneDiff'!$1:$1048576,9,0)</f>
        <v>up</v>
      </c>
      <c r="J330">
        <f>VLOOKUP(A330,'[1]shui_24h-VS-hzt_10_24h.GeneDiff'!$1:$1048576,10,0)</f>
        <v>9.6471574791162697E-5</v>
      </c>
      <c r="K330">
        <f>VLOOKUP(A330,'[1]shui_24h-VS-hzt_10_24h.GeneDiff'!$1:$1048576,11,0)</f>
        <v>3.96048474165439E-3</v>
      </c>
      <c r="L330" t="str">
        <f>VLOOKUP(A330,'[1]shui_24h-VS-hzt_10_24h.GeneDiff'!$1:$1048576,12,0)</f>
        <v>-</v>
      </c>
      <c r="M330" t="str">
        <f>VLOOKUP(A330,'[1]shui_24h-VS-hzt_10_24h.GeneDiff'!$1:$1048576,13,0)</f>
        <v>-</v>
      </c>
      <c r="N330" t="str">
        <f>VLOOKUP(A330,'[1]shui_24h-VS-hzt_10_24h.GeneDiff'!$1:$1048576,14,0)</f>
        <v>-</v>
      </c>
      <c r="O330" t="str">
        <f>VLOOKUP(A330,'[1]shui_24h-VS-hzt_10_24h.GeneDiff'!$1:$1048576,15,0)</f>
        <v>-</v>
      </c>
      <c r="P330" t="str">
        <f>VLOOKUP(A330,'[1]shui_24h-VS-hzt_10_24h.GeneDiff'!$1:$1048576,16,0)</f>
        <v>gi|697143281|ref|XP_009625749.1|/6.90938e-102/PREDICTED: uncharacterized protein LOC104116565 [Nicotiana tomentosiformis]</v>
      </c>
    </row>
    <row r="331" spans="1:16">
      <c r="A331" s="1" t="s">
        <v>329</v>
      </c>
      <c r="B331">
        <f>VLOOKUP(A331,'[1]shui_24h-VS-hzt_10_24h.GeneDiff'!$1:$1048576,2,0)</f>
        <v>2022</v>
      </c>
      <c r="C331">
        <f>VLOOKUP(A331,'[1]shui_24h-VS-hzt_10_24h.GeneDiff'!$1:$1048576,3,0)</f>
        <v>1</v>
      </c>
      <c r="D331">
        <f>VLOOKUP(A331,'[1]shui_24h-VS-hzt_10_24h.GeneDiff'!$1:$1048576,4,0)</f>
        <v>6</v>
      </c>
      <c r="E331">
        <f>VLOOKUP(A331,'[1]shui_24h-VS-hzt_10_24h.GeneDiff'!$1:$1048576,5,0)</f>
        <v>24</v>
      </c>
      <c r="F331">
        <f>VLOOKUP(A331,'[1]shui_24h-VS-hzt_10_24h.GeneDiff'!$1:$1048576,6,0)</f>
        <v>28</v>
      </c>
      <c r="G331">
        <f>VLOOKUP(A331,'[1]shui_24h-VS-hzt_10_24h.GeneDiff'!$1:$1048576,7,0)</f>
        <v>-0.47323442632594898</v>
      </c>
      <c r="H331">
        <f>VLOOKUP(A331,'[1]shui_24h-VS-hzt_10_24h.GeneDiff'!$1:$1048576,8,0)</f>
        <v>2.82358149961855</v>
      </c>
      <c r="I331" t="str">
        <f>VLOOKUP(A331,'[1]shui_24h-VS-hzt_10_24h.GeneDiff'!$1:$1048576,9,0)</f>
        <v>up</v>
      </c>
      <c r="J331">
        <f>VLOOKUP(A331,'[1]shui_24h-VS-hzt_10_24h.GeneDiff'!$1:$1048576,10,0)</f>
        <v>9.67348243224158E-5</v>
      </c>
      <c r="K331">
        <f>VLOOKUP(A331,'[1]shui_24h-VS-hzt_10_24h.GeneDiff'!$1:$1048576,11,0)</f>
        <v>3.9661277972190502E-3</v>
      </c>
      <c r="L331" t="str">
        <f>VLOOKUP(A331,'[1]shui_24h-VS-hzt_10_24h.GeneDiff'!$1:$1048576,12,0)</f>
        <v>ko04626//Plant-pathogen interaction</v>
      </c>
      <c r="M331" t="str">
        <f>VLOOKUP(A331,'[1]shui_24h-VS-hzt_10_24h.GeneDiff'!$1:$1048576,13,0)</f>
        <v>-</v>
      </c>
      <c r="N331" t="str">
        <f>VLOOKUP(A331,'[1]shui_24h-VS-hzt_10_24h.GeneDiff'!$1:$1048576,14,0)</f>
        <v>GO:0016772//transferase activity, transferring phosphorus-containing groups;GO:0004672//protein kinase activity</v>
      </c>
      <c r="O331" t="str">
        <f>VLOOKUP(A331,'[1]shui_24h-VS-hzt_10_24h.GeneDiff'!$1:$1048576,15,0)</f>
        <v>-</v>
      </c>
      <c r="P331" t="str">
        <f>VLOOKUP(A331,'[1]shui_24h-VS-hzt_10_24h.GeneDiff'!$1:$1048576,16,0)</f>
        <v>gi|697155319|ref|XP_009631896.1|;gi|697155321|ref|XP_009631897.1|/0;5.95361e-129/PREDICTED: putative receptor-like protein kinase At4g00960 isoform X1 [Nicotiana tomentosiformis];PREDICTED: cysteine-rich receptor-like protein kinase 25 isoform X2 [Nicotiana tomentosiformis]</v>
      </c>
    </row>
    <row r="332" spans="1:16">
      <c r="A332" s="1" t="s">
        <v>330</v>
      </c>
      <c r="B332">
        <f>VLOOKUP(A332,'[1]shui_24h-VS-hzt_10_24h.GeneDiff'!$1:$1048576,2,0)</f>
        <v>2361</v>
      </c>
      <c r="C332">
        <f>VLOOKUP(A332,'[1]shui_24h-VS-hzt_10_24h.GeneDiff'!$1:$1048576,3,0)</f>
        <v>22</v>
      </c>
      <c r="D332">
        <f>VLOOKUP(A332,'[1]shui_24h-VS-hzt_10_24h.GeneDiff'!$1:$1048576,4,0)</f>
        <v>46</v>
      </c>
      <c r="E332">
        <f>VLOOKUP(A332,'[1]shui_24h-VS-hzt_10_24h.GeneDiff'!$1:$1048576,5,0)</f>
        <v>75</v>
      </c>
      <c r="F332">
        <f>VLOOKUP(A332,'[1]shui_24h-VS-hzt_10_24h.GeneDiff'!$1:$1048576,6,0)</f>
        <v>186</v>
      </c>
      <c r="G332">
        <f>VLOOKUP(A332,'[1]shui_24h-VS-hzt_10_24h.GeneDiff'!$1:$1048576,7,0)</f>
        <v>1.8405753660528601</v>
      </c>
      <c r="H332">
        <f>VLOOKUP(A332,'[1]shui_24h-VS-hzt_10_24h.GeneDiff'!$1:$1048576,8,0)</f>
        <v>1.8926413846890699</v>
      </c>
      <c r="I332" t="str">
        <f>VLOOKUP(A332,'[1]shui_24h-VS-hzt_10_24h.GeneDiff'!$1:$1048576,9,0)</f>
        <v>up</v>
      </c>
      <c r="J332">
        <f>VLOOKUP(A332,'[1]shui_24h-VS-hzt_10_24h.GeneDiff'!$1:$1048576,10,0)</f>
        <v>9.7470641372970806E-5</v>
      </c>
      <c r="K332">
        <f>VLOOKUP(A332,'[1]shui_24h-VS-hzt_10_24h.GeneDiff'!$1:$1048576,11,0)</f>
        <v>3.9911063011018096E-3</v>
      </c>
      <c r="L332" t="str">
        <f>VLOOKUP(A332,'[1]shui_24h-VS-hzt_10_24h.GeneDiff'!$1:$1048576,12,0)</f>
        <v>-</v>
      </c>
      <c r="M332" t="str">
        <f>VLOOKUP(A332,'[1]shui_24h-VS-hzt_10_24h.GeneDiff'!$1:$1048576,13,0)</f>
        <v>-</v>
      </c>
      <c r="N332" t="str">
        <f>VLOOKUP(A332,'[1]shui_24h-VS-hzt_10_24h.GeneDiff'!$1:$1048576,14,0)</f>
        <v>-</v>
      </c>
      <c r="O332" t="str">
        <f>VLOOKUP(A332,'[1]shui_24h-VS-hzt_10_24h.GeneDiff'!$1:$1048576,15,0)</f>
        <v>-</v>
      </c>
      <c r="P332" t="str">
        <f>VLOOKUP(A332,'[1]shui_24h-VS-hzt_10_24h.GeneDiff'!$1:$1048576,16,0)</f>
        <v>gi|697130795|ref|XP_009619449.1|/0/PREDICTED: subtilisin-like protease isoform X1 [Nicotiana tomentosiformis]</v>
      </c>
    </row>
    <row r="333" spans="1:16">
      <c r="A333" s="1" t="s">
        <v>331</v>
      </c>
      <c r="B333">
        <f>VLOOKUP(A333,'[1]shui_24h-VS-hzt_10_24h.GeneDiff'!$1:$1048576,2,0)</f>
        <v>558</v>
      </c>
      <c r="C333">
        <f>VLOOKUP(A333,'[1]shui_24h-VS-hzt_10_24h.GeneDiff'!$1:$1048576,3,0)</f>
        <v>26</v>
      </c>
      <c r="D333">
        <f>VLOOKUP(A333,'[1]shui_24h-VS-hzt_10_24h.GeneDiff'!$1:$1048576,4,0)</f>
        <v>59</v>
      </c>
      <c r="E333">
        <f>VLOOKUP(A333,'[1]shui_24h-VS-hzt_10_24h.GeneDiff'!$1:$1048576,5,0)</f>
        <v>175</v>
      </c>
      <c r="F333">
        <f>VLOOKUP(A333,'[1]shui_24h-VS-hzt_10_24h.GeneDiff'!$1:$1048576,6,0)</f>
        <v>106</v>
      </c>
      <c r="G333">
        <f>VLOOKUP(A333,'[1]shui_24h-VS-hzt_10_24h.GeneDiff'!$1:$1048576,7,0)</f>
        <v>2.0136778643316502</v>
      </c>
      <c r="H333">
        <f>VLOOKUP(A333,'[1]shui_24h-VS-hzt_10_24h.GeneDiff'!$1:$1048576,8,0)</f>
        <v>1.7171497134343201</v>
      </c>
      <c r="I333" t="str">
        <f>VLOOKUP(A333,'[1]shui_24h-VS-hzt_10_24h.GeneDiff'!$1:$1048576,9,0)</f>
        <v>up</v>
      </c>
      <c r="J333">
        <f>VLOOKUP(A333,'[1]shui_24h-VS-hzt_10_24h.GeneDiff'!$1:$1048576,10,0)</f>
        <v>1.00229817881995E-4</v>
      </c>
      <c r="K333">
        <f>VLOOKUP(A333,'[1]shui_24h-VS-hzt_10_24h.GeneDiff'!$1:$1048576,11,0)</f>
        <v>4.0934532746132301E-3</v>
      </c>
      <c r="L333" t="str">
        <f>VLOOKUP(A333,'[1]shui_24h-VS-hzt_10_24h.GeneDiff'!$1:$1048576,12,0)</f>
        <v>-</v>
      </c>
      <c r="M333" t="str">
        <f>VLOOKUP(A333,'[1]shui_24h-VS-hzt_10_24h.GeneDiff'!$1:$1048576,13,0)</f>
        <v>-</v>
      </c>
      <c r="N333" t="str">
        <f>VLOOKUP(A333,'[1]shui_24h-VS-hzt_10_24h.GeneDiff'!$1:$1048576,14,0)</f>
        <v>-</v>
      </c>
      <c r="O333" t="str">
        <f>VLOOKUP(A333,'[1]shui_24h-VS-hzt_10_24h.GeneDiff'!$1:$1048576,15,0)</f>
        <v>-</v>
      </c>
      <c r="P333" t="str">
        <f>VLOOKUP(A333,'[1]shui_24h-VS-hzt_10_24h.GeneDiff'!$1:$1048576,16,0)</f>
        <v>gi|698498472|ref|XP_009795139.1|/6.27942e-91/PREDICTED: uncharacterized protein LOC104241880 [Nicotiana sylvestris]</v>
      </c>
    </row>
    <row r="334" spans="1:16">
      <c r="A334" s="1" t="s">
        <v>332</v>
      </c>
      <c r="B334">
        <f>VLOOKUP(A334,'[1]shui_24h-VS-hzt_10_24h.GeneDiff'!$1:$1048576,2,0)</f>
        <v>1353</v>
      </c>
      <c r="C334">
        <f>VLOOKUP(A334,'[1]shui_24h-VS-hzt_10_24h.GeneDiff'!$1:$1048576,3,0)</f>
        <v>1267</v>
      </c>
      <c r="D334">
        <f>VLOOKUP(A334,'[1]shui_24h-VS-hzt_10_24h.GeneDiff'!$1:$1048576,4,0)</f>
        <v>1070</v>
      </c>
      <c r="E334">
        <f>VLOOKUP(A334,'[1]shui_24h-VS-hzt_10_24h.GeneDiff'!$1:$1048576,5,0)</f>
        <v>1624</v>
      </c>
      <c r="F334">
        <f>VLOOKUP(A334,'[1]shui_24h-VS-hzt_10_24h.GeneDiff'!$1:$1048576,6,0)</f>
        <v>3860</v>
      </c>
      <c r="G334">
        <f>VLOOKUP(A334,'[1]shui_24h-VS-hzt_10_24h.GeneDiff'!$1:$1048576,7,0)</f>
        <v>6.3808524132981299</v>
      </c>
      <c r="H334">
        <f>VLOOKUP(A334,'[1]shui_24h-VS-hzt_10_24h.GeneDiff'!$1:$1048576,8,0)</f>
        <v>1.1689505942395999</v>
      </c>
      <c r="I334" t="str">
        <f>VLOOKUP(A334,'[1]shui_24h-VS-hzt_10_24h.GeneDiff'!$1:$1048576,9,0)</f>
        <v>up</v>
      </c>
      <c r="J334">
        <f>VLOOKUP(A334,'[1]shui_24h-VS-hzt_10_24h.GeneDiff'!$1:$1048576,10,0)</f>
        <v>1.02062580565851E-4</v>
      </c>
      <c r="K334">
        <f>VLOOKUP(A334,'[1]shui_24h-VS-hzt_10_24h.GeneDiff'!$1:$1048576,11,0)</f>
        <v>4.1468184312637999E-3</v>
      </c>
      <c r="L334" t="str">
        <f>VLOOKUP(A334,'[1]shui_24h-VS-hzt_10_24h.GeneDiff'!$1:$1048576,12,0)</f>
        <v>ko04145//Phagosome</v>
      </c>
      <c r="M334" t="str">
        <f>VLOOKUP(A334,'[1]shui_24h-VS-hzt_10_24h.GeneDiff'!$1:$1048576,13,0)</f>
        <v>GO:0032991//macromolecular complex;GO:0015630//microtubule cytoskeleton</v>
      </c>
      <c r="N334" t="str">
        <f>VLOOKUP(A334,'[1]shui_24h-VS-hzt_10_24h.GeneDiff'!$1:$1048576,14,0)</f>
        <v>GO:0017111//nucleoside-triphosphatase activity;GO:0032550;GO:0005198//structural molecule activity</v>
      </c>
      <c r="O334" t="str">
        <f>VLOOKUP(A334,'[1]shui_24h-VS-hzt_10_24h.GeneDiff'!$1:$1048576,15,0)</f>
        <v>GO:0009154//purine ribonucleotide catabolic process;GO:0043623//cellular protein complex assembly</v>
      </c>
      <c r="P334" t="str">
        <f>VLOOKUP(A334,'[1]shui_24h-VS-hzt_10_24h.GeneDiff'!$1:$1048576,16,0)</f>
        <v>gi|697133501|ref|XP_009620798.1|/0/PREDICTED: tubulin alpha chain [Nicotiana tomentosiformis]</v>
      </c>
    </row>
    <row r="335" spans="1:16">
      <c r="A335" s="1" t="s">
        <v>333</v>
      </c>
      <c r="B335">
        <f>VLOOKUP(A335,'[1]shui_24h-VS-hzt_10_24h.GeneDiff'!$1:$1048576,2,0)</f>
        <v>1995</v>
      </c>
      <c r="C335">
        <f>VLOOKUP(A335,'[1]shui_24h-VS-hzt_10_24h.GeneDiff'!$1:$1048576,3,0)</f>
        <v>107</v>
      </c>
      <c r="D335">
        <f>VLOOKUP(A335,'[1]shui_24h-VS-hzt_10_24h.GeneDiff'!$1:$1048576,4,0)</f>
        <v>97</v>
      </c>
      <c r="E335">
        <f>VLOOKUP(A335,'[1]shui_24h-VS-hzt_10_24h.GeneDiff'!$1:$1048576,5,0)</f>
        <v>184</v>
      </c>
      <c r="F335">
        <f>VLOOKUP(A335,'[1]shui_24h-VS-hzt_10_24h.GeneDiff'!$1:$1048576,6,0)</f>
        <v>273</v>
      </c>
      <c r="G335">
        <f>VLOOKUP(A335,'[1]shui_24h-VS-hzt_10_24h.GeneDiff'!$1:$1048576,7,0)</f>
        <v>2.8427037638492099</v>
      </c>
      <c r="H335">
        <f>VLOOKUP(A335,'[1]shui_24h-VS-hzt_10_24h.GeneDiff'!$1:$1048576,8,0)</f>
        <v>1.11770133255566</v>
      </c>
      <c r="I335" t="str">
        <f>VLOOKUP(A335,'[1]shui_24h-VS-hzt_10_24h.GeneDiff'!$1:$1048576,9,0)</f>
        <v>up</v>
      </c>
      <c r="J335">
        <f>VLOOKUP(A335,'[1]shui_24h-VS-hzt_10_24h.GeneDiff'!$1:$1048576,10,0)</f>
        <v>1.04194574913546E-4</v>
      </c>
      <c r="K335">
        <f>VLOOKUP(A335,'[1]shui_24h-VS-hzt_10_24h.GeneDiff'!$1:$1048576,11,0)</f>
        <v>4.2009600414951399E-3</v>
      </c>
      <c r="L335" t="str">
        <f>VLOOKUP(A335,'[1]shui_24h-VS-hzt_10_24h.GeneDiff'!$1:$1048576,12,0)</f>
        <v>-</v>
      </c>
      <c r="M335" t="str">
        <f>VLOOKUP(A335,'[1]shui_24h-VS-hzt_10_24h.GeneDiff'!$1:$1048576,13,0)</f>
        <v>-</v>
      </c>
      <c r="N335" t="str">
        <f>VLOOKUP(A335,'[1]shui_24h-VS-hzt_10_24h.GeneDiff'!$1:$1048576,14,0)</f>
        <v>GO:0046872//metal ion binding</v>
      </c>
      <c r="O335" t="str">
        <f>VLOOKUP(A335,'[1]shui_24h-VS-hzt_10_24h.GeneDiff'!$1:$1048576,15,0)</f>
        <v>-</v>
      </c>
      <c r="P335" t="str">
        <f>VLOOKUP(A335,'[1]shui_24h-VS-hzt_10_24h.GeneDiff'!$1:$1048576,16,0)</f>
        <v>gi|698418830|ref|XP_009783994.1|/0/PREDICTED: fimbrin-like protein 2 [Nicotiana sylvestris]</v>
      </c>
    </row>
    <row r="336" spans="1:16">
      <c r="A336" s="1" t="s">
        <v>334</v>
      </c>
      <c r="B336">
        <f>VLOOKUP(A336,'[1]shui_24h-VS-hzt_10_24h.GeneDiff'!$1:$1048576,2,0)</f>
        <v>1206</v>
      </c>
      <c r="C336">
        <f>VLOOKUP(A336,'[1]shui_24h-VS-hzt_10_24h.GeneDiff'!$1:$1048576,3,0)</f>
        <v>15</v>
      </c>
      <c r="D336">
        <f>VLOOKUP(A336,'[1]shui_24h-VS-hzt_10_24h.GeneDiff'!$1:$1048576,4,0)</f>
        <v>4</v>
      </c>
      <c r="E336">
        <f>VLOOKUP(A336,'[1]shui_24h-VS-hzt_10_24h.GeneDiff'!$1:$1048576,5,0)</f>
        <v>38</v>
      </c>
      <c r="F336">
        <f>VLOOKUP(A336,'[1]shui_24h-VS-hzt_10_24h.GeneDiff'!$1:$1048576,6,0)</f>
        <v>78</v>
      </c>
      <c r="G336">
        <f>VLOOKUP(A336,'[1]shui_24h-VS-hzt_10_24h.GeneDiff'!$1:$1048576,7,0)</f>
        <v>0.61426433772116595</v>
      </c>
      <c r="H336">
        <f>VLOOKUP(A336,'[1]shui_24h-VS-hzt_10_24h.GeneDiff'!$1:$1048576,8,0)</f>
        <v>2.5284505702334998</v>
      </c>
      <c r="I336" t="str">
        <f>VLOOKUP(A336,'[1]shui_24h-VS-hzt_10_24h.GeneDiff'!$1:$1048576,9,0)</f>
        <v>up</v>
      </c>
      <c r="J336">
        <f>VLOOKUP(A336,'[1]shui_24h-VS-hzt_10_24h.GeneDiff'!$1:$1048576,10,0)</f>
        <v>1.07060961398006E-4</v>
      </c>
      <c r="K336">
        <f>VLOOKUP(A336,'[1]shui_24h-VS-hzt_10_24h.GeneDiff'!$1:$1048576,11,0)</f>
        <v>4.2782320049654498E-3</v>
      </c>
      <c r="L336" t="str">
        <f>VLOOKUP(A336,'[1]shui_24h-VS-hzt_10_24h.GeneDiff'!$1:$1048576,12,0)</f>
        <v>-</v>
      </c>
      <c r="M336" t="str">
        <f>VLOOKUP(A336,'[1]shui_24h-VS-hzt_10_24h.GeneDiff'!$1:$1048576,13,0)</f>
        <v>-</v>
      </c>
      <c r="N336" t="str">
        <f>VLOOKUP(A336,'[1]shui_24h-VS-hzt_10_24h.GeneDiff'!$1:$1048576,14,0)</f>
        <v>GO:0005488</v>
      </c>
      <c r="O336" t="str">
        <f>VLOOKUP(A336,'[1]shui_24h-VS-hzt_10_24h.GeneDiff'!$1:$1048576,15,0)</f>
        <v>-</v>
      </c>
      <c r="P336" t="str">
        <f>VLOOKUP(A336,'[1]shui_24h-VS-hzt_10_24h.GeneDiff'!$1:$1048576,16,0)</f>
        <v>gi|698480519|ref|XP_009787306.1|/0/PREDICTED: protein SHOOT GRAVITROPISM 5-like isoform X1 [Nicotiana sylvestris]</v>
      </c>
    </row>
    <row r="337" spans="1:16">
      <c r="A337" s="1" t="s">
        <v>335</v>
      </c>
      <c r="B337">
        <f>VLOOKUP(A337,'[1]shui_24h-VS-hzt_10_24h.GeneDiff'!$1:$1048576,2,0)</f>
        <v>1113</v>
      </c>
      <c r="C337">
        <f>VLOOKUP(A337,'[1]shui_24h-VS-hzt_10_24h.GeneDiff'!$1:$1048576,3,0)</f>
        <v>135</v>
      </c>
      <c r="D337">
        <f>VLOOKUP(A337,'[1]shui_24h-VS-hzt_10_24h.GeneDiff'!$1:$1048576,4,0)</f>
        <v>70</v>
      </c>
      <c r="E337">
        <f>VLOOKUP(A337,'[1]shui_24h-VS-hzt_10_24h.GeneDiff'!$1:$1048576,5,0)</f>
        <v>190</v>
      </c>
      <c r="F337">
        <f>VLOOKUP(A337,'[1]shui_24h-VS-hzt_10_24h.GeneDiff'!$1:$1048576,6,0)</f>
        <v>428</v>
      </c>
      <c r="G337">
        <f>VLOOKUP(A337,'[1]shui_24h-VS-hzt_10_24h.GeneDiff'!$1:$1048576,7,0)</f>
        <v>3.14808782357927</v>
      </c>
      <c r="H337">
        <f>VLOOKUP(A337,'[1]shui_24h-VS-hzt_10_24h.GeneDiff'!$1:$1048576,8,0)</f>
        <v>1.5225912716494701</v>
      </c>
      <c r="I337" t="str">
        <f>VLOOKUP(A337,'[1]shui_24h-VS-hzt_10_24h.GeneDiff'!$1:$1048576,9,0)</f>
        <v>up</v>
      </c>
      <c r="J337">
        <f>VLOOKUP(A337,'[1]shui_24h-VS-hzt_10_24h.GeneDiff'!$1:$1048576,10,0)</f>
        <v>1.07894919340428E-4</v>
      </c>
      <c r="K337">
        <f>VLOOKUP(A337,'[1]shui_24h-VS-hzt_10_24h.GeneDiff'!$1:$1048576,11,0)</f>
        <v>4.2942017705292898E-3</v>
      </c>
      <c r="L337" t="str">
        <f>VLOOKUP(A337,'[1]shui_24h-VS-hzt_10_24h.GeneDiff'!$1:$1048576,12,0)</f>
        <v>ko01110//Biosynthesis of secondary metabolites;ko00904//Diterpenoid biosynthesis</v>
      </c>
      <c r="M337" t="str">
        <f>VLOOKUP(A337,'[1]shui_24h-VS-hzt_10_24h.GeneDiff'!$1:$1048576,13,0)</f>
        <v>-</v>
      </c>
      <c r="N337" t="str">
        <f>VLOOKUP(A337,'[1]shui_24h-VS-hzt_10_24h.GeneDiff'!$1:$1048576,14,0)</f>
        <v>GO:0016705//oxidoreductase activity, acting on paired donors, with incorporation or reduction of molecular oxygen;GO:0005515//protein binding</v>
      </c>
      <c r="O337" t="str">
        <f>VLOOKUP(A337,'[1]shui_24h-VS-hzt_10_24h.GeneDiff'!$1:$1048576,15,0)</f>
        <v>GO:0044710;GO:0009639//response to red or far red light;GO:0001101//response to acid chemical</v>
      </c>
      <c r="P337" t="str">
        <f>VLOOKUP(A337,'[1]shui_24h-VS-hzt_10_24h.GeneDiff'!$1:$1048576,16,0)</f>
        <v>gi|985482239|ref|NP_001306263.1|/1.09809e-105/gibberellin 3-beta-dioxygenase 1-like [Nicotiana sylvestris]</v>
      </c>
    </row>
    <row r="338" spans="1:16">
      <c r="A338" s="1" t="s">
        <v>336</v>
      </c>
      <c r="B338">
        <f>VLOOKUP(A338,'[1]shui_24h-VS-hzt_10_24h.GeneDiff'!$1:$1048576,2,0)</f>
        <v>1560</v>
      </c>
      <c r="C338">
        <f>VLOOKUP(A338,'[1]shui_24h-VS-hzt_10_24h.GeneDiff'!$1:$1048576,3,0)</f>
        <v>10</v>
      </c>
      <c r="D338">
        <f>VLOOKUP(A338,'[1]shui_24h-VS-hzt_10_24h.GeneDiff'!$1:$1048576,4,0)</f>
        <v>17</v>
      </c>
      <c r="E338">
        <f>VLOOKUP(A338,'[1]shui_24h-VS-hzt_10_24h.GeneDiff'!$1:$1048576,5,0)</f>
        <v>53</v>
      </c>
      <c r="F338">
        <f>VLOOKUP(A338,'[1]shui_24h-VS-hzt_10_24h.GeneDiff'!$1:$1048576,6,0)</f>
        <v>57</v>
      </c>
      <c r="G338">
        <f>VLOOKUP(A338,'[1]shui_24h-VS-hzt_10_24h.GeneDiff'!$1:$1048576,7,0)</f>
        <v>0.64021307763396895</v>
      </c>
      <c r="H338">
        <f>VLOOKUP(A338,'[1]shui_24h-VS-hzt_10_24h.GeneDiff'!$1:$1048576,8,0)</f>
        <v>1.9887544683770899</v>
      </c>
      <c r="I338" t="str">
        <f>VLOOKUP(A338,'[1]shui_24h-VS-hzt_10_24h.GeneDiff'!$1:$1048576,9,0)</f>
        <v>up</v>
      </c>
      <c r="J338">
        <f>VLOOKUP(A338,'[1]shui_24h-VS-hzt_10_24h.GeneDiff'!$1:$1048576,10,0)</f>
        <v>1.21418981078017E-4</v>
      </c>
      <c r="K338">
        <f>VLOOKUP(A338,'[1]shui_24h-VS-hzt_10_24h.GeneDiff'!$1:$1048576,11,0)</f>
        <v>4.76146648558309E-3</v>
      </c>
      <c r="L338" t="str">
        <f>VLOOKUP(A338,'[1]shui_24h-VS-hzt_10_24h.GeneDiff'!$1:$1048576,12,0)</f>
        <v>ko04120//Ubiquitin mediated proteolysis</v>
      </c>
      <c r="M338" t="str">
        <f>VLOOKUP(A338,'[1]shui_24h-VS-hzt_10_24h.GeneDiff'!$1:$1048576,13,0)</f>
        <v>-</v>
      </c>
      <c r="N338" t="str">
        <f>VLOOKUP(A338,'[1]shui_24h-VS-hzt_10_24h.GeneDiff'!$1:$1048576,14,0)</f>
        <v>-</v>
      </c>
      <c r="O338" t="str">
        <f>VLOOKUP(A338,'[1]shui_24h-VS-hzt_10_24h.GeneDiff'!$1:$1048576,15,0)</f>
        <v>-</v>
      </c>
      <c r="P338" t="str">
        <f>VLOOKUP(A338,'[1]shui_24h-VS-hzt_10_24h.GeneDiff'!$1:$1048576,16,0)</f>
        <v>gi|697164561|ref|XP_009591088.1|;gi|698488313|ref|XP_009790764.1|/0;0/PREDICTED: uncharacterized protein LOC104088155 isoform X3 [Nicotiana tomentosiformis];PREDICTED: uncharacterized protein LOC104238167 isoform X1 [Nicotiana sylvestris]</v>
      </c>
    </row>
    <row r="339" spans="1:16">
      <c r="A339" s="1" t="s">
        <v>337</v>
      </c>
      <c r="B339">
        <f>VLOOKUP(A339,'[1]shui_24h-VS-hzt_10_24h.GeneDiff'!$1:$1048576,2,0)</f>
        <v>444</v>
      </c>
      <c r="C339">
        <f>VLOOKUP(A339,'[1]shui_24h-VS-hzt_10_24h.GeneDiff'!$1:$1048576,3,0)</f>
        <v>29</v>
      </c>
      <c r="D339">
        <f>VLOOKUP(A339,'[1]shui_24h-VS-hzt_10_24h.GeneDiff'!$1:$1048576,4,0)</f>
        <v>54</v>
      </c>
      <c r="E339">
        <f>VLOOKUP(A339,'[1]shui_24h-VS-hzt_10_24h.GeneDiff'!$1:$1048576,5,0)</f>
        <v>180</v>
      </c>
      <c r="F339">
        <f>VLOOKUP(A339,'[1]shui_24h-VS-hzt_10_24h.GeneDiff'!$1:$1048576,6,0)</f>
        <v>94</v>
      </c>
      <c r="G339">
        <f>VLOOKUP(A339,'[1]shui_24h-VS-hzt_10_24h.GeneDiff'!$1:$1048576,7,0)</f>
        <v>1.98155436937496</v>
      </c>
      <c r="H339">
        <f>VLOOKUP(A339,'[1]shui_24h-VS-hzt_10_24h.GeneDiff'!$1:$1048576,8,0)</f>
        <v>1.7156386119915701</v>
      </c>
      <c r="I339" t="str">
        <f>VLOOKUP(A339,'[1]shui_24h-VS-hzt_10_24h.GeneDiff'!$1:$1048576,9,0)</f>
        <v>up</v>
      </c>
      <c r="J339">
        <f>VLOOKUP(A339,'[1]shui_24h-VS-hzt_10_24h.GeneDiff'!$1:$1048576,10,0)</f>
        <v>1.2404339821432599E-4</v>
      </c>
      <c r="K339">
        <f>VLOOKUP(A339,'[1]shui_24h-VS-hzt_10_24h.GeneDiff'!$1:$1048576,11,0)</f>
        <v>4.8395469150169798E-3</v>
      </c>
      <c r="L339" t="str">
        <f>VLOOKUP(A339,'[1]shui_24h-VS-hzt_10_24h.GeneDiff'!$1:$1048576,12,0)</f>
        <v>-</v>
      </c>
      <c r="M339" t="str">
        <f>VLOOKUP(A339,'[1]shui_24h-VS-hzt_10_24h.GeneDiff'!$1:$1048576,13,0)</f>
        <v>-</v>
      </c>
      <c r="N339" t="str">
        <f>VLOOKUP(A339,'[1]shui_24h-VS-hzt_10_24h.GeneDiff'!$1:$1048576,14,0)</f>
        <v>GO:0043169//cation binding</v>
      </c>
      <c r="O339" t="str">
        <f>VLOOKUP(A339,'[1]shui_24h-VS-hzt_10_24h.GeneDiff'!$1:$1048576,15,0)</f>
        <v>GO:0006812//cation transport</v>
      </c>
      <c r="P339" t="str">
        <f>VLOOKUP(A339,'[1]shui_24h-VS-hzt_10_24h.GeneDiff'!$1:$1048576,16,0)</f>
        <v>gi|697108501|ref|XP_009608111.1|/6.16966e-106/PREDICTED: heavy metal-associated isoprenylated plant protein 26 [Nicotiana tomentosiformis]</v>
      </c>
    </row>
    <row r="340" spans="1:16">
      <c r="A340" s="1" t="s">
        <v>338</v>
      </c>
      <c r="B340">
        <f>VLOOKUP(A340,'[1]shui_24h-VS-hzt_10_24h.GeneDiff'!$1:$1048576,2,0)</f>
        <v>1188</v>
      </c>
      <c r="C340">
        <f>VLOOKUP(A340,'[1]shui_24h-VS-hzt_10_24h.GeneDiff'!$1:$1048576,3,0)</f>
        <v>104</v>
      </c>
      <c r="D340">
        <f>VLOOKUP(A340,'[1]shui_24h-VS-hzt_10_24h.GeneDiff'!$1:$1048576,4,0)</f>
        <v>110</v>
      </c>
      <c r="E340">
        <f>VLOOKUP(A340,'[1]shui_24h-VS-hzt_10_24h.GeneDiff'!$1:$1048576,5,0)</f>
        <v>231</v>
      </c>
      <c r="F340">
        <f>VLOOKUP(A340,'[1]shui_24h-VS-hzt_10_24h.GeneDiff'!$1:$1048576,6,0)</f>
        <v>217</v>
      </c>
      <c r="G340">
        <f>VLOOKUP(A340,'[1]shui_24h-VS-hzt_10_24h.GeneDiff'!$1:$1048576,7,0)</f>
        <v>2.8521574824404601</v>
      </c>
      <c r="H340">
        <f>VLOOKUP(A340,'[1]shui_24h-VS-hzt_10_24h.GeneDiff'!$1:$1048576,8,0)</f>
        <v>1.03490223982481</v>
      </c>
      <c r="I340" t="str">
        <f>VLOOKUP(A340,'[1]shui_24h-VS-hzt_10_24h.GeneDiff'!$1:$1048576,9,0)</f>
        <v>up</v>
      </c>
      <c r="J340">
        <f>VLOOKUP(A340,'[1]shui_24h-VS-hzt_10_24h.GeneDiff'!$1:$1048576,10,0)</f>
        <v>1.2417753351672201E-4</v>
      </c>
      <c r="K340">
        <f>VLOOKUP(A340,'[1]shui_24h-VS-hzt_10_24h.GeneDiff'!$1:$1048576,11,0)</f>
        <v>4.8395469150169798E-3</v>
      </c>
      <c r="L340" t="str">
        <f>VLOOKUP(A340,'[1]shui_24h-VS-hzt_10_24h.GeneDiff'!$1:$1048576,12,0)</f>
        <v>ko04626//Plant-pathogen interaction;ko04075//Plant hormone signal transduction</v>
      </c>
      <c r="M340" t="str">
        <f>VLOOKUP(A340,'[1]shui_24h-VS-hzt_10_24h.GeneDiff'!$1:$1048576,13,0)</f>
        <v>-</v>
      </c>
      <c r="N340" t="str">
        <f>VLOOKUP(A340,'[1]shui_24h-VS-hzt_10_24h.GeneDiff'!$1:$1048576,14,0)</f>
        <v>GO:0004713//protein tyrosine kinase activity;GO:0032550</v>
      </c>
      <c r="O340" t="str">
        <f>VLOOKUP(A340,'[1]shui_24h-VS-hzt_10_24h.GeneDiff'!$1:$1048576,15,0)</f>
        <v>GO:0006468//protein phosphorylation</v>
      </c>
      <c r="P340" t="str">
        <f>VLOOKUP(A340,'[1]shui_24h-VS-hzt_10_24h.GeneDiff'!$1:$1048576,16,0)</f>
        <v>gi|697146114|ref|XP_009627196.1|/0/PREDICTED: putative serine/threonine-protein kinase {ECO:0000250|UniProtKB:Q9FE20, ECO:0000303|Ref.2} [Nicotiana tomentosiformis]</v>
      </c>
    </row>
    <row r="341" spans="1:16">
      <c r="A341" s="1" t="s">
        <v>339</v>
      </c>
      <c r="B341">
        <f>VLOOKUP(A341,'[1]shui_24h-VS-hzt_10_24h.GeneDiff'!$1:$1048576,2,0)</f>
        <v>1335</v>
      </c>
      <c r="C341">
        <f>VLOOKUP(A341,'[1]shui_24h-VS-hzt_10_24h.GeneDiff'!$1:$1048576,3,0)</f>
        <v>123</v>
      </c>
      <c r="D341">
        <f>VLOOKUP(A341,'[1]shui_24h-VS-hzt_10_24h.GeneDiff'!$1:$1048576,4,0)</f>
        <v>149</v>
      </c>
      <c r="E341">
        <f>VLOOKUP(A341,'[1]shui_24h-VS-hzt_10_24h.GeneDiff'!$1:$1048576,5,0)</f>
        <v>210</v>
      </c>
      <c r="F341">
        <f>VLOOKUP(A341,'[1]shui_24h-VS-hzt_10_24h.GeneDiff'!$1:$1048576,6,0)</f>
        <v>439</v>
      </c>
      <c r="G341">
        <f>VLOOKUP(A341,'[1]shui_24h-VS-hzt_10_24h.GeneDiff'!$1:$1048576,7,0)</f>
        <v>3.3076221703081998</v>
      </c>
      <c r="H341">
        <f>VLOOKUP(A341,'[1]shui_24h-VS-hzt_10_24h.GeneDiff'!$1:$1048576,8,0)</f>
        <v>1.2048919645196801</v>
      </c>
      <c r="I341" t="str">
        <f>VLOOKUP(A341,'[1]shui_24h-VS-hzt_10_24h.GeneDiff'!$1:$1048576,9,0)</f>
        <v>up</v>
      </c>
      <c r="J341">
        <f>VLOOKUP(A341,'[1]shui_24h-VS-hzt_10_24h.GeneDiff'!$1:$1048576,10,0)</f>
        <v>1.2896957534687799E-4</v>
      </c>
      <c r="K341">
        <f>VLOOKUP(A341,'[1]shui_24h-VS-hzt_10_24h.GeneDiff'!$1:$1048576,11,0)</f>
        <v>4.9954321143878396E-3</v>
      </c>
      <c r="L341" t="str">
        <f>VLOOKUP(A341,'[1]shui_24h-VS-hzt_10_24h.GeneDiff'!$1:$1048576,12,0)</f>
        <v>-</v>
      </c>
      <c r="M341" t="str">
        <f>VLOOKUP(A341,'[1]shui_24h-VS-hzt_10_24h.GeneDiff'!$1:$1048576,13,0)</f>
        <v>GO:0005911//cell-cell junction;GO:0043231//intracellular membrane-bounded organelle</v>
      </c>
      <c r="N341" t="str">
        <f>VLOOKUP(A341,'[1]shui_24h-VS-hzt_10_24h.GeneDiff'!$1:$1048576,14,0)</f>
        <v>-</v>
      </c>
      <c r="O341" t="str">
        <f>VLOOKUP(A341,'[1]shui_24h-VS-hzt_10_24h.GeneDiff'!$1:$1048576,15,0)</f>
        <v>-</v>
      </c>
      <c r="P341" t="str">
        <f>VLOOKUP(A341,'[1]shui_24h-VS-hzt_10_24h.GeneDiff'!$1:$1048576,16,0)</f>
        <v>gi|697174196|ref|XP_009596040.1|/1.03739e-67/PREDICTED: neurogenic protein mastermind-like [Nicotiana tomentosiformis]</v>
      </c>
    </row>
    <row r="342" spans="1:16">
      <c r="A342" s="1" t="s">
        <v>340</v>
      </c>
      <c r="B342">
        <f>VLOOKUP(A342,'[1]shui_24h-VS-hzt_10_24h.GeneDiff'!$1:$1048576,2,0)</f>
        <v>1992</v>
      </c>
      <c r="C342">
        <f>VLOOKUP(A342,'[1]shui_24h-VS-hzt_10_24h.GeneDiff'!$1:$1048576,3,0)</f>
        <v>172</v>
      </c>
      <c r="D342">
        <f>VLOOKUP(A342,'[1]shui_24h-VS-hzt_10_24h.GeneDiff'!$1:$1048576,4,0)</f>
        <v>141</v>
      </c>
      <c r="E342">
        <f>VLOOKUP(A342,'[1]shui_24h-VS-hzt_10_24h.GeneDiff'!$1:$1048576,5,0)</f>
        <v>260</v>
      </c>
      <c r="F342">
        <f>VLOOKUP(A342,'[1]shui_24h-VS-hzt_10_24h.GeneDiff'!$1:$1048576,6,0)</f>
        <v>394</v>
      </c>
      <c r="G342">
        <f>VLOOKUP(A342,'[1]shui_24h-VS-hzt_10_24h.GeneDiff'!$1:$1048576,7,0)</f>
        <v>3.3865222119688001</v>
      </c>
      <c r="H342">
        <f>VLOOKUP(A342,'[1]shui_24h-VS-hzt_10_24h.GeneDiff'!$1:$1048576,8,0)</f>
        <v>1.01464525231386</v>
      </c>
      <c r="I342" t="str">
        <f>VLOOKUP(A342,'[1]shui_24h-VS-hzt_10_24h.GeneDiff'!$1:$1048576,9,0)</f>
        <v>up</v>
      </c>
      <c r="J342">
        <f>VLOOKUP(A342,'[1]shui_24h-VS-hzt_10_24h.GeneDiff'!$1:$1048576,10,0)</f>
        <v>1.3198342944575401E-4</v>
      </c>
      <c r="K342">
        <f>VLOOKUP(A342,'[1]shui_24h-VS-hzt_10_24h.GeneDiff'!$1:$1048576,11,0)</f>
        <v>5.0905799235628898E-3</v>
      </c>
      <c r="L342" t="str">
        <f>VLOOKUP(A342,'[1]shui_24h-VS-hzt_10_24h.GeneDiff'!$1:$1048576,12,0)</f>
        <v>-</v>
      </c>
      <c r="M342" t="str">
        <f>VLOOKUP(A342,'[1]shui_24h-VS-hzt_10_24h.GeneDiff'!$1:$1048576,13,0)</f>
        <v>-</v>
      </c>
      <c r="N342" t="str">
        <f>VLOOKUP(A342,'[1]shui_24h-VS-hzt_10_24h.GeneDiff'!$1:$1048576,14,0)</f>
        <v>GO:0016759//cellulose synthase activity</v>
      </c>
      <c r="O342" t="str">
        <f>VLOOKUP(A342,'[1]shui_24h-VS-hzt_10_24h.GeneDiff'!$1:$1048576,15,0)</f>
        <v>-</v>
      </c>
      <c r="P342" t="str">
        <f>VLOOKUP(A342,'[1]shui_24h-VS-hzt_10_24h.GeneDiff'!$1:$1048576,16,0)</f>
        <v>gi|697129003|ref|XP_009618557.1|/0/PREDICTED: xyloglucan glycosyltransferase 4 [Nicotiana tomentosiformis]</v>
      </c>
    </row>
    <row r="343" spans="1:16">
      <c r="A343" s="1" t="s">
        <v>341</v>
      </c>
      <c r="B343">
        <f>VLOOKUP(A343,'[1]shui_24h-VS-hzt_10_24h.GeneDiff'!$1:$1048576,2,0)</f>
        <v>459</v>
      </c>
      <c r="C343">
        <f>VLOOKUP(A343,'[1]shui_24h-VS-hzt_10_24h.GeneDiff'!$1:$1048576,3,0)</f>
        <v>30</v>
      </c>
      <c r="D343">
        <f>VLOOKUP(A343,'[1]shui_24h-VS-hzt_10_24h.GeneDiff'!$1:$1048576,4,0)</f>
        <v>29</v>
      </c>
      <c r="E343">
        <f>VLOOKUP(A343,'[1]shui_24h-VS-hzt_10_24h.GeneDiff'!$1:$1048576,5,0)</f>
        <v>97</v>
      </c>
      <c r="F343">
        <f>VLOOKUP(A343,'[1]shui_24h-VS-hzt_10_24h.GeneDiff'!$1:$1048576,6,0)</f>
        <v>86</v>
      </c>
      <c r="G343">
        <f>VLOOKUP(A343,'[1]shui_24h-VS-hzt_10_24h.GeneDiff'!$1:$1048576,7,0)</f>
        <v>1.4300821909474799</v>
      </c>
      <c r="H343">
        <f>VLOOKUP(A343,'[1]shui_24h-VS-hzt_10_24h.GeneDiff'!$1:$1048576,8,0)</f>
        <v>1.59896286529457</v>
      </c>
      <c r="I343" t="str">
        <f>VLOOKUP(A343,'[1]shui_24h-VS-hzt_10_24h.GeneDiff'!$1:$1048576,9,0)</f>
        <v>up</v>
      </c>
      <c r="J343">
        <f>VLOOKUP(A343,'[1]shui_24h-VS-hzt_10_24h.GeneDiff'!$1:$1048576,10,0)</f>
        <v>1.3223333938272699E-4</v>
      </c>
      <c r="K343">
        <f>VLOOKUP(A343,'[1]shui_24h-VS-hzt_10_24h.GeneDiff'!$1:$1048576,11,0)</f>
        <v>5.0905799235628898E-3</v>
      </c>
      <c r="L343" t="str">
        <f>VLOOKUP(A343,'[1]shui_24h-VS-hzt_10_24h.GeneDiff'!$1:$1048576,12,0)</f>
        <v>-</v>
      </c>
      <c r="M343" t="str">
        <f>VLOOKUP(A343,'[1]shui_24h-VS-hzt_10_24h.GeneDiff'!$1:$1048576,13,0)</f>
        <v>-</v>
      </c>
      <c r="N343" t="str">
        <f>VLOOKUP(A343,'[1]shui_24h-VS-hzt_10_24h.GeneDiff'!$1:$1048576,14,0)</f>
        <v>-</v>
      </c>
      <c r="O343" t="str">
        <f>VLOOKUP(A343,'[1]shui_24h-VS-hzt_10_24h.GeneDiff'!$1:$1048576,15,0)</f>
        <v>-</v>
      </c>
      <c r="P343" t="str">
        <f>VLOOKUP(A343,'[1]shui_24h-VS-hzt_10_24h.GeneDiff'!$1:$1048576,16,0)</f>
        <v>gi|965600715|dbj|BAT87893.1|/1.08736e-19/hypothetical protein VIGAN_05131200 [Vigna angularis var. angularis]</v>
      </c>
    </row>
    <row r="344" spans="1:16">
      <c r="A344" s="1" t="s">
        <v>342</v>
      </c>
      <c r="B344">
        <f>VLOOKUP(A344,'[1]shui_24h-VS-hzt_10_24h.GeneDiff'!$1:$1048576,2,0)</f>
        <v>1521</v>
      </c>
      <c r="C344">
        <f>VLOOKUP(A344,'[1]shui_24h-VS-hzt_10_24h.GeneDiff'!$1:$1048576,3,0)</f>
        <v>9</v>
      </c>
      <c r="D344">
        <f>VLOOKUP(A344,'[1]shui_24h-VS-hzt_10_24h.GeneDiff'!$1:$1048576,4,0)</f>
        <v>0</v>
      </c>
      <c r="E344">
        <f>VLOOKUP(A344,'[1]shui_24h-VS-hzt_10_24h.GeneDiff'!$1:$1048576,5,0)</f>
        <v>55</v>
      </c>
      <c r="F344">
        <f>VLOOKUP(A344,'[1]shui_24h-VS-hzt_10_24h.GeneDiff'!$1:$1048576,6,0)</f>
        <v>25</v>
      </c>
      <c r="G344">
        <f>VLOOKUP(A344,'[1]shui_24h-VS-hzt_10_24h.GeneDiff'!$1:$1048576,7,0)</f>
        <v>7.2071725199224196E-2</v>
      </c>
      <c r="H344">
        <f>VLOOKUP(A344,'[1]shui_24h-VS-hzt_10_24h.GeneDiff'!$1:$1048576,8,0)</f>
        <v>3.0835801642986498</v>
      </c>
      <c r="I344" t="str">
        <f>VLOOKUP(A344,'[1]shui_24h-VS-hzt_10_24h.GeneDiff'!$1:$1048576,9,0)</f>
        <v>up</v>
      </c>
      <c r="J344">
        <f>VLOOKUP(A344,'[1]shui_24h-VS-hzt_10_24h.GeneDiff'!$1:$1048576,10,0)</f>
        <v>1.42889178731744E-4</v>
      </c>
      <c r="K344">
        <f>VLOOKUP(A344,'[1]shui_24h-VS-hzt_10_24h.GeneDiff'!$1:$1048576,11,0)</f>
        <v>5.4278950797989802E-3</v>
      </c>
      <c r="L344" t="str">
        <f>VLOOKUP(A344,'[1]shui_24h-VS-hzt_10_24h.GeneDiff'!$1:$1048576,12,0)</f>
        <v>ko00943//Isoflavonoid biosynthesis;ko00903//Limonene and pinene degradation;ko01100//Metabolic pathways;ko00945//Stilbenoid, diarylheptanoid and gingerol biosynthesis;ko01110//Biosynthesis of secondary metabolites;ko00940//Phenylpropanoid biosynthesis;ko00460//Cyanoamino acid metabolism;ko00904//Diterpenoid biosynthesis</v>
      </c>
      <c r="M344" t="str">
        <f>VLOOKUP(A344,'[1]shui_24h-VS-hzt_10_24h.GeneDiff'!$1:$1048576,13,0)</f>
        <v>-</v>
      </c>
      <c r="N344" t="str">
        <f>VLOOKUP(A344,'[1]shui_24h-VS-hzt_10_24h.GeneDiff'!$1:$1048576,14,0)</f>
        <v>GO:0016491//oxidoreductase activity;GO:0005488;GO:0016705//oxidoreductase activity, acting on paired donors, with incorporation or reduction of molecular oxygen;GO:0004497//monooxygenase activity</v>
      </c>
      <c r="O344" t="str">
        <f>VLOOKUP(A344,'[1]shui_24h-VS-hzt_10_24h.GeneDiff'!$1:$1048576,15,0)</f>
        <v>-</v>
      </c>
      <c r="P344" t="str">
        <f>VLOOKUP(A344,'[1]shui_24h-VS-hzt_10_24h.GeneDiff'!$1:$1048576,16,0)</f>
        <v>gi|698500225|ref|XP_009795889.1|/0/PREDICTED: premnaspirodiene oxygenase-like [Nicotiana sylvestris]</v>
      </c>
    </row>
    <row r="345" spans="1:16">
      <c r="A345" s="1" t="s">
        <v>343</v>
      </c>
      <c r="B345">
        <f>VLOOKUP(A345,'[1]shui_24h-VS-hzt_10_24h.GeneDiff'!$1:$1048576,2,0)</f>
        <v>780</v>
      </c>
      <c r="C345">
        <f>VLOOKUP(A345,'[1]shui_24h-VS-hzt_10_24h.GeneDiff'!$1:$1048576,3,0)</f>
        <v>169</v>
      </c>
      <c r="D345">
        <f>VLOOKUP(A345,'[1]shui_24h-VS-hzt_10_24h.GeneDiff'!$1:$1048576,4,0)</f>
        <v>182</v>
      </c>
      <c r="E345">
        <f>VLOOKUP(A345,'[1]shui_24h-VS-hzt_10_24h.GeneDiff'!$1:$1048576,5,0)</f>
        <v>265</v>
      </c>
      <c r="F345">
        <f>VLOOKUP(A345,'[1]shui_24h-VS-hzt_10_24h.GeneDiff'!$1:$1048576,6,0)</f>
        <v>475</v>
      </c>
      <c r="G345">
        <f>VLOOKUP(A345,'[1]shui_24h-VS-hzt_10_24h.GeneDiff'!$1:$1048576,7,0)</f>
        <v>3.5542365589598899</v>
      </c>
      <c r="H345">
        <f>VLOOKUP(A345,'[1]shui_24h-VS-hzt_10_24h.GeneDiff'!$1:$1048576,8,0)</f>
        <v>1.0283256050831899</v>
      </c>
      <c r="I345" t="str">
        <f>VLOOKUP(A345,'[1]shui_24h-VS-hzt_10_24h.GeneDiff'!$1:$1048576,9,0)</f>
        <v>up</v>
      </c>
      <c r="J345">
        <f>VLOOKUP(A345,'[1]shui_24h-VS-hzt_10_24h.GeneDiff'!$1:$1048576,10,0)</f>
        <v>1.43158346246329E-4</v>
      </c>
      <c r="K345">
        <f>VLOOKUP(A345,'[1]shui_24h-VS-hzt_10_24h.GeneDiff'!$1:$1048576,11,0)</f>
        <v>5.4315758108309303E-3</v>
      </c>
      <c r="L345" t="str">
        <f>VLOOKUP(A345,'[1]shui_24h-VS-hzt_10_24h.GeneDiff'!$1:$1048576,12,0)</f>
        <v>-</v>
      </c>
      <c r="M345" t="str">
        <f>VLOOKUP(A345,'[1]shui_24h-VS-hzt_10_24h.GeneDiff'!$1:$1048576,13,0)</f>
        <v>GO:0031224//intrinsic component of membrane</v>
      </c>
      <c r="N345" t="str">
        <f>VLOOKUP(A345,'[1]shui_24h-VS-hzt_10_24h.GeneDiff'!$1:$1048576,14,0)</f>
        <v>-</v>
      </c>
      <c r="O345" t="str">
        <f>VLOOKUP(A345,'[1]shui_24h-VS-hzt_10_24h.GeneDiff'!$1:$1048576,15,0)</f>
        <v>GO:0044765</v>
      </c>
      <c r="P345" t="str">
        <f>VLOOKUP(A345,'[1]shui_24h-VS-hzt_10_24h.GeneDiff'!$1:$1048576,16,0)</f>
        <v>gi|697185250|ref|XP_009601651.1|/3.07834e-106/PREDICTED: bidirectional sugar transporter SWEET3b [Nicotiana tomentosiformis]</v>
      </c>
    </row>
    <row r="346" spans="1:16">
      <c r="A346" s="1" t="s">
        <v>344</v>
      </c>
      <c r="B346">
        <f>VLOOKUP(A346,'[1]shui_24h-VS-hzt_10_24h.GeneDiff'!$1:$1048576,2,0)</f>
        <v>594</v>
      </c>
      <c r="C346">
        <f>VLOOKUP(A346,'[1]shui_24h-VS-hzt_10_24h.GeneDiff'!$1:$1048576,3,0)</f>
        <v>81</v>
      </c>
      <c r="D346">
        <f>VLOOKUP(A346,'[1]shui_24h-VS-hzt_10_24h.GeneDiff'!$1:$1048576,4,0)</f>
        <v>156</v>
      </c>
      <c r="E346">
        <f>VLOOKUP(A346,'[1]shui_24h-VS-hzt_10_24h.GeneDiff'!$1:$1048576,5,0)</f>
        <v>262</v>
      </c>
      <c r="F346">
        <f>VLOOKUP(A346,'[1]shui_24h-VS-hzt_10_24h.GeneDiff'!$1:$1048576,6,0)</f>
        <v>270</v>
      </c>
      <c r="G346">
        <f>VLOOKUP(A346,'[1]shui_24h-VS-hzt_10_24h.GeneDiff'!$1:$1048576,7,0)</f>
        <v>3.06016719730974</v>
      </c>
      <c r="H346">
        <f>VLOOKUP(A346,'[1]shui_24h-VS-hzt_10_24h.GeneDiff'!$1:$1048576,8,0)</f>
        <v>1.1444125800209399</v>
      </c>
      <c r="I346" t="str">
        <f>VLOOKUP(A346,'[1]shui_24h-VS-hzt_10_24h.GeneDiff'!$1:$1048576,9,0)</f>
        <v>up</v>
      </c>
      <c r="J346">
        <f>VLOOKUP(A346,'[1]shui_24h-VS-hzt_10_24h.GeneDiff'!$1:$1048576,10,0)</f>
        <v>1.4981017735043301E-4</v>
      </c>
      <c r="K346">
        <f>VLOOKUP(A346,'[1]shui_24h-VS-hzt_10_24h.GeneDiff'!$1:$1048576,11,0)</f>
        <v>5.6261193152167197E-3</v>
      </c>
      <c r="L346" t="str">
        <f>VLOOKUP(A346,'[1]shui_24h-VS-hzt_10_24h.GeneDiff'!$1:$1048576,12,0)</f>
        <v>ko04626//Plant-pathogen interaction;ko04075//Plant hormone signal transduction</v>
      </c>
      <c r="M346" t="str">
        <f>VLOOKUP(A346,'[1]shui_24h-VS-hzt_10_24h.GeneDiff'!$1:$1048576,13,0)</f>
        <v>-</v>
      </c>
      <c r="N346" t="str">
        <f>VLOOKUP(A346,'[1]shui_24h-VS-hzt_10_24h.GeneDiff'!$1:$1048576,14,0)</f>
        <v>GO:0016491//oxidoreductase activity</v>
      </c>
      <c r="O346" t="str">
        <f>VLOOKUP(A346,'[1]shui_24h-VS-hzt_10_24h.GeneDiff'!$1:$1048576,15,0)</f>
        <v>GO:0008152//metabolic process</v>
      </c>
      <c r="P346" t="str">
        <f>VLOOKUP(A346,'[1]shui_24h-VS-hzt_10_24h.GeneDiff'!$1:$1048576,16,0)</f>
        <v>gi|697190883|ref|XP_009604507.1|/5.57586e-139/PREDICTED: somatic embryogenesis receptor kinase 2-like [Nicotiana tomentosiformis]</v>
      </c>
    </row>
    <row r="347" spans="1:16">
      <c r="A347" s="1" t="s">
        <v>345</v>
      </c>
      <c r="B347">
        <f>VLOOKUP(A347,'[1]shui_24h-VS-hzt_10_24h.GeneDiff'!$1:$1048576,2,0)</f>
        <v>663</v>
      </c>
      <c r="C347">
        <f>VLOOKUP(A347,'[1]shui_24h-VS-hzt_10_24h.GeneDiff'!$1:$1048576,3,0)</f>
        <v>40</v>
      </c>
      <c r="D347">
        <f>VLOOKUP(A347,'[1]shui_24h-VS-hzt_10_24h.GeneDiff'!$1:$1048576,4,0)</f>
        <v>38</v>
      </c>
      <c r="E347">
        <f>VLOOKUP(A347,'[1]shui_24h-VS-hzt_10_24h.GeneDiff'!$1:$1048576,5,0)</f>
        <v>117</v>
      </c>
      <c r="F347">
        <f>VLOOKUP(A347,'[1]shui_24h-VS-hzt_10_24h.GeneDiff'!$1:$1048576,6,0)</f>
        <v>101</v>
      </c>
      <c r="G347">
        <f>VLOOKUP(A347,'[1]shui_24h-VS-hzt_10_24h.GeneDiff'!$1:$1048576,7,0)</f>
        <v>1.7129818443839899</v>
      </c>
      <c r="H347">
        <f>VLOOKUP(A347,'[1]shui_24h-VS-hzt_10_24h.GeneDiff'!$1:$1048576,8,0)</f>
        <v>1.4501937626300001</v>
      </c>
      <c r="I347" t="str">
        <f>VLOOKUP(A347,'[1]shui_24h-VS-hzt_10_24h.GeneDiff'!$1:$1048576,9,0)</f>
        <v>up</v>
      </c>
      <c r="J347">
        <f>VLOOKUP(A347,'[1]shui_24h-VS-hzt_10_24h.GeneDiff'!$1:$1048576,10,0)</f>
        <v>1.50136433630796E-4</v>
      </c>
      <c r="K347">
        <f>VLOOKUP(A347,'[1]shui_24h-VS-hzt_10_24h.GeneDiff'!$1:$1048576,11,0)</f>
        <v>5.6285988298993804E-3</v>
      </c>
      <c r="L347" t="str">
        <f>VLOOKUP(A347,'[1]shui_24h-VS-hzt_10_24h.GeneDiff'!$1:$1048576,12,0)</f>
        <v>ko00480//Glutathione metabolism</v>
      </c>
      <c r="M347" t="str">
        <f>VLOOKUP(A347,'[1]shui_24h-VS-hzt_10_24h.GeneDiff'!$1:$1048576,13,0)</f>
        <v>-</v>
      </c>
      <c r="N347" t="str">
        <f>VLOOKUP(A347,'[1]shui_24h-VS-hzt_10_24h.GeneDiff'!$1:$1048576,14,0)</f>
        <v>GO:0016765//transferase activity, transferring alkyl or aryl (other than methyl) groups</v>
      </c>
      <c r="O347" t="str">
        <f>VLOOKUP(A347,'[1]shui_24h-VS-hzt_10_24h.GeneDiff'!$1:$1048576,15,0)</f>
        <v>GO:0009755//hormone-mediated signaling pathway</v>
      </c>
      <c r="P347" t="str">
        <f>VLOOKUP(A347,'[1]shui_24h-VS-hzt_10_24h.GeneDiff'!$1:$1048576,16,0)</f>
        <v>gi|697128716|ref|XP_009618409.1|/1.20504e-146/PREDICTED: probable glutathione S-transferase [Nicotiana tomentosiformis]</v>
      </c>
    </row>
    <row r="348" spans="1:16">
      <c r="A348" s="1" t="s">
        <v>346</v>
      </c>
      <c r="B348">
        <f>VLOOKUP(A348,'[1]shui_24h-VS-hzt_10_24h.GeneDiff'!$1:$1048576,2,0)</f>
        <v>1647</v>
      </c>
      <c r="C348">
        <f>VLOOKUP(A348,'[1]shui_24h-VS-hzt_10_24h.GeneDiff'!$1:$1048576,3,0)</f>
        <v>115</v>
      </c>
      <c r="D348">
        <f>VLOOKUP(A348,'[1]shui_24h-VS-hzt_10_24h.GeneDiff'!$1:$1048576,4,0)</f>
        <v>138</v>
      </c>
      <c r="E348">
        <f>VLOOKUP(A348,'[1]shui_24h-VS-hzt_10_24h.GeneDiff'!$1:$1048576,5,0)</f>
        <v>297</v>
      </c>
      <c r="F348">
        <f>VLOOKUP(A348,'[1]shui_24h-VS-hzt_10_24h.GeneDiff'!$1:$1048576,6,0)</f>
        <v>230</v>
      </c>
      <c r="G348">
        <f>VLOOKUP(A348,'[1]shui_24h-VS-hzt_10_24h.GeneDiff'!$1:$1048576,7,0)</f>
        <v>3.0886724344927301</v>
      </c>
      <c r="H348">
        <f>VLOOKUP(A348,'[1]shui_24h-VS-hzt_10_24h.GeneDiff'!$1:$1048576,8,0)</f>
        <v>1.0354461277193101</v>
      </c>
      <c r="I348" t="str">
        <f>VLOOKUP(A348,'[1]shui_24h-VS-hzt_10_24h.GeneDiff'!$1:$1048576,9,0)</f>
        <v>up</v>
      </c>
      <c r="J348">
        <f>VLOOKUP(A348,'[1]shui_24h-VS-hzt_10_24h.GeneDiff'!$1:$1048576,10,0)</f>
        <v>1.50736881585577E-4</v>
      </c>
      <c r="K348">
        <f>VLOOKUP(A348,'[1]shui_24h-VS-hzt_10_24h.GeneDiff'!$1:$1048576,11,0)</f>
        <v>5.6301476840634503E-3</v>
      </c>
      <c r="L348" t="str">
        <f>VLOOKUP(A348,'[1]shui_24h-VS-hzt_10_24h.GeneDiff'!$1:$1048576,12,0)</f>
        <v>ko00908//Zeatin biosynthesis;ko01100//Metabolic pathways;ko00905//Brassinosteroid biosynthesis;ko01110//Biosynthesis of secondary metabolites</v>
      </c>
      <c r="M348" t="str">
        <f>VLOOKUP(A348,'[1]shui_24h-VS-hzt_10_24h.GeneDiff'!$1:$1048576,13,0)</f>
        <v>-</v>
      </c>
      <c r="N348" t="str">
        <f>VLOOKUP(A348,'[1]shui_24h-VS-hzt_10_24h.GeneDiff'!$1:$1048576,14,0)</f>
        <v>GO:0046914//transition metal ion binding;GO:0016491//oxidoreductase activity;GO:0046906//tetrapyrrole binding</v>
      </c>
      <c r="O348" t="str">
        <f>VLOOKUP(A348,'[1]shui_24h-VS-hzt_10_24h.GeneDiff'!$1:$1048576,15,0)</f>
        <v>GO:0044710</v>
      </c>
      <c r="P348" t="str">
        <f>VLOOKUP(A348,'[1]shui_24h-VS-hzt_10_24h.GeneDiff'!$1:$1048576,16,0)</f>
        <v>gi|698486703|ref|XP_009790069.1|/0/PREDICTED: cytochrome P450 734A1 [Nicotiana sylvestris]</v>
      </c>
    </row>
    <row r="349" spans="1:16">
      <c r="A349" s="1" t="s">
        <v>347</v>
      </c>
      <c r="B349">
        <f>VLOOKUP(A349,'[1]shui_24h-VS-hzt_10_24h.GeneDiff'!$1:$1048576,2,0)</f>
        <v>1338</v>
      </c>
      <c r="C349">
        <f>VLOOKUP(A349,'[1]shui_24h-VS-hzt_10_24h.GeneDiff'!$1:$1048576,3,0)</f>
        <v>96</v>
      </c>
      <c r="D349">
        <f>VLOOKUP(A349,'[1]shui_24h-VS-hzt_10_24h.GeneDiff'!$1:$1048576,4,0)</f>
        <v>67</v>
      </c>
      <c r="E349">
        <f>VLOOKUP(A349,'[1]shui_24h-VS-hzt_10_24h.GeneDiff'!$1:$1048576,5,0)</f>
        <v>171</v>
      </c>
      <c r="F349">
        <f>VLOOKUP(A349,'[1]shui_24h-VS-hzt_10_24h.GeneDiff'!$1:$1048576,6,0)</f>
        <v>210</v>
      </c>
      <c r="G349">
        <f>VLOOKUP(A349,'[1]shui_24h-VS-hzt_10_24h.GeneDiff'!$1:$1048576,7,0)</f>
        <v>2.5700029639747899</v>
      </c>
      <c r="H349">
        <f>VLOOKUP(A349,'[1]shui_24h-VS-hzt_10_24h.GeneDiff'!$1:$1048576,8,0)</f>
        <v>1.1791488786295601</v>
      </c>
      <c r="I349" t="str">
        <f>VLOOKUP(A349,'[1]shui_24h-VS-hzt_10_24h.GeneDiff'!$1:$1048576,9,0)</f>
        <v>up</v>
      </c>
      <c r="J349">
        <f>VLOOKUP(A349,'[1]shui_24h-VS-hzt_10_24h.GeneDiff'!$1:$1048576,10,0)</f>
        <v>1.5832345667458699E-4</v>
      </c>
      <c r="K349">
        <f>VLOOKUP(A349,'[1]shui_24h-VS-hzt_10_24h.GeneDiff'!$1:$1048576,11,0)</f>
        <v>5.8657817455852598E-3</v>
      </c>
      <c r="L349" t="str">
        <f>VLOOKUP(A349,'[1]shui_24h-VS-hzt_10_24h.GeneDiff'!$1:$1048576,12,0)</f>
        <v>-</v>
      </c>
      <c r="M349" t="str">
        <f>VLOOKUP(A349,'[1]shui_24h-VS-hzt_10_24h.GeneDiff'!$1:$1048576,13,0)</f>
        <v>-</v>
      </c>
      <c r="N349" t="str">
        <f>VLOOKUP(A349,'[1]shui_24h-VS-hzt_10_24h.GeneDiff'!$1:$1048576,14,0)</f>
        <v>GO:0046914//transition metal ion binding</v>
      </c>
      <c r="O349" t="str">
        <f>VLOOKUP(A349,'[1]shui_24h-VS-hzt_10_24h.GeneDiff'!$1:$1048576,15,0)</f>
        <v>-</v>
      </c>
      <c r="P349" t="str">
        <f>VLOOKUP(A349,'[1]shui_24h-VS-hzt_10_24h.GeneDiff'!$1:$1048576,16,0)</f>
        <v>gi|697129674|ref|XP_009618898.1|/0/PREDICTED: putative E3 ubiquitin-protein ligase XBAT31 [Nicotiana tomentosiformis]</v>
      </c>
    </row>
    <row r="350" spans="1:16">
      <c r="A350" s="1" t="s">
        <v>348</v>
      </c>
      <c r="B350">
        <f>VLOOKUP(A350,'[1]shui_24h-VS-hzt_10_24h.GeneDiff'!$1:$1048576,2,0)</f>
        <v>1827</v>
      </c>
      <c r="C350">
        <f>VLOOKUP(A350,'[1]shui_24h-VS-hzt_10_24h.GeneDiff'!$1:$1048576,3,0)</f>
        <v>79</v>
      </c>
      <c r="D350">
        <f>VLOOKUP(A350,'[1]shui_24h-VS-hzt_10_24h.GeneDiff'!$1:$1048576,4,0)</f>
        <v>132</v>
      </c>
      <c r="E350">
        <f>VLOOKUP(A350,'[1]shui_24h-VS-hzt_10_24h.GeneDiff'!$1:$1048576,5,0)</f>
        <v>256</v>
      </c>
      <c r="F350">
        <f>VLOOKUP(A350,'[1]shui_24h-VS-hzt_10_24h.GeneDiff'!$1:$1048576,6,0)</f>
        <v>215</v>
      </c>
      <c r="G350">
        <f>VLOOKUP(A350,'[1]shui_24h-VS-hzt_10_24h.GeneDiff'!$1:$1048576,7,0)</f>
        <v>2.8934080222887499</v>
      </c>
      <c r="H350">
        <f>VLOOKUP(A350,'[1]shui_24h-VS-hzt_10_24h.GeneDiff'!$1:$1048576,8,0)</f>
        <v>1.1390428630655001</v>
      </c>
      <c r="I350" t="str">
        <f>VLOOKUP(A350,'[1]shui_24h-VS-hzt_10_24h.GeneDiff'!$1:$1048576,9,0)</f>
        <v>up</v>
      </c>
      <c r="J350">
        <f>VLOOKUP(A350,'[1]shui_24h-VS-hzt_10_24h.GeneDiff'!$1:$1048576,10,0)</f>
        <v>1.6055304672498E-4</v>
      </c>
      <c r="K350">
        <f>VLOOKUP(A350,'[1]shui_24h-VS-hzt_10_24h.GeneDiff'!$1:$1048576,11,0)</f>
        <v>5.92749064425282E-3</v>
      </c>
      <c r="L350" t="str">
        <f>VLOOKUP(A350,'[1]shui_24h-VS-hzt_10_24h.GeneDiff'!$1:$1048576,12,0)</f>
        <v>-</v>
      </c>
      <c r="M350" t="str">
        <f>VLOOKUP(A350,'[1]shui_24h-VS-hzt_10_24h.GeneDiff'!$1:$1048576,13,0)</f>
        <v>GO:0016020//membrane</v>
      </c>
      <c r="N350" t="str">
        <f>VLOOKUP(A350,'[1]shui_24h-VS-hzt_10_24h.GeneDiff'!$1:$1048576,14,0)</f>
        <v>-</v>
      </c>
      <c r="O350" t="str">
        <f>VLOOKUP(A350,'[1]shui_24h-VS-hzt_10_24h.GeneDiff'!$1:$1048576,15,0)</f>
        <v>-</v>
      </c>
      <c r="P350" t="str">
        <f>VLOOKUP(A350,'[1]shui_24h-VS-hzt_10_24h.GeneDiff'!$1:$1048576,16,0)</f>
        <v>gi|698521662|ref|XP_009757633.1|/0/PREDICTED: protein NRT1/ PTR FAMILY 4.4-like [Nicotiana sylvestris]</v>
      </c>
    </row>
    <row r="351" spans="1:16">
      <c r="A351" s="1" t="s">
        <v>349</v>
      </c>
      <c r="B351">
        <f>VLOOKUP(A351,'[1]shui_24h-VS-hzt_10_24h.GeneDiff'!$1:$1048576,2,0)</f>
        <v>870</v>
      </c>
      <c r="C351">
        <f>VLOOKUP(A351,'[1]shui_24h-VS-hzt_10_24h.GeneDiff'!$1:$1048576,3,0)</f>
        <v>20</v>
      </c>
      <c r="D351">
        <f>VLOOKUP(A351,'[1]shui_24h-VS-hzt_10_24h.GeneDiff'!$1:$1048576,4,0)</f>
        <v>38</v>
      </c>
      <c r="E351">
        <f>VLOOKUP(A351,'[1]shui_24h-VS-hzt_10_24h.GeneDiff'!$1:$1048576,5,0)</f>
        <v>90</v>
      </c>
      <c r="F351">
        <f>VLOOKUP(A351,'[1]shui_24h-VS-hzt_10_24h.GeneDiff'!$1:$1048576,6,0)</f>
        <v>95</v>
      </c>
      <c r="G351">
        <f>VLOOKUP(A351,'[1]shui_24h-VS-hzt_10_24h.GeneDiff'!$1:$1048576,7,0)</f>
        <v>1.4307129267558201</v>
      </c>
      <c r="H351">
        <f>VLOOKUP(A351,'[1]shui_24h-VS-hzt_10_24h.GeneDiff'!$1:$1048576,8,0)</f>
        <v>1.64493823638842</v>
      </c>
      <c r="I351" t="str">
        <f>VLOOKUP(A351,'[1]shui_24h-VS-hzt_10_24h.GeneDiff'!$1:$1048576,9,0)</f>
        <v>up</v>
      </c>
      <c r="J351">
        <f>VLOOKUP(A351,'[1]shui_24h-VS-hzt_10_24h.GeneDiff'!$1:$1048576,10,0)</f>
        <v>1.66456078096841E-4</v>
      </c>
      <c r="K351">
        <f>VLOOKUP(A351,'[1]shui_24h-VS-hzt_10_24h.GeneDiff'!$1:$1048576,11,0)</f>
        <v>6.1167758581763499E-3</v>
      </c>
      <c r="L351" t="str">
        <f>VLOOKUP(A351,'[1]shui_24h-VS-hzt_10_24h.GeneDiff'!$1:$1048576,12,0)</f>
        <v>-</v>
      </c>
      <c r="M351" t="str">
        <f>VLOOKUP(A351,'[1]shui_24h-VS-hzt_10_24h.GeneDiff'!$1:$1048576,13,0)</f>
        <v>-</v>
      </c>
      <c r="N351" t="str">
        <f>VLOOKUP(A351,'[1]shui_24h-VS-hzt_10_24h.GeneDiff'!$1:$1048576,14,0)</f>
        <v>-</v>
      </c>
      <c r="O351" t="str">
        <f>VLOOKUP(A351,'[1]shui_24h-VS-hzt_10_24h.GeneDiff'!$1:$1048576,15,0)</f>
        <v>-</v>
      </c>
      <c r="P351" t="str">
        <f>VLOOKUP(A351,'[1]shui_24h-VS-hzt_10_24h.GeneDiff'!$1:$1048576,16,0)</f>
        <v>gi|698582526|ref|XP_009777851.1|/0/PREDICTED: dof zinc finger protein DOF2.1-like [Nicotiana sylvestris]</v>
      </c>
    </row>
    <row r="352" spans="1:16">
      <c r="A352" s="1" t="s">
        <v>350</v>
      </c>
      <c r="B352">
        <f>VLOOKUP(A352,'[1]shui_24h-VS-hzt_10_24h.GeneDiff'!$1:$1048576,2,0)</f>
        <v>2157</v>
      </c>
      <c r="C352">
        <f>VLOOKUP(A352,'[1]shui_24h-VS-hzt_10_24h.GeneDiff'!$1:$1048576,3,0)</f>
        <v>276</v>
      </c>
      <c r="D352">
        <f>VLOOKUP(A352,'[1]shui_24h-VS-hzt_10_24h.GeneDiff'!$1:$1048576,4,0)</f>
        <v>329</v>
      </c>
      <c r="E352">
        <f>VLOOKUP(A352,'[1]shui_24h-VS-hzt_10_24h.GeneDiff'!$1:$1048576,5,0)</f>
        <v>409</v>
      </c>
      <c r="F352">
        <f>VLOOKUP(A352,'[1]shui_24h-VS-hzt_10_24h.GeneDiff'!$1:$1048576,6,0)</f>
        <v>1006</v>
      </c>
      <c r="G352">
        <f>VLOOKUP(A352,'[1]shui_24h-VS-hzt_10_24h.GeneDiff'!$1:$1048576,7,0)</f>
        <v>4.4301141356680196</v>
      </c>
      <c r="H352">
        <f>VLOOKUP(A352,'[1]shui_24h-VS-hzt_10_24h.GeneDiff'!$1:$1048576,8,0)</f>
        <v>1.1715009410919199</v>
      </c>
      <c r="I352" t="str">
        <f>VLOOKUP(A352,'[1]shui_24h-VS-hzt_10_24h.GeneDiff'!$1:$1048576,9,0)</f>
        <v>up</v>
      </c>
      <c r="J352">
        <f>VLOOKUP(A352,'[1]shui_24h-VS-hzt_10_24h.GeneDiff'!$1:$1048576,10,0)</f>
        <v>1.7820780474484801E-4</v>
      </c>
      <c r="K352">
        <f>VLOOKUP(A352,'[1]shui_24h-VS-hzt_10_24h.GeneDiff'!$1:$1048576,11,0)</f>
        <v>6.48812225842993E-3</v>
      </c>
      <c r="L352" t="str">
        <f>VLOOKUP(A352,'[1]shui_24h-VS-hzt_10_24h.GeneDiff'!$1:$1048576,12,0)</f>
        <v>-</v>
      </c>
      <c r="M352" t="str">
        <f>VLOOKUP(A352,'[1]shui_24h-VS-hzt_10_24h.GeneDiff'!$1:$1048576,13,0)</f>
        <v>GO:0031224//intrinsic component of membrane;GO:0044459;GO:0043231//intracellular membrane-bounded organelle;GO:0043673</v>
      </c>
      <c r="N352" t="str">
        <f>VLOOKUP(A352,'[1]shui_24h-VS-hzt_10_24h.GeneDiff'!$1:$1048576,14,0)</f>
        <v>GO:0015301//anion:anion antiporter activity;GO:0015562//efflux transmembrane transporter activity;GO:0015103//inorganic anion transmembrane transporter activity</v>
      </c>
      <c r="O352" t="str">
        <f>VLOOKUP(A352,'[1]shui_24h-VS-hzt_10_24h.GeneDiff'!$1:$1048576,15,0)</f>
        <v>GO:0006820//anion transport;GO:0034220//ion transmembrane transport</v>
      </c>
      <c r="P352" t="str">
        <f>VLOOKUP(A352,'[1]shui_24h-VS-hzt_10_24h.GeneDiff'!$1:$1048576,16,0)</f>
        <v>gi|697163449|ref|XP_009590549.1|;gi|697163451|ref|XP_009590550.1|/0;0/PREDICTED: boron transporter 1-like isoform X1 [Nicotiana tomentosiformis];PREDICTED: boron transporter 1-like isoform X2 [Nicotiana tomentosiformis]</v>
      </c>
    </row>
    <row r="353" spans="1:16">
      <c r="A353" s="1" t="s">
        <v>351</v>
      </c>
      <c r="B353">
        <f>VLOOKUP(A353,'[1]shui_24h-VS-hzt_10_24h.GeneDiff'!$1:$1048576,2,0)</f>
        <v>333</v>
      </c>
      <c r="C353">
        <f>VLOOKUP(A353,'[1]shui_24h-VS-hzt_10_24h.GeneDiff'!$1:$1048576,3,0)</f>
        <v>10</v>
      </c>
      <c r="D353">
        <f>VLOOKUP(A353,'[1]shui_24h-VS-hzt_10_24h.GeneDiff'!$1:$1048576,4,0)</f>
        <v>13</v>
      </c>
      <c r="E353">
        <f>VLOOKUP(A353,'[1]shui_24h-VS-hzt_10_24h.GeneDiff'!$1:$1048576,5,0)</f>
        <v>52</v>
      </c>
      <c r="F353">
        <f>VLOOKUP(A353,'[1]shui_24h-VS-hzt_10_24h.GeneDiff'!$1:$1048576,6,0)</f>
        <v>44</v>
      </c>
      <c r="G353">
        <f>VLOOKUP(A353,'[1]shui_24h-VS-hzt_10_24h.GeneDiff'!$1:$1048576,7,0)</f>
        <v>0.45270636623073601</v>
      </c>
      <c r="H353">
        <f>VLOOKUP(A353,'[1]shui_24h-VS-hzt_10_24h.GeneDiff'!$1:$1048576,8,0)</f>
        <v>2.02439125282072</v>
      </c>
      <c r="I353" t="str">
        <f>VLOOKUP(A353,'[1]shui_24h-VS-hzt_10_24h.GeneDiff'!$1:$1048576,9,0)</f>
        <v>up</v>
      </c>
      <c r="J353">
        <f>VLOOKUP(A353,'[1]shui_24h-VS-hzt_10_24h.GeneDiff'!$1:$1048576,10,0)</f>
        <v>1.7878163537525399E-4</v>
      </c>
      <c r="K353">
        <f>VLOOKUP(A353,'[1]shui_24h-VS-hzt_10_24h.GeneDiff'!$1:$1048576,11,0)</f>
        <v>6.5015065533406899E-3</v>
      </c>
      <c r="L353" t="str">
        <f>VLOOKUP(A353,'[1]shui_24h-VS-hzt_10_24h.GeneDiff'!$1:$1048576,12,0)</f>
        <v>-</v>
      </c>
      <c r="M353" t="str">
        <f>VLOOKUP(A353,'[1]shui_24h-VS-hzt_10_24h.GeneDiff'!$1:$1048576,13,0)</f>
        <v>-</v>
      </c>
      <c r="N353" t="str">
        <f>VLOOKUP(A353,'[1]shui_24h-VS-hzt_10_24h.GeneDiff'!$1:$1048576,14,0)</f>
        <v>-</v>
      </c>
      <c r="O353" t="str">
        <f>VLOOKUP(A353,'[1]shui_24h-VS-hzt_10_24h.GeneDiff'!$1:$1048576,15,0)</f>
        <v>-</v>
      </c>
      <c r="P353" t="str">
        <f>VLOOKUP(A353,'[1]shui_24h-VS-hzt_10_24h.GeneDiff'!$1:$1048576,16,0)</f>
        <v>gi|698583999|ref|XP_009778240.1|/1.38772e-59/PREDICTED: agamous-like MADS-box protein AGL27 isoform X2 [Nicotiana sylvestris]</v>
      </c>
    </row>
    <row r="354" spans="1:16">
      <c r="A354" s="1" t="s">
        <v>352</v>
      </c>
      <c r="B354">
        <f>VLOOKUP(A354,'[1]shui_24h-VS-hzt_10_24h.GeneDiff'!$1:$1048576,2,0)</f>
        <v>690</v>
      </c>
      <c r="C354">
        <f>VLOOKUP(A354,'[1]shui_24h-VS-hzt_10_24h.GeneDiff'!$1:$1048576,3,0)</f>
        <v>99</v>
      </c>
      <c r="D354">
        <f>VLOOKUP(A354,'[1]shui_24h-VS-hzt_10_24h.GeneDiff'!$1:$1048576,4,0)</f>
        <v>126</v>
      </c>
      <c r="E354">
        <f>VLOOKUP(A354,'[1]shui_24h-VS-hzt_10_24h.GeneDiff'!$1:$1048576,5,0)</f>
        <v>239</v>
      </c>
      <c r="F354">
        <f>VLOOKUP(A354,'[1]shui_24h-VS-hzt_10_24h.GeneDiff'!$1:$1048576,6,0)</f>
        <v>223</v>
      </c>
      <c r="G354">
        <f>VLOOKUP(A354,'[1]shui_24h-VS-hzt_10_24h.GeneDiff'!$1:$1048576,7,0)</f>
        <v>2.9040027093463001</v>
      </c>
      <c r="H354">
        <f>VLOOKUP(A354,'[1]shui_24h-VS-hzt_10_24h.GeneDiff'!$1:$1048576,8,0)</f>
        <v>1.0105612580879</v>
      </c>
      <c r="I354" t="str">
        <f>VLOOKUP(A354,'[1]shui_24h-VS-hzt_10_24h.GeneDiff'!$1:$1048576,9,0)</f>
        <v>up</v>
      </c>
      <c r="J354">
        <f>VLOOKUP(A354,'[1]shui_24h-VS-hzt_10_24h.GeneDiff'!$1:$1048576,10,0)</f>
        <v>1.7953583866412901E-4</v>
      </c>
      <c r="K354">
        <f>VLOOKUP(A354,'[1]shui_24h-VS-hzt_10_24h.GeneDiff'!$1:$1048576,11,0)</f>
        <v>6.5123588540231397E-3</v>
      </c>
      <c r="L354" t="str">
        <f>VLOOKUP(A354,'[1]shui_24h-VS-hzt_10_24h.GeneDiff'!$1:$1048576,12,0)</f>
        <v>-</v>
      </c>
      <c r="M354" t="str">
        <f>VLOOKUP(A354,'[1]shui_24h-VS-hzt_10_24h.GeneDiff'!$1:$1048576,13,0)</f>
        <v>-</v>
      </c>
      <c r="N354" t="str">
        <f>VLOOKUP(A354,'[1]shui_24h-VS-hzt_10_24h.GeneDiff'!$1:$1048576,14,0)</f>
        <v>-</v>
      </c>
      <c r="O354" t="str">
        <f>VLOOKUP(A354,'[1]shui_24h-VS-hzt_10_24h.GeneDiff'!$1:$1048576,15,0)</f>
        <v>-</v>
      </c>
      <c r="P354" t="str">
        <f>VLOOKUP(A354,'[1]shui_24h-VS-hzt_10_24h.GeneDiff'!$1:$1048576,16,0)</f>
        <v>gi|697161610|ref|XP_009589589.1|/7.40205e-149/PREDICTED: DCN1-like protein 4 [Nicotiana tomentosiformis]</v>
      </c>
    </row>
    <row r="355" spans="1:16">
      <c r="A355" s="1" t="s">
        <v>353</v>
      </c>
      <c r="B355">
        <f>VLOOKUP(A355,'[1]shui_24h-VS-hzt_10_24h.GeneDiff'!$1:$1048576,2,0)</f>
        <v>1071</v>
      </c>
      <c r="C355">
        <f>VLOOKUP(A355,'[1]shui_24h-VS-hzt_10_24h.GeneDiff'!$1:$1048576,3,0)</f>
        <v>59</v>
      </c>
      <c r="D355">
        <f>VLOOKUP(A355,'[1]shui_24h-VS-hzt_10_24h.GeneDiff'!$1:$1048576,4,0)</f>
        <v>11</v>
      </c>
      <c r="E355">
        <f>VLOOKUP(A355,'[1]shui_24h-VS-hzt_10_24h.GeneDiff'!$1:$1048576,5,0)</f>
        <v>155</v>
      </c>
      <c r="F355">
        <f>VLOOKUP(A355,'[1]shui_24h-VS-hzt_10_24h.GeneDiff'!$1:$1048576,6,0)</f>
        <v>153</v>
      </c>
      <c r="G355">
        <f>VLOOKUP(A355,'[1]shui_24h-VS-hzt_10_24h.GeneDiff'!$1:$1048576,7,0)</f>
        <v>2.05758226071283</v>
      </c>
      <c r="H355">
        <f>VLOOKUP(A355,'[1]shui_24h-VS-hzt_10_24h.GeneDiff'!$1:$1048576,8,0)</f>
        <v>2.0751582176203902</v>
      </c>
      <c r="I355" t="str">
        <f>VLOOKUP(A355,'[1]shui_24h-VS-hzt_10_24h.GeneDiff'!$1:$1048576,9,0)</f>
        <v>up</v>
      </c>
      <c r="J355">
        <f>VLOOKUP(A355,'[1]shui_24h-VS-hzt_10_24h.GeneDiff'!$1:$1048576,10,0)</f>
        <v>1.83595506253351E-4</v>
      </c>
      <c r="K355">
        <f>VLOOKUP(A355,'[1]shui_24h-VS-hzt_10_24h.GeneDiff'!$1:$1048576,11,0)</f>
        <v>6.6306789423389604E-3</v>
      </c>
      <c r="L355" t="str">
        <f>VLOOKUP(A355,'[1]shui_24h-VS-hzt_10_24h.GeneDiff'!$1:$1048576,12,0)</f>
        <v>ko01100//Metabolic pathways;ko00630//Glyoxylate and dicarboxylate metabolism;ko00910//Nitrogen metabolism;ko00250//Alanine, aspartate and glutamate metabolism;ko00330//Arginine and proline metabolism</v>
      </c>
      <c r="M355" t="str">
        <f>VLOOKUP(A355,'[1]shui_24h-VS-hzt_10_24h.GeneDiff'!$1:$1048576,13,0)</f>
        <v>GO:0044424</v>
      </c>
      <c r="N355" t="str">
        <f>VLOOKUP(A355,'[1]shui_24h-VS-hzt_10_24h.GeneDiff'!$1:$1048576,14,0)</f>
        <v>GO:0016211;GO:0032550</v>
      </c>
      <c r="O355" t="str">
        <f>VLOOKUP(A355,'[1]shui_24h-VS-hzt_10_24h.GeneDiff'!$1:$1048576,15,0)</f>
        <v>GO:0006541//glutamine metabolic process;GO:0071941</v>
      </c>
      <c r="P355" t="str">
        <f>VLOOKUP(A355,'[1]shui_24h-VS-hzt_10_24h.GeneDiff'!$1:$1048576,16,0)</f>
        <v>gi|697149599|ref|XP_009629012.1|/0/PREDICTED: glutamine synthetase-like [Nicotiana tomentosiformis]</v>
      </c>
    </row>
    <row r="356" spans="1:16">
      <c r="A356" s="1" t="s">
        <v>354</v>
      </c>
      <c r="B356">
        <f>VLOOKUP(A356,'[1]shui_24h-VS-hzt_10_24h.GeneDiff'!$1:$1048576,2,0)</f>
        <v>2403</v>
      </c>
      <c r="C356">
        <f>VLOOKUP(A356,'[1]shui_24h-VS-hzt_10_24h.GeneDiff'!$1:$1048576,3,0)</f>
        <v>13</v>
      </c>
      <c r="D356">
        <f>VLOOKUP(A356,'[1]shui_24h-VS-hzt_10_24h.GeneDiff'!$1:$1048576,4,0)</f>
        <v>18</v>
      </c>
      <c r="E356">
        <f>VLOOKUP(A356,'[1]shui_24h-VS-hzt_10_24h.GeneDiff'!$1:$1048576,5,0)</f>
        <v>68</v>
      </c>
      <c r="F356">
        <f>VLOOKUP(A356,'[1]shui_24h-VS-hzt_10_24h.GeneDiff'!$1:$1048576,6,0)</f>
        <v>51</v>
      </c>
      <c r="G356">
        <f>VLOOKUP(A356,'[1]shui_24h-VS-hzt_10_24h.GeneDiff'!$1:$1048576,7,0)</f>
        <v>0.76903301458288398</v>
      </c>
      <c r="H356">
        <f>VLOOKUP(A356,'[1]shui_24h-VS-hzt_10_24h.GeneDiff'!$1:$1048576,8,0)</f>
        <v>1.9111794420358299</v>
      </c>
      <c r="I356" t="str">
        <f>VLOOKUP(A356,'[1]shui_24h-VS-hzt_10_24h.GeneDiff'!$1:$1048576,9,0)</f>
        <v>up</v>
      </c>
      <c r="J356">
        <f>VLOOKUP(A356,'[1]shui_24h-VS-hzt_10_24h.GeneDiff'!$1:$1048576,10,0)</f>
        <v>1.85300797864892E-4</v>
      </c>
      <c r="K356">
        <f>VLOOKUP(A356,'[1]shui_24h-VS-hzt_10_24h.GeneDiff'!$1:$1048576,11,0)</f>
        <v>6.6693480089979303E-3</v>
      </c>
      <c r="L356" t="str">
        <f>VLOOKUP(A356,'[1]shui_24h-VS-hzt_10_24h.GeneDiff'!$1:$1048576,12,0)</f>
        <v>ko04075//Plant hormone signal transduction</v>
      </c>
      <c r="M356" t="str">
        <f>VLOOKUP(A356,'[1]shui_24h-VS-hzt_10_24h.GeneDiff'!$1:$1048576,13,0)</f>
        <v>-</v>
      </c>
      <c r="N356" t="str">
        <f>VLOOKUP(A356,'[1]shui_24h-VS-hzt_10_24h.GeneDiff'!$1:$1048576,14,0)</f>
        <v>GO:0036094//small molecule binding;GO:0004672//protein kinase activity;GO:1901363;GO:0097159//organic cyclic compound binding</v>
      </c>
      <c r="O356" t="str">
        <f>VLOOKUP(A356,'[1]shui_24h-VS-hzt_10_24h.GeneDiff'!$1:$1048576,15,0)</f>
        <v>GO:0009987//cellular process</v>
      </c>
      <c r="P356" t="str">
        <f>VLOOKUP(A356,'[1]shui_24h-VS-hzt_10_24h.GeneDiff'!$1:$1048576,16,0)</f>
        <v>gi|698569101|ref|XP_009774242.1|/0/PREDICTED: putative receptor protein kinase ZmPK1 [Nicotiana sylvestris]</v>
      </c>
    </row>
    <row r="357" spans="1:16">
      <c r="A357" s="1" t="s">
        <v>355</v>
      </c>
      <c r="B357">
        <f>VLOOKUP(A357,'[1]shui_24h-VS-hzt_10_24h.GeneDiff'!$1:$1048576,2,0)</f>
        <v>1923</v>
      </c>
      <c r="C357">
        <f>VLOOKUP(A357,'[1]shui_24h-VS-hzt_10_24h.GeneDiff'!$1:$1048576,3,0)</f>
        <v>3</v>
      </c>
      <c r="D357">
        <f>VLOOKUP(A357,'[1]shui_24h-VS-hzt_10_24h.GeneDiff'!$1:$1048576,4,0)</f>
        <v>5</v>
      </c>
      <c r="E357">
        <f>VLOOKUP(A357,'[1]shui_24h-VS-hzt_10_24h.GeneDiff'!$1:$1048576,5,0)</f>
        <v>25</v>
      </c>
      <c r="F357">
        <f>VLOOKUP(A357,'[1]shui_24h-VS-hzt_10_24h.GeneDiff'!$1:$1048576,6,0)</f>
        <v>25</v>
      </c>
      <c r="G357">
        <f>VLOOKUP(A357,'[1]shui_24h-VS-hzt_10_24h.GeneDiff'!$1:$1048576,7,0)</f>
        <v>-0.49268443433575299</v>
      </c>
      <c r="H357">
        <f>VLOOKUP(A357,'[1]shui_24h-VS-hzt_10_24h.GeneDiff'!$1:$1048576,8,0)</f>
        <v>2.57817598025609</v>
      </c>
      <c r="I357" t="str">
        <f>VLOOKUP(A357,'[1]shui_24h-VS-hzt_10_24h.GeneDiff'!$1:$1048576,9,0)</f>
        <v>up</v>
      </c>
      <c r="J357">
        <f>VLOOKUP(A357,'[1]shui_24h-VS-hzt_10_24h.GeneDiff'!$1:$1048576,10,0)</f>
        <v>1.9158407567821E-4</v>
      </c>
      <c r="K357">
        <f>VLOOKUP(A357,'[1]shui_24h-VS-hzt_10_24h.GeneDiff'!$1:$1048576,11,0)</f>
        <v>6.8485876667327399E-3</v>
      </c>
      <c r="L357" t="str">
        <f>VLOOKUP(A357,'[1]shui_24h-VS-hzt_10_24h.GeneDiff'!$1:$1048576,12,0)</f>
        <v>-</v>
      </c>
      <c r="M357" t="str">
        <f>VLOOKUP(A357,'[1]shui_24h-VS-hzt_10_24h.GeneDiff'!$1:$1048576,13,0)</f>
        <v>-</v>
      </c>
      <c r="N357" t="str">
        <f>VLOOKUP(A357,'[1]shui_24h-VS-hzt_10_24h.GeneDiff'!$1:$1048576,14,0)</f>
        <v>-</v>
      </c>
      <c r="O357" t="str">
        <f>VLOOKUP(A357,'[1]shui_24h-VS-hzt_10_24h.GeneDiff'!$1:$1048576,15,0)</f>
        <v>-</v>
      </c>
      <c r="P357" t="str">
        <f>VLOOKUP(A357,'[1]shui_24h-VS-hzt_10_24h.GeneDiff'!$1:$1048576,16,0)</f>
        <v>gi|697149659|ref|XP_009629037.1|/0/PREDICTED: uncharacterized protein At1g04910-like isoform X1 [Nicotiana tomentosiformis]</v>
      </c>
    </row>
    <row r="358" spans="1:16">
      <c r="A358" s="1" t="s">
        <v>356</v>
      </c>
      <c r="B358">
        <f>VLOOKUP(A358,'[1]shui_24h-VS-hzt_10_24h.GeneDiff'!$1:$1048576,2,0)</f>
        <v>672</v>
      </c>
      <c r="C358">
        <f>VLOOKUP(A358,'[1]shui_24h-VS-hzt_10_24h.GeneDiff'!$1:$1048576,3,0)</f>
        <v>58</v>
      </c>
      <c r="D358">
        <f>VLOOKUP(A358,'[1]shui_24h-VS-hzt_10_24h.GeneDiff'!$1:$1048576,4,0)</f>
        <v>37</v>
      </c>
      <c r="E358">
        <f>VLOOKUP(A358,'[1]shui_24h-VS-hzt_10_24h.GeneDiff'!$1:$1048576,5,0)</f>
        <v>97</v>
      </c>
      <c r="F358">
        <f>VLOOKUP(A358,'[1]shui_24h-VS-hzt_10_24h.GeneDiff'!$1:$1048576,6,0)</f>
        <v>192</v>
      </c>
      <c r="G358">
        <f>VLOOKUP(A358,'[1]shui_24h-VS-hzt_10_24h.GeneDiff'!$1:$1048576,7,0)</f>
        <v>2.0673760256167002</v>
      </c>
      <c r="H358">
        <f>VLOOKUP(A358,'[1]shui_24h-VS-hzt_10_24h.GeneDiff'!$1:$1048576,8,0)</f>
        <v>1.5438414962085101</v>
      </c>
      <c r="I358" t="str">
        <f>VLOOKUP(A358,'[1]shui_24h-VS-hzt_10_24h.GeneDiff'!$1:$1048576,9,0)</f>
        <v>up</v>
      </c>
      <c r="J358">
        <f>VLOOKUP(A358,'[1]shui_24h-VS-hzt_10_24h.GeneDiff'!$1:$1048576,10,0)</f>
        <v>1.92110673188648E-4</v>
      </c>
      <c r="K358">
        <f>VLOOKUP(A358,'[1]shui_24h-VS-hzt_10_24h.GeneDiff'!$1:$1048576,11,0)</f>
        <v>6.8549266003521203E-3</v>
      </c>
      <c r="L358" t="str">
        <f>VLOOKUP(A358,'[1]shui_24h-VS-hzt_10_24h.GeneDiff'!$1:$1048576,12,0)</f>
        <v>ko00480//Glutathione metabolism</v>
      </c>
      <c r="M358" t="str">
        <f>VLOOKUP(A358,'[1]shui_24h-VS-hzt_10_24h.GeneDiff'!$1:$1048576,13,0)</f>
        <v>-</v>
      </c>
      <c r="N358" t="str">
        <f>VLOOKUP(A358,'[1]shui_24h-VS-hzt_10_24h.GeneDiff'!$1:$1048576,14,0)</f>
        <v>-</v>
      </c>
      <c r="O358" t="str">
        <f>VLOOKUP(A358,'[1]shui_24h-VS-hzt_10_24h.GeneDiff'!$1:$1048576,15,0)</f>
        <v>-</v>
      </c>
      <c r="P358" t="str">
        <f>VLOOKUP(A358,'[1]shui_24h-VS-hzt_10_24h.GeneDiff'!$1:$1048576,16,0)</f>
        <v>gi|698476596|ref|XP_009785599.1|/6.17181e-164/PREDICTED: glutathione S-transferase U9 [Nicotiana sylvestris]</v>
      </c>
    </row>
    <row r="359" spans="1:16">
      <c r="A359" s="1" t="s">
        <v>357</v>
      </c>
      <c r="B359">
        <f>VLOOKUP(A359,'[1]shui_24h-VS-hzt_10_24h.GeneDiff'!$1:$1048576,2,0)</f>
        <v>726</v>
      </c>
      <c r="C359">
        <f>VLOOKUP(A359,'[1]shui_24h-VS-hzt_10_24h.GeneDiff'!$1:$1048576,3,0)</f>
        <v>84</v>
      </c>
      <c r="D359">
        <f>VLOOKUP(A359,'[1]shui_24h-VS-hzt_10_24h.GeneDiff'!$1:$1048576,4,0)</f>
        <v>49</v>
      </c>
      <c r="E359">
        <f>VLOOKUP(A359,'[1]shui_24h-VS-hzt_10_24h.GeneDiff'!$1:$1048576,5,0)</f>
        <v>185</v>
      </c>
      <c r="F359">
        <f>VLOOKUP(A359,'[1]shui_24h-VS-hzt_10_24h.GeneDiff'!$1:$1048576,6,0)</f>
        <v>158</v>
      </c>
      <c r="G359">
        <f>VLOOKUP(A359,'[1]shui_24h-VS-hzt_10_24h.GeneDiff'!$1:$1048576,7,0)</f>
        <v>2.3867896989827</v>
      </c>
      <c r="H359">
        <f>VLOOKUP(A359,'[1]shui_24h-VS-hzt_10_24h.GeneDiff'!$1:$1048576,8,0)</f>
        <v>1.3271906716678801</v>
      </c>
      <c r="I359" t="str">
        <f>VLOOKUP(A359,'[1]shui_24h-VS-hzt_10_24h.GeneDiff'!$1:$1048576,9,0)</f>
        <v>up</v>
      </c>
      <c r="J359">
        <f>VLOOKUP(A359,'[1]shui_24h-VS-hzt_10_24h.GeneDiff'!$1:$1048576,10,0)</f>
        <v>2.02644341566183E-4</v>
      </c>
      <c r="K359">
        <f>VLOOKUP(A359,'[1]shui_24h-VS-hzt_10_24h.GeneDiff'!$1:$1048576,11,0)</f>
        <v>7.1387412795979703E-3</v>
      </c>
      <c r="L359" t="str">
        <f>VLOOKUP(A359,'[1]shui_24h-VS-hzt_10_24h.GeneDiff'!$1:$1048576,12,0)</f>
        <v>-</v>
      </c>
      <c r="M359" t="str">
        <f>VLOOKUP(A359,'[1]shui_24h-VS-hzt_10_24h.GeneDiff'!$1:$1048576,13,0)</f>
        <v>-</v>
      </c>
      <c r="N359" t="str">
        <f>VLOOKUP(A359,'[1]shui_24h-VS-hzt_10_24h.GeneDiff'!$1:$1048576,14,0)</f>
        <v>GO:0005488</v>
      </c>
      <c r="O359" t="str">
        <f>VLOOKUP(A359,'[1]shui_24h-VS-hzt_10_24h.GeneDiff'!$1:$1048576,15,0)</f>
        <v>-</v>
      </c>
      <c r="P359" t="str">
        <f>VLOOKUP(A359,'[1]shui_24h-VS-hzt_10_24h.GeneDiff'!$1:$1048576,16,0)</f>
        <v>gi|698516460|ref|XP_009803110.1|/1.87042e-179/PREDICTED: PCTP-like protein [Nicotiana sylvestris]</v>
      </c>
    </row>
    <row r="360" spans="1:16">
      <c r="A360" s="1" t="s">
        <v>358</v>
      </c>
      <c r="B360">
        <f>VLOOKUP(A360,'[1]shui_24h-VS-hzt_10_24h.GeneDiff'!$1:$1048576,2,0)</f>
        <v>1260</v>
      </c>
      <c r="C360">
        <f>VLOOKUP(A360,'[1]shui_24h-VS-hzt_10_24h.GeneDiff'!$1:$1048576,3,0)</f>
        <v>182</v>
      </c>
      <c r="D360">
        <f>VLOOKUP(A360,'[1]shui_24h-VS-hzt_10_24h.GeneDiff'!$1:$1048576,4,0)</f>
        <v>105</v>
      </c>
      <c r="E360">
        <f>VLOOKUP(A360,'[1]shui_24h-VS-hzt_10_24h.GeneDiff'!$1:$1048576,5,0)</f>
        <v>351</v>
      </c>
      <c r="F360">
        <f>VLOOKUP(A360,'[1]shui_24h-VS-hzt_10_24h.GeneDiff'!$1:$1048576,6,0)</f>
        <v>293</v>
      </c>
      <c r="G360">
        <f>VLOOKUP(A360,'[1]shui_24h-VS-hzt_10_24h.GeneDiff'!$1:$1048576,7,0)</f>
        <v>3.34461551088528</v>
      </c>
      <c r="H360">
        <f>VLOOKUP(A360,'[1]shui_24h-VS-hzt_10_24h.GeneDiff'!$1:$1048576,8,0)</f>
        <v>1.1268681244038099</v>
      </c>
      <c r="I360" t="str">
        <f>VLOOKUP(A360,'[1]shui_24h-VS-hzt_10_24h.GeneDiff'!$1:$1048576,9,0)</f>
        <v>up</v>
      </c>
      <c r="J360">
        <f>VLOOKUP(A360,'[1]shui_24h-VS-hzt_10_24h.GeneDiff'!$1:$1048576,10,0)</f>
        <v>2.09880333475274E-4</v>
      </c>
      <c r="K360">
        <f>VLOOKUP(A360,'[1]shui_24h-VS-hzt_10_24h.GeneDiff'!$1:$1048576,11,0)</f>
        <v>7.3771650324881803E-3</v>
      </c>
      <c r="L360" t="str">
        <f>VLOOKUP(A360,'[1]shui_24h-VS-hzt_10_24h.GeneDiff'!$1:$1048576,12,0)</f>
        <v>ko00531//Glycosaminoglycan degradation;ko01100//Metabolic pathways</v>
      </c>
      <c r="M360" t="str">
        <f>VLOOKUP(A360,'[1]shui_24h-VS-hzt_10_24h.GeneDiff'!$1:$1048576,13,0)</f>
        <v>-</v>
      </c>
      <c r="N360" t="str">
        <f>VLOOKUP(A360,'[1]shui_24h-VS-hzt_10_24h.GeneDiff'!$1:$1048576,14,0)</f>
        <v>-</v>
      </c>
      <c r="O360" t="str">
        <f>VLOOKUP(A360,'[1]shui_24h-VS-hzt_10_24h.GeneDiff'!$1:$1048576,15,0)</f>
        <v>-</v>
      </c>
      <c r="P360" t="str">
        <f>VLOOKUP(A360,'[1]shui_24h-VS-hzt_10_24h.GeneDiff'!$1:$1048576,16,0)</f>
        <v>gi|698588865|ref|XP_009779584.1|/1.8404e-168/PREDICTED: heparan-alpha-glucosaminide N-acetyltransferase-like [Nicotiana sylvestris]</v>
      </c>
    </row>
    <row r="361" spans="1:16">
      <c r="A361" s="1" t="s">
        <v>359</v>
      </c>
      <c r="B361">
        <f>VLOOKUP(A361,'[1]shui_24h-VS-hzt_10_24h.GeneDiff'!$1:$1048576,2,0)</f>
        <v>867</v>
      </c>
      <c r="C361">
        <f>VLOOKUP(A361,'[1]shui_24h-VS-hzt_10_24h.GeneDiff'!$1:$1048576,3,0)</f>
        <v>60</v>
      </c>
      <c r="D361">
        <f>VLOOKUP(A361,'[1]shui_24h-VS-hzt_10_24h.GeneDiff'!$1:$1048576,4,0)</f>
        <v>42</v>
      </c>
      <c r="E361">
        <f>VLOOKUP(A361,'[1]shui_24h-VS-hzt_10_24h.GeneDiff'!$1:$1048576,5,0)</f>
        <v>113</v>
      </c>
      <c r="F361">
        <f>VLOOKUP(A361,'[1]shui_24h-VS-hzt_10_24h.GeneDiff'!$1:$1048576,6,0)</f>
        <v>157</v>
      </c>
      <c r="G361">
        <f>VLOOKUP(A361,'[1]shui_24h-VS-hzt_10_24h.GeneDiff'!$1:$1048576,7,0)</f>
        <v>2.0288509748033698</v>
      </c>
      <c r="H361">
        <f>VLOOKUP(A361,'[1]shui_24h-VS-hzt_10_24h.GeneDiff'!$1:$1048576,8,0)</f>
        <v>1.35494737791402</v>
      </c>
      <c r="I361" t="str">
        <f>VLOOKUP(A361,'[1]shui_24h-VS-hzt_10_24h.GeneDiff'!$1:$1048576,9,0)</f>
        <v>up</v>
      </c>
      <c r="J361">
        <f>VLOOKUP(A361,'[1]shui_24h-VS-hzt_10_24h.GeneDiff'!$1:$1048576,10,0)</f>
        <v>2.10819385227595E-4</v>
      </c>
      <c r="K361">
        <f>VLOOKUP(A361,'[1]shui_24h-VS-hzt_10_24h.GeneDiff'!$1:$1048576,11,0)</f>
        <v>7.4019202637426E-3</v>
      </c>
      <c r="L361" t="str">
        <f>VLOOKUP(A361,'[1]shui_24h-VS-hzt_10_24h.GeneDiff'!$1:$1048576,12,0)</f>
        <v>-</v>
      </c>
      <c r="M361" t="str">
        <f>VLOOKUP(A361,'[1]shui_24h-VS-hzt_10_24h.GeneDiff'!$1:$1048576,13,0)</f>
        <v>-</v>
      </c>
      <c r="N361" t="str">
        <f>VLOOKUP(A361,'[1]shui_24h-VS-hzt_10_24h.GeneDiff'!$1:$1048576,14,0)</f>
        <v>-</v>
      </c>
      <c r="O361" t="str">
        <f>VLOOKUP(A361,'[1]shui_24h-VS-hzt_10_24h.GeneDiff'!$1:$1048576,15,0)</f>
        <v>-</v>
      </c>
      <c r="P361" t="str">
        <f>VLOOKUP(A361,'[1]shui_24h-VS-hzt_10_24h.GeneDiff'!$1:$1048576,16,0)</f>
        <v>gi|698532608|ref|XP_009763127.1|/0/PREDICTED: patatin-like protein 2 [Nicotiana sylvestris]</v>
      </c>
    </row>
    <row r="362" spans="1:16">
      <c r="A362" s="1" t="s">
        <v>360</v>
      </c>
      <c r="B362">
        <f>VLOOKUP(A362,'[1]shui_24h-VS-hzt_10_24h.GeneDiff'!$1:$1048576,2,0)</f>
        <v>2652</v>
      </c>
      <c r="C362">
        <f>VLOOKUP(A362,'[1]shui_24h-VS-hzt_10_24h.GeneDiff'!$1:$1048576,3,0)</f>
        <v>62</v>
      </c>
      <c r="D362">
        <f>VLOOKUP(A362,'[1]shui_24h-VS-hzt_10_24h.GeneDiff'!$1:$1048576,4,0)</f>
        <v>63</v>
      </c>
      <c r="E362">
        <f>VLOOKUP(A362,'[1]shui_24h-VS-hzt_10_24h.GeneDiff'!$1:$1048576,5,0)</f>
        <v>151</v>
      </c>
      <c r="F362">
        <f>VLOOKUP(A362,'[1]shui_24h-VS-hzt_10_24h.GeneDiff'!$1:$1048576,6,0)</f>
        <v>143</v>
      </c>
      <c r="G362">
        <f>VLOOKUP(A362,'[1]shui_24h-VS-hzt_10_24h.GeneDiff'!$1:$1048576,7,0)</f>
        <v>2.2019501552991501</v>
      </c>
      <c r="H362">
        <f>VLOOKUP(A362,'[1]shui_24h-VS-hzt_10_24h.GeneDiff'!$1:$1048576,8,0)</f>
        <v>1.20122122537009</v>
      </c>
      <c r="I362" t="str">
        <f>VLOOKUP(A362,'[1]shui_24h-VS-hzt_10_24h.GeneDiff'!$1:$1048576,9,0)</f>
        <v>up</v>
      </c>
      <c r="J362">
        <f>VLOOKUP(A362,'[1]shui_24h-VS-hzt_10_24h.GeneDiff'!$1:$1048576,10,0)</f>
        <v>2.1189612334659099E-4</v>
      </c>
      <c r="K362">
        <f>VLOOKUP(A362,'[1]shui_24h-VS-hzt_10_24h.GeneDiff'!$1:$1048576,11,0)</f>
        <v>7.4231920811051802E-3</v>
      </c>
      <c r="L362" t="str">
        <f>VLOOKUP(A362,'[1]shui_24h-VS-hzt_10_24h.GeneDiff'!$1:$1048576,12,0)</f>
        <v>ko00230//Purine metabolism;ko01100//Metabolic pathways;ko04626//Plant-pathogen interaction;ko00240//Pyrimidine metabolism;ko03020//RNA polymerase</v>
      </c>
      <c r="M362" t="str">
        <f>VLOOKUP(A362,'[1]shui_24h-VS-hzt_10_24h.GeneDiff'!$1:$1048576,13,0)</f>
        <v>-</v>
      </c>
      <c r="N362" t="str">
        <f>VLOOKUP(A362,'[1]shui_24h-VS-hzt_10_24h.GeneDiff'!$1:$1048576,14,0)</f>
        <v>-</v>
      </c>
      <c r="O362" t="str">
        <f>VLOOKUP(A362,'[1]shui_24h-VS-hzt_10_24h.GeneDiff'!$1:$1048576,15,0)</f>
        <v>-</v>
      </c>
      <c r="P362" t="str">
        <f>VLOOKUP(A362,'[1]shui_24h-VS-hzt_10_24h.GeneDiff'!$1:$1048576,16,0)</f>
        <v>gi|698543995|ref|XP_009766920.1|/0/PREDICTED: putative late blight resistance protein homolog R1B-16, partial [Nicotiana sylvestris]</v>
      </c>
    </row>
    <row r="363" spans="1:16">
      <c r="A363" s="1" t="s">
        <v>361</v>
      </c>
      <c r="B363">
        <f>VLOOKUP(A363,'[1]shui_24h-VS-hzt_10_24h.GeneDiff'!$1:$1048576,2,0)</f>
        <v>1755</v>
      </c>
      <c r="C363">
        <f>VLOOKUP(A363,'[1]shui_24h-VS-hzt_10_24h.GeneDiff'!$1:$1048576,3,0)</f>
        <v>44</v>
      </c>
      <c r="D363">
        <f>VLOOKUP(A363,'[1]shui_24h-VS-hzt_10_24h.GeneDiff'!$1:$1048576,4,0)</f>
        <v>54</v>
      </c>
      <c r="E363">
        <f>VLOOKUP(A363,'[1]shui_24h-VS-hzt_10_24h.GeneDiff'!$1:$1048576,5,0)</f>
        <v>125</v>
      </c>
      <c r="F363">
        <f>VLOOKUP(A363,'[1]shui_24h-VS-hzt_10_24h.GeneDiff'!$1:$1048576,6,0)</f>
        <v>121</v>
      </c>
      <c r="G363">
        <f>VLOOKUP(A363,'[1]shui_24h-VS-hzt_10_24h.GeneDiff'!$1:$1048576,7,0)</f>
        <v>1.92184171812229</v>
      </c>
      <c r="H363">
        <f>VLOOKUP(A363,'[1]shui_24h-VS-hzt_10_24h.GeneDiff'!$1:$1048576,8,0)</f>
        <v>1.2970880060700301</v>
      </c>
      <c r="I363" t="str">
        <f>VLOOKUP(A363,'[1]shui_24h-VS-hzt_10_24h.GeneDiff'!$1:$1048576,9,0)</f>
        <v>up</v>
      </c>
      <c r="J363">
        <f>VLOOKUP(A363,'[1]shui_24h-VS-hzt_10_24h.GeneDiff'!$1:$1048576,10,0)</f>
        <v>2.1327722937181001E-4</v>
      </c>
      <c r="K363">
        <f>VLOOKUP(A363,'[1]shui_24h-VS-hzt_10_24h.GeneDiff'!$1:$1048576,11,0)</f>
        <v>7.4550086084964502E-3</v>
      </c>
      <c r="L363" t="str">
        <f>VLOOKUP(A363,'[1]shui_24h-VS-hzt_10_24h.GeneDiff'!$1:$1048576,12,0)</f>
        <v>-</v>
      </c>
      <c r="M363" t="str">
        <f>VLOOKUP(A363,'[1]shui_24h-VS-hzt_10_24h.GeneDiff'!$1:$1048576,13,0)</f>
        <v>-</v>
      </c>
      <c r="N363" t="str">
        <f>VLOOKUP(A363,'[1]shui_24h-VS-hzt_10_24h.GeneDiff'!$1:$1048576,14,0)</f>
        <v>-</v>
      </c>
      <c r="O363" t="str">
        <f>VLOOKUP(A363,'[1]shui_24h-VS-hzt_10_24h.GeneDiff'!$1:$1048576,15,0)</f>
        <v>GO:0051234//establishment of localization</v>
      </c>
      <c r="P363" t="str">
        <f>VLOOKUP(A363,'[1]shui_24h-VS-hzt_10_24h.GeneDiff'!$1:$1048576,16,0)</f>
        <v>gi|697170727|ref|XP_009594286.1|/0/PREDICTED: protein NRT1/ PTR FAMILY 4.6-like [Nicotiana tomentosiformis]</v>
      </c>
    </row>
    <row r="364" spans="1:16">
      <c r="A364" s="1" t="s">
        <v>362</v>
      </c>
      <c r="B364">
        <f>VLOOKUP(A364,'[1]shui_24h-VS-hzt_10_24h.GeneDiff'!$1:$1048576,2,0)</f>
        <v>1245</v>
      </c>
      <c r="C364">
        <f>VLOOKUP(A364,'[1]shui_24h-VS-hzt_10_24h.GeneDiff'!$1:$1048576,3,0)</f>
        <v>125</v>
      </c>
      <c r="D364">
        <f>VLOOKUP(A364,'[1]shui_24h-VS-hzt_10_24h.GeneDiff'!$1:$1048576,4,0)</f>
        <v>165</v>
      </c>
      <c r="E364">
        <f>VLOOKUP(A364,'[1]shui_24h-VS-hzt_10_24h.GeneDiff'!$1:$1048576,5,0)</f>
        <v>422</v>
      </c>
      <c r="F364">
        <f>VLOOKUP(A364,'[1]shui_24h-VS-hzt_10_24h.GeneDiff'!$1:$1048576,6,0)</f>
        <v>236</v>
      </c>
      <c r="G364">
        <f>VLOOKUP(A364,'[1]shui_24h-VS-hzt_10_24h.GeneDiff'!$1:$1048576,7,0)</f>
        <v>3.3722624998311601</v>
      </c>
      <c r="H364">
        <f>VLOOKUP(A364,'[1]shui_24h-VS-hzt_10_24h.GeneDiff'!$1:$1048576,8,0)</f>
        <v>1.1702153886048099</v>
      </c>
      <c r="I364" t="str">
        <f>VLOOKUP(A364,'[1]shui_24h-VS-hzt_10_24h.GeneDiff'!$1:$1048576,9,0)</f>
        <v>up</v>
      </c>
      <c r="J364">
        <f>VLOOKUP(A364,'[1]shui_24h-VS-hzt_10_24h.GeneDiff'!$1:$1048576,10,0)</f>
        <v>2.14876366068989E-4</v>
      </c>
      <c r="K364">
        <f>VLOOKUP(A364,'[1]shui_24h-VS-hzt_10_24h.GeneDiff'!$1:$1048576,11,0)</f>
        <v>7.4894401472446904E-3</v>
      </c>
      <c r="L364" t="str">
        <f>VLOOKUP(A364,'[1]shui_24h-VS-hzt_10_24h.GeneDiff'!$1:$1048576,12,0)</f>
        <v>ko04712//Circadian rhythm - plant</v>
      </c>
      <c r="M364" t="str">
        <f>VLOOKUP(A364,'[1]shui_24h-VS-hzt_10_24h.GeneDiff'!$1:$1048576,13,0)</f>
        <v>-</v>
      </c>
      <c r="N364" t="str">
        <f>VLOOKUP(A364,'[1]shui_24h-VS-hzt_10_24h.GeneDiff'!$1:$1048576,14,0)</f>
        <v>-</v>
      </c>
      <c r="O364" t="str">
        <f>VLOOKUP(A364,'[1]shui_24h-VS-hzt_10_24h.GeneDiff'!$1:$1048576,15,0)</f>
        <v>-</v>
      </c>
      <c r="P364" t="str">
        <f>VLOOKUP(A364,'[1]shui_24h-VS-hzt_10_24h.GeneDiff'!$1:$1048576,16,0)</f>
        <v>gi|698521680|ref|XP_009757642.1|/0/PREDICTED: transcription factor bHLH130-like [Nicotiana sylvestris]</v>
      </c>
    </row>
    <row r="365" spans="1:16">
      <c r="A365" s="1" t="s">
        <v>363</v>
      </c>
      <c r="B365">
        <f>VLOOKUP(A365,'[1]shui_24h-VS-hzt_10_24h.GeneDiff'!$1:$1048576,2,0)</f>
        <v>1332</v>
      </c>
      <c r="C365">
        <f>VLOOKUP(A365,'[1]shui_24h-VS-hzt_10_24h.GeneDiff'!$1:$1048576,3,0)</f>
        <v>11</v>
      </c>
      <c r="D365">
        <f>VLOOKUP(A365,'[1]shui_24h-VS-hzt_10_24h.GeneDiff'!$1:$1048576,4,0)</f>
        <v>5</v>
      </c>
      <c r="E365">
        <f>VLOOKUP(A365,'[1]shui_24h-VS-hzt_10_24h.GeneDiff'!$1:$1048576,5,0)</f>
        <v>66</v>
      </c>
      <c r="F365">
        <f>VLOOKUP(A365,'[1]shui_24h-VS-hzt_10_24h.GeneDiff'!$1:$1048576,6,0)</f>
        <v>27</v>
      </c>
      <c r="G365">
        <f>VLOOKUP(A365,'[1]shui_24h-VS-hzt_10_24h.GeneDiff'!$1:$1048576,7,0)</f>
        <v>0.343499114165423</v>
      </c>
      <c r="H365">
        <f>VLOOKUP(A365,'[1]shui_24h-VS-hzt_10_24h.GeneDiff'!$1:$1048576,8,0)</f>
        <v>2.50115764622899</v>
      </c>
      <c r="I365" t="str">
        <f>VLOOKUP(A365,'[1]shui_24h-VS-hzt_10_24h.GeneDiff'!$1:$1048576,9,0)</f>
        <v>up</v>
      </c>
      <c r="J365">
        <f>VLOOKUP(A365,'[1]shui_24h-VS-hzt_10_24h.GeneDiff'!$1:$1048576,10,0)</f>
        <v>2.1497489083879701E-4</v>
      </c>
      <c r="K365">
        <f>VLOOKUP(A365,'[1]shui_24h-VS-hzt_10_24h.GeneDiff'!$1:$1048576,11,0)</f>
        <v>7.4894401472446904E-3</v>
      </c>
      <c r="L365" t="str">
        <f>VLOOKUP(A365,'[1]shui_24h-VS-hzt_10_24h.GeneDiff'!$1:$1048576,12,0)</f>
        <v>-</v>
      </c>
      <c r="M365" t="str">
        <f>VLOOKUP(A365,'[1]shui_24h-VS-hzt_10_24h.GeneDiff'!$1:$1048576,13,0)</f>
        <v>-</v>
      </c>
      <c r="N365" t="str">
        <f>VLOOKUP(A365,'[1]shui_24h-VS-hzt_10_24h.GeneDiff'!$1:$1048576,14,0)</f>
        <v>-</v>
      </c>
      <c r="O365" t="str">
        <f>VLOOKUP(A365,'[1]shui_24h-VS-hzt_10_24h.GeneDiff'!$1:$1048576,15,0)</f>
        <v>-</v>
      </c>
      <c r="P365" t="str">
        <f>VLOOKUP(A365,'[1]shui_24h-VS-hzt_10_24h.GeneDiff'!$1:$1048576,16,0)</f>
        <v>gi|698491633|ref|XP_009792227.1|/1.47575e-175/PREDICTED: ethylene-responsive transcription factor ABR1-like isoform X1 [Nicotiana sylvestris]</v>
      </c>
    </row>
    <row r="366" spans="1:16">
      <c r="A366" s="1" t="s">
        <v>364</v>
      </c>
      <c r="B366">
        <f>VLOOKUP(A366,'[1]shui_24h-VS-hzt_10_24h.GeneDiff'!$1:$1048576,2,0)</f>
        <v>711</v>
      </c>
      <c r="C366">
        <f>VLOOKUP(A366,'[1]shui_24h-VS-hzt_10_24h.GeneDiff'!$1:$1048576,3,0)</f>
        <v>58</v>
      </c>
      <c r="D366">
        <f>VLOOKUP(A366,'[1]shui_24h-VS-hzt_10_24h.GeneDiff'!$1:$1048576,4,0)</f>
        <v>96</v>
      </c>
      <c r="E366">
        <f>VLOOKUP(A366,'[1]shui_24h-VS-hzt_10_24h.GeneDiff'!$1:$1048576,5,0)</f>
        <v>108</v>
      </c>
      <c r="F366">
        <f>VLOOKUP(A366,'[1]shui_24h-VS-hzt_10_24h.GeneDiff'!$1:$1048576,6,0)</f>
        <v>508</v>
      </c>
      <c r="G366">
        <f>VLOOKUP(A366,'[1]shui_24h-VS-hzt_10_24h.GeneDiff'!$1:$1048576,7,0)</f>
        <v>3.0344086293190702</v>
      </c>
      <c r="H366">
        <f>VLOOKUP(A366,'[1]shui_24h-VS-hzt_10_24h.GeneDiff'!$1:$1048576,8,0)</f>
        <v>1.93722197079085</v>
      </c>
      <c r="I366" t="str">
        <f>VLOOKUP(A366,'[1]shui_24h-VS-hzt_10_24h.GeneDiff'!$1:$1048576,9,0)</f>
        <v>up</v>
      </c>
      <c r="J366">
        <f>VLOOKUP(A366,'[1]shui_24h-VS-hzt_10_24h.GeneDiff'!$1:$1048576,10,0)</f>
        <v>2.1762542292401901E-4</v>
      </c>
      <c r="K366">
        <f>VLOOKUP(A366,'[1]shui_24h-VS-hzt_10_24h.GeneDiff'!$1:$1048576,11,0)</f>
        <v>7.5650627997479397E-3</v>
      </c>
      <c r="L366" t="str">
        <f>VLOOKUP(A366,'[1]shui_24h-VS-hzt_10_24h.GeneDiff'!$1:$1048576,12,0)</f>
        <v>-</v>
      </c>
      <c r="M366" t="str">
        <f>VLOOKUP(A366,'[1]shui_24h-VS-hzt_10_24h.GeneDiff'!$1:$1048576,13,0)</f>
        <v>-</v>
      </c>
      <c r="N366" t="str">
        <f>VLOOKUP(A366,'[1]shui_24h-VS-hzt_10_24h.GeneDiff'!$1:$1048576,14,0)</f>
        <v>-</v>
      </c>
      <c r="O366" t="str">
        <f>VLOOKUP(A366,'[1]shui_24h-VS-hzt_10_24h.GeneDiff'!$1:$1048576,15,0)</f>
        <v>-</v>
      </c>
      <c r="P366" t="str">
        <f>VLOOKUP(A366,'[1]shui_24h-VS-hzt_10_24h.GeneDiff'!$1:$1048576,16,0)</f>
        <v>-</v>
      </c>
    </row>
    <row r="367" spans="1:16">
      <c r="A367" s="1" t="s">
        <v>365</v>
      </c>
      <c r="B367">
        <f>VLOOKUP(A367,'[1]shui_24h-VS-hzt_10_24h.GeneDiff'!$1:$1048576,2,0)</f>
        <v>666</v>
      </c>
      <c r="C367">
        <f>VLOOKUP(A367,'[1]shui_24h-VS-hzt_10_24h.GeneDiff'!$1:$1048576,3,0)</f>
        <v>5</v>
      </c>
      <c r="D367">
        <f>VLOOKUP(A367,'[1]shui_24h-VS-hzt_10_24h.GeneDiff'!$1:$1048576,4,0)</f>
        <v>14</v>
      </c>
      <c r="E367">
        <f>VLOOKUP(A367,'[1]shui_24h-VS-hzt_10_24h.GeneDiff'!$1:$1048576,5,0)</f>
        <v>44</v>
      </c>
      <c r="F367">
        <f>VLOOKUP(A367,'[1]shui_24h-VS-hzt_10_24h.GeneDiff'!$1:$1048576,6,0)</f>
        <v>44</v>
      </c>
      <c r="G367">
        <f>VLOOKUP(A367,'[1]shui_24h-VS-hzt_10_24h.GeneDiff'!$1:$1048576,7,0)</f>
        <v>0.30633148087913098</v>
      </c>
      <c r="H367">
        <f>VLOOKUP(A367,'[1]shui_24h-VS-hzt_10_24h.GeneDiff'!$1:$1048576,8,0)</f>
        <v>2.1754628913407799</v>
      </c>
      <c r="I367" t="str">
        <f>VLOOKUP(A367,'[1]shui_24h-VS-hzt_10_24h.GeneDiff'!$1:$1048576,9,0)</f>
        <v>up</v>
      </c>
      <c r="J367">
        <f>VLOOKUP(A367,'[1]shui_24h-VS-hzt_10_24h.GeneDiff'!$1:$1048576,10,0)</f>
        <v>2.2128417648256701E-4</v>
      </c>
      <c r="K367">
        <f>VLOOKUP(A367,'[1]shui_24h-VS-hzt_10_24h.GeneDiff'!$1:$1048576,11,0)</f>
        <v>7.6668887915591899E-3</v>
      </c>
      <c r="L367" t="str">
        <f>VLOOKUP(A367,'[1]shui_24h-VS-hzt_10_24h.GeneDiff'!$1:$1048576,12,0)</f>
        <v>ko00480//Glutathione metabolism</v>
      </c>
      <c r="M367" t="str">
        <f>VLOOKUP(A367,'[1]shui_24h-VS-hzt_10_24h.GeneDiff'!$1:$1048576,13,0)</f>
        <v>-</v>
      </c>
      <c r="N367" t="str">
        <f>VLOOKUP(A367,'[1]shui_24h-VS-hzt_10_24h.GeneDiff'!$1:$1048576,14,0)</f>
        <v>GO:0016765//transferase activity, transferring alkyl or aryl (other than methyl) groups</v>
      </c>
      <c r="O367" t="str">
        <f>VLOOKUP(A367,'[1]shui_24h-VS-hzt_10_24h.GeneDiff'!$1:$1048576,15,0)</f>
        <v>GO:0009755//hormone-mediated signaling pathway</v>
      </c>
      <c r="P367" t="str">
        <f>VLOOKUP(A367,'[1]shui_24h-VS-hzt_10_24h.GeneDiff'!$1:$1048576,16,0)</f>
        <v>gi|697165603|ref|XP_009591608.1|/2.12296e-151/PREDICTED: probable glutathione S-transferase parC [Nicotiana tomentosiformis]</v>
      </c>
    </row>
    <row r="368" spans="1:16">
      <c r="A368" s="1" t="s">
        <v>366</v>
      </c>
      <c r="B368">
        <f>VLOOKUP(A368,'[1]shui_24h-VS-hzt_10_24h.GeneDiff'!$1:$1048576,2,0)</f>
        <v>1332</v>
      </c>
      <c r="C368">
        <f>VLOOKUP(A368,'[1]shui_24h-VS-hzt_10_24h.GeneDiff'!$1:$1048576,3,0)</f>
        <v>41</v>
      </c>
      <c r="D368">
        <f>VLOOKUP(A368,'[1]shui_24h-VS-hzt_10_24h.GeneDiff'!$1:$1048576,4,0)</f>
        <v>49</v>
      </c>
      <c r="E368">
        <f>VLOOKUP(A368,'[1]shui_24h-VS-hzt_10_24h.GeneDiff'!$1:$1048576,5,0)</f>
        <v>127</v>
      </c>
      <c r="F368">
        <f>VLOOKUP(A368,'[1]shui_24h-VS-hzt_10_24h.GeneDiff'!$1:$1048576,6,0)</f>
        <v>108</v>
      </c>
      <c r="G368">
        <f>VLOOKUP(A368,'[1]shui_24h-VS-hzt_10_24h.GeneDiff'!$1:$1048576,7,0)</f>
        <v>1.8438332875760499</v>
      </c>
      <c r="H368">
        <f>VLOOKUP(A368,'[1]shui_24h-VS-hzt_10_24h.GeneDiff'!$1:$1048576,8,0)</f>
        <v>1.3566218871301801</v>
      </c>
      <c r="I368" t="str">
        <f>VLOOKUP(A368,'[1]shui_24h-VS-hzt_10_24h.GeneDiff'!$1:$1048576,9,0)</f>
        <v>up</v>
      </c>
      <c r="J368">
        <f>VLOOKUP(A368,'[1]shui_24h-VS-hzt_10_24h.GeneDiff'!$1:$1048576,10,0)</f>
        <v>2.22429186287952E-4</v>
      </c>
      <c r="K368">
        <f>VLOOKUP(A368,'[1]shui_24h-VS-hzt_10_24h.GeneDiff'!$1:$1048576,11,0)</f>
        <v>7.6981007842731302E-3</v>
      </c>
      <c r="L368" t="str">
        <f>VLOOKUP(A368,'[1]shui_24h-VS-hzt_10_24h.GeneDiff'!$1:$1048576,12,0)</f>
        <v>-</v>
      </c>
      <c r="M368" t="str">
        <f>VLOOKUP(A368,'[1]shui_24h-VS-hzt_10_24h.GeneDiff'!$1:$1048576,13,0)</f>
        <v>-</v>
      </c>
      <c r="N368" t="str">
        <f>VLOOKUP(A368,'[1]shui_24h-VS-hzt_10_24h.GeneDiff'!$1:$1048576,14,0)</f>
        <v>GO:0097159//organic cyclic compound binding;GO:0043169//cation binding</v>
      </c>
      <c r="O368" t="str">
        <f>VLOOKUP(A368,'[1]shui_24h-VS-hzt_10_24h.GeneDiff'!$1:$1048576,15,0)</f>
        <v>-</v>
      </c>
      <c r="P368" t="str">
        <f>VLOOKUP(A368,'[1]shui_24h-VS-hzt_10_24h.GeneDiff'!$1:$1048576,16,0)</f>
        <v>gi|698471605|ref|XP_009784070.1|/0/PREDICTED: zinc finger protein MAGPIE-like [Nicotiana sylvestris]</v>
      </c>
    </row>
    <row r="369" spans="1:16">
      <c r="A369" s="1" t="s">
        <v>367</v>
      </c>
      <c r="B369">
        <f>VLOOKUP(A369,'[1]shui_24h-VS-hzt_10_24h.GeneDiff'!$1:$1048576,2,0)</f>
        <v>861</v>
      </c>
      <c r="C369">
        <f>VLOOKUP(A369,'[1]shui_24h-VS-hzt_10_24h.GeneDiff'!$1:$1048576,3,0)</f>
        <v>43</v>
      </c>
      <c r="D369">
        <f>VLOOKUP(A369,'[1]shui_24h-VS-hzt_10_24h.GeneDiff'!$1:$1048576,4,0)</f>
        <v>32</v>
      </c>
      <c r="E369">
        <f>VLOOKUP(A369,'[1]shui_24h-VS-hzt_10_24h.GeneDiff'!$1:$1048576,5,0)</f>
        <v>92</v>
      </c>
      <c r="F369">
        <f>VLOOKUP(A369,'[1]shui_24h-VS-hzt_10_24h.GeneDiff'!$1:$1048576,6,0)</f>
        <v>121</v>
      </c>
      <c r="G369">
        <f>VLOOKUP(A369,'[1]shui_24h-VS-hzt_10_24h.GeneDiff'!$1:$1048576,7,0)</f>
        <v>1.66904969503892</v>
      </c>
      <c r="H369">
        <f>VLOOKUP(A369,'[1]shui_24h-VS-hzt_10_24h.GeneDiff'!$1:$1048576,8,0)</f>
        <v>1.45839724020982</v>
      </c>
      <c r="I369" t="str">
        <f>VLOOKUP(A369,'[1]shui_24h-VS-hzt_10_24h.GeneDiff'!$1:$1048576,9,0)</f>
        <v>up</v>
      </c>
      <c r="J369">
        <f>VLOOKUP(A369,'[1]shui_24h-VS-hzt_10_24h.GeneDiff'!$1:$1048576,10,0)</f>
        <v>2.2275758695608299E-4</v>
      </c>
      <c r="K369">
        <f>VLOOKUP(A369,'[1]shui_24h-VS-hzt_10_24h.GeneDiff'!$1:$1048576,11,0)</f>
        <v>7.7010131130902902E-3</v>
      </c>
      <c r="L369" t="str">
        <f>VLOOKUP(A369,'[1]shui_24h-VS-hzt_10_24h.GeneDiff'!$1:$1048576,12,0)</f>
        <v>-</v>
      </c>
      <c r="M369" t="str">
        <f>VLOOKUP(A369,'[1]shui_24h-VS-hzt_10_24h.GeneDiff'!$1:$1048576,13,0)</f>
        <v>GO:0031224//intrinsic component of membrane</v>
      </c>
      <c r="N369" t="str">
        <f>VLOOKUP(A369,'[1]shui_24h-VS-hzt_10_24h.GeneDiff'!$1:$1048576,14,0)</f>
        <v>-</v>
      </c>
      <c r="O369" t="str">
        <f>VLOOKUP(A369,'[1]shui_24h-VS-hzt_10_24h.GeneDiff'!$1:$1048576,15,0)</f>
        <v>GO:0051234//establishment of localization</v>
      </c>
      <c r="P369" t="str">
        <f>VLOOKUP(A369,'[1]shui_24h-VS-hzt_10_24h.GeneDiff'!$1:$1048576,16,0)</f>
        <v>gi|698513431|ref|XP_009801656.1|/0/PREDICTED: aquaporin NIP2-1-like [Nicotiana sylvestris]</v>
      </c>
    </row>
    <row r="370" spans="1:16">
      <c r="A370" s="1" t="s">
        <v>368</v>
      </c>
      <c r="B370">
        <f>VLOOKUP(A370,'[1]shui_24h-VS-hzt_10_24h.GeneDiff'!$1:$1048576,2,0)</f>
        <v>306</v>
      </c>
      <c r="C370">
        <f>VLOOKUP(A370,'[1]shui_24h-VS-hzt_10_24h.GeneDiff'!$1:$1048576,3,0)</f>
        <v>37</v>
      </c>
      <c r="D370">
        <f>VLOOKUP(A370,'[1]shui_24h-VS-hzt_10_24h.GeneDiff'!$1:$1048576,4,0)</f>
        <v>56</v>
      </c>
      <c r="E370">
        <f>VLOOKUP(A370,'[1]shui_24h-VS-hzt_10_24h.GeneDiff'!$1:$1048576,5,0)</f>
        <v>99</v>
      </c>
      <c r="F370">
        <f>VLOOKUP(A370,'[1]shui_24h-VS-hzt_10_24h.GeneDiff'!$1:$1048576,6,0)</f>
        <v>155</v>
      </c>
      <c r="G370">
        <f>VLOOKUP(A370,'[1]shui_24h-VS-hzt_10_24h.GeneDiff'!$1:$1048576,7,0)</f>
        <v>1.9251746487664101</v>
      </c>
      <c r="H370">
        <f>VLOOKUP(A370,'[1]shui_24h-VS-hzt_10_24h.GeneDiff'!$1:$1048576,8,0)</f>
        <v>1.4096550850229499</v>
      </c>
      <c r="I370" t="str">
        <f>VLOOKUP(A370,'[1]shui_24h-VS-hzt_10_24h.GeneDiff'!$1:$1048576,9,0)</f>
        <v>up</v>
      </c>
      <c r="J370">
        <f>VLOOKUP(A370,'[1]shui_24h-VS-hzt_10_24h.GeneDiff'!$1:$1048576,10,0)</f>
        <v>2.24843072239617E-4</v>
      </c>
      <c r="K370">
        <f>VLOOKUP(A370,'[1]shui_24h-VS-hzt_10_24h.GeneDiff'!$1:$1048576,11,0)</f>
        <v>7.7224380963429196E-3</v>
      </c>
      <c r="L370" t="str">
        <f>VLOOKUP(A370,'[1]shui_24h-VS-hzt_10_24h.GeneDiff'!$1:$1048576,12,0)</f>
        <v>-</v>
      </c>
      <c r="M370" t="str">
        <f>VLOOKUP(A370,'[1]shui_24h-VS-hzt_10_24h.GeneDiff'!$1:$1048576,13,0)</f>
        <v>-</v>
      </c>
      <c r="N370" t="str">
        <f>VLOOKUP(A370,'[1]shui_24h-VS-hzt_10_24h.GeneDiff'!$1:$1048576,14,0)</f>
        <v>GO:0005515//protein binding</v>
      </c>
      <c r="O370" t="str">
        <f>VLOOKUP(A370,'[1]shui_24h-VS-hzt_10_24h.GeneDiff'!$1:$1048576,15,0)</f>
        <v>-</v>
      </c>
      <c r="P370" t="str">
        <f>VLOOKUP(A370,'[1]shui_24h-VS-hzt_10_24h.GeneDiff'!$1:$1048576,16,0)</f>
        <v>gi|697115925|ref|XP_009611879.1|/1.36141e-40/PREDICTED: transcription factor bHLH148-like [Nicotiana tomentosiformis]</v>
      </c>
    </row>
    <row r="371" spans="1:16">
      <c r="A371" s="1" t="s">
        <v>369</v>
      </c>
      <c r="B371">
        <f>VLOOKUP(A371,'[1]shui_24h-VS-hzt_10_24h.GeneDiff'!$1:$1048576,2,0)</f>
        <v>975</v>
      </c>
      <c r="C371">
        <f>VLOOKUP(A371,'[1]shui_24h-VS-hzt_10_24h.GeneDiff'!$1:$1048576,3,0)</f>
        <v>159</v>
      </c>
      <c r="D371">
        <f>VLOOKUP(A371,'[1]shui_24h-VS-hzt_10_24h.GeneDiff'!$1:$1048576,4,0)</f>
        <v>90</v>
      </c>
      <c r="E371">
        <f>VLOOKUP(A371,'[1]shui_24h-VS-hzt_10_24h.GeneDiff'!$1:$1048576,5,0)</f>
        <v>281</v>
      </c>
      <c r="F371">
        <f>VLOOKUP(A371,'[1]shui_24h-VS-hzt_10_24h.GeneDiff'!$1:$1048576,6,0)</f>
        <v>280</v>
      </c>
      <c r="G371">
        <f>VLOOKUP(A371,'[1]shui_24h-VS-hzt_10_24h.GeneDiff'!$1:$1048576,7,0)</f>
        <v>3.1424396563777899</v>
      </c>
      <c r="H371">
        <f>VLOOKUP(A371,'[1]shui_24h-VS-hzt_10_24h.GeneDiff'!$1:$1048576,8,0)</f>
        <v>1.12756292597771</v>
      </c>
      <c r="I371" t="str">
        <f>VLOOKUP(A371,'[1]shui_24h-VS-hzt_10_24h.GeneDiff'!$1:$1048576,9,0)</f>
        <v>up</v>
      </c>
      <c r="J371">
        <f>VLOOKUP(A371,'[1]shui_24h-VS-hzt_10_24h.GeneDiff'!$1:$1048576,10,0)</f>
        <v>2.2602437243302099E-4</v>
      </c>
      <c r="K371">
        <f>VLOOKUP(A371,'[1]shui_24h-VS-hzt_10_24h.GeneDiff'!$1:$1048576,11,0)</f>
        <v>7.7375922241484296E-3</v>
      </c>
      <c r="L371" t="str">
        <f>VLOOKUP(A371,'[1]shui_24h-VS-hzt_10_24h.GeneDiff'!$1:$1048576,12,0)</f>
        <v>-</v>
      </c>
      <c r="M371" t="str">
        <f>VLOOKUP(A371,'[1]shui_24h-VS-hzt_10_24h.GeneDiff'!$1:$1048576,13,0)</f>
        <v>GO:0043231//intracellular membrane-bounded organelle</v>
      </c>
      <c r="N371" t="str">
        <f>VLOOKUP(A371,'[1]shui_24h-VS-hzt_10_24h.GeneDiff'!$1:$1048576,14,0)</f>
        <v>GO:0016788//hydrolase activity, acting on ester bonds</v>
      </c>
      <c r="O371" t="str">
        <f>VLOOKUP(A371,'[1]shui_24h-VS-hzt_10_24h.GeneDiff'!$1:$1048576,15,0)</f>
        <v>GO:0090304;GO:0032446//protein modification by small protein conjugation</v>
      </c>
      <c r="P371" t="str">
        <f>VLOOKUP(A371,'[1]shui_24h-VS-hzt_10_24h.GeneDiff'!$1:$1048576,16,0)</f>
        <v>gi|697156119|ref|XP_009586807.1|/0/PREDICTED: bifunctional nuclease 2-like [Nicotiana tomentosiformis]</v>
      </c>
    </row>
    <row r="372" spans="1:16">
      <c r="A372" s="1" t="s">
        <v>370</v>
      </c>
      <c r="B372">
        <f>VLOOKUP(A372,'[1]shui_24h-VS-hzt_10_24h.GeneDiff'!$1:$1048576,2,0)</f>
        <v>2379</v>
      </c>
      <c r="C372">
        <f>VLOOKUP(A372,'[1]shui_24h-VS-hzt_10_24h.GeneDiff'!$1:$1048576,3,0)</f>
        <v>28</v>
      </c>
      <c r="D372">
        <f>VLOOKUP(A372,'[1]shui_24h-VS-hzt_10_24h.GeneDiff'!$1:$1048576,4,0)</f>
        <v>31</v>
      </c>
      <c r="E372">
        <f>VLOOKUP(A372,'[1]shui_24h-VS-hzt_10_24h.GeneDiff'!$1:$1048576,5,0)</f>
        <v>74</v>
      </c>
      <c r="F372">
        <f>VLOOKUP(A372,'[1]shui_24h-VS-hzt_10_24h.GeneDiff'!$1:$1048576,6,0)</f>
        <v>107</v>
      </c>
      <c r="G372">
        <f>VLOOKUP(A372,'[1]shui_24h-VS-hzt_10_24h.GeneDiff'!$1:$1048576,7,0)</f>
        <v>1.4108727960598699</v>
      </c>
      <c r="H372">
        <f>VLOOKUP(A372,'[1]shui_24h-VS-hzt_10_24h.GeneDiff'!$1:$1048576,8,0)</f>
        <v>1.57268427519375</v>
      </c>
      <c r="I372" t="str">
        <f>VLOOKUP(A372,'[1]shui_24h-VS-hzt_10_24h.GeneDiff'!$1:$1048576,9,0)</f>
        <v>up</v>
      </c>
      <c r="J372">
        <f>VLOOKUP(A372,'[1]shui_24h-VS-hzt_10_24h.GeneDiff'!$1:$1048576,10,0)</f>
        <v>2.30275371092943E-4</v>
      </c>
      <c r="K372">
        <f>VLOOKUP(A372,'[1]shui_24h-VS-hzt_10_24h.GeneDiff'!$1:$1048576,11,0)</f>
        <v>7.8405531049561498E-3</v>
      </c>
      <c r="L372" t="str">
        <f>VLOOKUP(A372,'[1]shui_24h-VS-hzt_10_24h.GeneDiff'!$1:$1048576,12,0)</f>
        <v>-</v>
      </c>
      <c r="M372" t="str">
        <f>VLOOKUP(A372,'[1]shui_24h-VS-hzt_10_24h.GeneDiff'!$1:$1048576,13,0)</f>
        <v>GO:0031224//intrinsic component of membrane</v>
      </c>
      <c r="N372" t="str">
        <f>VLOOKUP(A372,'[1]shui_24h-VS-hzt_10_24h.GeneDiff'!$1:$1048576,14,0)</f>
        <v>-</v>
      </c>
      <c r="O372" t="str">
        <f>VLOOKUP(A372,'[1]shui_24h-VS-hzt_10_24h.GeneDiff'!$1:$1048576,15,0)</f>
        <v>GO:0009267//cellular response to starvation</v>
      </c>
      <c r="P372" t="str">
        <f>VLOOKUP(A372,'[1]shui_24h-VS-hzt_10_24h.GeneDiff'!$1:$1048576,16,0)</f>
        <v>gi|697120941|ref|XP_009614439.1|/0/PREDICTED: phosphate transporter PHO1 homolog 1 isoform X2 [Nicotiana tomentosiformis]</v>
      </c>
    </row>
    <row r="373" spans="1:16">
      <c r="A373" s="1" t="s">
        <v>371</v>
      </c>
      <c r="B373">
        <f>VLOOKUP(A373,'[1]shui_24h-VS-hzt_10_24h.GeneDiff'!$1:$1048576,2,0)</f>
        <v>681</v>
      </c>
      <c r="C373">
        <f>VLOOKUP(A373,'[1]shui_24h-VS-hzt_10_24h.GeneDiff'!$1:$1048576,3,0)</f>
        <v>85</v>
      </c>
      <c r="D373">
        <f>VLOOKUP(A373,'[1]shui_24h-VS-hzt_10_24h.GeneDiff'!$1:$1048576,4,0)</f>
        <v>92</v>
      </c>
      <c r="E373">
        <f>VLOOKUP(A373,'[1]shui_24h-VS-hzt_10_24h.GeneDiff'!$1:$1048576,5,0)</f>
        <v>183</v>
      </c>
      <c r="F373">
        <f>VLOOKUP(A373,'[1]shui_24h-VS-hzt_10_24h.GeneDiff'!$1:$1048576,6,0)</f>
        <v>192</v>
      </c>
      <c r="G373">
        <f>VLOOKUP(A373,'[1]shui_24h-VS-hzt_10_24h.GeneDiff'!$1:$1048576,7,0)</f>
        <v>2.5914553813742298</v>
      </c>
      <c r="H373">
        <f>VLOOKUP(A373,'[1]shui_24h-VS-hzt_10_24h.GeneDiff'!$1:$1048576,8,0)</f>
        <v>1.04946929963428</v>
      </c>
      <c r="I373" t="str">
        <f>VLOOKUP(A373,'[1]shui_24h-VS-hzt_10_24h.GeneDiff'!$1:$1048576,9,0)</f>
        <v>up</v>
      </c>
      <c r="J373">
        <f>VLOOKUP(A373,'[1]shui_24h-VS-hzt_10_24h.GeneDiff'!$1:$1048576,10,0)</f>
        <v>2.3591224919526299E-4</v>
      </c>
      <c r="K373">
        <f>VLOOKUP(A373,'[1]shui_24h-VS-hzt_10_24h.GeneDiff'!$1:$1048576,11,0)</f>
        <v>7.9979325858897093E-3</v>
      </c>
      <c r="L373" t="str">
        <f>VLOOKUP(A373,'[1]shui_24h-VS-hzt_10_24h.GeneDiff'!$1:$1048576,12,0)</f>
        <v>ko04141//Protein processing in endoplasmic reticulum;ko01100//Metabolic pathways;ko03010//Ribosome;ko00563//Glycosylphosphatidylinositol(GPI)-anchor biosynthesis;ko04120//Ubiquitin mediated proteolysis</v>
      </c>
      <c r="M373" t="str">
        <f>VLOOKUP(A373,'[1]shui_24h-VS-hzt_10_24h.GeneDiff'!$1:$1048576,13,0)</f>
        <v>-</v>
      </c>
      <c r="N373" t="str">
        <f>VLOOKUP(A373,'[1]shui_24h-VS-hzt_10_24h.GeneDiff'!$1:$1048576,14,0)</f>
        <v>-</v>
      </c>
      <c r="O373" t="str">
        <f>VLOOKUP(A373,'[1]shui_24h-VS-hzt_10_24h.GeneDiff'!$1:$1048576,15,0)</f>
        <v>-</v>
      </c>
      <c r="P373" t="str">
        <f>VLOOKUP(A373,'[1]shui_24h-VS-hzt_10_24h.GeneDiff'!$1:$1048576,16,0)</f>
        <v>gi|698583408|ref|XP_009778091.1|/1.17049e-151/PREDICTED: E3 ubiquitin-protein ligase At3g02290-like [Nicotiana sylvestris]</v>
      </c>
    </row>
    <row r="374" spans="1:16">
      <c r="A374" s="1" t="s">
        <v>372</v>
      </c>
      <c r="B374">
        <f>VLOOKUP(A374,'[1]shui_24h-VS-hzt_10_24h.GeneDiff'!$1:$1048576,2,0)</f>
        <v>840</v>
      </c>
      <c r="C374">
        <f>VLOOKUP(A374,'[1]shui_24h-VS-hzt_10_24h.GeneDiff'!$1:$1048576,3,0)</f>
        <v>13</v>
      </c>
      <c r="D374">
        <f>VLOOKUP(A374,'[1]shui_24h-VS-hzt_10_24h.GeneDiff'!$1:$1048576,4,0)</f>
        <v>18</v>
      </c>
      <c r="E374">
        <f>VLOOKUP(A374,'[1]shui_24h-VS-hzt_10_24h.GeneDiff'!$1:$1048576,5,0)</f>
        <v>52</v>
      </c>
      <c r="F374">
        <f>VLOOKUP(A374,'[1]shui_24h-VS-hzt_10_24h.GeneDiff'!$1:$1048576,6,0)</f>
        <v>61</v>
      </c>
      <c r="G374">
        <f>VLOOKUP(A374,'[1]shui_24h-VS-hzt_10_24h.GeneDiff'!$1:$1048576,7,0)</f>
        <v>0.70774983271873004</v>
      </c>
      <c r="H374">
        <f>VLOOKUP(A374,'[1]shui_24h-VS-hzt_10_24h.GeneDiff'!$1:$1048576,8,0)</f>
        <v>1.82541113978518</v>
      </c>
      <c r="I374" t="str">
        <f>VLOOKUP(A374,'[1]shui_24h-VS-hzt_10_24h.GeneDiff'!$1:$1048576,9,0)</f>
        <v>up</v>
      </c>
      <c r="J374">
        <f>VLOOKUP(A374,'[1]shui_24h-VS-hzt_10_24h.GeneDiff'!$1:$1048576,10,0)</f>
        <v>2.3721436425487599E-4</v>
      </c>
      <c r="K374">
        <f>VLOOKUP(A374,'[1]shui_24h-VS-hzt_10_24h.GeneDiff'!$1:$1048576,11,0)</f>
        <v>8.0334389802276807E-3</v>
      </c>
      <c r="L374" t="str">
        <f>VLOOKUP(A374,'[1]shui_24h-VS-hzt_10_24h.GeneDiff'!$1:$1048576,12,0)</f>
        <v>ko00860//Porphyrin and chlorophyll metabolism;ko01110//Biosynthesis of secondary metabolites;ko00901//Indole alkaloid biosynthesis</v>
      </c>
      <c r="M374" t="str">
        <f>VLOOKUP(A374,'[1]shui_24h-VS-hzt_10_24h.GeneDiff'!$1:$1048576,13,0)</f>
        <v>-</v>
      </c>
      <c r="N374" t="str">
        <f>VLOOKUP(A374,'[1]shui_24h-VS-hzt_10_24h.GeneDiff'!$1:$1048576,14,0)</f>
        <v>GO:0052689//carboxylic ester hydrolase activity</v>
      </c>
      <c r="O374" t="str">
        <f>VLOOKUP(A374,'[1]shui_24h-VS-hzt_10_24h.GeneDiff'!$1:$1048576,15,0)</f>
        <v>GO:0009683//indoleacetic acid metabolic process;GO:0044767</v>
      </c>
      <c r="P374" t="str">
        <f>VLOOKUP(A374,'[1]shui_24h-VS-hzt_10_24h.GeneDiff'!$1:$1048576,16,0)</f>
        <v>gi|698451424|ref|XP_009777586.1|/0/PREDICTED: methylesterase 17-like [Nicotiana sylvestris]</v>
      </c>
    </row>
    <row r="375" spans="1:16">
      <c r="A375" s="1" t="s">
        <v>373</v>
      </c>
      <c r="B375">
        <f>VLOOKUP(A375,'[1]shui_24h-VS-hzt_10_24h.GeneDiff'!$1:$1048576,2,0)</f>
        <v>1452</v>
      </c>
      <c r="C375">
        <f>VLOOKUP(A375,'[1]shui_24h-VS-hzt_10_24h.GeneDiff'!$1:$1048576,3,0)</f>
        <v>119</v>
      </c>
      <c r="D375">
        <f>VLOOKUP(A375,'[1]shui_24h-VS-hzt_10_24h.GeneDiff'!$1:$1048576,4,0)</f>
        <v>97</v>
      </c>
      <c r="E375">
        <f>VLOOKUP(A375,'[1]shui_24h-VS-hzt_10_24h.GeneDiff'!$1:$1048576,5,0)</f>
        <v>218</v>
      </c>
      <c r="F375">
        <f>VLOOKUP(A375,'[1]shui_24h-VS-hzt_10_24h.GeneDiff'!$1:$1048576,6,0)</f>
        <v>229</v>
      </c>
      <c r="G375">
        <f>VLOOKUP(A375,'[1]shui_24h-VS-hzt_10_24h.GeneDiff'!$1:$1048576,7,0)</f>
        <v>2.8541679538975</v>
      </c>
      <c r="H375">
        <f>VLOOKUP(A375,'[1]shui_24h-VS-hzt_10_24h.GeneDiff'!$1:$1048576,8,0)</f>
        <v>1.01067595031165</v>
      </c>
      <c r="I375" t="str">
        <f>VLOOKUP(A375,'[1]shui_24h-VS-hzt_10_24h.GeneDiff'!$1:$1048576,9,0)</f>
        <v>up</v>
      </c>
      <c r="J375">
        <f>VLOOKUP(A375,'[1]shui_24h-VS-hzt_10_24h.GeneDiff'!$1:$1048576,10,0)</f>
        <v>2.39237638841128E-4</v>
      </c>
      <c r="K375">
        <f>VLOOKUP(A375,'[1]shui_24h-VS-hzt_10_24h.GeneDiff'!$1:$1048576,11,0)</f>
        <v>8.0845911200663704E-3</v>
      </c>
      <c r="L375" t="str">
        <f>VLOOKUP(A375,'[1]shui_24h-VS-hzt_10_24h.GeneDiff'!$1:$1048576,12,0)</f>
        <v>ko01100//Metabolic pathways;ko00592//alpha-Linolenic acid metabolism</v>
      </c>
      <c r="M375" t="str">
        <f>VLOOKUP(A375,'[1]shui_24h-VS-hzt_10_24h.GeneDiff'!$1:$1048576,13,0)</f>
        <v>-</v>
      </c>
      <c r="N375" t="str">
        <f>VLOOKUP(A375,'[1]shui_24h-VS-hzt_10_24h.GeneDiff'!$1:$1048576,14,0)</f>
        <v>GO:0046914//transition metal ion binding;GO:0016491//oxidoreductase activity;GO:0046906//tetrapyrrole binding</v>
      </c>
      <c r="O375" t="str">
        <f>VLOOKUP(A375,'[1]shui_24h-VS-hzt_10_24h.GeneDiff'!$1:$1048576,15,0)</f>
        <v>GO:0044710</v>
      </c>
      <c r="P375" t="str">
        <f>VLOOKUP(A375,'[1]shui_24h-VS-hzt_10_24h.GeneDiff'!$1:$1048576,16,0)</f>
        <v>gi|697146404|ref|XP_009627350.1|/0/PREDICTED: 9-divinyl ether synthase-like [Nicotiana tomentosiformis]</v>
      </c>
    </row>
    <row r="376" spans="1:16">
      <c r="A376" s="1" t="s">
        <v>374</v>
      </c>
      <c r="B376">
        <f>VLOOKUP(A376,'[1]shui_24h-VS-hzt_10_24h.GeneDiff'!$1:$1048576,2,0)</f>
        <v>816</v>
      </c>
      <c r="C376">
        <f>VLOOKUP(A376,'[1]shui_24h-VS-hzt_10_24h.GeneDiff'!$1:$1048576,3,0)</f>
        <v>83</v>
      </c>
      <c r="D376">
        <f>VLOOKUP(A376,'[1]shui_24h-VS-hzt_10_24h.GeneDiff'!$1:$1048576,4,0)</f>
        <v>117</v>
      </c>
      <c r="E376">
        <f>VLOOKUP(A376,'[1]shui_24h-VS-hzt_10_24h.GeneDiff'!$1:$1048576,5,0)</f>
        <v>199</v>
      </c>
      <c r="F376">
        <f>VLOOKUP(A376,'[1]shui_24h-VS-hzt_10_24h.GeneDiff'!$1:$1048576,6,0)</f>
        <v>219</v>
      </c>
      <c r="G376">
        <f>VLOOKUP(A376,'[1]shui_24h-VS-hzt_10_24h.GeneDiff'!$1:$1048576,7,0)</f>
        <v>2.7497044252396701</v>
      </c>
      <c r="H376">
        <f>VLOOKUP(A376,'[1]shui_24h-VS-hzt_10_24h.GeneDiff'!$1:$1048576,8,0)</f>
        <v>1.0334022830504599</v>
      </c>
      <c r="I376" t="str">
        <f>VLOOKUP(A376,'[1]shui_24h-VS-hzt_10_24h.GeneDiff'!$1:$1048576,9,0)</f>
        <v>up</v>
      </c>
      <c r="J376">
        <f>VLOOKUP(A376,'[1]shui_24h-VS-hzt_10_24h.GeneDiff'!$1:$1048576,10,0)</f>
        <v>2.4003135069754501E-4</v>
      </c>
      <c r="K376">
        <f>VLOOKUP(A376,'[1]shui_24h-VS-hzt_10_24h.GeneDiff'!$1:$1048576,11,0)</f>
        <v>8.09406251993894E-3</v>
      </c>
      <c r="L376" t="str">
        <f>VLOOKUP(A376,'[1]shui_24h-VS-hzt_10_24h.GeneDiff'!$1:$1048576,12,0)</f>
        <v>ko01100//Metabolic pathways;ko00750//Vitamin B6 metabolism</v>
      </c>
      <c r="M376" t="str">
        <f>VLOOKUP(A376,'[1]shui_24h-VS-hzt_10_24h.GeneDiff'!$1:$1048576,13,0)</f>
        <v>-</v>
      </c>
      <c r="N376" t="str">
        <f>VLOOKUP(A376,'[1]shui_24h-VS-hzt_10_24h.GeneDiff'!$1:$1048576,14,0)</f>
        <v>-</v>
      </c>
      <c r="O376" t="str">
        <f>VLOOKUP(A376,'[1]shui_24h-VS-hzt_10_24h.GeneDiff'!$1:$1048576,15,0)</f>
        <v>-</v>
      </c>
      <c r="P376" t="str">
        <f>VLOOKUP(A376,'[1]shui_24h-VS-hzt_10_24h.GeneDiff'!$1:$1048576,16,0)</f>
        <v>gi|662552173|gb|AIE54289.1|/0/psi14B protein [Nicotiana tabacum]</v>
      </c>
    </row>
    <row r="377" spans="1:16">
      <c r="A377" s="1" t="s">
        <v>375</v>
      </c>
      <c r="B377">
        <f>VLOOKUP(A377,'[1]shui_24h-VS-hzt_10_24h.GeneDiff'!$1:$1048576,2,0)</f>
        <v>936</v>
      </c>
      <c r="C377">
        <f>VLOOKUP(A377,'[1]shui_24h-VS-hzt_10_24h.GeneDiff'!$1:$1048576,3,0)</f>
        <v>160</v>
      </c>
      <c r="D377">
        <f>VLOOKUP(A377,'[1]shui_24h-VS-hzt_10_24h.GeneDiff'!$1:$1048576,4,0)</f>
        <v>116</v>
      </c>
      <c r="E377">
        <f>VLOOKUP(A377,'[1]shui_24h-VS-hzt_10_24h.GeneDiff'!$1:$1048576,5,0)</f>
        <v>325</v>
      </c>
      <c r="F377">
        <f>VLOOKUP(A377,'[1]shui_24h-VS-hzt_10_24h.GeneDiff'!$1:$1048576,6,0)</f>
        <v>257</v>
      </c>
      <c r="G377">
        <f>VLOOKUP(A377,'[1]shui_24h-VS-hzt_10_24h.GeneDiff'!$1:$1048576,7,0)</f>
        <v>3.2277835670064898</v>
      </c>
      <c r="H377">
        <f>VLOOKUP(A377,'[1]shui_24h-VS-hzt_10_24h.GeneDiff'!$1:$1048576,8,0)</f>
        <v>1.0431461371016699</v>
      </c>
      <c r="I377" t="str">
        <f>VLOOKUP(A377,'[1]shui_24h-VS-hzt_10_24h.GeneDiff'!$1:$1048576,9,0)</f>
        <v>up</v>
      </c>
      <c r="J377">
        <f>VLOOKUP(A377,'[1]shui_24h-VS-hzt_10_24h.GeneDiff'!$1:$1048576,10,0)</f>
        <v>2.4227426212785499E-4</v>
      </c>
      <c r="K377">
        <f>VLOOKUP(A377,'[1]shui_24h-VS-hzt_10_24h.GeneDiff'!$1:$1048576,11,0)</f>
        <v>8.1435663226323493E-3</v>
      </c>
      <c r="L377" t="str">
        <f>VLOOKUP(A377,'[1]shui_24h-VS-hzt_10_24h.GeneDiff'!$1:$1048576,12,0)</f>
        <v>-</v>
      </c>
      <c r="M377" t="str">
        <f>VLOOKUP(A377,'[1]shui_24h-VS-hzt_10_24h.GeneDiff'!$1:$1048576,13,0)</f>
        <v>-</v>
      </c>
      <c r="N377" t="str">
        <f>VLOOKUP(A377,'[1]shui_24h-VS-hzt_10_24h.GeneDiff'!$1:$1048576,14,0)</f>
        <v>-</v>
      </c>
      <c r="O377" t="str">
        <f>VLOOKUP(A377,'[1]shui_24h-VS-hzt_10_24h.GeneDiff'!$1:$1048576,15,0)</f>
        <v>GO:0044238//primary metabolic process</v>
      </c>
      <c r="P377" t="str">
        <f>VLOOKUP(A377,'[1]shui_24h-VS-hzt_10_24h.GeneDiff'!$1:$1048576,16,0)</f>
        <v>gi|697117421|ref|XP_009612649.1|/0/PREDICTED: patatin-like protein 2 [Nicotiana tomentosiformis]</v>
      </c>
    </row>
    <row r="378" spans="1:16">
      <c r="A378" s="1" t="s">
        <v>376</v>
      </c>
      <c r="B378">
        <f>VLOOKUP(A378,'[1]shui_24h-VS-hzt_10_24h.GeneDiff'!$1:$1048576,2,0)</f>
        <v>483</v>
      </c>
      <c r="C378">
        <f>VLOOKUP(A378,'[1]shui_24h-VS-hzt_10_24h.GeneDiff'!$1:$1048576,3,0)</f>
        <v>35</v>
      </c>
      <c r="D378">
        <f>VLOOKUP(A378,'[1]shui_24h-VS-hzt_10_24h.GeneDiff'!$1:$1048576,4,0)</f>
        <v>19</v>
      </c>
      <c r="E378">
        <f>VLOOKUP(A378,'[1]shui_24h-VS-hzt_10_24h.GeneDiff'!$1:$1048576,5,0)</f>
        <v>95</v>
      </c>
      <c r="F378">
        <f>VLOOKUP(A378,'[1]shui_24h-VS-hzt_10_24h.GeneDiff'!$1:$1048576,6,0)</f>
        <v>85</v>
      </c>
      <c r="G378">
        <f>VLOOKUP(A378,'[1]shui_24h-VS-hzt_10_24h.GeneDiff'!$1:$1048576,7,0)</f>
        <v>1.38476548767216</v>
      </c>
      <c r="H378">
        <f>VLOOKUP(A378,'[1]shui_24h-VS-hzt_10_24h.GeneDiff'!$1:$1048576,8,0)</f>
        <v>1.6933461239202701</v>
      </c>
      <c r="I378" t="str">
        <f>VLOOKUP(A378,'[1]shui_24h-VS-hzt_10_24h.GeneDiff'!$1:$1048576,9,0)</f>
        <v>up</v>
      </c>
      <c r="J378">
        <f>VLOOKUP(A378,'[1]shui_24h-VS-hzt_10_24h.GeneDiff'!$1:$1048576,10,0)</f>
        <v>2.42711667296394E-4</v>
      </c>
      <c r="K378">
        <f>VLOOKUP(A378,'[1]shui_24h-VS-hzt_10_24h.GeneDiff'!$1:$1048576,11,0)</f>
        <v>8.1495805731501593E-3</v>
      </c>
      <c r="L378" t="str">
        <f>VLOOKUP(A378,'[1]shui_24h-VS-hzt_10_24h.GeneDiff'!$1:$1048576,12,0)</f>
        <v>ko04141//Protein processing in endoplasmic reticulum</v>
      </c>
      <c r="M378" t="str">
        <f>VLOOKUP(A378,'[1]shui_24h-VS-hzt_10_24h.GeneDiff'!$1:$1048576,13,0)</f>
        <v>GO:0043231//intracellular membrane-bounded organelle;GO:0009532//plastid stroma</v>
      </c>
      <c r="N378" t="str">
        <f>VLOOKUP(A378,'[1]shui_24h-VS-hzt_10_24h.GeneDiff'!$1:$1048576,14,0)</f>
        <v>-</v>
      </c>
      <c r="O378" t="str">
        <f>VLOOKUP(A378,'[1]shui_24h-VS-hzt_10_24h.GeneDiff'!$1:$1048576,15,0)</f>
        <v>GO:0050896//response to stimulus;GO:0009314//response to radiation</v>
      </c>
      <c r="P378" t="str">
        <f>VLOOKUP(A378,'[1]shui_24h-VS-hzt_10_24h.GeneDiff'!$1:$1048576,16,0)</f>
        <v>gi|697123415|ref|XP_009615700.1|/2.46978e-70/PREDICTED: chaperone protein dnaJ 8, chloroplastic-like [Nicotiana tomentosiformis]</v>
      </c>
    </row>
    <row r="379" spans="1:16">
      <c r="A379" s="1" t="s">
        <v>377</v>
      </c>
      <c r="B379">
        <f>VLOOKUP(A379,'[1]shui_24h-VS-hzt_10_24h.GeneDiff'!$1:$1048576,2,0)</f>
        <v>639</v>
      </c>
      <c r="C379">
        <f>VLOOKUP(A379,'[1]shui_24h-VS-hzt_10_24h.GeneDiff'!$1:$1048576,3,0)</f>
        <v>93</v>
      </c>
      <c r="D379">
        <f>VLOOKUP(A379,'[1]shui_24h-VS-hzt_10_24h.GeneDiff'!$1:$1048576,4,0)</f>
        <v>44</v>
      </c>
      <c r="E379">
        <f>VLOOKUP(A379,'[1]shui_24h-VS-hzt_10_24h.GeneDiff'!$1:$1048576,5,0)</f>
        <v>280</v>
      </c>
      <c r="F379">
        <f>VLOOKUP(A379,'[1]shui_24h-VS-hzt_10_24h.GeneDiff'!$1:$1048576,6,0)</f>
        <v>143</v>
      </c>
      <c r="G379">
        <f>VLOOKUP(A379,'[1]shui_24h-VS-hzt_10_24h.GeneDiff'!$1:$1048576,7,0)</f>
        <v>2.6265098527660098</v>
      </c>
      <c r="H379">
        <f>VLOOKUP(A379,'[1]shui_24h-VS-hzt_10_24h.GeneDiff'!$1:$1048576,8,0)</f>
        <v>1.5962507828927399</v>
      </c>
      <c r="I379" t="str">
        <f>VLOOKUP(A379,'[1]shui_24h-VS-hzt_10_24h.GeneDiff'!$1:$1048576,9,0)</f>
        <v>up</v>
      </c>
      <c r="J379">
        <f>VLOOKUP(A379,'[1]shui_24h-VS-hzt_10_24h.GeneDiff'!$1:$1048576,10,0)</f>
        <v>2.43715372477003E-4</v>
      </c>
      <c r="K379">
        <f>VLOOKUP(A379,'[1]shui_24h-VS-hzt_10_24h.GeneDiff'!$1:$1048576,11,0)</f>
        <v>8.1525872381480995E-3</v>
      </c>
      <c r="L379" t="str">
        <f>VLOOKUP(A379,'[1]shui_24h-VS-hzt_10_24h.GeneDiff'!$1:$1048576,12,0)</f>
        <v>ko04075//Plant hormone signal transduction</v>
      </c>
      <c r="M379" t="str">
        <f>VLOOKUP(A379,'[1]shui_24h-VS-hzt_10_24h.GeneDiff'!$1:$1048576,13,0)</f>
        <v>-</v>
      </c>
      <c r="N379" t="str">
        <f>VLOOKUP(A379,'[1]shui_24h-VS-hzt_10_24h.GeneDiff'!$1:$1048576,14,0)</f>
        <v>-</v>
      </c>
      <c r="O379" t="str">
        <f>VLOOKUP(A379,'[1]shui_24h-VS-hzt_10_24h.GeneDiff'!$1:$1048576,15,0)</f>
        <v>GO:0050794//regulation of cellular process;GO:0009639//response to red or far red light;GO:0006351//transcription, DNA-templated</v>
      </c>
      <c r="P379" t="str">
        <f>VLOOKUP(A379,'[1]shui_24h-VS-hzt_10_24h.GeneDiff'!$1:$1048576,16,0)</f>
        <v>gi|697110011|ref|XP_009608871.1|/1.89695e-143/PREDICTED: auxin-responsive protein IAA20-like [Nicotiana tomentosiformis]</v>
      </c>
    </row>
    <row r="380" spans="1:16">
      <c r="A380" s="1" t="s">
        <v>378</v>
      </c>
      <c r="B380">
        <f>VLOOKUP(A380,'[1]shui_24h-VS-hzt_10_24h.GeneDiff'!$1:$1048576,2,0)</f>
        <v>519</v>
      </c>
      <c r="C380">
        <f>VLOOKUP(A380,'[1]shui_24h-VS-hzt_10_24h.GeneDiff'!$1:$1048576,3,0)</f>
        <v>96</v>
      </c>
      <c r="D380">
        <f>VLOOKUP(A380,'[1]shui_24h-VS-hzt_10_24h.GeneDiff'!$1:$1048576,4,0)</f>
        <v>47</v>
      </c>
      <c r="E380">
        <f>VLOOKUP(A380,'[1]shui_24h-VS-hzt_10_24h.GeneDiff'!$1:$1048576,5,0)</f>
        <v>202</v>
      </c>
      <c r="F380">
        <f>VLOOKUP(A380,'[1]shui_24h-VS-hzt_10_24h.GeneDiff'!$1:$1048576,6,0)</f>
        <v>176</v>
      </c>
      <c r="G380">
        <f>VLOOKUP(A380,'[1]shui_24h-VS-hzt_10_24h.GeneDiff'!$1:$1048576,7,0)</f>
        <v>2.5154078882804201</v>
      </c>
      <c r="H380">
        <f>VLOOKUP(A380,'[1]shui_24h-VS-hzt_10_24h.GeneDiff'!$1:$1048576,8,0)</f>
        <v>1.35901892665041</v>
      </c>
      <c r="I380" t="str">
        <f>VLOOKUP(A380,'[1]shui_24h-VS-hzt_10_24h.GeneDiff'!$1:$1048576,9,0)</f>
        <v>up</v>
      </c>
      <c r="J380">
        <f>VLOOKUP(A380,'[1]shui_24h-VS-hzt_10_24h.GeneDiff'!$1:$1048576,10,0)</f>
        <v>2.4439544542725802E-4</v>
      </c>
      <c r="K380">
        <f>VLOOKUP(A380,'[1]shui_24h-VS-hzt_10_24h.GeneDiff'!$1:$1048576,11,0)</f>
        <v>8.1525872381480995E-3</v>
      </c>
      <c r="L380" t="str">
        <f>VLOOKUP(A380,'[1]shui_24h-VS-hzt_10_24h.GeneDiff'!$1:$1048576,12,0)</f>
        <v>-</v>
      </c>
      <c r="M380" t="str">
        <f>VLOOKUP(A380,'[1]shui_24h-VS-hzt_10_24h.GeneDiff'!$1:$1048576,13,0)</f>
        <v>-</v>
      </c>
      <c r="N380" t="str">
        <f>VLOOKUP(A380,'[1]shui_24h-VS-hzt_10_24h.GeneDiff'!$1:$1048576,14,0)</f>
        <v>-</v>
      </c>
      <c r="O380" t="str">
        <f>VLOOKUP(A380,'[1]shui_24h-VS-hzt_10_24h.GeneDiff'!$1:$1048576,15,0)</f>
        <v>-</v>
      </c>
      <c r="P380" t="str">
        <f>VLOOKUP(A380,'[1]shui_24h-VS-hzt_10_24h.GeneDiff'!$1:$1048576,16,0)</f>
        <v>gi|697171336|ref|XP_009594599.1|/6.96201e-108/PREDICTED: uncharacterized protein LOC104091051 isoform X1 [Nicotiana tomentosiformis]</v>
      </c>
    </row>
    <row r="381" spans="1:16">
      <c r="A381" s="1" t="s">
        <v>379</v>
      </c>
      <c r="B381">
        <f>VLOOKUP(A381,'[1]shui_24h-VS-hzt_10_24h.GeneDiff'!$1:$1048576,2,0)</f>
        <v>909</v>
      </c>
      <c r="C381">
        <f>VLOOKUP(A381,'[1]shui_24h-VS-hzt_10_24h.GeneDiff'!$1:$1048576,3,0)</f>
        <v>51</v>
      </c>
      <c r="D381">
        <f>VLOOKUP(A381,'[1]shui_24h-VS-hzt_10_24h.GeneDiff'!$1:$1048576,4,0)</f>
        <v>58</v>
      </c>
      <c r="E381">
        <f>VLOOKUP(A381,'[1]shui_24h-VS-hzt_10_24h.GeneDiff'!$1:$1048576,5,0)</f>
        <v>98</v>
      </c>
      <c r="F381">
        <f>VLOOKUP(A381,'[1]shui_24h-VS-hzt_10_24h.GeneDiff'!$1:$1048576,6,0)</f>
        <v>204</v>
      </c>
      <c r="G381">
        <f>VLOOKUP(A381,'[1]shui_24h-VS-hzt_10_24h.GeneDiff'!$1:$1048576,7,0)</f>
        <v>2.1605885650217802</v>
      </c>
      <c r="H381">
        <f>VLOOKUP(A381,'[1]shui_24h-VS-hzt_10_24h.GeneDiff'!$1:$1048576,8,0)</f>
        <v>1.41854543190965</v>
      </c>
      <c r="I381" t="str">
        <f>VLOOKUP(A381,'[1]shui_24h-VS-hzt_10_24h.GeneDiff'!$1:$1048576,9,0)</f>
        <v>up</v>
      </c>
      <c r="J381">
        <f>VLOOKUP(A381,'[1]shui_24h-VS-hzt_10_24h.GeneDiff'!$1:$1048576,10,0)</f>
        <v>2.4461123179574698E-4</v>
      </c>
      <c r="K381">
        <f>VLOOKUP(A381,'[1]shui_24h-VS-hzt_10_24h.GeneDiff'!$1:$1048576,11,0)</f>
        <v>8.1525872381480995E-3</v>
      </c>
      <c r="L381" t="str">
        <f>VLOOKUP(A381,'[1]shui_24h-VS-hzt_10_24h.GeneDiff'!$1:$1048576,12,0)</f>
        <v>-</v>
      </c>
      <c r="M381" t="str">
        <f>VLOOKUP(A381,'[1]shui_24h-VS-hzt_10_24h.GeneDiff'!$1:$1048576,13,0)</f>
        <v>-</v>
      </c>
      <c r="N381" t="str">
        <f>VLOOKUP(A381,'[1]shui_24h-VS-hzt_10_24h.GeneDiff'!$1:$1048576,14,0)</f>
        <v>GO:0016759//cellulose synthase activity</v>
      </c>
      <c r="O381" t="str">
        <f>VLOOKUP(A381,'[1]shui_24h-VS-hzt_10_24h.GeneDiff'!$1:$1048576,15,0)</f>
        <v>-</v>
      </c>
      <c r="P381" t="str">
        <f>VLOOKUP(A381,'[1]shui_24h-VS-hzt_10_24h.GeneDiff'!$1:$1048576,16,0)</f>
        <v>gi|698479408|ref|XP_009786792.1|/0/PREDICTED: xyloglucan glycosyltransferase 4 [Nicotiana sylvestris]</v>
      </c>
    </row>
    <row r="382" spans="1:16">
      <c r="A382" s="1" t="s">
        <v>380</v>
      </c>
      <c r="B382">
        <f>VLOOKUP(A382,'[1]shui_24h-VS-hzt_10_24h.GeneDiff'!$1:$1048576,2,0)</f>
        <v>513</v>
      </c>
      <c r="C382">
        <f>VLOOKUP(A382,'[1]shui_24h-VS-hzt_10_24h.GeneDiff'!$1:$1048576,3,0)</f>
        <v>28</v>
      </c>
      <c r="D382">
        <f>VLOOKUP(A382,'[1]shui_24h-VS-hzt_10_24h.GeneDiff'!$1:$1048576,4,0)</f>
        <v>7</v>
      </c>
      <c r="E382">
        <f>VLOOKUP(A382,'[1]shui_24h-VS-hzt_10_24h.GeneDiff'!$1:$1048576,5,0)</f>
        <v>62</v>
      </c>
      <c r="F382">
        <f>VLOOKUP(A382,'[1]shui_24h-VS-hzt_10_24h.GeneDiff'!$1:$1048576,6,0)</f>
        <v>106</v>
      </c>
      <c r="G382">
        <f>VLOOKUP(A382,'[1]shui_24h-VS-hzt_10_24h.GeneDiff'!$1:$1048576,7,0)</f>
        <v>1.17732916272227</v>
      </c>
      <c r="H382">
        <f>VLOOKUP(A382,'[1]shui_24h-VS-hzt_10_24h.GeneDiff'!$1:$1048576,8,0)</f>
        <v>2.1883099023734101</v>
      </c>
      <c r="I382" t="str">
        <f>VLOOKUP(A382,'[1]shui_24h-VS-hzt_10_24h.GeneDiff'!$1:$1048576,9,0)</f>
        <v>up</v>
      </c>
      <c r="J382">
        <f>VLOOKUP(A382,'[1]shui_24h-VS-hzt_10_24h.GeneDiff'!$1:$1048576,10,0)</f>
        <v>2.53181372923418E-4</v>
      </c>
      <c r="K382">
        <f>VLOOKUP(A382,'[1]shui_24h-VS-hzt_10_24h.GeneDiff'!$1:$1048576,11,0)</f>
        <v>8.3586968658664294E-3</v>
      </c>
      <c r="L382" t="str">
        <f>VLOOKUP(A382,'[1]shui_24h-VS-hzt_10_24h.GeneDiff'!$1:$1048576,12,0)</f>
        <v>-</v>
      </c>
      <c r="M382" t="str">
        <f>VLOOKUP(A382,'[1]shui_24h-VS-hzt_10_24h.GeneDiff'!$1:$1048576,13,0)</f>
        <v>-</v>
      </c>
      <c r="N382" t="str">
        <f>VLOOKUP(A382,'[1]shui_24h-VS-hzt_10_24h.GeneDiff'!$1:$1048576,14,0)</f>
        <v>-</v>
      </c>
      <c r="O382" t="str">
        <f>VLOOKUP(A382,'[1]shui_24h-VS-hzt_10_24h.GeneDiff'!$1:$1048576,15,0)</f>
        <v>-</v>
      </c>
      <c r="P382" t="str">
        <f>VLOOKUP(A382,'[1]shui_24h-VS-hzt_10_24h.GeneDiff'!$1:$1048576,16,0)</f>
        <v>gi|545911810|gb|AGW81769.1|/2.75859e-120/EF2 protein [Nicotiana tabacum]</v>
      </c>
    </row>
    <row r="383" spans="1:16">
      <c r="A383" s="1" t="s">
        <v>381</v>
      </c>
      <c r="B383">
        <f>VLOOKUP(A383,'[1]shui_24h-VS-hzt_10_24h.GeneDiff'!$1:$1048576,2,0)</f>
        <v>1473</v>
      </c>
      <c r="C383">
        <f>VLOOKUP(A383,'[1]shui_24h-VS-hzt_10_24h.GeneDiff'!$1:$1048576,3,0)</f>
        <v>1964</v>
      </c>
      <c r="D383">
        <f>VLOOKUP(A383,'[1]shui_24h-VS-hzt_10_24h.GeneDiff'!$1:$1048576,4,0)</f>
        <v>896</v>
      </c>
      <c r="E383">
        <f>VLOOKUP(A383,'[1]shui_24h-VS-hzt_10_24h.GeneDiff'!$1:$1048576,5,0)</f>
        <v>3780</v>
      </c>
      <c r="F383">
        <f>VLOOKUP(A383,'[1]shui_24h-VS-hzt_10_24h.GeneDiff'!$1:$1048576,6,0)</f>
        <v>2908</v>
      </c>
      <c r="G383">
        <f>VLOOKUP(A383,'[1]shui_24h-VS-hzt_10_24h.GeneDiff'!$1:$1048576,7,0)</f>
        <v>6.6950717790364402</v>
      </c>
      <c r="H383">
        <f>VLOOKUP(A383,'[1]shui_24h-VS-hzt_10_24h.GeneDiff'!$1:$1048576,8,0)</f>
        <v>1.18313233923442</v>
      </c>
      <c r="I383" t="str">
        <f>VLOOKUP(A383,'[1]shui_24h-VS-hzt_10_24h.GeneDiff'!$1:$1048576,9,0)</f>
        <v>up</v>
      </c>
      <c r="J383">
        <f>VLOOKUP(A383,'[1]shui_24h-VS-hzt_10_24h.GeneDiff'!$1:$1048576,10,0)</f>
        <v>2.6165411508956998E-4</v>
      </c>
      <c r="K383">
        <f>VLOOKUP(A383,'[1]shui_24h-VS-hzt_10_24h.GeneDiff'!$1:$1048576,11,0)</f>
        <v>8.5577724010986195E-3</v>
      </c>
      <c r="L383" t="str">
        <f>VLOOKUP(A383,'[1]shui_24h-VS-hzt_10_24h.GeneDiff'!$1:$1048576,12,0)</f>
        <v>-</v>
      </c>
      <c r="M383" t="str">
        <f>VLOOKUP(A383,'[1]shui_24h-VS-hzt_10_24h.GeneDiff'!$1:$1048576,13,0)</f>
        <v>-</v>
      </c>
      <c r="N383" t="str">
        <f>VLOOKUP(A383,'[1]shui_24h-VS-hzt_10_24h.GeneDiff'!$1:$1048576,14,0)</f>
        <v>GO:0004175//endopeptidase activity</v>
      </c>
      <c r="O383" t="str">
        <f>VLOOKUP(A383,'[1]shui_24h-VS-hzt_10_24h.GeneDiff'!$1:$1048576,15,0)</f>
        <v>GO:0016485//protein processing</v>
      </c>
      <c r="P383" t="str">
        <f>VLOOKUP(A383,'[1]shui_24h-VS-hzt_10_24h.GeneDiff'!$1:$1048576,16,0)</f>
        <v>gi|27544006|dbj|BAC54827.1|/0/vacuolar processing enzyme-1a [Nicotiana tabacum]</v>
      </c>
    </row>
    <row r="384" spans="1:16">
      <c r="A384" s="1" t="s">
        <v>382</v>
      </c>
      <c r="B384">
        <f>VLOOKUP(A384,'[1]shui_24h-VS-hzt_10_24h.GeneDiff'!$1:$1048576,2,0)</f>
        <v>3069</v>
      </c>
      <c r="C384">
        <f>VLOOKUP(A384,'[1]shui_24h-VS-hzt_10_24h.GeneDiff'!$1:$1048576,3,0)</f>
        <v>14</v>
      </c>
      <c r="D384">
        <f>VLOOKUP(A384,'[1]shui_24h-VS-hzt_10_24h.GeneDiff'!$1:$1048576,4,0)</f>
        <v>6</v>
      </c>
      <c r="E384">
        <f>VLOOKUP(A384,'[1]shui_24h-VS-hzt_10_24h.GeneDiff'!$1:$1048576,5,0)</f>
        <v>43</v>
      </c>
      <c r="F384">
        <f>VLOOKUP(A384,'[1]shui_24h-VS-hzt_10_24h.GeneDiff'!$1:$1048576,6,0)</f>
        <v>49</v>
      </c>
      <c r="G384">
        <f>VLOOKUP(A384,'[1]shui_24h-VS-hzt_10_24h.GeneDiff'!$1:$1048576,7,0)</f>
        <v>0.369502756846118</v>
      </c>
      <c r="H384">
        <f>VLOOKUP(A384,'[1]shui_24h-VS-hzt_10_24h.GeneDiff'!$1:$1048576,8,0)</f>
        <v>2.1428033308338699</v>
      </c>
      <c r="I384" t="str">
        <f>VLOOKUP(A384,'[1]shui_24h-VS-hzt_10_24h.GeneDiff'!$1:$1048576,9,0)</f>
        <v>up</v>
      </c>
      <c r="J384">
        <f>VLOOKUP(A384,'[1]shui_24h-VS-hzt_10_24h.GeneDiff'!$1:$1048576,10,0)</f>
        <v>2.6912559104737499E-4</v>
      </c>
      <c r="K384">
        <f>VLOOKUP(A384,'[1]shui_24h-VS-hzt_10_24h.GeneDiff'!$1:$1048576,11,0)</f>
        <v>8.7296921400542103E-3</v>
      </c>
      <c r="L384" t="str">
        <f>VLOOKUP(A384,'[1]shui_24h-VS-hzt_10_24h.GeneDiff'!$1:$1048576,12,0)</f>
        <v>ko04626//Plant-pathogen interaction</v>
      </c>
      <c r="M384" t="str">
        <f>VLOOKUP(A384,'[1]shui_24h-VS-hzt_10_24h.GeneDiff'!$1:$1048576,13,0)</f>
        <v>-</v>
      </c>
      <c r="N384" t="str">
        <f>VLOOKUP(A384,'[1]shui_24h-VS-hzt_10_24h.GeneDiff'!$1:$1048576,14,0)</f>
        <v>-</v>
      </c>
      <c r="O384" t="str">
        <f>VLOOKUP(A384,'[1]shui_24h-VS-hzt_10_24h.GeneDiff'!$1:$1048576,15,0)</f>
        <v>-</v>
      </c>
      <c r="P384" t="str">
        <f>VLOOKUP(A384,'[1]shui_24h-VS-hzt_10_24h.GeneDiff'!$1:$1048576,16,0)</f>
        <v>gi|698557793|ref|XP_009771122.1|/0/PREDICTED: probable leucine-rich repeat receptor-like protein kinase At1g35710 [Nicotiana sylvestris]</v>
      </c>
    </row>
    <row r="385" spans="1:16">
      <c r="A385" s="1" t="s">
        <v>383</v>
      </c>
      <c r="B385">
        <f>VLOOKUP(A385,'[1]shui_24h-VS-hzt_10_24h.GeneDiff'!$1:$1048576,2,0)</f>
        <v>1269</v>
      </c>
      <c r="C385">
        <f>VLOOKUP(A385,'[1]shui_24h-VS-hzt_10_24h.GeneDiff'!$1:$1048576,3,0)</f>
        <v>40</v>
      </c>
      <c r="D385">
        <f>VLOOKUP(A385,'[1]shui_24h-VS-hzt_10_24h.GeneDiff'!$1:$1048576,4,0)</f>
        <v>20</v>
      </c>
      <c r="E385">
        <f>VLOOKUP(A385,'[1]shui_24h-VS-hzt_10_24h.GeneDiff'!$1:$1048576,5,0)</f>
        <v>83</v>
      </c>
      <c r="F385">
        <f>VLOOKUP(A385,'[1]shui_24h-VS-hzt_10_24h.GeneDiff'!$1:$1048576,6,0)</f>
        <v>113</v>
      </c>
      <c r="G385">
        <f>VLOOKUP(A385,'[1]shui_24h-VS-hzt_10_24h.GeneDiff'!$1:$1048576,7,0)</f>
        <v>1.50427511373742</v>
      </c>
      <c r="H385">
        <f>VLOOKUP(A385,'[1]shui_24h-VS-hzt_10_24h.GeneDiff'!$1:$1048576,8,0)</f>
        <v>1.6519981482767001</v>
      </c>
      <c r="I385" t="str">
        <f>VLOOKUP(A385,'[1]shui_24h-VS-hzt_10_24h.GeneDiff'!$1:$1048576,9,0)</f>
        <v>up</v>
      </c>
      <c r="J385">
        <f>VLOOKUP(A385,'[1]shui_24h-VS-hzt_10_24h.GeneDiff'!$1:$1048576,10,0)</f>
        <v>2.7587873431768897E-4</v>
      </c>
      <c r="K385">
        <f>VLOOKUP(A385,'[1]shui_24h-VS-hzt_10_24h.GeneDiff'!$1:$1048576,11,0)</f>
        <v>8.8341875327862494E-3</v>
      </c>
      <c r="L385" t="str">
        <f>VLOOKUP(A385,'[1]shui_24h-VS-hzt_10_24h.GeneDiff'!$1:$1048576,12,0)</f>
        <v>-</v>
      </c>
      <c r="M385" t="str">
        <f>VLOOKUP(A385,'[1]shui_24h-VS-hzt_10_24h.GeneDiff'!$1:$1048576,13,0)</f>
        <v>-</v>
      </c>
      <c r="N385" t="str">
        <f>VLOOKUP(A385,'[1]shui_24h-VS-hzt_10_24h.GeneDiff'!$1:$1048576,14,0)</f>
        <v>-</v>
      </c>
      <c r="O385" t="str">
        <f>VLOOKUP(A385,'[1]shui_24h-VS-hzt_10_24h.GeneDiff'!$1:$1048576,15,0)</f>
        <v>GO:0044699</v>
      </c>
      <c r="P385" t="str">
        <f>VLOOKUP(A385,'[1]shui_24h-VS-hzt_10_24h.GeneDiff'!$1:$1048576,16,0)</f>
        <v>gi|698446876|ref|XP_009769917.1|/0/PREDICTED: transcription factor MYB86-like [Nicotiana sylvestris]</v>
      </c>
    </row>
    <row r="386" spans="1:16">
      <c r="A386" s="1" t="s">
        <v>384</v>
      </c>
      <c r="B386">
        <f>VLOOKUP(A386,'[1]shui_24h-VS-hzt_10_24h.GeneDiff'!$1:$1048576,2,0)</f>
        <v>486</v>
      </c>
      <c r="C386">
        <f>VLOOKUP(A386,'[1]shui_24h-VS-hzt_10_24h.GeneDiff'!$1:$1048576,3,0)</f>
        <v>59</v>
      </c>
      <c r="D386">
        <f>VLOOKUP(A386,'[1]shui_24h-VS-hzt_10_24h.GeneDiff'!$1:$1048576,4,0)</f>
        <v>52</v>
      </c>
      <c r="E386">
        <f>VLOOKUP(A386,'[1]shui_24h-VS-hzt_10_24h.GeneDiff'!$1:$1048576,5,0)</f>
        <v>189</v>
      </c>
      <c r="F386">
        <f>VLOOKUP(A386,'[1]shui_24h-VS-hzt_10_24h.GeneDiff'!$1:$1048576,6,0)</f>
        <v>110</v>
      </c>
      <c r="G386">
        <f>VLOOKUP(A386,'[1]shui_24h-VS-hzt_10_24h.GeneDiff'!$1:$1048576,7,0)</f>
        <v>2.1791823578510701</v>
      </c>
      <c r="H386">
        <f>VLOOKUP(A386,'[1]shui_24h-VS-hzt_10_24h.GeneDiff'!$1:$1048576,8,0)</f>
        <v>1.4069542508631501</v>
      </c>
      <c r="I386" t="str">
        <f>VLOOKUP(A386,'[1]shui_24h-VS-hzt_10_24h.GeneDiff'!$1:$1048576,9,0)</f>
        <v>up</v>
      </c>
      <c r="J386">
        <f>VLOOKUP(A386,'[1]shui_24h-VS-hzt_10_24h.GeneDiff'!$1:$1048576,10,0)</f>
        <v>2.7598955627499902E-4</v>
      </c>
      <c r="K386">
        <f>VLOOKUP(A386,'[1]shui_24h-VS-hzt_10_24h.GeneDiff'!$1:$1048576,11,0)</f>
        <v>8.8341875327862494E-3</v>
      </c>
      <c r="L386" t="str">
        <f>VLOOKUP(A386,'[1]shui_24h-VS-hzt_10_24h.GeneDiff'!$1:$1048576,12,0)</f>
        <v>-</v>
      </c>
      <c r="M386" t="str">
        <f>VLOOKUP(A386,'[1]shui_24h-VS-hzt_10_24h.GeneDiff'!$1:$1048576,13,0)</f>
        <v>-</v>
      </c>
      <c r="N386" t="str">
        <f>VLOOKUP(A386,'[1]shui_24h-VS-hzt_10_24h.GeneDiff'!$1:$1048576,14,0)</f>
        <v>-</v>
      </c>
      <c r="O386" t="str">
        <f>VLOOKUP(A386,'[1]shui_24h-VS-hzt_10_24h.GeneDiff'!$1:$1048576,15,0)</f>
        <v>-</v>
      </c>
      <c r="P386" t="str">
        <f>VLOOKUP(A386,'[1]shui_24h-VS-hzt_10_24h.GeneDiff'!$1:$1048576,16,0)</f>
        <v>gi|698530796|ref|XP_009762223.1|/1.45707e-67/PREDICTED: HMG-Y-related protein A-like [Nicotiana sylvestris]</v>
      </c>
    </row>
    <row r="387" spans="1:16">
      <c r="A387" s="1" t="s">
        <v>385</v>
      </c>
      <c r="B387">
        <f>VLOOKUP(A387,'[1]shui_24h-VS-hzt_10_24h.GeneDiff'!$1:$1048576,2,0)</f>
        <v>1344</v>
      </c>
      <c r="C387">
        <f>VLOOKUP(A387,'[1]shui_24h-VS-hzt_10_24h.GeneDiff'!$1:$1048576,3,0)</f>
        <v>76</v>
      </c>
      <c r="D387">
        <f>VLOOKUP(A387,'[1]shui_24h-VS-hzt_10_24h.GeneDiff'!$1:$1048576,4,0)</f>
        <v>77</v>
      </c>
      <c r="E387">
        <f>VLOOKUP(A387,'[1]shui_24h-VS-hzt_10_24h.GeneDiff'!$1:$1048576,5,0)</f>
        <v>186</v>
      </c>
      <c r="F387">
        <f>VLOOKUP(A387,'[1]shui_24h-VS-hzt_10_24h.GeneDiff'!$1:$1048576,6,0)</f>
        <v>155</v>
      </c>
      <c r="G387">
        <f>VLOOKUP(A387,'[1]shui_24h-VS-hzt_10_24h.GeneDiff'!$1:$1048576,7,0)</f>
        <v>2.4377015745204198</v>
      </c>
      <c r="H387">
        <f>VLOOKUP(A387,'[1]shui_24h-VS-hzt_10_24h.GeneDiff'!$1:$1048576,8,0)</f>
        <v>1.1272147060003801</v>
      </c>
      <c r="I387" t="str">
        <f>VLOOKUP(A387,'[1]shui_24h-VS-hzt_10_24h.GeneDiff'!$1:$1048576,9,0)</f>
        <v>up</v>
      </c>
      <c r="J387">
        <f>VLOOKUP(A387,'[1]shui_24h-VS-hzt_10_24h.GeneDiff'!$1:$1048576,10,0)</f>
        <v>2.7836192176295001E-4</v>
      </c>
      <c r="K387">
        <f>VLOOKUP(A387,'[1]shui_24h-VS-hzt_10_24h.GeneDiff'!$1:$1048576,11,0)</f>
        <v>8.8830698697004492E-3</v>
      </c>
      <c r="L387" t="str">
        <f>VLOOKUP(A387,'[1]shui_24h-VS-hzt_10_24h.GeneDiff'!$1:$1048576,12,0)</f>
        <v>-</v>
      </c>
      <c r="M387" t="str">
        <f>VLOOKUP(A387,'[1]shui_24h-VS-hzt_10_24h.GeneDiff'!$1:$1048576,13,0)</f>
        <v>GO:0031224//intrinsic component of membrane</v>
      </c>
      <c r="N387" t="str">
        <f>VLOOKUP(A387,'[1]shui_24h-VS-hzt_10_24h.GeneDiff'!$1:$1048576,14,0)</f>
        <v>-</v>
      </c>
      <c r="O387" t="str">
        <f>VLOOKUP(A387,'[1]shui_24h-VS-hzt_10_24h.GeneDiff'!$1:$1048576,15,0)</f>
        <v>-</v>
      </c>
      <c r="P387" t="str">
        <f>VLOOKUP(A387,'[1]shui_24h-VS-hzt_10_24h.GeneDiff'!$1:$1048576,16,0)</f>
        <v>gi|697143335|ref|XP_009625775.1|/0/PREDICTED: proline transporter 2-like [Nicotiana tomentosiformis]</v>
      </c>
    </row>
    <row r="388" spans="1:16">
      <c r="A388" s="1" t="s">
        <v>386</v>
      </c>
      <c r="B388">
        <f>VLOOKUP(A388,'[1]shui_24h-VS-hzt_10_24h.GeneDiff'!$1:$1048576,2,0)</f>
        <v>534</v>
      </c>
      <c r="C388">
        <f>VLOOKUP(A388,'[1]shui_24h-VS-hzt_10_24h.GeneDiff'!$1:$1048576,3,0)</f>
        <v>55</v>
      </c>
      <c r="D388">
        <f>VLOOKUP(A388,'[1]shui_24h-VS-hzt_10_24h.GeneDiff'!$1:$1048576,4,0)</f>
        <v>61</v>
      </c>
      <c r="E388">
        <f>VLOOKUP(A388,'[1]shui_24h-VS-hzt_10_24h.GeneDiff'!$1:$1048576,5,0)</f>
        <v>118</v>
      </c>
      <c r="F388">
        <f>VLOOKUP(A388,'[1]shui_24h-VS-hzt_10_24h.GeneDiff'!$1:$1048576,6,0)</f>
        <v>158</v>
      </c>
      <c r="G388">
        <f>VLOOKUP(A388,'[1]shui_24h-VS-hzt_10_24h.GeneDiff'!$1:$1048576,7,0)</f>
        <v>2.1017397164155098</v>
      </c>
      <c r="H388">
        <f>VLOOKUP(A388,'[1]shui_24h-VS-hzt_10_24h.GeneDiff'!$1:$1048576,8,0)</f>
        <v>1.21030538797672</v>
      </c>
      <c r="I388" t="str">
        <f>VLOOKUP(A388,'[1]shui_24h-VS-hzt_10_24h.GeneDiff'!$1:$1048576,9,0)</f>
        <v>up</v>
      </c>
      <c r="J388">
        <f>VLOOKUP(A388,'[1]shui_24h-VS-hzt_10_24h.GeneDiff'!$1:$1048576,10,0)</f>
        <v>2.8668446919281399E-4</v>
      </c>
      <c r="K388">
        <f>VLOOKUP(A388,'[1]shui_24h-VS-hzt_10_24h.GeneDiff'!$1:$1048576,11,0)</f>
        <v>9.0846507542052396E-3</v>
      </c>
      <c r="L388" t="str">
        <f>VLOOKUP(A388,'[1]shui_24h-VS-hzt_10_24h.GeneDiff'!$1:$1048576,12,0)</f>
        <v>-</v>
      </c>
      <c r="M388" t="str">
        <f>VLOOKUP(A388,'[1]shui_24h-VS-hzt_10_24h.GeneDiff'!$1:$1048576,13,0)</f>
        <v>-</v>
      </c>
      <c r="N388" t="str">
        <f>VLOOKUP(A388,'[1]shui_24h-VS-hzt_10_24h.GeneDiff'!$1:$1048576,14,0)</f>
        <v>GO:0008238//exopeptidase activity</v>
      </c>
      <c r="O388" t="str">
        <f>VLOOKUP(A388,'[1]shui_24h-VS-hzt_10_24h.GeneDiff'!$1:$1048576,15,0)</f>
        <v>GO:0016485//protein processing</v>
      </c>
      <c r="P388" t="str">
        <f>VLOOKUP(A388,'[1]shui_24h-VS-hzt_10_24h.GeneDiff'!$1:$1048576,16,0)</f>
        <v>gi|698508645|ref|XP_009799578.1|/3.05395e-130/PREDICTED: josephin-like protein [Nicotiana sylvestris]</v>
      </c>
    </row>
    <row r="389" spans="1:16">
      <c r="A389" s="1" t="s">
        <v>387</v>
      </c>
      <c r="B389">
        <f>VLOOKUP(A389,'[1]shui_24h-VS-hzt_10_24h.GeneDiff'!$1:$1048576,2,0)</f>
        <v>861</v>
      </c>
      <c r="C389">
        <f>VLOOKUP(A389,'[1]shui_24h-VS-hzt_10_24h.GeneDiff'!$1:$1048576,3,0)</f>
        <v>50</v>
      </c>
      <c r="D389">
        <f>VLOOKUP(A389,'[1]shui_24h-VS-hzt_10_24h.GeneDiff'!$1:$1048576,4,0)</f>
        <v>50</v>
      </c>
      <c r="E389">
        <f>VLOOKUP(A389,'[1]shui_24h-VS-hzt_10_24h.GeneDiff'!$1:$1048576,5,0)</f>
        <v>119</v>
      </c>
      <c r="F389">
        <f>VLOOKUP(A389,'[1]shui_24h-VS-hzt_10_24h.GeneDiff'!$1:$1048576,6,0)</f>
        <v>125</v>
      </c>
      <c r="G389">
        <f>VLOOKUP(A389,'[1]shui_24h-VS-hzt_10_24h.GeneDiff'!$1:$1048576,7,0)</f>
        <v>1.9217144470324601</v>
      </c>
      <c r="H389">
        <f>VLOOKUP(A389,'[1]shui_24h-VS-hzt_10_24h.GeneDiff'!$1:$1048576,8,0)</f>
        <v>1.25084691841827</v>
      </c>
      <c r="I389" t="str">
        <f>VLOOKUP(A389,'[1]shui_24h-VS-hzt_10_24h.GeneDiff'!$1:$1048576,9,0)</f>
        <v>up</v>
      </c>
      <c r="J389">
        <f>VLOOKUP(A389,'[1]shui_24h-VS-hzt_10_24h.GeneDiff'!$1:$1048576,10,0)</f>
        <v>3.0348405526315199E-4</v>
      </c>
      <c r="K389">
        <f>VLOOKUP(A389,'[1]shui_24h-VS-hzt_10_24h.GeneDiff'!$1:$1048576,11,0)</f>
        <v>9.5209440581014108E-3</v>
      </c>
      <c r="L389" t="str">
        <f>VLOOKUP(A389,'[1]shui_24h-VS-hzt_10_24h.GeneDiff'!$1:$1048576,12,0)</f>
        <v>ko04075//Plant hormone signal transduction</v>
      </c>
      <c r="M389" t="str">
        <f>VLOOKUP(A389,'[1]shui_24h-VS-hzt_10_24h.GeneDiff'!$1:$1048576,13,0)</f>
        <v>GO:0043231//intracellular membrane-bounded organelle;GO:0031224//intrinsic component of membrane</v>
      </c>
      <c r="N389" t="str">
        <f>VLOOKUP(A389,'[1]shui_24h-VS-hzt_10_24h.GeneDiff'!$1:$1048576,14,0)</f>
        <v>GO:0042562//hormone binding;GO:0080161//auxin transmembrane transporter activity;GO:0015291//secondary active transmembrane transporter activity</v>
      </c>
      <c r="O389" t="str">
        <f>VLOOKUP(A389,'[1]shui_24h-VS-hzt_10_24h.GeneDiff'!$1:$1048576,15,0)</f>
        <v>GO:0060918//auxin transport;GO:0051707//response to other organism;GO:0010053//root epidermal cell differentiation;GO:0001738//morphogenesis of a polarized epithelium;GO:0046942//carboxylic acid transport;GO:0009755//hormone-mediated signaling pathway;GO:0009791//post-embryonic development;GO:0009630//gravitropism</v>
      </c>
      <c r="P389" t="str">
        <f>VLOOKUP(A389,'[1]shui_24h-VS-hzt_10_24h.GeneDiff'!$1:$1048576,16,0)</f>
        <v>gi|697116646|ref|XP_009612241.1|/0/PREDICTED: auxin transporter-like protein 4 [Nicotiana tomentosiformis]</v>
      </c>
    </row>
    <row r="390" spans="1:16">
      <c r="A390" s="1" t="s">
        <v>388</v>
      </c>
      <c r="B390">
        <f>VLOOKUP(A390,'[1]shui_24h-VS-hzt_10_24h.GeneDiff'!$1:$1048576,2,0)</f>
        <v>1464</v>
      </c>
      <c r="C390">
        <f>VLOOKUP(A390,'[1]shui_24h-VS-hzt_10_24h.GeneDiff'!$1:$1048576,3,0)</f>
        <v>64</v>
      </c>
      <c r="D390">
        <f>VLOOKUP(A390,'[1]shui_24h-VS-hzt_10_24h.GeneDiff'!$1:$1048576,4,0)</f>
        <v>47</v>
      </c>
      <c r="E390">
        <f>VLOOKUP(A390,'[1]shui_24h-VS-hzt_10_24h.GeneDiff'!$1:$1048576,5,0)</f>
        <v>154</v>
      </c>
      <c r="F390">
        <f>VLOOKUP(A390,'[1]shui_24h-VS-hzt_10_24h.GeneDiff'!$1:$1048576,6,0)</f>
        <v>125</v>
      </c>
      <c r="G390">
        <f>VLOOKUP(A390,'[1]shui_24h-VS-hzt_10_24h.GeneDiff'!$1:$1048576,7,0)</f>
        <v>2.1043306198698102</v>
      </c>
      <c r="H390">
        <f>VLOOKUP(A390,'[1]shui_24h-VS-hzt_10_24h.GeneDiff'!$1:$1048576,8,0)</f>
        <v>1.2953115796852199</v>
      </c>
      <c r="I390" t="str">
        <f>VLOOKUP(A390,'[1]shui_24h-VS-hzt_10_24h.GeneDiff'!$1:$1048576,9,0)</f>
        <v>up</v>
      </c>
      <c r="J390">
        <f>VLOOKUP(A390,'[1]shui_24h-VS-hzt_10_24h.GeneDiff'!$1:$1048576,10,0)</f>
        <v>3.04284603809283E-4</v>
      </c>
      <c r="K390">
        <f>VLOOKUP(A390,'[1]shui_24h-VS-hzt_10_24h.GeneDiff'!$1:$1048576,11,0)</f>
        <v>9.5326054982061408E-3</v>
      </c>
      <c r="L390" t="str">
        <f>VLOOKUP(A390,'[1]shui_24h-VS-hzt_10_24h.GeneDiff'!$1:$1048576,12,0)</f>
        <v>ko04075//Plant hormone signal transduction</v>
      </c>
      <c r="M390" t="str">
        <f>VLOOKUP(A390,'[1]shui_24h-VS-hzt_10_24h.GeneDiff'!$1:$1048576,13,0)</f>
        <v>GO:0043231//intracellular membrane-bounded organelle;GO:0031224//intrinsic component of membrane</v>
      </c>
      <c r="N390" t="str">
        <f>VLOOKUP(A390,'[1]shui_24h-VS-hzt_10_24h.GeneDiff'!$1:$1048576,14,0)</f>
        <v>GO:0042562//hormone binding;GO:0080161//auxin transmembrane transporter activity;GO:0015291//secondary active transmembrane transporter activity</v>
      </c>
      <c r="O390" t="str">
        <f>VLOOKUP(A390,'[1]shui_24h-VS-hzt_10_24h.GeneDiff'!$1:$1048576,15,0)</f>
        <v>GO:0060918//auxin transport;GO:0051707//response to other organism;GO:0010053//root epidermal cell differentiation;GO:0001738//morphogenesis of a polarized epithelium;GO:0046942//carboxylic acid transport;GO:0009755//hormone-mediated signaling pathway;GO:0009791//post-embryonic development;GO:0009630//gravitropism</v>
      </c>
      <c r="P390" t="str">
        <f>VLOOKUP(A390,'[1]shui_24h-VS-hzt_10_24h.GeneDiff'!$1:$1048576,16,0)</f>
        <v>gi|697116646|ref|XP_009612241.1|/0/PREDICTED: auxin transporter-like protein 4 [Nicotiana tomentosiformis]</v>
      </c>
    </row>
    <row r="391" spans="1:16">
      <c r="A391" s="1" t="s">
        <v>389</v>
      </c>
      <c r="B391">
        <f>VLOOKUP(A391,'[1]shui_24h-VS-hzt_10_24h.GeneDiff'!$1:$1048576,2,0)</f>
        <v>1515</v>
      </c>
      <c r="C391">
        <f>VLOOKUP(A391,'[1]shui_24h-VS-hzt_10_24h.GeneDiff'!$1:$1048576,3,0)</f>
        <v>29</v>
      </c>
      <c r="D391">
        <f>VLOOKUP(A391,'[1]shui_24h-VS-hzt_10_24h.GeneDiff'!$1:$1048576,4,0)</f>
        <v>8</v>
      </c>
      <c r="E391">
        <f>VLOOKUP(A391,'[1]shui_24h-VS-hzt_10_24h.GeneDiff'!$1:$1048576,5,0)</f>
        <v>210</v>
      </c>
      <c r="F391">
        <f>VLOOKUP(A391,'[1]shui_24h-VS-hzt_10_24h.GeneDiff'!$1:$1048576,6,0)</f>
        <v>40</v>
      </c>
      <c r="G391">
        <f>VLOOKUP(A391,'[1]shui_24h-VS-hzt_10_24h.GeneDiff'!$1:$1048576,7,0)</f>
        <v>1.6910245055526101</v>
      </c>
      <c r="H391">
        <f>VLOOKUP(A391,'[1]shui_24h-VS-hzt_10_24h.GeneDiff'!$1:$1048576,8,0)</f>
        <v>2.7336019802114899</v>
      </c>
      <c r="I391" t="str">
        <f>VLOOKUP(A391,'[1]shui_24h-VS-hzt_10_24h.GeneDiff'!$1:$1048576,9,0)</f>
        <v>up</v>
      </c>
      <c r="J391">
        <f>VLOOKUP(A391,'[1]shui_24h-VS-hzt_10_24h.GeneDiff'!$1:$1048576,10,0)</f>
        <v>3.1176852714221099E-4</v>
      </c>
      <c r="K391">
        <f>VLOOKUP(A391,'[1]shui_24h-VS-hzt_10_24h.GeneDiff'!$1:$1048576,11,0)</f>
        <v>9.7246249472486192E-3</v>
      </c>
      <c r="L391" t="str">
        <f>VLOOKUP(A391,'[1]shui_24h-VS-hzt_10_24h.GeneDiff'!$1:$1048576,12,0)</f>
        <v>ko00943//Isoflavonoid biosynthesis;ko00903//Limonene and pinene degradation;ko01100//Metabolic pathways;ko00945//Stilbenoid, diarylheptanoid and gingerol biosynthesis;ko01110//Biosynthesis of secondary metabolites;ko00904//Diterpenoid biosynthesis</v>
      </c>
      <c r="M391" t="str">
        <f>VLOOKUP(A391,'[1]shui_24h-VS-hzt_10_24h.GeneDiff'!$1:$1048576,13,0)</f>
        <v>GO:0031224//intrinsic component of membrane</v>
      </c>
      <c r="N391" t="str">
        <f>VLOOKUP(A391,'[1]shui_24h-VS-hzt_10_24h.GeneDiff'!$1:$1048576,14,0)</f>
        <v>GO:0046914//transition metal ion binding;GO:0016491//oxidoreductase activity;GO:0046906//tetrapyrrole binding</v>
      </c>
      <c r="O391" t="str">
        <f>VLOOKUP(A391,'[1]shui_24h-VS-hzt_10_24h.GeneDiff'!$1:$1048576,15,0)</f>
        <v>GO:0044710</v>
      </c>
      <c r="P391" t="str">
        <f>VLOOKUP(A391,'[1]shui_24h-VS-hzt_10_24h.GeneDiff'!$1:$1048576,16,0)</f>
        <v>gi|698513891|ref|XP_009801864.1|/0/PREDICTED: LOW QUALITY PROTEIN: 5-epiaristolochene 1,3-dihydroxylase-like [Nicotiana sylvestris]</v>
      </c>
    </row>
    <row r="392" spans="1:16">
      <c r="A392" s="1" t="s">
        <v>390</v>
      </c>
      <c r="B392">
        <f>VLOOKUP(A392,'[1]shui_24h-VS-hzt_10_24h.GeneDiff'!$1:$1048576,2,0)</f>
        <v>555</v>
      </c>
      <c r="C392">
        <f>VLOOKUP(A392,'[1]shui_24h-VS-hzt_10_24h.GeneDiff'!$1:$1048576,3,0)</f>
        <v>55</v>
      </c>
      <c r="D392">
        <f>VLOOKUP(A392,'[1]shui_24h-VS-hzt_10_24h.GeneDiff'!$1:$1048576,4,0)</f>
        <v>41</v>
      </c>
      <c r="E392">
        <f>VLOOKUP(A392,'[1]shui_24h-VS-hzt_10_24h.GeneDiff'!$1:$1048576,5,0)</f>
        <v>98</v>
      </c>
      <c r="F392">
        <f>VLOOKUP(A392,'[1]shui_24h-VS-hzt_10_24h.GeneDiff'!$1:$1048576,6,0)</f>
        <v>164</v>
      </c>
      <c r="G392">
        <f>VLOOKUP(A392,'[1]shui_24h-VS-hzt_10_24h.GeneDiff'!$1:$1048576,7,0)</f>
        <v>1.97136798485064</v>
      </c>
      <c r="H392">
        <f>VLOOKUP(A392,'[1]shui_24h-VS-hzt_10_24h.GeneDiff'!$1:$1048576,8,0)</f>
        <v>1.39492593106164</v>
      </c>
      <c r="I392" t="str">
        <f>VLOOKUP(A392,'[1]shui_24h-VS-hzt_10_24h.GeneDiff'!$1:$1048576,9,0)</f>
        <v>up</v>
      </c>
      <c r="J392">
        <f>VLOOKUP(A392,'[1]shui_24h-VS-hzt_10_24h.GeneDiff'!$1:$1048576,10,0)</f>
        <v>3.1402165593098498E-4</v>
      </c>
      <c r="K392">
        <f>VLOOKUP(A392,'[1]shui_24h-VS-hzt_10_24h.GeneDiff'!$1:$1048576,11,0)</f>
        <v>9.7640915087258608E-3</v>
      </c>
      <c r="L392" t="str">
        <f>VLOOKUP(A392,'[1]shui_24h-VS-hzt_10_24h.GeneDiff'!$1:$1048576,12,0)</f>
        <v>-</v>
      </c>
      <c r="M392" t="str">
        <f>VLOOKUP(A392,'[1]shui_24h-VS-hzt_10_24h.GeneDiff'!$1:$1048576,13,0)</f>
        <v>-</v>
      </c>
      <c r="N392" t="str">
        <f>VLOOKUP(A392,'[1]shui_24h-VS-hzt_10_24h.GeneDiff'!$1:$1048576,14,0)</f>
        <v>-</v>
      </c>
      <c r="O392" t="str">
        <f>VLOOKUP(A392,'[1]shui_24h-VS-hzt_10_24h.GeneDiff'!$1:$1048576,15,0)</f>
        <v>-</v>
      </c>
      <c r="P392" t="str">
        <f>VLOOKUP(A392,'[1]shui_24h-VS-hzt_10_24h.GeneDiff'!$1:$1048576,16,0)</f>
        <v>gi|698530456|ref|XP_009762052.1|;gi|698530460|ref|XP_009762054.1|/5.81557e-120;3.09029e-82/PREDICTED: axial regulator YABBY 5-like isoform X1 [Nicotiana sylvestris];PREDICTED: axial regulator YABBY 5-like isoform X3 [Nicotiana sylvestris]</v>
      </c>
    </row>
    <row r="393" spans="1:16">
      <c r="A393" s="1" t="s">
        <v>391</v>
      </c>
      <c r="B393">
        <f>VLOOKUP(A393,'[1]shui_24h-VS-hzt_10_24h.GeneDiff'!$1:$1048576,2,0)</f>
        <v>975</v>
      </c>
      <c r="C393">
        <f>VLOOKUP(A393,'[1]shui_24h-VS-hzt_10_24h.GeneDiff'!$1:$1048576,3,0)</f>
        <v>1038</v>
      </c>
      <c r="D393">
        <f>VLOOKUP(A393,'[1]shui_24h-VS-hzt_10_24h.GeneDiff'!$1:$1048576,4,0)</f>
        <v>465</v>
      </c>
      <c r="E393">
        <f>VLOOKUP(A393,'[1]shui_24h-VS-hzt_10_24h.GeneDiff'!$1:$1048576,5,0)</f>
        <v>2230</v>
      </c>
      <c r="F393">
        <f>VLOOKUP(A393,'[1]shui_24h-VS-hzt_10_24h.GeneDiff'!$1:$1048576,6,0)</f>
        <v>1433</v>
      </c>
      <c r="G393">
        <f>VLOOKUP(A393,'[1]shui_24h-VS-hzt_10_24h.GeneDiff'!$1:$1048576,7,0)</f>
        <v>5.8132325205339397</v>
      </c>
      <c r="H393">
        <f>VLOOKUP(A393,'[1]shui_24h-VS-hzt_10_24h.GeneDiff'!$1:$1048576,8,0)</f>
        <v>1.24768524694938</v>
      </c>
      <c r="I393" t="str">
        <f>VLOOKUP(A393,'[1]shui_24h-VS-hzt_10_24h.GeneDiff'!$1:$1048576,9,0)</f>
        <v>up</v>
      </c>
      <c r="J393">
        <f>VLOOKUP(A393,'[1]shui_24h-VS-hzt_10_24h.GeneDiff'!$1:$1048576,10,0)</f>
        <v>3.2872838194545901E-4</v>
      </c>
      <c r="K393">
        <f>VLOOKUP(A393,'[1]shui_24h-VS-hzt_10_24h.GeneDiff'!$1:$1048576,11,0)</f>
        <v>1.01386663602885E-2</v>
      </c>
      <c r="L393" t="str">
        <f>VLOOKUP(A393,'[1]shui_24h-VS-hzt_10_24h.GeneDiff'!$1:$1048576,12,0)</f>
        <v>ko01100//Metabolic pathways;ko01110//Biosynthesis of secondary metabolites;ko00940//Phenylpropanoid biosynthesis;ko00360//Phenylalanine metabolism</v>
      </c>
      <c r="M393" t="str">
        <f>VLOOKUP(A393,'[1]shui_24h-VS-hzt_10_24h.GeneDiff'!$1:$1048576,13,0)</f>
        <v>-</v>
      </c>
      <c r="N393" t="str">
        <f>VLOOKUP(A393,'[1]shui_24h-VS-hzt_10_24h.GeneDiff'!$1:$1048576,14,0)</f>
        <v>GO:0046906//tetrapyrrole binding;GO:0016209//antioxidant activity;GO:0043169//cation binding;GO:0003824//catalytic activity</v>
      </c>
      <c r="O393" t="str">
        <f>VLOOKUP(A393,'[1]shui_24h-VS-hzt_10_24h.GeneDiff'!$1:$1048576,15,0)</f>
        <v>GO:0042743//hydrogen peroxide metabolic process;GO:0006950//response to stress;GO:0044710</v>
      </c>
      <c r="P393" t="str">
        <f>VLOOKUP(A393,'[1]shui_24h-VS-hzt_10_24h.GeneDiff'!$1:$1048576,16,0)</f>
        <v>gi|697133576|ref|XP_009620837.1|/0/PREDICTED: lignin-forming anionic peroxidase [Nicotiana tomentosiformis]</v>
      </c>
    </row>
    <row r="394" spans="1:16">
      <c r="A394" s="1" t="s">
        <v>392</v>
      </c>
      <c r="B394">
        <f>VLOOKUP(A394,'[1]shui_24h-VS-hzt_10_24h.GeneDiff'!$1:$1048576,2,0)</f>
        <v>636</v>
      </c>
      <c r="C394">
        <f>VLOOKUP(A394,'[1]shui_24h-VS-hzt_10_24h.GeneDiff'!$1:$1048576,3,0)</f>
        <v>34</v>
      </c>
      <c r="D394">
        <f>VLOOKUP(A394,'[1]shui_24h-VS-hzt_10_24h.GeneDiff'!$1:$1048576,4,0)</f>
        <v>42</v>
      </c>
      <c r="E394">
        <f>VLOOKUP(A394,'[1]shui_24h-VS-hzt_10_24h.GeneDiff'!$1:$1048576,5,0)</f>
        <v>118</v>
      </c>
      <c r="F394">
        <f>VLOOKUP(A394,'[1]shui_24h-VS-hzt_10_24h.GeneDiff'!$1:$1048576,6,0)</f>
        <v>91</v>
      </c>
      <c r="G394">
        <f>VLOOKUP(A394,'[1]shui_24h-VS-hzt_10_24h.GeneDiff'!$1:$1048576,7,0)</f>
        <v>1.66044333709306</v>
      </c>
      <c r="H394">
        <f>VLOOKUP(A394,'[1]shui_24h-VS-hzt_10_24h.GeneDiff'!$1:$1048576,8,0)</f>
        <v>1.4339332864329599</v>
      </c>
      <c r="I394" t="str">
        <f>VLOOKUP(A394,'[1]shui_24h-VS-hzt_10_24h.GeneDiff'!$1:$1048576,9,0)</f>
        <v>up</v>
      </c>
      <c r="J394">
        <f>VLOOKUP(A394,'[1]shui_24h-VS-hzt_10_24h.GeneDiff'!$1:$1048576,10,0)</f>
        <v>3.2896240561308899E-4</v>
      </c>
      <c r="K394">
        <f>VLOOKUP(A394,'[1]shui_24h-VS-hzt_10_24h.GeneDiff'!$1:$1048576,11,0)</f>
        <v>1.01386663602885E-2</v>
      </c>
      <c r="L394" t="str">
        <f>VLOOKUP(A394,'[1]shui_24h-VS-hzt_10_24h.GeneDiff'!$1:$1048576,12,0)</f>
        <v>ko04075//Plant hormone signal transduction</v>
      </c>
      <c r="M394" t="str">
        <f>VLOOKUP(A394,'[1]shui_24h-VS-hzt_10_24h.GeneDiff'!$1:$1048576,13,0)</f>
        <v>-</v>
      </c>
      <c r="N394" t="str">
        <f>VLOOKUP(A394,'[1]shui_24h-VS-hzt_10_24h.GeneDiff'!$1:$1048576,14,0)</f>
        <v>-</v>
      </c>
      <c r="O394" t="str">
        <f>VLOOKUP(A394,'[1]shui_24h-VS-hzt_10_24h.GeneDiff'!$1:$1048576,15,0)</f>
        <v>GO:0009987//cellular process;GO:0050896//response to stimulus</v>
      </c>
      <c r="P394" t="str">
        <f>VLOOKUP(A394,'[1]shui_24h-VS-hzt_10_24h.GeneDiff'!$1:$1048576,16,0)</f>
        <v>gi|698545620|ref|XP_009767450.1|/7.2809e-138/PREDICTED: auxin-responsive protein IAA29-like [Nicotiana sylvestris]</v>
      </c>
    </row>
    <row r="395" spans="1:16">
      <c r="A395" s="1" t="s">
        <v>393</v>
      </c>
      <c r="B395">
        <f>VLOOKUP(A395,'[1]shui_24h-VS-hzt_10_24h.GeneDiff'!$1:$1048576,2,0)</f>
        <v>1851</v>
      </c>
      <c r="C395">
        <f>VLOOKUP(A395,'[1]shui_24h-VS-hzt_10_24h.GeneDiff'!$1:$1048576,3,0)</f>
        <v>332</v>
      </c>
      <c r="D395">
        <f>VLOOKUP(A395,'[1]shui_24h-VS-hzt_10_24h.GeneDiff'!$1:$1048576,4,0)</f>
        <v>391</v>
      </c>
      <c r="E395">
        <f>VLOOKUP(A395,'[1]shui_24h-VS-hzt_10_24h.GeneDiff'!$1:$1048576,5,0)</f>
        <v>1060</v>
      </c>
      <c r="F395">
        <f>VLOOKUP(A395,'[1]shui_24h-VS-hzt_10_24h.GeneDiff'!$1:$1048576,6,0)</f>
        <v>506</v>
      </c>
      <c r="G395">
        <f>VLOOKUP(A395,'[1]shui_24h-VS-hzt_10_24h.GeneDiff'!$1:$1048576,7,0)</f>
        <v>4.6409617160262799</v>
      </c>
      <c r="H395">
        <f>VLOOKUP(A395,'[1]shui_24h-VS-hzt_10_24h.GeneDiff'!$1:$1048576,8,0)</f>
        <v>1.1063938786696601</v>
      </c>
      <c r="I395" t="str">
        <f>VLOOKUP(A395,'[1]shui_24h-VS-hzt_10_24h.GeneDiff'!$1:$1048576,9,0)</f>
        <v>up</v>
      </c>
      <c r="J395">
        <f>VLOOKUP(A395,'[1]shui_24h-VS-hzt_10_24h.GeneDiff'!$1:$1048576,10,0)</f>
        <v>3.4264046984868298E-4</v>
      </c>
      <c r="K395">
        <f>VLOOKUP(A395,'[1]shui_24h-VS-hzt_10_24h.GeneDiff'!$1:$1048576,11,0)</f>
        <v>1.04277136813312E-2</v>
      </c>
      <c r="L395" t="str">
        <f>VLOOKUP(A395,'[1]shui_24h-VS-hzt_10_24h.GeneDiff'!$1:$1048576,12,0)</f>
        <v>ko01100//Metabolic pathways;ko01110//Biosynthesis of secondary metabolites;ko00940//Phenylpropanoid biosynthesis;ko00360//Phenylalanine metabolism;ko00130//Ubiquinone and other terpenoid-quinone biosynthesis</v>
      </c>
      <c r="M395" t="str">
        <f>VLOOKUP(A395,'[1]shui_24h-VS-hzt_10_24h.GeneDiff'!$1:$1048576,13,0)</f>
        <v>-</v>
      </c>
      <c r="N395" t="str">
        <f>VLOOKUP(A395,'[1]shui_24h-VS-hzt_10_24h.GeneDiff'!$1:$1048576,14,0)</f>
        <v>GO:0016405//CoA-ligase activity</v>
      </c>
      <c r="O395" t="str">
        <f>VLOOKUP(A395,'[1]shui_24h-VS-hzt_10_24h.GeneDiff'!$1:$1048576,15,0)</f>
        <v>-</v>
      </c>
      <c r="P395" t="str">
        <f>VLOOKUP(A395,'[1]shui_24h-VS-hzt_10_24h.GeneDiff'!$1:$1048576,16,0)</f>
        <v>gi|698485576|ref|XP_009789560.1|/0/PREDICTED: probable acyl-activating enzyme 6 [Nicotiana sylvestris]</v>
      </c>
    </row>
    <row r="396" spans="1:16">
      <c r="A396" s="1" t="s">
        <v>394</v>
      </c>
      <c r="B396">
        <f>VLOOKUP(A396,'[1]shui_24h-VS-hzt_10_24h.GeneDiff'!$1:$1048576,2,0)</f>
        <v>1110</v>
      </c>
      <c r="C396">
        <f>VLOOKUP(A396,'[1]shui_24h-VS-hzt_10_24h.GeneDiff'!$1:$1048576,3,0)</f>
        <v>61</v>
      </c>
      <c r="D396">
        <f>VLOOKUP(A396,'[1]shui_24h-VS-hzt_10_24h.GeneDiff'!$1:$1048576,4,0)</f>
        <v>107</v>
      </c>
      <c r="E396">
        <f>VLOOKUP(A396,'[1]shui_24h-VS-hzt_10_24h.GeneDiff'!$1:$1048576,5,0)</f>
        <v>178</v>
      </c>
      <c r="F396">
        <f>VLOOKUP(A396,'[1]shui_24h-VS-hzt_10_24h.GeneDiff'!$1:$1048576,6,0)</f>
        <v>199</v>
      </c>
      <c r="G396">
        <f>VLOOKUP(A396,'[1]shui_24h-VS-hzt_10_24h.GeneDiff'!$1:$1048576,7,0)</f>
        <v>2.5691272002029799</v>
      </c>
      <c r="H396">
        <f>VLOOKUP(A396,'[1]shui_24h-VS-hzt_10_24h.GeneDiff'!$1:$1048576,8,0)</f>
        <v>1.1392084685595301</v>
      </c>
      <c r="I396" t="str">
        <f>VLOOKUP(A396,'[1]shui_24h-VS-hzt_10_24h.GeneDiff'!$1:$1048576,9,0)</f>
        <v>up</v>
      </c>
      <c r="J396">
        <f>VLOOKUP(A396,'[1]shui_24h-VS-hzt_10_24h.GeneDiff'!$1:$1048576,10,0)</f>
        <v>3.4409314387030799E-4</v>
      </c>
      <c r="K396">
        <f>VLOOKUP(A396,'[1]shui_24h-VS-hzt_10_24h.GeneDiff'!$1:$1048576,11,0)</f>
        <v>1.04507697317809E-2</v>
      </c>
      <c r="L396" t="str">
        <f>VLOOKUP(A396,'[1]shui_24h-VS-hzt_10_24h.GeneDiff'!$1:$1048576,12,0)</f>
        <v>ko04075//Plant hormone signal transduction</v>
      </c>
      <c r="M396" t="str">
        <f>VLOOKUP(A396,'[1]shui_24h-VS-hzt_10_24h.GeneDiff'!$1:$1048576,13,0)</f>
        <v>GO:0043231//intracellular membrane-bounded organelle</v>
      </c>
      <c r="N396" t="str">
        <f>VLOOKUP(A396,'[1]shui_24h-VS-hzt_10_24h.GeneDiff'!$1:$1048576,14,0)</f>
        <v>GO:0019900//kinase binding</v>
      </c>
      <c r="O396" t="str">
        <f>VLOOKUP(A396,'[1]shui_24h-VS-hzt_10_24h.GeneDiff'!$1:$1048576,15,0)</f>
        <v>GO:0051726//regulation of cell cycle;GO:0044772//mitotic cell cycle phase transition;GO:0009725//response to hormone;GO:0009791//post-embryonic development;GO:0034285;GO:0008283//cell proliferation</v>
      </c>
      <c r="P396" t="str">
        <f>VLOOKUP(A396,'[1]shui_24h-VS-hzt_10_24h.GeneDiff'!$1:$1048576,16,0)</f>
        <v>gi|90991353|dbj|BAE93057.1|/0/cyclin [Nicotiana tabacum]</v>
      </c>
    </row>
    <row r="397" spans="1:16">
      <c r="A397" s="1" t="s">
        <v>395</v>
      </c>
      <c r="B397">
        <f>VLOOKUP(A397,'[1]shui_24h-VS-hzt_10_24h.GeneDiff'!$1:$1048576,2,0)</f>
        <v>1230</v>
      </c>
      <c r="C397">
        <f>VLOOKUP(A397,'[1]shui_24h-VS-hzt_10_24h.GeneDiff'!$1:$1048576,3,0)</f>
        <v>51</v>
      </c>
      <c r="D397">
        <f>VLOOKUP(A397,'[1]shui_24h-VS-hzt_10_24h.GeneDiff'!$1:$1048576,4,0)</f>
        <v>32</v>
      </c>
      <c r="E397">
        <f>VLOOKUP(A397,'[1]shui_24h-VS-hzt_10_24h.GeneDiff'!$1:$1048576,5,0)</f>
        <v>87</v>
      </c>
      <c r="F397">
        <f>VLOOKUP(A397,'[1]shui_24h-VS-hzt_10_24h.GeneDiff'!$1:$1048576,6,0)</f>
        <v>163</v>
      </c>
      <c r="G397">
        <f>VLOOKUP(A397,'[1]shui_24h-VS-hzt_10_24h.GeneDiff'!$1:$1048576,7,0)</f>
        <v>1.8677672149821301</v>
      </c>
      <c r="H397">
        <f>VLOOKUP(A397,'[1]shui_24h-VS-hzt_10_24h.GeneDiff'!$1:$1048576,8,0)</f>
        <v>1.53064053038707</v>
      </c>
      <c r="I397" t="str">
        <f>VLOOKUP(A397,'[1]shui_24h-VS-hzt_10_24h.GeneDiff'!$1:$1048576,9,0)</f>
        <v>up</v>
      </c>
      <c r="J397">
        <f>VLOOKUP(A397,'[1]shui_24h-VS-hzt_10_24h.GeneDiff'!$1:$1048576,10,0)</f>
        <v>3.4466461869003497E-4</v>
      </c>
      <c r="K397">
        <f>VLOOKUP(A397,'[1]shui_24h-VS-hzt_10_24h.GeneDiff'!$1:$1048576,11,0)</f>
        <v>1.04507697317809E-2</v>
      </c>
      <c r="L397" t="str">
        <f>VLOOKUP(A397,'[1]shui_24h-VS-hzt_10_24h.GeneDiff'!$1:$1048576,12,0)</f>
        <v>-</v>
      </c>
      <c r="M397" t="str">
        <f>VLOOKUP(A397,'[1]shui_24h-VS-hzt_10_24h.GeneDiff'!$1:$1048576,13,0)</f>
        <v>-</v>
      </c>
      <c r="N397" t="str">
        <f>VLOOKUP(A397,'[1]shui_24h-VS-hzt_10_24h.GeneDiff'!$1:$1048576,14,0)</f>
        <v>GO:0005488</v>
      </c>
      <c r="O397" t="str">
        <f>VLOOKUP(A397,'[1]shui_24h-VS-hzt_10_24h.GeneDiff'!$1:$1048576,15,0)</f>
        <v>-</v>
      </c>
      <c r="P397" t="str">
        <f>VLOOKUP(A397,'[1]shui_24h-VS-hzt_10_24h.GeneDiff'!$1:$1048576,16,0)</f>
        <v>gi|697124656|ref|XP_009616334.1|/0/PREDICTED: protein SHOOT GRAVITROPISM 5-like isoform X1 [Nicotiana tomentosiformis]</v>
      </c>
    </row>
    <row r="398" spans="1:16">
      <c r="A398" s="1" t="s">
        <v>396</v>
      </c>
      <c r="B398">
        <f>VLOOKUP(A398,'[1]shui_24h-VS-hzt_10_24h.GeneDiff'!$1:$1048576,2,0)</f>
        <v>1311</v>
      </c>
      <c r="C398">
        <f>VLOOKUP(A398,'[1]shui_24h-VS-hzt_10_24h.GeneDiff'!$1:$1048576,3,0)</f>
        <v>86</v>
      </c>
      <c r="D398">
        <f>VLOOKUP(A398,'[1]shui_24h-VS-hzt_10_24h.GeneDiff'!$1:$1048576,4,0)</f>
        <v>60</v>
      </c>
      <c r="E398">
        <f>VLOOKUP(A398,'[1]shui_24h-VS-hzt_10_24h.GeneDiff'!$1:$1048576,5,0)</f>
        <v>186</v>
      </c>
      <c r="F398">
        <f>VLOOKUP(A398,'[1]shui_24h-VS-hzt_10_24h.GeneDiff'!$1:$1048576,6,0)</f>
        <v>156</v>
      </c>
      <c r="G398">
        <f>VLOOKUP(A398,'[1]shui_24h-VS-hzt_10_24h.GeneDiff'!$1:$1048576,7,0)</f>
        <v>2.4221067769523201</v>
      </c>
      <c r="H398">
        <f>VLOOKUP(A398,'[1]shui_24h-VS-hzt_10_24h.GeneDiff'!$1:$1048576,8,0)</f>
        <v>1.19222096050895</v>
      </c>
      <c r="I398" t="str">
        <f>VLOOKUP(A398,'[1]shui_24h-VS-hzt_10_24h.GeneDiff'!$1:$1048576,9,0)</f>
        <v>up</v>
      </c>
      <c r="J398">
        <f>VLOOKUP(A398,'[1]shui_24h-VS-hzt_10_24h.GeneDiff'!$1:$1048576,10,0)</f>
        <v>3.4849569891644901E-4</v>
      </c>
      <c r="K398">
        <f>VLOOKUP(A398,'[1]shui_24h-VS-hzt_10_24h.GeneDiff'!$1:$1048576,11,0)</f>
        <v>1.0506700542428801E-2</v>
      </c>
      <c r="L398" t="str">
        <f>VLOOKUP(A398,'[1]shui_24h-VS-hzt_10_24h.GeneDiff'!$1:$1048576,12,0)</f>
        <v>ko01100//Metabolic pathways;ko00561//Glycerolipid metabolism</v>
      </c>
      <c r="M398" t="str">
        <f>VLOOKUP(A398,'[1]shui_24h-VS-hzt_10_24h.GeneDiff'!$1:$1048576,13,0)</f>
        <v>GO:0031224//intrinsic component of membrane;GO:0042175//nuclear outer membrane-endoplasmic reticulum membrane network;GO:0043231//intracellular membrane-bounded organelle</v>
      </c>
      <c r="N398" t="str">
        <f>VLOOKUP(A398,'[1]shui_24h-VS-hzt_10_24h.GeneDiff'!$1:$1048576,14,0)</f>
        <v>GO:0016411//acylglycerol O-acyltransferase activity</v>
      </c>
      <c r="O398" t="str">
        <f>VLOOKUP(A398,'[1]shui_24h-VS-hzt_10_24h.GeneDiff'!$1:$1048576,15,0)</f>
        <v>GO:0006641//triglyceride metabolic process</v>
      </c>
      <c r="P398" t="str">
        <f>VLOOKUP(A398,'[1]shui_24h-VS-hzt_10_24h.GeneDiff'!$1:$1048576,16,0)</f>
        <v>gi|698588538|ref|XP_009779492.1|/0/PREDICTED: diacylglycerol O-acyltransferase 1-like [Nicotiana sylvestris]</v>
      </c>
    </row>
    <row r="399" spans="1:16">
      <c r="A399" s="1" t="s">
        <v>397</v>
      </c>
      <c r="B399">
        <f>VLOOKUP(A399,'[1]shui_24h-VS-hzt_10_24h.GeneDiff'!$1:$1048576,2,0)</f>
        <v>783</v>
      </c>
      <c r="C399">
        <f>VLOOKUP(A399,'[1]shui_24h-VS-hzt_10_24h.GeneDiff'!$1:$1048576,3,0)</f>
        <v>27</v>
      </c>
      <c r="D399">
        <f>VLOOKUP(A399,'[1]shui_24h-VS-hzt_10_24h.GeneDiff'!$1:$1048576,4,0)</f>
        <v>32</v>
      </c>
      <c r="E399">
        <f>VLOOKUP(A399,'[1]shui_24h-VS-hzt_10_24h.GeneDiff'!$1:$1048576,5,0)</f>
        <v>60</v>
      </c>
      <c r="F399">
        <f>VLOOKUP(A399,'[1]shui_24h-VS-hzt_10_24h.GeneDiff'!$1:$1048576,6,0)</f>
        <v>141</v>
      </c>
      <c r="G399">
        <f>VLOOKUP(A399,'[1]shui_24h-VS-hzt_10_24h.GeneDiff'!$1:$1048576,7,0)</f>
        <v>1.51485060686562</v>
      </c>
      <c r="H399">
        <f>VLOOKUP(A399,'[1]shui_24h-VS-hzt_10_24h.GeneDiff'!$1:$1048576,8,0)</f>
        <v>1.7124210738413099</v>
      </c>
      <c r="I399" t="str">
        <f>VLOOKUP(A399,'[1]shui_24h-VS-hzt_10_24h.GeneDiff'!$1:$1048576,9,0)</f>
        <v>up</v>
      </c>
      <c r="J399">
        <f>VLOOKUP(A399,'[1]shui_24h-VS-hzt_10_24h.GeneDiff'!$1:$1048576,10,0)</f>
        <v>3.4856826310319001E-4</v>
      </c>
      <c r="K399">
        <f>VLOOKUP(A399,'[1]shui_24h-VS-hzt_10_24h.GeneDiff'!$1:$1048576,11,0)</f>
        <v>1.0506700542428801E-2</v>
      </c>
      <c r="L399" t="str">
        <f>VLOOKUP(A399,'[1]shui_24h-VS-hzt_10_24h.GeneDiff'!$1:$1048576,12,0)</f>
        <v>-</v>
      </c>
      <c r="M399" t="str">
        <f>VLOOKUP(A399,'[1]shui_24h-VS-hzt_10_24h.GeneDiff'!$1:$1048576,13,0)</f>
        <v>GO:0031224//intrinsic component of membrane</v>
      </c>
      <c r="N399" t="str">
        <f>VLOOKUP(A399,'[1]shui_24h-VS-hzt_10_24h.GeneDiff'!$1:$1048576,14,0)</f>
        <v>-</v>
      </c>
      <c r="O399" t="str">
        <f>VLOOKUP(A399,'[1]shui_24h-VS-hzt_10_24h.GeneDiff'!$1:$1048576,15,0)</f>
        <v>GO:0044765</v>
      </c>
      <c r="P399" t="str">
        <f>VLOOKUP(A399,'[1]shui_24h-VS-hzt_10_24h.GeneDiff'!$1:$1048576,16,0)</f>
        <v>gi|698498305|ref|XP_009795065.1|/1.34435e-110/PREDICTED: bidirectional sugar transporter SWEET3 [Nicotiana sylvestris]</v>
      </c>
    </row>
    <row r="400" spans="1:16">
      <c r="A400" s="1" t="s">
        <v>398</v>
      </c>
      <c r="B400">
        <f>VLOOKUP(A400,'[1]shui_24h-VS-hzt_10_24h.GeneDiff'!$1:$1048576,2,0)</f>
        <v>1206</v>
      </c>
      <c r="C400">
        <f>VLOOKUP(A400,'[1]shui_24h-VS-hzt_10_24h.GeneDiff'!$1:$1048576,3,0)</f>
        <v>21</v>
      </c>
      <c r="D400">
        <f>VLOOKUP(A400,'[1]shui_24h-VS-hzt_10_24h.GeneDiff'!$1:$1048576,4,0)</f>
        <v>19</v>
      </c>
      <c r="E400">
        <f>VLOOKUP(A400,'[1]shui_24h-VS-hzt_10_24h.GeneDiff'!$1:$1048576,5,0)</f>
        <v>90</v>
      </c>
      <c r="F400">
        <f>VLOOKUP(A400,'[1]shui_24h-VS-hzt_10_24h.GeneDiff'!$1:$1048576,6,0)</f>
        <v>54</v>
      </c>
      <c r="G400">
        <f>VLOOKUP(A400,'[1]shui_24h-VS-hzt_10_24h.GeneDiff'!$1:$1048576,7,0)</f>
        <v>1.0544445632230099</v>
      </c>
      <c r="H400">
        <f>VLOOKUP(A400,'[1]shui_24h-VS-hzt_10_24h.GeneDiff'!$1:$1048576,8,0)</f>
        <v>1.8206161763178299</v>
      </c>
      <c r="I400" t="str">
        <f>VLOOKUP(A400,'[1]shui_24h-VS-hzt_10_24h.GeneDiff'!$1:$1048576,9,0)</f>
        <v>up</v>
      </c>
      <c r="J400">
        <f>VLOOKUP(A400,'[1]shui_24h-VS-hzt_10_24h.GeneDiff'!$1:$1048576,10,0)</f>
        <v>3.4993619835015202E-4</v>
      </c>
      <c r="K400">
        <f>VLOOKUP(A400,'[1]shui_24h-VS-hzt_10_24h.GeneDiff'!$1:$1048576,11,0)</f>
        <v>1.05215342088377E-2</v>
      </c>
      <c r="L400" t="str">
        <f>VLOOKUP(A400,'[1]shui_24h-VS-hzt_10_24h.GeneDiff'!$1:$1048576,12,0)</f>
        <v>-</v>
      </c>
      <c r="M400" t="str">
        <f>VLOOKUP(A400,'[1]shui_24h-VS-hzt_10_24h.GeneDiff'!$1:$1048576,13,0)</f>
        <v>-</v>
      </c>
      <c r="N400" t="str">
        <f>VLOOKUP(A400,'[1]shui_24h-VS-hzt_10_24h.GeneDiff'!$1:$1048576,14,0)</f>
        <v>-</v>
      </c>
      <c r="O400" t="str">
        <f>VLOOKUP(A400,'[1]shui_24h-VS-hzt_10_24h.GeneDiff'!$1:$1048576,15,0)</f>
        <v>-</v>
      </c>
      <c r="P400" t="str">
        <f>VLOOKUP(A400,'[1]shui_24h-VS-hzt_10_24h.GeneDiff'!$1:$1048576,16,0)</f>
        <v>gi|697122332|ref|XP_009615152.1|/0/PREDICTED: cytochrome b561 and DOMON domain-containing protein At5g47530-like [Nicotiana tomentosiformis]</v>
      </c>
    </row>
    <row r="401" spans="1:16">
      <c r="A401" s="1" t="s">
        <v>399</v>
      </c>
      <c r="B401">
        <f>VLOOKUP(A401,'[1]shui_24h-VS-hzt_10_24h.GeneDiff'!$1:$1048576,2,0)</f>
        <v>885</v>
      </c>
      <c r="C401">
        <f>VLOOKUP(A401,'[1]shui_24h-VS-hzt_10_24h.GeneDiff'!$1:$1048576,3,0)</f>
        <v>2</v>
      </c>
      <c r="D401">
        <f>VLOOKUP(A401,'[1]shui_24h-VS-hzt_10_24h.GeneDiff'!$1:$1048576,4,0)</f>
        <v>17</v>
      </c>
      <c r="E401">
        <f>VLOOKUP(A401,'[1]shui_24h-VS-hzt_10_24h.GeneDiff'!$1:$1048576,5,0)</f>
        <v>32</v>
      </c>
      <c r="F401">
        <f>VLOOKUP(A401,'[1]shui_24h-VS-hzt_10_24h.GeneDiff'!$1:$1048576,6,0)</f>
        <v>92</v>
      </c>
      <c r="G401">
        <f>VLOOKUP(A401,'[1]shui_24h-VS-hzt_10_24h.GeneDiff'!$1:$1048576,7,0)</f>
        <v>0.68381648874408496</v>
      </c>
      <c r="H401">
        <f>VLOOKUP(A401,'[1]shui_24h-VS-hzt_10_24h.GeneDiff'!$1:$1048576,8,0)</f>
        <v>2.6546156159562599</v>
      </c>
      <c r="I401" t="str">
        <f>VLOOKUP(A401,'[1]shui_24h-VS-hzt_10_24h.GeneDiff'!$1:$1048576,9,0)</f>
        <v>up</v>
      </c>
      <c r="J401">
        <f>VLOOKUP(A401,'[1]shui_24h-VS-hzt_10_24h.GeneDiff'!$1:$1048576,10,0)</f>
        <v>3.5395581160888202E-4</v>
      </c>
      <c r="K401">
        <f>VLOOKUP(A401,'[1]shui_24h-VS-hzt_10_24h.GeneDiff'!$1:$1048576,11,0)</f>
        <v>1.06048643738602E-2</v>
      </c>
      <c r="L401" t="str">
        <f>VLOOKUP(A401,'[1]shui_24h-VS-hzt_10_24h.GeneDiff'!$1:$1048576,12,0)</f>
        <v>-</v>
      </c>
      <c r="M401" t="str">
        <f>VLOOKUP(A401,'[1]shui_24h-VS-hzt_10_24h.GeneDiff'!$1:$1048576,13,0)</f>
        <v>GO:0031224//intrinsic component of membrane</v>
      </c>
      <c r="N401" t="str">
        <f>VLOOKUP(A401,'[1]shui_24h-VS-hzt_10_24h.GeneDiff'!$1:$1048576,14,0)</f>
        <v>GO:0015291//secondary active transmembrane transporter activity;GO:0015103//inorganic anion transmembrane transporter activity</v>
      </c>
      <c r="O401" t="str">
        <f>VLOOKUP(A401,'[1]shui_24h-VS-hzt_10_24h.GeneDiff'!$1:$1048576,15,0)</f>
        <v>GO:0008272//sulfate transport;GO:0044763</v>
      </c>
      <c r="P401" t="str">
        <f>VLOOKUP(A401,'[1]shui_24h-VS-hzt_10_24h.GeneDiff'!$1:$1048576,16,0)</f>
        <v>gi|697119684|ref|XP_009613801.1|/0/PREDICTED: probable sulfate transporter 3.5 isoform X1 [Nicotiana tomentosiformis]</v>
      </c>
    </row>
    <row r="402" spans="1:16">
      <c r="A402" s="1" t="s">
        <v>400</v>
      </c>
      <c r="B402">
        <f>VLOOKUP(A402,'[1]shui_24h-VS-hzt_10_24h.GeneDiff'!$1:$1048576,2,0)</f>
        <v>2055</v>
      </c>
      <c r="C402">
        <f>VLOOKUP(A402,'[1]shui_24h-VS-hzt_10_24h.GeneDiff'!$1:$1048576,3,0)</f>
        <v>69</v>
      </c>
      <c r="D402">
        <f>VLOOKUP(A402,'[1]shui_24h-VS-hzt_10_24h.GeneDiff'!$1:$1048576,4,0)</f>
        <v>70</v>
      </c>
      <c r="E402">
        <f>VLOOKUP(A402,'[1]shui_24h-VS-hzt_10_24h.GeneDiff'!$1:$1048576,5,0)</f>
        <v>141</v>
      </c>
      <c r="F402">
        <f>VLOOKUP(A402,'[1]shui_24h-VS-hzt_10_24h.GeneDiff'!$1:$1048576,6,0)</f>
        <v>168</v>
      </c>
      <c r="G402">
        <f>VLOOKUP(A402,'[1]shui_24h-VS-hzt_10_24h.GeneDiff'!$1:$1048576,7,0)</f>
        <v>2.2933068029386701</v>
      </c>
      <c r="H402">
        <f>VLOOKUP(A402,'[1]shui_24h-VS-hzt_10_24h.GeneDiff'!$1:$1048576,8,0)</f>
        <v>1.1141390621097</v>
      </c>
      <c r="I402" t="str">
        <f>VLOOKUP(A402,'[1]shui_24h-VS-hzt_10_24h.GeneDiff'!$1:$1048576,9,0)</f>
        <v>up</v>
      </c>
      <c r="J402">
        <f>VLOOKUP(A402,'[1]shui_24h-VS-hzt_10_24h.GeneDiff'!$1:$1048576,10,0)</f>
        <v>3.6281766956053899E-4</v>
      </c>
      <c r="K402">
        <f>VLOOKUP(A402,'[1]shui_24h-VS-hzt_10_24h.GeneDiff'!$1:$1048576,11,0)</f>
        <v>1.0832649908687699E-2</v>
      </c>
      <c r="L402" t="str">
        <f>VLOOKUP(A402,'[1]shui_24h-VS-hzt_10_24h.GeneDiff'!$1:$1048576,12,0)</f>
        <v>ko04626//Plant-pathogen interaction</v>
      </c>
      <c r="M402" t="str">
        <f>VLOOKUP(A402,'[1]shui_24h-VS-hzt_10_24h.GeneDiff'!$1:$1048576,13,0)</f>
        <v>GO:0016020//membrane</v>
      </c>
      <c r="N402" t="str">
        <f>VLOOKUP(A402,'[1]shui_24h-VS-hzt_10_24h.GeneDiff'!$1:$1048576,14,0)</f>
        <v>GO:0016491//oxidoreductase activity;GO:0016301//kinase activity</v>
      </c>
      <c r="O402" t="str">
        <f>VLOOKUP(A402,'[1]shui_24h-VS-hzt_10_24h.GeneDiff'!$1:$1048576,15,0)</f>
        <v>GO:0006796//phosphate-containing compound metabolic process</v>
      </c>
      <c r="P402" t="str">
        <f>VLOOKUP(A402,'[1]shui_24h-VS-hzt_10_24h.GeneDiff'!$1:$1048576,16,0)</f>
        <v>gi|698485738|ref|XP_009789637.1|/0/PREDICTED: probable leucine-rich repeat receptor-like protein kinase At5g63930 [Nicotiana sylvestris]</v>
      </c>
    </row>
    <row r="403" spans="1:16">
      <c r="A403" s="1" t="s">
        <v>401</v>
      </c>
      <c r="B403">
        <f>VLOOKUP(A403,'[1]shui_24h-VS-hzt_10_24h.GeneDiff'!$1:$1048576,2,0)</f>
        <v>1278</v>
      </c>
      <c r="C403">
        <f>VLOOKUP(A403,'[1]shui_24h-VS-hzt_10_24h.GeneDiff'!$1:$1048576,3,0)</f>
        <v>7</v>
      </c>
      <c r="D403">
        <f>VLOOKUP(A403,'[1]shui_24h-VS-hzt_10_24h.GeneDiff'!$1:$1048576,4,0)</f>
        <v>12</v>
      </c>
      <c r="E403">
        <f>VLOOKUP(A403,'[1]shui_24h-VS-hzt_10_24h.GeneDiff'!$1:$1048576,5,0)</f>
        <v>59</v>
      </c>
      <c r="F403">
        <f>VLOOKUP(A403,'[1]shui_24h-VS-hzt_10_24h.GeneDiff'!$1:$1048576,6,0)</f>
        <v>30</v>
      </c>
      <c r="G403">
        <f>VLOOKUP(A403,'[1]shui_24h-VS-hzt_10_24h.GeneDiff'!$1:$1048576,7,0)</f>
        <v>0.32691291967928399</v>
      </c>
      <c r="H403">
        <f>VLOOKUP(A403,'[1]shui_24h-VS-hzt_10_24h.GeneDiff'!$1:$1048576,8,0)</f>
        <v>2.2038258886161</v>
      </c>
      <c r="I403" t="str">
        <f>VLOOKUP(A403,'[1]shui_24h-VS-hzt_10_24h.GeneDiff'!$1:$1048576,9,0)</f>
        <v>up</v>
      </c>
      <c r="J403">
        <f>VLOOKUP(A403,'[1]shui_24h-VS-hzt_10_24h.GeneDiff'!$1:$1048576,10,0)</f>
        <v>3.6672696118713298E-4</v>
      </c>
      <c r="K403">
        <f>VLOOKUP(A403,'[1]shui_24h-VS-hzt_10_24h.GeneDiff'!$1:$1048576,11,0)</f>
        <v>1.09286714170786E-2</v>
      </c>
      <c r="L403" t="str">
        <f>VLOOKUP(A403,'[1]shui_24h-VS-hzt_10_24h.GeneDiff'!$1:$1048576,12,0)</f>
        <v>-</v>
      </c>
      <c r="M403" t="str">
        <f>VLOOKUP(A403,'[1]shui_24h-VS-hzt_10_24h.GeneDiff'!$1:$1048576,13,0)</f>
        <v>GO:0016020//membrane</v>
      </c>
      <c r="N403" t="str">
        <f>VLOOKUP(A403,'[1]shui_24h-VS-hzt_10_24h.GeneDiff'!$1:$1048576,14,0)</f>
        <v>-</v>
      </c>
      <c r="O403" t="str">
        <f>VLOOKUP(A403,'[1]shui_24h-VS-hzt_10_24h.GeneDiff'!$1:$1048576,15,0)</f>
        <v>-</v>
      </c>
      <c r="P403" t="str">
        <f>VLOOKUP(A403,'[1]shui_24h-VS-hzt_10_24h.GeneDiff'!$1:$1048576,16,0)</f>
        <v>gi|697160135|ref|XP_009588848.1|/7.89883e-118/PREDICTED: proton-coupled amino acid transporter 3-like [Nicotiana tomentosiformis]</v>
      </c>
    </row>
    <row r="404" spans="1:16">
      <c r="A404" s="1" t="s">
        <v>402</v>
      </c>
      <c r="B404">
        <f>VLOOKUP(A404,'[1]shui_24h-VS-hzt_10_24h.GeneDiff'!$1:$1048576,2,0)</f>
        <v>624</v>
      </c>
      <c r="C404">
        <f>VLOOKUP(A404,'[1]shui_24h-VS-hzt_10_24h.GeneDiff'!$1:$1048576,3,0)</f>
        <v>14</v>
      </c>
      <c r="D404">
        <f>VLOOKUP(A404,'[1]shui_24h-VS-hzt_10_24h.GeneDiff'!$1:$1048576,4,0)</f>
        <v>11</v>
      </c>
      <c r="E404">
        <f>VLOOKUP(A404,'[1]shui_24h-VS-hzt_10_24h.GeneDiff'!$1:$1048576,5,0)</f>
        <v>80</v>
      </c>
      <c r="F404">
        <f>VLOOKUP(A404,'[1]shui_24h-VS-hzt_10_24h.GeneDiff'!$1:$1048576,6,0)</f>
        <v>33</v>
      </c>
      <c r="G404">
        <f>VLOOKUP(A404,'[1]shui_24h-VS-hzt_10_24h.GeneDiff'!$1:$1048576,7,0)</f>
        <v>0.66307221964218499</v>
      </c>
      <c r="H404">
        <f>VLOOKUP(A404,'[1]shui_24h-VS-hzt_10_24h.GeneDiff'!$1:$1048576,8,0)</f>
        <v>2.1513847607774701</v>
      </c>
      <c r="I404" t="str">
        <f>VLOOKUP(A404,'[1]shui_24h-VS-hzt_10_24h.GeneDiff'!$1:$1048576,9,0)</f>
        <v>up</v>
      </c>
      <c r="J404">
        <f>VLOOKUP(A404,'[1]shui_24h-VS-hzt_10_24h.GeneDiff'!$1:$1048576,10,0)</f>
        <v>3.7633924162949999E-4</v>
      </c>
      <c r="K404">
        <f>VLOOKUP(A404,'[1]shui_24h-VS-hzt_10_24h.GeneDiff'!$1:$1048576,11,0)</f>
        <v>1.1193962216355199E-2</v>
      </c>
      <c r="L404" t="str">
        <f>VLOOKUP(A404,'[1]shui_24h-VS-hzt_10_24h.GeneDiff'!$1:$1048576,12,0)</f>
        <v>-</v>
      </c>
      <c r="M404" t="str">
        <f>VLOOKUP(A404,'[1]shui_24h-VS-hzt_10_24h.GeneDiff'!$1:$1048576,13,0)</f>
        <v>GO:0043231//intracellular membrane-bounded organelle</v>
      </c>
      <c r="N404" t="str">
        <f>VLOOKUP(A404,'[1]shui_24h-VS-hzt_10_24h.GeneDiff'!$1:$1048576,14,0)</f>
        <v>-</v>
      </c>
      <c r="O404" t="str">
        <f>VLOOKUP(A404,'[1]shui_24h-VS-hzt_10_24h.GeneDiff'!$1:$1048576,15,0)</f>
        <v>-</v>
      </c>
      <c r="P404" t="str">
        <f>VLOOKUP(A404,'[1]shui_24h-VS-hzt_10_24h.GeneDiff'!$1:$1048576,16,0)</f>
        <v>gi|697124514|ref|XP_009616256.1|/2.35955e-123/PREDICTED: uncharacterized protein LOC104108833 [Nicotiana tomentosiformis]</v>
      </c>
    </row>
    <row r="405" spans="1:16">
      <c r="A405" s="1" t="s">
        <v>403</v>
      </c>
      <c r="B405">
        <f>VLOOKUP(A405,'[1]shui_24h-VS-hzt_10_24h.GeneDiff'!$1:$1048576,2,0)</f>
        <v>1179</v>
      </c>
      <c r="C405">
        <f>VLOOKUP(A405,'[1]shui_24h-VS-hzt_10_24h.GeneDiff'!$1:$1048576,3,0)</f>
        <v>30</v>
      </c>
      <c r="D405">
        <f>VLOOKUP(A405,'[1]shui_24h-VS-hzt_10_24h.GeneDiff'!$1:$1048576,4,0)</f>
        <v>14</v>
      </c>
      <c r="E405">
        <f>VLOOKUP(A405,'[1]shui_24h-VS-hzt_10_24h.GeneDiff'!$1:$1048576,5,0)</f>
        <v>91</v>
      </c>
      <c r="F405">
        <f>VLOOKUP(A405,'[1]shui_24h-VS-hzt_10_24h.GeneDiff'!$1:$1048576,6,0)</f>
        <v>69</v>
      </c>
      <c r="G405">
        <f>VLOOKUP(A405,'[1]shui_24h-VS-hzt_10_24h.GeneDiff'!$1:$1048576,7,0)</f>
        <v>1.19622629144913</v>
      </c>
      <c r="H405">
        <f>VLOOKUP(A405,'[1]shui_24h-VS-hzt_10_24h.GeneDiff'!$1:$1048576,8,0)</f>
        <v>1.81993467928997</v>
      </c>
      <c r="I405" t="str">
        <f>VLOOKUP(A405,'[1]shui_24h-VS-hzt_10_24h.GeneDiff'!$1:$1048576,9,0)</f>
        <v>up</v>
      </c>
      <c r="J405">
        <f>VLOOKUP(A405,'[1]shui_24h-VS-hzt_10_24h.GeneDiff'!$1:$1048576,10,0)</f>
        <v>3.8046292582285E-4</v>
      </c>
      <c r="K405">
        <f>VLOOKUP(A405,'[1]shui_24h-VS-hzt_10_24h.GeneDiff'!$1:$1048576,11,0)</f>
        <v>1.12953065802906E-2</v>
      </c>
      <c r="L405" t="str">
        <f>VLOOKUP(A405,'[1]shui_24h-VS-hzt_10_24h.GeneDiff'!$1:$1048576,12,0)</f>
        <v>-</v>
      </c>
      <c r="M405" t="str">
        <f>VLOOKUP(A405,'[1]shui_24h-VS-hzt_10_24h.GeneDiff'!$1:$1048576,13,0)</f>
        <v>-</v>
      </c>
      <c r="N405" t="str">
        <f>VLOOKUP(A405,'[1]shui_24h-VS-hzt_10_24h.GeneDiff'!$1:$1048576,14,0)</f>
        <v>GO:0004175//endopeptidase activity;GO:0008236//serine-type peptidase activity</v>
      </c>
      <c r="O405" t="str">
        <f>VLOOKUP(A405,'[1]shui_24h-VS-hzt_10_24h.GeneDiff'!$1:$1048576,15,0)</f>
        <v>GO:0016485//protein processing</v>
      </c>
      <c r="P405" t="str">
        <f>VLOOKUP(A405,'[1]shui_24h-VS-hzt_10_24h.GeneDiff'!$1:$1048576,16,0)</f>
        <v>gi|698573918|ref|XP_009775532.1|;gi|698573914|ref|XP_009775531.1|;gi|698573911|ref|XP_009775530.1|/2.26473e-146;0;0/PREDICTED: prolyl endopeptidase isoform X3 [Nicotiana sylvestris];PREDICTED: prolyl endopeptidase isoform X2 [Nicotiana sylvestris];PREDICTED: prolyl endopeptidase isoform X1 [Nicotiana sylvestris]</v>
      </c>
    </row>
    <row r="406" spans="1:16">
      <c r="A406" s="1" t="s">
        <v>404</v>
      </c>
      <c r="B406">
        <f>VLOOKUP(A406,'[1]shui_24h-VS-hzt_10_24h.GeneDiff'!$1:$1048576,2,0)</f>
        <v>717</v>
      </c>
      <c r="C406">
        <f>VLOOKUP(A406,'[1]shui_24h-VS-hzt_10_24h.GeneDiff'!$1:$1048576,3,0)</f>
        <v>7</v>
      </c>
      <c r="D406">
        <f>VLOOKUP(A406,'[1]shui_24h-VS-hzt_10_24h.GeneDiff'!$1:$1048576,4,0)</f>
        <v>6</v>
      </c>
      <c r="E406">
        <f>VLOOKUP(A406,'[1]shui_24h-VS-hzt_10_24h.GeneDiff'!$1:$1048576,5,0)</f>
        <v>26</v>
      </c>
      <c r="F406">
        <f>VLOOKUP(A406,'[1]shui_24h-VS-hzt_10_24h.GeneDiff'!$1:$1048576,6,0)</f>
        <v>37</v>
      </c>
      <c r="G406">
        <f>VLOOKUP(A406,'[1]shui_24h-VS-hzt_10_24h.GeneDiff'!$1:$1048576,7,0)</f>
        <v>-0.147430309309528</v>
      </c>
      <c r="H406">
        <f>VLOOKUP(A406,'[1]shui_24h-VS-hzt_10_24h.GeneDiff'!$1:$1048576,8,0)</f>
        <v>2.2135525881583198</v>
      </c>
      <c r="I406" t="str">
        <f>VLOOKUP(A406,'[1]shui_24h-VS-hzt_10_24h.GeneDiff'!$1:$1048576,9,0)</f>
        <v>up</v>
      </c>
      <c r="J406">
        <f>VLOOKUP(A406,'[1]shui_24h-VS-hzt_10_24h.GeneDiff'!$1:$1048576,10,0)</f>
        <v>3.86083614152942E-4</v>
      </c>
      <c r="K406">
        <f>VLOOKUP(A406,'[1]shui_24h-VS-hzt_10_24h.GeneDiff'!$1:$1048576,11,0)</f>
        <v>1.13977811522735E-2</v>
      </c>
      <c r="L406" t="str">
        <f>VLOOKUP(A406,'[1]shui_24h-VS-hzt_10_24h.GeneDiff'!$1:$1048576,12,0)</f>
        <v>ko04130//SNARE interactions in vesicular transport</v>
      </c>
      <c r="M406" t="str">
        <f>VLOOKUP(A406,'[1]shui_24h-VS-hzt_10_24h.GeneDiff'!$1:$1048576,13,0)</f>
        <v>-</v>
      </c>
      <c r="N406" t="str">
        <f>VLOOKUP(A406,'[1]shui_24h-VS-hzt_10_24h.GeneDiff'!$1:$1048576,14,0)</f>
        <v>-</v>
      </c>
      <c r="O406" t="str">
        <f>VLOOKUP(A406,'[1]shui_24h-VS-hzt_10_24h.GeneDiff'!$1:$1048576,15,0)</f>
        <v>-</v>
      </c>
      <c r="P406" t="str">
        <f>VLOOKUP(A406,'[1]shui_24h-VS-hzt_10_24h.GeneDiff'!$1:$1048576,16,0)</f>
        <v>gi|697168271|ref|XP_009593014.1|/1.83788e-176/PREDICTED: probable VAMP-like protein At1g33475 [Nicotiana tomentosiformis]</v>
      </c>
    </row>
    <row r="407" spans="1:16">
      <c r="A407" s="1" t="s">
        <v>405</v>
      </c>
      <c r="B407">
        <f>VLOOKUP(A407,'[1]shui_24h-VS-hzt_10_24h.GeneDiff'!$1:$1048576,2,0)</f>
        <v>375</v>
      </c>
      <c r="C407">
        <f>VLOOKUP(A407,'[1]shui_24h-VS-hzt_10_24h.GeneDiff'!$1:$1048576,3,0)</f>
        <v>8</v>
      </c>
      <c r="D407">
        <f>VLOOKUP(A407,'[1]shui_24h-VS-hzt_10_24h.GeneDiff'!$1:$1048576,4,0)</f>
        <v>17</v>
      </c>
      <c r="E407">
        <f>VLOOKUP(A407,'[1]shui_24h-VS-hzt_10_24h.GeneDiff'!$1:$1048576,5,0)</f>
        <v>72</v>
      </c>
      <c r="F407">
        <f>VLOOKUP(A407,'[1]shui_24h-VS-hzt_10_24h.GeneDiff'!$1:$1048576,6,0)</f>
        <v>37</v>
      </c>
      <c r="G407">
        <f>VLOOKUP(A407,'[1]shui_24h-VS-hzt_10_24h.GeneDiff'!$1:$1048576,7,0)</f>
        <v>0.61843301751944402</v>
      </c>
      <c r="H407">
        <f>VLOOKUP(A407,'[1]shui_24h-VS-hzt_10_24h.GeneDiff'!$1:$1048576,8,0)</f>
        <v>2.1078138891715401</v>
      </c>
      <c r="I407" t="str">
        <f>VLOOKUP(A407,'[1]shui_24h-VS-hzt_10_24h.GeneDiff'!$1:$1048576,9,0)</f>
        <v>up</v>
      </c>
      <c r="J407">
        <f>VLOOKUP(A407,'[1]shui_24h-VS-hzt_10_24h.GeneDiff'!$1:$1048576,10,0)</f>
        <v>4.0879149372232901E-4</v>
      </c>
      <c r="K407">
        <f>VLOOKUP(A407,'[1]shui_24h-VS-hzt_10_24h.GeneDiff'!$1:$1048576,11,0)</f>
        <v>1.18790663645819E-2</v>
      </c>
      <c r="L407" t="str">
        <f>VLOOKUP(A407,'[1]shui_24h-VS-hzt_10_24h.GeneDiff'!$1:$1048576,12,0)</f>
        <v>-</v>
      </c>
      <c r="M407" t="str">
        <f>VLOOKUP(A407,'[1]shui_24h-VS-hzt_10_24h.GeneDiff'!$1:$1048576,13,0)</f>
        <v>-</v>
      </c>
      <c r="N407" t="str">
        <f>VLOOKUP(A407,'[1]shui_24h-VS-hzt_10_24h.GeneDiff'!$1:$1048576,14,0)</f>
        <v>-</v>
      </c>
      <c r="O407" t="str">
        <f>VLOOKUP(A407,'[1]shui_24h-VS-hzt_10_24h.GeneDiff'!$1:$1048576,15,0)</f>
        <v>-</v>
      </c>
      <c r="P407" t="str">
        <f>VLOOKUP(A407,'[1]shui_24h-VS-hzt_10_24h.GeneDiff'!$1:$1048576,16,0)</f>
        <v>gi|697179098|ref|XP_009598528.1|/2.31982e-67/PREDICTED: auxin-repressed 12.5 kDa protein-like isoform X1 [Nicotiana tomentosiformis]</v>
      </c>
    </row>
    <row r="408" spans="1:16">
      <c r="A408" s="1" t="s">
        <v>406</v>
      </c>
      <c r="B408">
        <f>VLOOKUP(A408,'[1]shui_24h-VS-hzt_10_24h.GeneDiff'!$1:$1048576,2,0)</f>
        <v>903</v>
      </c>
      <c r="C408">
        <f>VLOOKUP(A408,'[1]shui_24h-VS-hzt_10_24h.GeneDiff'!$1:$1048576,3,0)</f>
        <v>62</v>
      </c>
      <c r="D408">
        <f>VLOOKUP(A408,'[1]shui_24h-VS-hzt_10_24h.GeneDiff'!$1:$1048576,4,0)</f>
        <v>105</v>
      </c>
      <c r="E408">
        <f>VLOOKUP(A408,'[1]shui_24h-VS-hzt_10_24h.GeneDiff'!$1:$1048576,5,0)</f>
        <v>125</v>
      </c>
      <c r="F408">
        <f>VLOOKUP(A408,'[1]shui_24h-VS-hzt_10_24h.GeneDiff'!$1:$1048576,6,0)</f>
        <v>368</v>
      </c>
      <c r="G408">
        <f>VLOOKUP(A408,'[1]shui_24h-VS-hzt_10_24h.GeneDiff'!$1:$1048576,7,0)</f>
        <v>2.8239128861526499</v>
      </c>
      <c r="H408">
        <f>VLOOKUP(A408,'[1]shui_24h-VS-hzt_10_24h.GeneDiff'!$1:$1048576,8,0)</f>
        <v>1.50950967871856</v>
      </c>
      <c r="I408" t="str">
        <f>VLOOKUP(A408,'[1]shui_24h-VS-hzt_10_24h.GeneDiff'!$1:$1048576,9,0)</f>
        <v>up</v>
      </c>
      <c r="J408">
        <f>VLOOKUP(A408,'[1]shui_24h-VS-hzt_10_24h.GeneDiff'!$1:$1048576,10,0)</f>
        <v>4.1423298439287901E-4</v>
      </c>
      <c r="K408">
        <f>VLOOKUP(A408,'[1]shui_24h-VS-hzt_10_24h.GeneDiff'!$1:$1048576,11,0)</f>
        <v>1.19827920589393E-2</v>
      </c>
      <c r="L408" t="str">
        <f>VLOOKUP(A408,'[1]shui_24h-VS-hzt_10_24h.GeneDiff'!$1:$1048576,12,0)</f>
        <v>-</v>
      </c>
      <c r="M408" t="str">
        <f>VLOOKUP(A408,'[1]shui_24h-VS-hzt_10_24h.GeneDiff'!$1:$1048576,13,0)</f>
        <v>-</v>
      </c>
      <c r="N408" t="str">
        <f>VLOOKUP(A408,'[1]shui_24h-VS-hzt_10_24h.GeneDiff'!$1:$1048576,14,0)</f>
        <v>-</v>
      </c>
      <c r="O408" t="str">
        <f>VLOOKUP(A408,'[1]shui_24h-VS-hzt_10_24h.GeneDiff'!$1:$1048576,15,0)</f>
        <v>GO:0010410;GO:0009698//phenylpropanoid metabolic process</v>
      </c>
      <c r="P408" t="str">
        <f>VLOOKUP(A408,'[1]shui_24h-VS-hzt_10_24h.GeneDiff'!$1:$1048576,16,0)</f>
        <v>gi|697160046|ref|XP_009588800.1|/0/PREDICTED: glucuronoxylan 4-O-methyltransferase 3 [Nicotiana tomentosiformis]</v>
      </c>
    </row>
    <row r="409" spans="1:16">
      <c r="A409" s="1" t="s">
        <v>407</v>
      </c>
      <c r="B409">
        <f>VLOOKUP(A409,'[1]shui_24h-VS-hzt_10_24h.GeneDiff'!$1:$1048576,2,0)</f>
        <v>1968</v>
      </c>
      <c r="C409">
        <f>VLOOKUP(A409,'[1]shui_24h-VS-hzt_10_24h.GeneDiff'!$1:$1048576,3,0)</f>
        <v>8</v>
      </c>
      <c r="D409">
        <f>VLOOKUP(A409,'[1]shui_24h-VS-hzt_10_24h.GeneDiff'!$1:$1048576,4,0)</f>
        <v>0</v>
      </c>
      <c r="E409">
        <f>VLOOKUP(A409,'[1]shui_24h-VS-hzt_10_24h.GeneDiff'!$1:$1048576,5,0)</f>
        <v>28</v>
      </c>
      <c r="F409">
        <f>VLOOKUP(A409,'[1]shui_24h-VS-hzt_10_24h.GeneDiff'!$1:$1048576,6,0)</f>
        <v>25</v>
      </c>
      <c r="G409">
        <f>VLOOKUP(A409,'[1]shui_24h-VS-hzt_10_24h.GeneDiff'!$1:$1048576,7,0)</f>
        <v>-0.42532975983513799</v>
      </c>
      <c r="H409">
        <f>VLOOKUP(A409,'[1]shui_24h-VS-hzt_10_24h.GeneDiff'!$1:$1048576,8,0)</f>
        <v>2.6442692414208202</v>
      </c>
      <c r="I409" t="str">
        <f>VLOOKUP(A409,'[1]shui_24h-VS-hzt_10_24h.GeneDiff'!$1:$1048576,9,0)</f>
        <v>up</v>
      </c>
      <c r="J409">
        <f>VLOOKUP(A409,'[1]shui_24h-VS-hzt_10_24h.GeneDiff'!$1:$1048576,10,0)</f>
        <v>4.1813107718586601E-4</v>
      </c>
      <c r="K409">
        <f>VLOOKUP(A409,'[1]shui_24h-VS-hzt_10_24h.GeneDiff'!$1:$1048576,11,0)</f>
        <v>1.20285170917821E-2</v>
      </c>
      <c r="L409" t="str">
        <f>VLOOKUP(A409,'[1]shui_24h-VS-hzt_10_24h.GeneDiff'!$1:$1048576,12,0)</f>
        <v>ko00450//Selenocompound metabolism;ko01100//Metabolic pathways;ko00730//Thiamine metabolism</v>
      </c>
      <c r="M409" t="str">
        <f>VLOOKUP(A409,'[1]shui_24h-VS-hzt_10_24h.GeneDiff'!$1:$1048576,13,0)</f>
        <v>-</v>
      </c>
      <c r="N409" t="str">
        <f>VLOOKUP(A409,'[1]shui_24h-VS-hzt_10_24h.GeneDiff'!$1:$1048576,14,0)</f>
        <v>-</v>
      </c>
      <c r="O409" t="str">
        <f>VLOOKUP(A409,'[1]shui_24h-VS-hzt_10_24h.GeneDiff'!$1:$1048576,15,0)</f>
        <v>-</v>
      </c>
      <c r="P409" t="str">
        <f>VLOOKUP(A409,'[1]shui_24h-VS-hzt_10_24h.GeneDiff'!$1:$1048576,16,0)</f>
        <v>gi|697152941|ref|XP_009630711.1|/6.33371e-180/PREDICTED: uncharacterized protein LOC104120612 [Nicotiana tomentosiformis]</v>
      </c>
    </row>
    <row r="410" spans="1:16">
      <c r="A410" s="1" t="s">
        <v>408</v>
      </c>
      <c r="B410">
        <f>VLOOKUP(A410,'[1]shui_24h-VS-hzt_10_24h.GeneDiff'!$1:$1048576,2,0)</f>
        <v>1089</v>
      </c>
      <c r="C410">
        <f>VLOOKUP(A410,'[1]shui_24h-VS-hzt_10_24h.GeneDiff'!$1:$1048576,3,0)</f>
        <v>29</v>
      </c>
      <c r="D410">
        <f>VLOOKUP(A410,'[1]shui_24h-VS-hzt_10_24h.GeneDiff'!$1:$1048576,4,0)</f>
        <v>47</v>
      </c>
      <c r="E410">
        <f>VLOOKUP(A410,'[1]shui_24h-VS-hzt_10_24h.GeneDiff'!$1:$1048576,5,0)</f>
        <v>109</v>
      </c>
      <c r="F410">
        <f>VLOOKUP(A410,'[1]shui_24h-VS-hzt_10_24h.GeneDiff'!$1:$1048576,6,0)</f>
        <v>97</v>
      </c>
      <c r="G410">
        <f>VLOOKUP(A410,'[1]shui_24h-VS-hzt_10_24h.GeneDiff'!$1:$1048576,7,0)</f>
        <v>1.6423441917344599</v>
      </c>
      <c r="H410">
        <f>VLOOKUP(A410,'[1]shui_24h-VS-hzt_10_24h.GeneDiff'!$1:$1048576,8,0)</f>
        <v>1.41374763787637</v>
      </c>
      <c r="I410" t="str">
        <f>VLOOKUP(A410,'[1]shui_24h-VS-hzt_10_24h.GeneDiff'!$1:$1048576,9,0)</f>
        <v>up</v>
      </c>
      <c r="J410">
        <f>VLOOKUP(A410,'[1]shui_24h-VS-hzt_10_24h.GeneDiff'!$1:$1048576,10,0)</f>
        <v>4.1953019214186101E-4</v>
      </c>
      <c r="K410">
        <f>VLOOKUP(A410,'[1]shui_24h-VS-hzt_10_24h.GeneDiff'!$1:$1048576,11,0)</f>
        <v>1.2057764291741799E-2</v>
      </c>
      <c r="L410" t="str">
        <f>VLOOKUP(A410,'[1]shui_24h-VS-hzt_10_24h.GeneDiff'!$1:$1048576,12,0)</f>
        <v>ko04712//Circadian rhythm - plant</v>
      </c>
      <c r="M410" t="str">
        <f>VLOOKUP(A410,'[1]shui_24h-VS-hzt_10_24h.GeneDiff'!$1:$1048576,13,0)</f>
        <v>-</v>
      </c>
      <c r="N410" t="str">
        <f>VLOOKUP(A410,'[1]shui_24h-VS-hzt_10_24h.GeneDiff'!$1:$1048576,14,0)</f>
        <v>GO:0005515//protein binding</v>
      </c>
      <c r="O410" t="str">
        <f>VLOOKUP(A410,'[1]shui_24h-VS-hzt_10_24h.GeneDiff'!$1:$1048576,15,0)</f>
        <v>-</v>
      </c>
      <c r="P410" t="str">
        <f>VLOOKUP(A410,'[1]shui_24h-VS-hzt_10_24h.GeneDiff'!$1:$1048576,16,0)</f>
        <v>gi|464092865|emb|CCF72393.1|/0/bHLH trascription factor [Nicotiana tabacum]</v>
      </c>
    </row>
    <row r="411" spans="1:16">
      <c r="A411" s="1" t="s">
        <v>409</v>
      </c>
      <c r="B411">
        <f>VLOOKUP(A411,'[1]shui_24h-VS-hzt_10_24h.GeneDiff'!$1:$1048576,2,0)</f>
        <v>1170</v>
      </c>
      <c r="C411">
        <f>VLOOKUP(A411,'[1]shui_24h-VS-hzt_10_24h.GeneDiff'!$1:$1048576,3,0)</f>
        <v>37</v>
      </c>
      <c r="D411">
        <f>VLOOKUP(A411,'[1]shui_24h-VS-hzt_10_24h.GeneDiff'!$1:$1048576,4,0)</f>
        <v>14</v>
      </c>
      <c r="E411">
        <f>VLOOKUP(A411,'[1]shui_24h-VS-hzt_10_24h.GeneDiff'!$1:$1048576,5,0)</f>
        <v>41</v>
      </c>
      <c r="F411">
        <f>VLOOKUP(A411,'[1]shui_24h-VS-hzt_10_24h.GeneDiff'!$1:$1048576,6,0)</f>
        <v>256</v>
      </c>
      <c r="G411">
        <f>VLOOKUP(A411,'[1]shui_24h-VS-hzt_10_24h.GeneDiff'!$1:$1048576,7,0)</f>
        <v>1.91034743042685</v>
      </c>
      <c r="H411">
        <f>VLOOKUP(A411,'[1]shui_24h-VS-hzt_10_24h.GeneDiff'!$1:$1048576,8,0)</f>
        <v>2.4427441235578198</v>
      </c>
      <c r="I411" t="str">
        <f>VLOOKUP(A411,'[1]shui_24h-VS-hzt_10_24h.GeneDiff'!$1:$1048576,9,0)</f>
        <v>up</v>
      </c>
      <c r="J411">
        <f>VLOOKUP(A411,'[1]shui_24h-VS-hzt_10_24h.GeneDiff'!$1:$1048576,10,0)</f>
        <v>4.8488345460106E-4</v>
      </c>
      <c r="K411">
        <f>VLOOKUP(A411,'[1]shui_24h-VS-hzt_10_24h.GeneDiff'!$1:$1048576,11,0)</f>
        <v>1.34695069956976E-2</v>
      </c>
      <c r="L411" t="str">
        <f>VLOOKUP(A411,'[1]shui_24h-VS-hzt_10_24h.GeneDiff'!$1:$1048576,12,0)</f>
        <v>-</v>
      </c>
      <c r="M411" t="str">
        <f>VLOOKUP(A411,'[1]shui_24h-VS-hzt_10_24h.GeneDiff'!$1:$1048576,13,0)</f>
        <v>GO:0031224//intrinsic component of membrane</v>
      </c>
      <c r="N411" t="str">
        <f>VLOOKUP(A411,'[1]shui_24h-VS-hzt_10_24h.GeneDiff'!$1:$1048576,14,0)</f>
        <v>GO:0015291//secondary active transmembrane transporter activity;GO:0015103//inorganic anion transmembrane transporter activity</v>
      </c>
      <c r="O411" t="str">
        <f>VLOOKUP(A411,'[1]shui_24h-VS-hzt_10_24h.GeneDiff'!$1:$1048576,15,0)</f>
        <v>GO:0008272//sulfate transport;GO:0044763</v>
      </c>
      <c r="P411" t="str">
        <f>VLOOKUP(A411,'[1]shui_24h-VS-hzt_10_24h.GeneDiff'!$1:$1048576,16,0)</f>
        <v>gi|697133585|ref|XP_009620841.1|/0/PREDICTED: sulfate transporter 3.1-like isoform X2 [Nicotiana tomentosiformis]</v>
      </c>
    </row>
    <row r="412" spans="1:16">
      <c r="A412" s="1" t="s">
        <v>410</v>
      </c>
      <c r="B412">
        <f>VLOOKUP(A412,'[1]shui_24h-VS-hzt_10_24h.GeneDiff'!$1:$1048576,2,0)</f>
        <v>1068</v>
      </c>
      <c r="C412">
        <f>VLOOKUP(A412,'[1]shui_24h-VS-hzt_10_24h.GeneDiff'!$1:$1048576,3,0)</f>
        <v>2</v>
      </c>
      <c r="D412">
        <f>VLOOKUP(A412,'[1]shui_24h-VS-hzt_10_24h.GeneDiff'!$1:$1048576,4,0)</f>
        <v>29</v>
      </c>
      <c r="E412">
        <f>VLOOKUP(A412,'[1]shui_24h-VS-hzt_10_24h.GeneDiff'!$1:$1048576,5,0)</f>
        <v>46</v>
      </c>
      <c r="F412">
        <f>VLOOKUP(A412,'[1]shui_24h-VS-hzt_10_24h.GeneDiff'!$1:$1048576,6,0)</f>
        <v>185</v>
      </c>
      <c r="G412">
        <f>VLOOKUP(A412,'[1]shui_24h-VS-hzt_10_24h.GeneDiff'!$1:$1048576,7,0)</f>
        <v>1.5115782930128201</v>
      </c>
      <c r="H412">
        <f>VLOOKUP(A412,'[1]shui_24h-VS-hzt_10_24h.GeneDiff'!$1:$1048576,8,0)</f>
        <v>2.8521635233107601</v>
      </c>
      <c r="I412" t="str">
        <f>VLOOKUP(A412,'[1]shui_24h-VS-hzt_10_24h.GeneDiff'!$1:$1048576,9,0)</f>
        <v>up</v>
      </c>
      <c r="J412">
        <f>VLOOKUP(A412,'[1]shui_24h-VS-hzt_10_24h.GeneDiff'!$1:$1048576,10,0)</f>
        <v>4.8894746779848603E-4</v>
      </c>
      <c r="K412">
        <f>VLOOKUP(A412,'[1]shui_24h-VS-hzt_10_24h.GeneDiff'!$1:$1048576,11,0)</f>
        <v>1.3558508981722501E-2</v>
      </c>
      <c r="L412" t="str">
        <f>VLOOKUP(A412,'[1]shui_24h-VS-hzt_10_24h.GeneDiff'!$1:$1048576,12,0)</f>
        <v>-</v>
      </c>
      <c r="M412" t="str">
        <f>VLOOKUP(A412,'[1]shui_24h-VS-hzt_10_24h.GeneDiff'!$1:$1048576,13,0)</f>
        <v>GO:0016020//membrane</v>
      </c>
      <c r="N412" t="str">
        <f>VLOOKUP(A412,'[1]shui_24h-VS-hzt_10_24h.GeneDiff'!$1:$1048576,14,0)</f>
        <v>GO:0015103//inorganic anion transmembrane transporter activity</v>
      </c>
      <c r="O412" t="str">
        <f>VLOOKUP(A412,'[1]shui_24h-VS-hzt_10_24h.GeneDiff'!$1:$1048576,15,0)</f>
        <v>GO:0008272//sulfate transport;GO:0044763</v>
      </c>
      <c r="P412" t="str">
        <f>VLOOKUP(A412,'[1]shui_24h-VS-hzt_10_24h.GeneDiff'!$1:$1048576,16,0)</f>
        <v>gi|697119686|ref|XP_009613802.1|/0/PREDICTED: probable sulfate transporter 3.5 isoform X2 [Nicotiana tomentosiformis]</v>
      </c>
    </row>
    <row r="413" spans="1:16">
      <c r="A413" s="1" t="s">
        <v>411</v>
      </c>
      <c r="B413">
        <f>VLOOKUP(A413,'[1]shui_24h-VS-hzt_10_24h.GeneDiff'!$1:$1048576,2,0)</f>
        <v>687</v>
      </c>
      <c r="C413">
        <f>VLOOKUP(A413,'[1]shui_24h-VS-hzt_10_24h.GeneDiff'!$1:$1048576,3,0)</f>
        <v>9</v>
      </c>
      <c r="D413">
        <f>VLOOKUP(A413,'[1]shui_24h-VS-hzt_10_24h.GeneDiff'!$1:$1048576,4,0)</f>
        <v>14</v>
      </c>
      <c r="E413">
        <f>VLOOKUP(A413,'[1]shui_24h-VS-hzt_10_24h.GeneDiff'!$1:$1048576,5,0)</f>
        <v>54</v>
      </c>
      <c r="F413">
        <f>VLOOKUP(A413,'[1]shui_24h-VS-hzt_10_24h.GeneDiff'!$1:$1048576,6,0)</f>
        <v>37</v>
      </c>
      <c r="G413">
        <f>VLOOKUP(A413,'[1]shui_24h-VS-hzt_10_24h.GeneDiff'!$1:$1048576,7,0)</f>
        <v>0.39683615243876003</v>
      </c>
      <c r="H413">
        <f>VLOOKUP(A413,'[1]shui_24h-VS-hzt_10_24h.GeneDiff'!$1:$1048576,8,0)</f>
        <v>1.9548853129938799</v>
      </c>
      <c r="I413" t="str">
        <f>VLOOKUP(A413,'[1]shui_24h-VS-hzt_10_24h.GeneDiff'!$1:$1048576,9,0)</f>
        <v>up</v>
      </c>
      <c r="J413">
        <f>VLOOKUP(A413,'[1]shui_24h-VS-hzt_10_24h.GeneDiff'!$1:$1048576,10,0)</f>
        <v>4.9409053359582202E-4</v>
      </c>
      <c r="K413">
        <f>VLOOKUP(A413,'[1]shui_24h-VS-hzt_10_24h.GeneDiff'!$1:$1048576,11,0)</f>
        <v>1.36662036715503E-2</v>
      </c>
      <c r="L413" t="str">
        <f>VLOOKUP(A413,'[1]shui_24h-VS-hzt_10_24h.GeneDiff'!$1:$1048576,12,0)</f>
        <v>ko04141//Protein processing in endoplasmic reticulum</v>
      </c>
      <c r="M413" t="str">
        <f>VLOOKUP(A413,'[1]shui_24h-VS-hzt_10_24h.GeneDiff'!$1:$1048576,13,0)</f>
        <v>-</v>
      </c>
      <c r="N413" t="str">
        <f>VLOOKUP(A413,'[1]shui_24h-VS-hzt_10_24h.GeneDiff'!$1:$1048576,14,0)</f>
        <v>-</v>
      </c>
      <c r="O413" t="str">
        <f>VLOOKUP(A413,'[1]shui_24h-VS-hzt_10_24h.GeneDiff'!$1:$1048576,15,0)</f>
        <v>-</v>
      </c>
      <c r="P413" t="str">
        <f>VLOOKUP(A413,'[1]shui_24h-VS-hzt_10_24h.GeneDiff'!$1:$1048576,16,0)</f>
        <v>gi|698570673|ref|XP_009774665.1|/4.53667e-138/PREDICTED: DPH4 homolog [Nicotiana sylvestris]</v>
      </c>
    </row>
    <row r="414" spans="1:16">
      <c r="A414" s="1" t="s">
        <v>412</v>
      </c>
      <c r="B414">
        <f>VLOOKUP(A414,'[1]shui_24h-VS-hzt_10_24h.GeneDiff'!$1:$1048576,2,0)</f>
        <v>774</v>
      </c>
      <c r="C414">
        <f>VLOOKUP(A414,'[1]shui_24h-VS-hzt_10_24h.GeneDiff'!$1:$1048576,3,0)</f>
        <v>26</v>
      </c>
      <c r="D414">
        <f>VLOOKUP(A414,'[1]shui_24h-VS-hzt_10_24h.GeneDiff'!$1:$1048576,4,0)</f>
        <v>38</v>
      </c>
      <c r="E414">
        <f>VLOOKUP(A414,'[1]shui_24h-VS-hzt_10_24h.GeneDiff'!$1:$1048576,5,0)</f>
        <v>79</v>
      </c>
      <c r="F414">
        <f>VLOOKUP(A414,'[1]shui_24h-VS-hzt_10_24h.GeneDiff'!$1:$1048576,6,0)</f>
        <v>101</v>
      </c>
      <c r="G414">
        <f>VLOOKUP(A414,'[1]shui_24h-VS-hzt_10_24h.GeneDiff'!$1:$1048576,7,0)</f>
        <v>1.43497930403648</v>
      </c>
      <c r="H414">
        <f>VLOOKUP(A414,'[1]shui_24h-VS-hzt_10_24h.GeneDiff'!$1:$1048576,8,0)</f>
        <v>1.4552541405674899</v>
      </c>
      <c r="I414" t="str">
        <f>VLOOKUP(A414,'[1]shui_24h-VS-hzt_10_24h.GeneDiff'!$1:$1048576,9,0)</f>
        <v>up</v>
      </c>
      <c r="J414">
        <f>VLOOKUP(A414,'[1]shui_24h-VS-hzt_10_24h.GeneDiff'!$1:$1048576,10,0)</f>
        <v>4.9939575541315599E-4</v>
      </c>
      <c r="K414">
        <f>VLOOKUP(A414,'[1]shui_24h-VS-hzt_10_24h.GeneDiff'!$1:$1048576,11,0)</f>
        <v>1.3724837988923501E-2</v>
      </c>
      <c r="L414" t="str">
        <f>VLOOKUP(A414,'[1]shui_24h-VS-hzt_10_24h.GeneDiff'!$1:$1048576,12,0)</f>
        <v>-</v>
      </c>
      <c r="M414" t="str">
        <f>VLOOKUP(A414,'[1]shui_24h-VS-hzt_10_24h.GeneDiff'!$1:$1048576,13,0)</f>
        <v>-</v>
      </c>
      <c r="N414" t="str">
        <f>VLOOKUP(A414,'[1]shui_24h-VS-hzt_10_24h.GeneDiff'!$1:$1048576,14,0)</f>
        <v>-</v>
      </c>
      <c r="O414" t="str">
        <f>VLOOKUP(A414,'[1]shui_24h-VS-hzt_10_24h.GeneDiff'!$1:$1048576,15,0)</f>
        <v>-</v>
      </c>
      <c r="P414" t="str">
        <f>VLOOKUP(A414,'[1]shui_24h-VS-hzt_10_24h.GeneDiff'!$1:$1048576,16,0)</f>
        <v>gi|698543210|ref|XP_009766664.1|/7.30478e-160/PREDICTED: uncharacterized protein LOC104217986 [Nicotiana sylvestris]</v>
      </c>
    </row>
    <row r="415" spans="1:16">
      <c r="A415" s="1" t="s">
        <v>413</v>
      </c>
      <c r="B415">
        <f>VLOOKUP(A415,'[1]shui_24h-VS-hzt_10_24h.GeneDiff'!$1:$1048576,2,0)</f>
        <v>2049</v>
      </c>
      <c r="C415">
        <f>VLOOKUP(A415,'[1]shui_24h-VS-hzt_10_24h.GeneDiff'!$1:$1048576,3,0)</f>
        <v>24</v>
      </c>
      <c r="D415">
        <f>VLOOKUP(A415,'[1]shui_24h-VS-hzt_10_24h.GeneDiff'!$1:$1048576,4,0)</f>
        <v>29</v>
      </c>
      <c r="E415">
        <f>VLOOKUP(A415,'[1]shui_24h-VS-hzt_10_24h.GeneDiff'!$1:$1048576,5,0)</f>
        <v>86</v>
      </c>
      <c r="F415">
        <f>VLOOKUP(A415,'[1]shui_24h-VS-hzt_10_24h.GeneDiff'!$1:$1048576,6,0)</f>
        <v>73</v>
      </c>
      <c r="G415">
        <f>VLOOKUP(A415,'[1]shui_24h-VS-hzt_10_24h.GeneDiff'!$1:$1048576,7,0)</f>
        <v>1.24565953070228</v>
      </c>
      <c r="H415">
        <f>VLOOKUP(A415,'[1]shui_24h-VS-hzt_10_24h.GeneDiff'!$1:$1048576,8,0)</f>
        <v>1.5549592007764701</v>
      </c>
      <c r="I415" t="str">
        <f>VLOOKUP(A415,'[1]shui_24h-VS-hzt_10_24h.GeneDiff'!$1:$1048576,9,0)</f>
        <v>up</v>
      </c>
      <c r="J415">
        <f>VLOOKUP(A415,'[1]shui_24h-VS-hzt_10_24h.GeneDiff'!$1:$1048576,10,0)</f>
        <v>5.1631593449916299E-4</v>
      </c>
      <c r="K415">
        <f>VLOOKUP(A415,'[1]shui_24h-VS-hzt_10_24h.GeneDiff'!$1:$1048576,11,0)</f>
        <v>1.4082115137391099E-2</v>
      </c>
      <c r="L415" t="str">
        <f>VLOOKUP(A415,'[1]shui_24h-VS-hzt_10_24h.GeneDiff'!$1:$1048576,12,0)</f>
        <v>-</v>
      </c>
      <c r="M415" t="str">
        <f>VLOOKUP(A415,'[1]shui_24h-VS-hzt_10_24h.GeneDiff'!$1:$1048576,13,0)</f>
        <v>-</v>
      </c>
      <c r="N415" t="str">
        <f>VLOOKUP(A415,'[1]shui_24h-VS-hzt_10_24h.GeneDiff'!$1:$1048576,14,0)</f>
        <v>GO:0036094//small molecule binding;GO:0004672//protein kinase activity;GO:1901363;GO:0097159//organic cyclic compound binding</v>
      </c>
      <c r="O415" t="str">
        <f>VLOOKUP(A415,'[1]shui_24h-VS-hzt_10_24h.GeneDiff'!$1:$1048576,15,0)</f>
        <v>-</v>
      </c>
      <c r="P415" t="str">
        <f>VLOOKUP(A415,'[1]shui_24h-VS-hzt_10_24h.GeneDiff'!$1:$1048576,16,0)</f>
        <v>gi|698497133|ref|XP_009794572.1|/0/PREDICTED: wall-associated receptor kinase-like 14 [Nicotiana sylvestris]</v>
      </c>
    </row>
    <row r="416" spans="1:16">
      <c r="A416" s="1" t="s">
        <v>414</v>
      </c>
      <c r="B416">
        <f>VLOOKUP(A416,'[1]shui_24h-VS-hzt_10_24h.GeneDiff'!$1:$1048576,2,0)</f>
        <v>2535</v>
      </c>
      <c r="C416">
        <f>VLOOKUP(A416,'[1]shui_24h-VS-hzt_10_24h.GeneDiff'!$1:$1048576,3,0)</f>
        <v>36</v>
      </c>
      <c r="D416">
        <f>VLOOKUP(A416,'[1]shui_24h-VS-hzt_10_24h.GeneDiff'!$1:$1048576,4,0)</f>
        <v>146</v>
      </c>
      <c r="E416">
        <f>VLOOKUP(A416,'[1]shui_24h-VS-hzt_10_24h.GeneDiff'!$1:$1048576,5,0)</f>
        <v>241</v>
      </c>
      <c r="F416">
        <f>VLOOKUP(A416,'[1]shui_24h-VS-hzt_10_24h.GeneDiff'!$1:$1048576,6,0)</f>
        <v>299</v>
      </c>
      <c r="G416">
        <f>VLOOKUP(A416,'[1]shui_24h-VS-hzt_10_24h.GeneDiff'!$1:$1048576,7,0)</f>
        <v>2.9628236490167499</v>
      </c>
      <c r="H416">
        <f>VLOOKUP(A416,'[1]shui_24h-VS-hzt_10_24h.GeneDiff'!$1:$1048576,8,0)</f>
        <v>1.55434830223549</v>
      </c>
      <c r="I416" t="str">
        <f>VLOOKUP(A416,'[1]shui_24h-VS-hzt_10_24h.GeneDiff'!$1:$1048576,9,0)</f>
        <v>up</v>
      </c>
      <c r="J416">
        <f>VLOOKUP(A416,'[1]shui_24h-VS-hzt_10_24h.GeneDiff'!$1:$1048576,10,0)</f>
        <v>5.1978696624656404E-4</v>
      </c>
      <c r="K416">
        <f>VLOOKUP(A416,'[1]shui_24h-VS-hzt_10_24h.GeneDiff'!$1:$1048576,11,0)</f>
        <v>1.41522998780552E-2</v>
      </c>
      <c r="L416" t="str">
        <f>VLOOKUP(A416,'[1]shui_24h-VS-hzt_10_24h.GeneDiff'!$1:$1048576,12,0)</f>
        <v>ko00591//Linoleic acid metabolism</v>
      </c>
      <c r="M416" t="str">
        <f>VLOOKUP(A416,'[1]shui_24h-VS-hzt_10_24h.GeneDiff'!$1:$1048576,13,0)</f>
        <v>GO:0044424</v>
      </c>
      <c r="N416" t="str">
        <f>VLOOKUP(A416,'[1]shui_24h-VS-hzt_10_24h.GeneDiff'!$1:$1048576,14,0)</f>
        <v>GO:0046914//transition metal ion binding;GO:0016702//oxidoreductase activity, acting on single donors with incorporation of molecular oxygen, incorporation of two atoms of oxygen</v>
      </c>
      <c r="O416" t="str">
        <f>VLOOKUP(A416,'[1]shui_24h-VS-hzt_10_24h.GeneDiff'!$1:$1048576,15,0)</f>
        <v>GO:0006633//fatty acid biosynthetic process</v>
      </c>
      <c r="P416" t="str">
        <f>VLOOKUP(A416,'[1]shui_24h-VS-hzt_10_24h.GeneDiff'!$1:$1048576,16,0)</f>
        <v>gi|698568462|ref|XP_009774054.1|/0/PREDICTED: probable linoleate 9S-lipoxygenase 5 [Nicotiana sylvestris]</v>
      </c>
    </row>
    <row r="417" spans="1:16">
      <c r="A417" s="1" t="s">
        <v>415</v>
      </c>
      <c r="B417">
        <f>VLOOKUP(A417,'[1]shui_24h-VS-hzt_10_24h.GeneDiff'!$1:$1048576,2,0)</f>
        <v>1071</v>
      </c>
      <c r="C417">
        <f>VLOOKUP(A417,'[1]shui_24h-VS-hzt_10_24h.GeneDiff'!$1:$1048576,3,0)</f>
        <v>48</v>
      </c>
      <c r="D417">
        <f>VLOOKUP(A417,'[1]shui_24h-VS-hzt_10_24h.GeneDiff'!$1:$1048576,4,0)</f>
        <v>69</v>
      </c>
      <c r="E417">
        <f>VLOOKUP(A417,'[1]shui_24h-VS-hzt_10_24h.GeneDiff'!$1:$1048576,5,0)</f>
        <v>131</v>
      </c>
      <c r="F417">
        <f>VLOOKUP(A417,'[1]shui_24h-VS-hzt_10_24h.GeneDiff'!$1:$1048576,6,0)</f>
        <v>139</v>
      </c>
      <c r="G417">
        <f>VLOOKUP(A417,'[1]shui_24h-VS-hzt_10_24h.GeneDiff'!$1:$1048576,7,0)</f>
        <v>2.0860626980013</v>
      </c>
      <c r="H417">
        <f>VLOOKUP(A417,'[1]shui_24h-VS-hzt_10_24h.GeneDiff'!$1:$1048576,8,0)</f>
        <v>1.1765560573310501</v>
      </c>
      <c r="I417" t="str">
        <f>VLOOKUP(A417,'[1]shui_24h-VS-hzt_10_24h.GeneDiff'!$1:$1048576,9,0)</f>
        <v>up</v>
      </c>
      <c r="J417">
        <f>VLOOKUP(A417,'[1]shui_24h-VS-hzt_10_24h.GeneDiff'!$1:$1048576,10,0)</f>
        <v>5.2464711074493096E-4</v>
      </c>
      <c r="K417">
        <f>VLOOKUP(A417,'[1]shui_24h-VS-hzt_10_24h.GeneDiff'!$1:$1048576,11,0)</f>
        <v>1.42477164122971E-2</v>
      </c>
      <c r="L417" t="str">
        <f>VLOOKUP(A417,'[1]shui_24h-VS-hzt_10_24h.GeneDiff'!$1:$1048576,12,0)</f>
        <v>ko04140//Regulation of autophagy</v>
      </c>
      <c r="M417" t="str">
        <f>VLOOKUP(A417,'[1]shui_24h-VS-hzt_10_24h.GeneDiff'!$1:$1048576,13,0)</f>
        <v>-</v>
      </c>
      <c r="N417" t="str">
        <f>VLOOKUP(A417,'[1]shui_24h-VS-hzt_10_24h.GeneDiff'!$1:$1048576,14,0)</f>
        <v>GO:0003824//catalytic activity</v>
      </c>
      <c r="O417" t="str">
        <f>VLOOKUP(A417,'[1]shui_24h-VS-hzt_10_24h.GeneDiff'!$1:$1048576,15,0)</f>
        <v>-</v>
      </c>
      <c r="P417" t="str">
        <f>VLOOKUP(A417,'[1]shui_24h-VS-hzt_10_24h.GeneDiff'!$1:$1048576,16,0)</f>
        <v>gi|698496086|ref|XP_009794113.1|/0/PREDICTED: U-box domain-containing protein 4-like [Nicotiana sylvestris]</v>
      </c>
    </row>
    <row r="418" spans="1:16">
      <c r="A418" s="1" t="s">
        <v>416</v>
      </c>
      <c r="B418">
        <f>VLOOKUP(A418,'[1]shui_24h-VS-hzt_10_24h.GeneDiff'!$1:$1048576,2,0)</f>
        <v>4314</v>
      </c>
      <c r="C418">
        <f>VLOOKUP(A418,'[1]shui_24h-VS-hzt_10_24h.GeneDiff'!$1:$1048576,3,0)</f>
        <v>113</v>
      </c>
      <c r="D418">
        <f>VLOOKUP(A418,'[1]shui_24h-VS-hzt_10_24h.GeneDiff'!$1:$1048576,4,0)</f>
        <v>29</v>
      </c>
      <c r="E418">
        <f>VLOOKUP(A418,'[1]shui_24h-VS-hzt_10_24h.GeneDiff'!$1:$1048576,5,0)</f>
        <v>430</v>
      </c>
      <c r="F418">
        <f>VLOOKUP(A418,'[1]shui_24h-VS-hzt_10_24h.GeneDiff'!$1:$1048576,6,0)</f>
        <v>155</v>
      </c>
      <c r="G418">
        <f>VLOOKUP(A418,'[1]shui_24h-VS-hzt_10_24h.GeneDiff'!$1:$1048576,7,0)</f>
        <v>3.00538587038423</v>
      </c>
      <c r="H418">
        <f>VLOOKUP(A418,'[1]shui_24h-VS-hzt_10_24h.GeneDiff'!$1:$1048576,8,0)</f>
        <v>2.0102436162497601</v>
      </c>
      <c r="I418" t="str">
        <f>VLOOKUP(A418,'[1]shui_24h-VS-hzt_10_24h.GeneDiff'!$1:$1048576,9,0)</f>
        <v>up</v>
      </c>
      <c r="J418">
        <f>VLOOKUP(A418,'[1]shui_24h-VS-hzt_10_24h.GeneDiff'!$1:$1048576,10,0)</f>
        <v>5.2852752501787205E-4</v>
      </c>
      <c r="K418">
        <f>VLOOKUP(A418,'[1]shui_24h-VS-hzt_10_24h.GeneDiff'!$1:$1048576,11,0)</f>
        <v>1.43407438350159E-2</v>
      </c>
      <c r="L418" t="str">
        <f>VLOOKUP(A418,'[1]shui_24h-VS-hzt_10_24h.GeneDiff'!$1:$1048576,12,0)</f>
        <v>ko03040//Spliceosome;ko02010//ABC transporters</v>
      </c>
      <c r="M418" t="str">
        <f>VLOOKUP(A418,'[1]shui_24h-VS-hzt_10_24h.GeneDiff'!$1:$1048576,13,0)</f>
        <v>GO:0031224//intrinsic component of membrane</v>
      </c>
      <c r="N418" t="str">
        <f>VLOOKUP(A418,'[1]shui_24h-VS-hzt_10_24h.GeneDiff'!$1:$1048576,14,0)</f>
        <v>GO:0017111//nucleoside-triphosphatase activity;GO:0032550</v>
      </c>
      <c r="O418" t="str">
        <f>VLOOKUP(A418,'[1]shui_24h-VS-hzt_10_24h.GeneDiff'!$1:$1048576,15,0)</f>
        <v>GO:0009154//purine ribonucleotide catabolic process;GO:0051234//establishment of localization;GO:0006950//response to stress</v>
      </c>
      <c r="P418" t="str">
        <f>VLOOKUP(A418,'[1]shui_24h-VS-hzt_10_24h.GeneDiff'!$1:$1048576,16,0)</f>
        <v>gi|698508466|ref|XP_009799502.1|/0/PREDICTED: pleiotropic drug resistance protein 1 [Nicotiana sylvestris]</v>
      </c>
    </row>
    <row r="419" spans="1:16">
      <c r="A419" s="1" t="s">
        <v>417</v>
      </c>
      <c r="B419">
        <f>VLOOKUP(A419,'[1]shui_24h-VS-hzt_10_24h.GeneDiff'!$1:$1048576,2,0)</f>
        <v>324</v>
      </c>
      <c r="C419">
        <f>VLOOKUP(A419,'[1]shui_24h-VS-hzt_10_24h.GeneDiff'!$1:$1048576,3,0)</f>
        <v>8</v>
      </c>
      <c r="D419">
        <f>VLOOKUP(A419,'[1]shui_24h-VS-hzt_10_24h.GeneDiff'!$1:$1048576,4,0)</f>
        <v>5</v>
      </c>
      <c r="E419">
        <f>VLOOKUP(A419,'[1]shui_24h-VS-hzt_10_24h.GeneDiff'!$1:$1048576,5,0)</f>
        <v>30</v>
      </c>
      <c r="F419">
        <f>VLOOKUP(A419,'[1]shui_24h-VS-hzt_10_24h.GeneDiff'!$1:$1048576,6,0)</f>
        <v>31</v>
      </c>
      <c r="G419">
        <f>VLOOKUP(A419,'[1]shui_24h-VS-hzt_10_24h.GeneDiff'!$1:$1048576,7,0)</f>
        <v>-0.178708494294614</v>
      </c>
      <c r="H419">
        <f>VLOOKUP(A419,'[1]shui_24h-VS-hzt_10_24h.GeneDiff'!$1:$1048576,8,0)</f>
        <v>2.1716227644432702</v>
      </c>
      <c r="I419" t="str">
        <f>VLOOKUP(A419,'[1]shui_24h-VS-hzt_10_24h.GeneDiff'!$1:$1048576,9,0)</f>
        <v>up</v>
      </c>
      <c r="J419">
        <f>VLOOKUP(A419,'[1]shui_24h-VS-hzt_10_24h.GeneDiff'!$1:$1048576,10,0)</f>
        <v>5.30814343749312E-4</v>
      </c>
      <c r="K419">
        <f>VLOOKUP(A419,'[1]shui_24h-VS-hzt_10_24h.GeneDiff'!$1:$1048576,11,0)</f>
        <v>1.43727919803044E-2</v>
      </c>
      <c r="L419" t="str">
        <f>VLOOKUP(A419,'[1]shui_24h-VS-hzt_10_24h.GeneDiff'!$1:$1048576,12,0)</f>
        <v>-</v>
      </c>
      <c r="M419" t="str">
        <f>VLOOKUP(A419,'[1]shui_24h-VS-hzt_10_24h.GeneDiff'!$1:$1048576,13,0)</f>
        <v>-</v>
      </c>
      <c r="N419" t="str">
        <f>VLOOKUP(A419,'[1]shui_24h-VS-hzt_10_24h.GeneDiff'!$1:$1048576,14,0)</f>
        <v>-</v>
      </c>
      <c r="O419" t="str">
        <f>VLOOKUP(A419,'[1]shui_24h-VS-hzt_10_24h.GeneDiff'!$1:$1048576,15,0)</f>
        <v>-</v>
      </c>
      <c r="P419" t="str">
        <f>VLOOKUP(A419,'[1]shui_24h-VS-hzt_10_24h.GeneDiff'!$1:$1048576,16,0)</f>
        <v>gi|697117356|ref|XP_009612614.1|/2.77941e-67/PREDICTED: uncharacterized protein LOC104105892 [Nicotiana tomentosiformis]</v>
      </c>
    </row>
    <row r="420" spans="1:16">
      <c r="A420" s="1" t="s">
        <v>418</v>
      </c>
      <c r="B420">
        <f>VLOOKUP(A420,'[1]shui_24h-VS-hzt_10_24h.GeneDiff'!$1:$1048576,2,0)</f>
        <v>498</v>
      </c>
      <c r="C420">
        <f>VLOOKUP(A420,'[1]shui_24h-VS-hzt_10_24h.GeneDiff'!$1:$1048576,3,0)</f>
        <v>59</v>
      </c>
      <c r="D420">
        <f>VLOOKUP(A420,'[1]shui_24h-VS-hzt_10_24h.GeneDiff'!$1:$1048576,4,0)</f>
        <v>38</v>
      </c>
      <c r="E420">
        <f>VLOOKUP(A420,'[1]shui_24h-VS-hzt_10_24h.GeneDiff'!$1:$1048576,5,0)</f>
        <v>102</v>
      </c>
      <c r="F420">
        <f>VLOOKUP(A420,'[1]shui_24h-VS-hzt_10_24h.GeneDiff'!$1:$1048576,6,0)</f>
        <v>155</v>
      </c>
      <c r="G420">
        <f>VLOOKUP(A420,'[1]shui_24h-VS-hzt_10_24h.GeneDiff'!$1:$1048576,7,0)</f>
        <v>1.95792573871497</v>
      </c>
      <c r="H420">
        <f>VLOOKUP(A420,'[1]shui_24h-VS-hzt_10_24h.GeneDiff'!$1:$1048576,8,0)</f>
        <v>1.3521938441882599</v>
      </c>
      <c r="I420" t="str">
        <f>VLOOKUP(A420,'[1]shui_24h-VS-hzt_10_24h.GeneDiff'!$1:$1048576,9,0)</f>
        <v>up</v>
      </c>
      <c r="J420">
        <f>VLOOKUP(A420,'[1]shui_24h-VS-hzt_10_24h.GeneDiff'!$1:$1048576,10,0)</f>
        <v>5.3132660812297899E-4</v>
      </c>
      <c r="K420">
        <f>VLOOKUP(A420,'[1]shui_24h-VS-hzt_10_24h.GeneDiff'!$1:$1048576,11,0)</f>
        <v>1.43727919803044E-2</v>
      </c>
      <c r="L420" t="str">
        <f>VLOOKUP(A420,'[1]shui_24h-VS-hzt_10_24h.GeneDiff'!$1:$1048576,12,0)</f>
        <v>-</v>
      </c>
      <c r="M420" t="str">
        <f>VLOOKUP(A420,'[1]shui_24h-VS-hzt_10_24h.GeneDiff'!$1:$1048576,13,0)</f>
        <v>-</v>
      </c>
      <c r="N420" t="str">
        <f>VLOOKUP(A420,'[1]shui_24h-VS-hzt_10_24h.GeneDiff'!$1:$1048576,14,0)</f>
        <v>-</v>
      </c>
      <c r="O420" t="str">
        <f>VLOOKUP(A420,'[1]shui_24h-VS-hzt_10_24h.GeneDiff'!$1:$1048576,15,0)</f>
        <v>-</v>
      </c>
      <c r="P420" t="str">
        <f>VLOOKUP(A420,'[1]shui_24h-VS-hzt_10_24h.GeneDiff'!$1:$1048576,16,0)</f>
        <v>gi|551639012|ref|XP_005822317.1|/1.08353e-08/hypothetical protein GUITHDRAFT_56435, partial [Guillardia theta CCMP2712]</v>
      </c>
    </row>
    <row r="421" spans="1:16">
      <c r="A421" s="1" t="s">
        <v>419</v>
      </c>
      <c r="B421">
        <f>VLOOKUP(A421,'[1]shui_24h-VS-hzt_10_24h.GeneDiff'!$1:$1048576,2,0)</f>
        <v>1899</v>
      </c>
      <c r="C421">
        <f>VLOOKUP(A421,'[1]shui_24h-VS-hzt_10_24h.GeneDiff'!$1:$1048576,3,0)</f>
        <v>10</v>
      </c>
      <c r="D421">
        <f>VLOOKUP(A421,'[1]shui_24h-VS-hzt_10_24h.GeneDiff'!$1:$1048576,4,0)</f>
        <v>8</v>
      </c>
      <c r="E421">
        <f>VLOOKUP(A421,'[1]shui_24h-VS-hzt_10_24h.GeneDiff'!$1:$1048576,5,0)</f>
        <v>44</v>
      </c>
      <c r="F421">
        <f>VLOOKUP(A421,'[1]shui_24h-VS-hzt_10_24h.GeneDiff'!$1:$1048576,6,0)</f>
        <v>32</v>
      </c>
      <c r="G421">
        <f>VLOOKUP(A421,'[1]shui_24h-VS-hzt_10_24h.GeneDiff'!$1:$1048576,7,0)</f>
        <v>0.13915551018682301</v>
      </c>
      <c r="H421">
        <f>VLOOKUP(A421,'[1]shui_24h-VS-hzt_10_24h.GeneDiff'!$1:$1048576,8,0)</f>
        <v>2.0357028094675398</v>
      </c>
      <c r="I421" t="str">
        <f>VLOOKUP(A421,'[1]shui_24h-VS-hzt_10_24h.GeneDiff'!$1:$1048576,9,0)</f>
        <v>up</v>
      </c>
      <c r="J421">
        <f>VLOOKUP(A421,'[1]shui_24h-VS-hzt_10_24h.GeneDiff'!$1:$1048576,10,0)</f>
        <v>5.3146813620799497E-4</v>
      </c>
      <c r="K421">
        <f>VLOOKUP(A421,'[1]shui_24h-VS-hzt_10_24h.GeneDiff'!$1:$1048576,11,0)</f>
        <v>1.43727919803044E-2</v>
      </c>
      <c r="L421" t="str">
        <f>VLOOKUP(A421,'[1]shui_24h-VS-hzt_10_24h.GeneDiff'!$1:$1048576,12,0)</f>
        <v>ko04626//Plant-pathogen interaction</v>
      </c>
      <c r="M421" t="str">
        <f>VLOOKUP(A421,'[1]shui_24h-VS-hzt_10_24h.GeneDiff'!$1:$1048576,13,0)</f>
        <v>-</v>
      </c>
      <c r="N421" t="str">
        <f>VLOOKUP(A421,'[1]shui_24h-VS-hzt_10_24h.GeneDiff'!$1:$1048576,14,0)</f>
        <v>-</v>
      </c>
      <c r="O421" t="str">
        <f>VLOOKUP(A421,'[1]shui_24h-VS-hzt_10_24h.GeneDiff'!$1:$1048576,15,0)</f>
        <v>-</v>
      </c>
      <c r="P421" t="str">
        <f>VLOOKUP(A421,'[1]shui_24h-VS-hzt_10_24h.GeneDiff'!$1:$1048576,16,0)</f>
        <v>gi|697139286|ref|XP_009623729.1|/0/PREDICTED: LRR receptor-like serine/threonine-protein kinase GSO2 [Nicotiana tomentosiformis]</v>
      </c>
    </row>
    <row r="422" spans="1:16">
      <c r="A422" s="1" t="s">
        <v>420</v>
      </c>
      <c r="B422">
        <f>VLOOKUP(A422,'[1]shui_24h-VS-hzt_10_24h.GeneDiff'!$1:$1048576,2,0)</f>
        <v>1302</v>
      </c>
      <c r="C422">
        <f>VLOOKUP(A422,'[1]shui_24h-VS-hzt_10_24h.GeneDiff'!$1:$1048576,3,0)</f>
        <v>477</v>
      </c>
      <c r="D422">
        <f>VLOOKUP(A422,'[1]shui_24h-VS-hzt_10_24h.GeneDiff'!$1:$1048576,4,0)</f>
        <v>181</v>
      </c>
      <c r="E422">
        <f>VLOOKUP(A422,'[1]shui_24h-VS-hzt_10_24h.GeneDiff'!$1:$1048576,5,0)</f>
        <v>1031</v>
      </c>
      <c r="F422">
        <f>VLOOKUP(A422,'[1]shui_24h-VS-hzt_10_24h.GeneDiff'!$1:$1048576,6,0)</f>
        <v>666</v>
      </c>
      <c r="G422">
        <f>VLOOKUP(A422,'[1]shui_24h-VS-hzt_10_24h.GeneDiff'!$1:$1048576,7,0)</f>
        <v>4.6826414546396604</v>
      </c>
      <c r="H422">
        <f>VLOOKUP(A422,'[1]shui_24h-VS-hzt_10_24h.GeneDiff'!$1:$1048576,8,0)</f>
        <v>1.32619023311739</v>
      </c>
      <c r="I422" t="str">
        <f>VLOOKUP(A422,'[1]shui_24h-VS-hzt_10_24h.GeneDiff'!$1:$1048576,9,0)</f>
        <v>up</v>
      </c>
      <c r="J422">
        <f>VLOOKUP(A422,'[1]shui_24h-VS-hzt_10_24h.GeneDiff'!$1:$1048576,10,0)</f>
        <v>5.3408188264227995E-4</v>
      </c>
      <c r="K422">
        <f>VLOOKUP(A422,'[1]shui_24h-VS-hzt_10_24h.GeneDiff'!$1:$1048576,11,0)</f>
        <v>1.4404677226542701E-2</v>
      </c>
      <c r="L422" t="str">
        <f>VLOOKUP(A422,'[1]shui_24h-VS-hzt_10_24h.GeneDiff'!$1:$1048576,12,0)</f>
        <v>ko04626//Plant-pathogen interaction;ko04712//Circadian rhythm - plant;ko04075//Plant hormone signal transduction</v>
      </c>
      <c r="M422" t="str">
        <f>VLOOKUP(A422,'[1]shui_24h-VS-hzt_10_24h.GeneDiff'!$1:$1048576,13,0)</f>
        <v>-</v>
      </c>
      <c r="N422" t="str">
        <f>VLOOKUP(A422,'[1]shui_24h-VS-hzt_10_24h.GeneDiff'!$1:$1048576,14,0)</f>
        <v>-</v>
      </c>
      <c r="O422" t="str">
        <f>VLOOKUP(A422,'[1]shui_24h-VS-hzt_10_24h.GeneDiff'!$1:$1048576,15,0)</f>
        <v>-</v>
      </c>
      <c r="P422" t="str">
        <f>VLOOKUP(A422,'[1]shui_24h-VS-hzt_10_24h.GeneDiff'!$1:$1048576,16,0)</f>
        <v>gi|697142236|ref|XP_009625228.1|/0/PREDICTED: transcription factor bHLH87-like [Nicotiana tomentosiformis]</v>
      </c>
    </row>
    <row r="423" spans="1:16">
      <c r="A423" s="1" t="s">
        <v>421</v>
      </c>
      <c r="B423">
        <f>VLOOKUP(A423,'[1]shui_24h-VS-hzt_10_24h.GeneDiff'!$1:$1048576,2,0)</f>
        <v>1191</v>
      </c>
      <c r="C423">
        <f>VLOOKUP(A423,'[1]shui_24h-VS-hzt_10_24h.GeneDiff'!$1:$1048576,3,0)</f>
        <v>11</v>
      </c>
      <c r="D423">
        <f>VLOOKUP(A423,'[1]shui_24h-VS-hzt_10_24h.GeneDiff'!$1:$1048576,4,0)</f>
        <v>5</v>
      </c>
      <c r="E423">
        <f>VLOOKUP(A423,'[1]shui_24h-VS-hzt_10_24h.GeneDiff'!$1:$1048576,5,0)</f>
        <v>41</v>
      </c>
      <c r="F423">
        <f>VLOOKUP(A423,'[1]shui_24h-VS-hzt_10_24h.GeneDiff'!$1:$1048576,6,0)</f>
        <v>31</v>
      </c>
      <c r="G423">
        <f>VLOOKUP(A423,'[1]shui_24h-VS-hzt_10_24h.GeneDiff'!$1:$1048576,7,0)</f>
        <v>5.2099071546172097E-2</v>
      </c>
      <c r="H423">
        <f>VLOOKUP(A423,'[1]shui_24h-VS-hzt_10_24h.GeneDiff'!$1:$1048576,8,0)</f>
        <v>2.11886862845979</v>
      </c>
      <c r="I423" t="str">
        <f>VLOOKUP(A423,'[1]shui_24h-VS-hzt_10_24h.GeneDiff'!$1:$1048576,9,0)</f>
        <v>up</v>
      </c>
      <c r="J423">
        <f>VLOOKUP(A423,'[1]shui_24h-VS-hzt_10_24h.GeneDiff'!$1:$1048576,10,0)</f>
        <v>5.7388389931134704E-4</v>
      </c>
      <c r="K423">
        <f>VLOOKUP(A423,'[1]shui_24h-VS-hzt_10_24h.GeneDiff'!$1:$1048576,11,0)</f>
        <v>1.5320902168829399E-2</v>
      </c>
      <c r="L423" t="str">
        <f>VLOOKUP(A423,'[1]shui_24h-VS-hzt_10_24h.GeneDiff'!$1:$1048576,12,0)</f>
        <v>ko04070//Phosphatidylinositol signaling system;ko04626//Plant-pathogen interaction</v>
      </c>
      <c r="M423" t="str">
        <f>VLOOKUP(A423,'[1]shui_24h-VS-hzt_10_24h.GeneDiff'!$1:$1048576,13,0)</f>
        <v>-</v>
      </c>
      <c r="N423" t="str">
        <f>VLOOKUP(A423,'[1]shui_24h-VS-hzt_10_24h.GeneDiff'!$1:$1048576,14,0)</f>
        <v>-</v>
      </c>
      <c r="O423" t="str">
        <f>VLOOKUP(A423,'[1]shui_24h-VS-hzt_10_24h.GeneDiff'!$1:$1048576,15,0)</f>
        <v>-</v>
      </c>
      <c r="P423" t="str">
        <f>VLOOKUP(A423,'[1]shui_24h-VS-hzt_10_24h.GeneDiff'!$1:$1048576,16,0)</f>
        <v>gi|698486926|ref|XP_009790158.1|/0/PREDICTED: uncharacterized protein LOC104237669 isoform X2 [Nicotiana sylvestris]</v>
      </c>
    </row>
    <row r="424" spans="1:16">
      <c r="A424" s="1" t="s">
        <v>422</v>
      </c>
      <c r="B424">
        <f>VLOOKUP(A424,'[1]shui_24h-VS-hzt_10_24h.GeneDiff'!$1:$1048576,2,0)</f>
        <v>1143</v>
      </c>
      <c r="C424">
        <f>VLOOKUP(A424,'[1]shui_24h-VS-hzt_10_24h.GeneDiff'!$1:$1048576,3,0)</f>
        <v>59</v>
      </c>
      <c r="D424">
        <f>VLOOKUP(A424,'[1]shui_24h-VS-hzt_10_24h.GeneDiff'!$1:$1048576,4,0)</f>
        <v>66</v>
      </c>
      <c r="E424">
        <f>VLOOKUP(A424,'[1]shui_24h-VS-hzt_10_24h.GeneDiff'!$1:$1048576,5,0)</f>
        <v>152</v>
      </c>
      <c r="F424">
        <f>VLOOKUP(A424,'[1]shui_24h-VS-hzt_10_24h.GeneDiff'!$1:$1048576,6,0)</f>
        <v>129</v>
      </c>
      <c r="G424">
        <f>VLOOKUP(A424,'[1]shui_24h-VS-hzt_10_24h.GeneDiff'!$1:$1048576,7,0)</f>
        <v>2.1587797157584601</v>
      </c>
      <c r="H424">
        <f>VLOOKUP(A424,'[1]shui_24h-VS-hzt_10_24h.GeneDiff'!$1:$1048576,8,0)</f>
        <v>1.1404882152054201</v>
      </c>
      <c r="I424" t="str">
        <f>VLOOKUP(A424,'[1]shui_24h-VS-hzt_10_24h.GeneDiff'!$1:$1048576,9,0)</f>
        <v>up</v>
      </c>
      <c r="J424">
        <f>VLOOKUP(A424,'[1]shui_24h-VS-hzt_10_24h.GeneDiff'!$1:$1048576,10,0)</f>
        <v>5.7453630334734903E-4</v>
      </c>
      <c r="K424">
        <f>VLOOKUP(A424,'[1]shui_24h-VS-hzt_10_24h.GeneDiff'!$1:$1048576,11,0)</f>
        <v>1.53210544986988E-2</v>
      </c>
      <c r="L424" t="str">
        <f>VLOOKUP(A424,'[1]shui_24h-VS-hzt_10_24h.GeneDiff'!$1:$1048576,12,0)</f>
        <v>-</v>
      </c>
      <c r="M424" t="str">
        <f>VLOOKUP(A424,'[1]shui_24h-VS-hzt_10_24h.GeneDiff'!$1:$1048576,13,0)</f>
        <v>-</v>
      </c>
      <c r="N424" t="str">
        <f>VLOOKUP(A424,'[1]shui_24h-VS-hzt_10_24h.GeneDiff'!$1:$1048576,14,0)</f>
        <v>-</v>
      </c>
      <c r="O424" t="str">
        <f>VLOOKUP(A424,'[1]shui_24h-VS-hzt_10_24h.GeneDiff'!$1:$1048576,15,0)</f>
        <v>-</v>
      </c>
      <c r="P424" t="str">
        <f>VLOOKUP(A424,'[1]shui_24h-VS-hzt_10_24h.GeneDiff'!$1:$1048576,16,0)</f>
        <v>gi|698524136|ref|XP_009758869.1|/0/PREDICTED: cyclic dof factor 1-like [Nicotiana sylvestris]</v>
      </c>
    </row>
    <row r="425" spans="1:16">
      <c r="A425" s="1" t="s">
        <v>423</v>
      </c>
      <c r="B425">
        <f>VLOOKUP(A425,'[1]shui_24h-VS-hzt_10_24h.GeneDiff'!$1:$1048576,2,0)</f>
        <v>504</v>
      </c>
      <c r="C425">
        <f>VLOOKUP(A425,'[1]shui_24h-VS-hzt_10_24h.GeneDiff'!$1:$1048576,3,0)</f>
        <v>193</v>
      </c>
      <c r="D425">
        <f>VLOOKUP(A425,'[1]shui_24h-VS-hzt_10_24h.GeneDiff'!$1:$1048576,4,0)</f>
        <v>79</v>
      </c>
      <c r="E425">
        <f>VLOOKUP(A425,'[1]shui_24h-VS-hzt_10_24h.GeneDiff'!$1:$1048576,5,0)</f>
        <v>401</v>
      </c>
      <c r="F425">
        <f>VLOOKUP(A425,'[1]shui_24h-VS-hzt_10_24h.GeneDiff'!$1:$1048576,6,0)</f>
        <v>290</v>
      </c>
      <c r="G425">
        <f>VLOOKUP(A425,'[1]shui_24h-VS-hzt_10_24h.GeneDiff'!$1:$1048576,7,0)</f>
        <v>3.39653870946688</v>
      </c>
      <c r="H425">
        <f>VLOOKUP(A425,'[1]shui_24h-VS-hzt_10_24h.GeneDiff'!$1:$1048576,8,0)</f>
        <v>1.30313417605219</v>
      </c>
      <c r="I425" t="str">
        <f>VLOOKUP(A425,'[1]shui_24h-VS-hzt_10_24h.GeneDiff'!$1:$1048576,9,0)</f>
        <v>up</v>
      </c>
      <c r="J425">
        <f>VLOOKUP(A425,'[1]shui_24h-VS-hzt_10_24h.GeneDiff'!$1:$1048576,10,0)</f>
        <v>5.75347411159864E-4</v>
      </c>
      <c r="K425">
        <f>VLOOKUP(A425,'[1]shui_24h-VS-hzt_10_24h.GeneDiff'!$1:$1048576,11,0)</f>
        <v>1.53210544986988E-2</v>
      </c>
      <c r="L425" t="str">
        <f>VLOOKUP(A425,'[1]shui_24h-VS-hzt_10_24h.GeneDiff'!$1:$1048576,12,0)</f>
        <v>-</v>
      </c>
      <c r="M425" t="str">
        <f>VLOOKUP(A425,'[1]shui_24h-VS-hzt_10_24h.GeneDiff'!$1:$1048576,13,0)</f>
        <v>-</v>
      </c>
      <c r="N425" t="str">
        <f>VLOOKUP(A425,'[1]shui_24h-VS-hzt_10_24h.GeneDiff'!$1:$1048576,14,0)</f>
        <v>GO:0003677//DNA binding</v>
      </c>
      <c r="O425" t="str">
        <f>VLOOKUP(A425,'[1]shui_24h-VS-hzt_10_24h.GeneDiff'!$1:$1048576,15,0)</f>
        <v>GO:0009888//tissue development;GO:0009725//response to hormone;GO:0006351//transcription, DNA-templated;GO:0009791//post-embryonic development;GO:0048608//reproductive structure development;GO:0044702//single organism reproductive process;GO:0048367//shoot system development;GO:0050794//regulation of cellular process</v>
      </c>
      <c r="P425" t="str">
        <f>VLOOKUP(A425,'[1]shui_24h-VS-hzt_10_24h.GeneDiff'!$1:$1048576,16,0)</f>
        <v>gi|697163917|ref|XP_009590779.1|/1.55854e-90/PREDICTED: homeobox-leucine zipper protein HAT4-like [Nicotiana tomentosiformis]</v>
      </c>
    </row>
    <row r="426" spans="1:16">
      <c r="A426" s="1" t="s">
        <v>424</v>
      </c>
      <c r="B426">
        <f>VLOOKUP(A426,'[1]shui_24h-VS-hzt_10_24h.GeneDiff'!$1:$1048576,2,0)</f>
        <v>2358</v>
      </c>
      <c r="C426">
        <f>VLOOKUP(A426,'[1]shui_24h-VS-hzt_10_24h.GeneDiff'!$1:$1048576,3,0)</f>
        <v>14</v>
      </c>
      <c r="D426">
        <f>VLOOKUP(A426,'[1]shui_24h-VS-hzt_10_24h.GeneDiff'!$1:$1048576,4,0)</f>
        <v>12</v>
      </c>
      <c r="E426">
        <f>VLOOKUP(A426,'[1]shui_24h-VS-hzt_10_24h.GeneDiff'!$1:$1048576,5,0)</f>
        <v>46</v>
      </c>
      <c r="F426">
        <f>VLOOKUP(A426,'[1]shui_24h-VS-hzt_10_24h.GeneDiff'!$1:$1048576,6,0)</f>
        <v>47</v>
      </c>
      <c r="G426">
        <f>VLOOKUP(A426,'[1]shui_24h-VS-hzt_10_24h.GeneDiff'!$1:$1048576,7,0)</f>
        <v>0.451872488109617</v>
      </c>
      <c r="H426">
        <f>VLOOKUP(A426,'[1]shui_24h-VS-hzt_10_24h.GeneDiff'!$1:$1048576,8,0)</f>
        <v>1.7940151604299299</v>
      </c>
      <c r="I426" t="str">
        <f>VLOOKUP(A426,'[1]shui_24h-VS-hzt_10_24h.GeneDiff'!$1:$1048576,9,0)</f>
        <v>up</v>
      </c>
      <c r="J426">
        <f>VLOOKUP(A426,'[1]shui_24h-VS-hzt_10_24h.GeneDiff'!$1:$1048576,10,0)</f>
        <v>6.1733356573817004E-4</v>
      </c>
      <c r="K426">
        <f>VLOOKUP(A426,'[1]shui_24h-VS-hzt_10_24h.GeneDiff'!$1:$1048576,11,0)</f>
        <v>1.6206419645427801E-2</v>
      </c>
      <c r="L426" t="str">
        <f>VLOOKUP(A426,'[1]shui_24h-VS-hzt_10_24h.GeneDiff'!$1:$1048576,12,0)</f>
        <v>-</v>
      </c>
      <c r="M426" t="str">
        <f>VLOOKUP(A426,'[1]shui_24h-VS-hzt_10_24h.GeneDiff'!$1:$1048576,13,0)</f>
        <v>GO:0031224//intrinsic component of membrane</v>
      </c>
      <c r="N426" t="str">
        <f>VLOOKUP(A426,'[1]shui_24h-VS-hzt_10_24h.GeneDiff'!$1:$1048576,14,0)</f>
        <v>GO:0046873//metal ion transmembrane transporter activity</v>
      </c>
      <c r="O426" t="str">
        <f>VLOOKUP(A426,'[1]shui_24h-VS-hzt_10_24h.GeneDiff'!$1:$1048576,15,0)</f>
        <v>GO:0030001//metal ion transport;GO:0034220//ion transmembrane transport</v>
      </c>
      <c r="P426" t="str">
        <f>VLOOKUP(A426,'[1]shui_24h-VS-hzt_10_24h.GeneDiff'!$1:$1048576,16,0)</f>
        <v>gi|698501777|ref|XP_009796575.1|/0/PREDICTED: potassium transporter 4-like [Nicotiana sylvestris]</v>
      </c>
    </row>
    <row r="427" spans="1:16">
      <c r="A427" s="1" t="s">
        <v>425</v>
      </c>
      <c r="B427">
        <f>VLOOKUP(A427,'[1]shui_24h-VS-hzt_10_24h.GeneDiff'!$1:$1048576,2,0)</f>
        <v>531</v>
      </c>
      <c r="C427">
        <f>VLOOKUP(A427,'[1]shui_24h-VS-hzt_10_24h.GeneDiff'!$1:$1048576,3,0)</f>
        <v>39</v>
      </c>
      <c r="D427">
        <f>VLOOKUP(A427,'[1]shui_24h-VS-hzt_10_24h.GeneDiff'!$1:$1048576,4,0)</f>
        <v>18</v>
      </c>
      <c r="E427">
        <f>VLOOKUP(A427,'[1]shui_24h-VS-hzt_10_24h.GeneDiff'!$1:$1048576,5,0)</f>
        <v>112</v>
      </c>
      <c r="F427">
        <f>VLOOKUP(A427,'[1]shui_24h-VS-hzt_10_24h.GeneDiff'!$1:$1048576,6,0)</f>
        <v>76</v>
      </c>
      <c r="G427">
        <f>VLOOKUP(A427,'[1]shui_24h-VS-hzt_10_24h.GeneDiff'!$1:$1048576,7,0)</f>
        <v>1.4535662612251701</v>
      </c>
      <c r="H427">
        <f>VLOOKUP(A427,'[1]shui_24h-VS-hzt_10_24h.GeneDiff'!$1:$1048576,8,0)</f>
        <v>1.68262355499911</v>
      </c>
      <c r="I427" t="str">
        <f>VLOOKUP(A427,'[1]shui_24h-VS-hzt_10_24h.GeneDiff'!$1:$1048576,9,0)</f>
        <v>up</v>
      </c>
      <c r="J427">
        <f>VLOOKUP(A427,'[1]shui_24h-VS-hzt_10_24h.GeneDiff'!$1:$1048576,10,0)</f>
        <v>6.1962530362228005E-4</v>
      </c>
      <c r="K427">
        <f>VLOOKUP(A427,'[1]shui_24h-VS-hzt_10_24h.GeneDiff'!$1:$1048576,11,0)</f>
        <v>1.6239539649132901E-2</v>
      </c>
      <c r="L427" t="str">
        <f>VLOOKUP(A427,'[1]shui_24h-VS-hzt_10_24h.GeneDiff'!$1:$1048576,12,0)</f>
        <v>ko04626//Plant-pathogen interaction</v>
      </c>
      <c r="M427" t="str">
        <f>VLOOKUP(A427,'[1]shui_24h-VS-hzt_10_24h.GeneDiff'!$1:$1048576,13,0)</f>
        <v>-</v>
      </c>
      <c r="N427" t="str">
        <f>VLOOKUP(A427,'[1]shui_24h-VS-hzt_10_24h.GeneDiff'!$1:$1048576,14,0)</f>
        <v>-</v>
      </c>
      <c r="O427" t="str">
        <f>VLOOKUP(A427,'[1]shui_24h-VS-hzt_10_24h.GeneDiff'!$1:$1048576,15,0)</f>
        <v>-</v>
      </c>
      <c r="P427" t="str">
        <f>VLOOKUP(A427,'[1]shui_24h-VS-hzt_10_24h.GeneDiff'!$1:$1048576,16,0)</f>
        <v>gi|698464581|ref|XP_009782472.1|;gi|698464586|ref|XP_009782473.1|/1.11132e-109;9.39542e-93/PREDICTED: probable receptor-like protein kinase At1g67000 isoform X1 [Nicotiana sylvestris];PREDICTED: probable receptor-like protein kinase At1g67000 isoform X2 [Nicotiana sylvestris]</v>
      </c>
    </row>
    <row r="428" spans="1:16">
      <c r="A428" s="1" t="s">
        <v>426</v>
      </c>
      <c r="B428">
        <f>VLOOKUP(A428,'[1]shui_24h-VS-hzt_10_24h.GeneDiff'!$1:$1048576,2,0)</f>
        <v>492</v>
      </c>
      <c r="C428">
        <f>VLOOKUP(A428,'[1]shui_24h-VS-hzt_10_24h.GeneDiff'!$1:$1048576,3,0)</f>
        <v>168</v>
      </c>
      <c r="D428">
        <f>VLOOKUP(A428,'[1]shui_24h-VS-hzt_10_24h.GeneDiff'!$1:$1048576,4,0)</f>
        <v>77</v>
      </c>
      <c r="E428">
        <f>VLOOKUP(A428,'[1]shui_24h-VS-hzt_10_24h.GeneDiff'!$1:$1048576,5,0)</f>
        <v>407</v>
      </c>
      <c r="F428">
        <f>VLOOKUP(A428,'[1]shui_24h-VS-hzt_10_24h.GeneDiff'!$1:$1048576,6,0)</f>
        <v>230</v>
      </c>
      <c r="G428">
        <f>VLOOKUP(A428,'[1]shui_24h-VS-hzt_10_24h.GeneDiff'!$1:$1048576,7,0)</f>
        <v>3.27449673388185</v>
      </c>
      <c r="H428">
        <f>VLOOKUP(A428,'[1]shui_24h-VS-hzt_10_24h.GeneDiff'!$1:$1048576,8,0)</f>
        <v>1.3452756881327499</v>
      </c>
      <c r="I428" t="str">
        <f>VLOOKUP(A428,'[1]shui_24h-VS-hzt_10_24h.GeneDiff'!$1:$1048576,9,0)</f>
        <v>up</v>
      </c>
      <c r="J428">
        <f>VLOOKUP(A428,'[1]shui_24h-VS-hzt_10_24h.GeneDiff'!$1:$1048576,10,0)</f>
        <v>6.6359401036575197E-4</v>
      </c>
      <c r="K428">
        <f>VLOOKUP(A428,'[1]shui_24h-VS-hzt_10_24h.GeneDiff'!$1:$1048576,11,0)</f>
        <v>1.7019523226559401E-2</v>
      </c>
      <c r="L428" t="str">
        <f>VLOOKUP(A428,'[1]shui_24h-VS-hzt_10_24h.GeneDiff'!$1:$1048576,12,0)</f>
        <v>-</v>
      </c>
      <c r="M428" t="str">
        <f>VLOOKUP(A428,'[1]shui_24h-VS-hzt_10_24h.GeneDiff'!$1:$1048576,13,0)</f>
        <v>-</v>
      </c>
      <c r="N428" t="str">
        <f>VLOOKUP(A428,'[1]shui_24h-VS-hzt_10_24h.GeneDiff'!$1:$1048576,14,0)</f>
        <v>-</v>
      </c>
      <c r="O428" t="str">
        <f>VLOOKUP(A428,'[1]shui_24h-VS-hzt_10_24h.GeneDiff'!$1:$1048576,15,0)</f>
        <v>-</v>
      </c>
      <c r="P428" t="str">
        <f>VLOOKUP(A428,'[1]shui_24h-VS-hzt_10_24h.GeneDiff'!$1:$1048576,16,0)</f>
        <v>gi|698505997|ref|XP_009798419.1|/1.80694e-97/PREDICTED: HMG-Y-related protein A-like [Nicotiana sylvestris]</v>
      </c>
    </row>
    <row r="429" spans="1:16">
      <c r="A429" s="1" t="s">
        <v>427</v>
      </c>
      <c r="B429">
        <f>VLOOKUP(A429,'[1]shui_24h-VS-hzt_10_24h.GeneDiff'!$1:$1048576,2,0)</f>
        <v>1002</v>
      </c>
      <c r="C429">
        <f>VLOOKUP(A429,'[1]shui_24h-VS-hzt_10_24h.GeneDiff'!$1:$1048576,3,0)</f>
        <v>49</v>
      </c>
      <c r="D429">
        <f>VLOOKUP(A429,'[1]shui_24h-VS-hzt_10_24h.GeneDiff'!$1:$1048576,4,0)</f>
        <v>51</v>
      </c>
      <c r="E429">
        <f>VLOOKUP(A429,'[1]shui_24h-VS-hzt_10_24h.GeneDiff'!$1:$1048576,5,0)</f>
        <v>216</v>
      </c>
      <c r="F429">
        <f>VLOOKUP(A429,'[1]shui_24h-VS-hzt_10_24h.GeneDiff'!$1:$1048576,6,0)</f>
        <v>83</v>
      </c>
      <c r="G429">
        <f>VLOOKUP(A429,'[1]shui_24h-VS-hzt_10_24h.GeneDiff'!$1:$1048576,7,0)</f>
        <v>2.1457550767240798</v>
      </c>
      <c r="H429">
        <f>VLOOKUP(A429,'[1]shui_24h-VS-hzt_10_24h.GeneDiff'!$1:$1048576,8,0)</f>
        <v>1.5707836493859799</v>
      </c>
      <c r="I429" t="str">
        <f>VLOOKUP(A429,'[1]shui_24h-VS-hzt_10_24h.GeneDiff'!$1:$1048576,9,0)</f>
        <v>up</v>
      </c>
      <c r="J429">
        <f>VLOOKUP(A429,'[1]shui_24h-VS-hzt_10_24h.GeneDiff'!$1:$1048576,10,0)</f>
        <v>6.6945682878074403E-4</v>
      </c>
      <c r="K429">
        <f>VLOOKUP(A429,'[1]shui_24h-VS-hzt_10_24h.GeneDiff'!$1:$1048576,11,0)</f>
        <v>1.7146469825043101E-2</v>
      </c>
      <c r="L429" t="str">
        <f>VLOOKUP(A429,'[1]shui_24h-VS-hzt_10_24h.GeneDiff'!$1:$1048576,12,0)</f>
        <v>-</v>
      </c>
      <c r="M429" t="str">
        <f>VLOOKUP(A429,'[1]shui_24h-VS-hzt_10_24h.GeneDiff'!$1:$1048576,13,0)</f>
        <v>GO:0044444</v>
      </c>
      <c r="N429" t="str">
        <f>VLOOKUP(A429,'[1]shui_24h-VS-hzt_10_24h.GeneDiff'!$1:$1048576,14,0)</f>
        <v>GO:0016703</v>
      </c>
      <c r="O429" t="str">
        <f>VLOOKUP(A429,'[1]shui_24h-VS-hzt_10_24h.GeneDiff'!$1:$1048576,15,0)</f>
        <v>GO:0044710;GO:0009608//response to symbiont;GO:0010038//response to metal ion</v>
      </c>
      <c r="P429" t="str">
        <f>VLOOKUP(A429,'[1]shui_24h-VS-hzt_10_24h.GeneDiff'!$1:$1048576,16,0)</f>
        <v>gi|698487717|ref|XP_009790489.1|/1.60696e-86/PREDICTED: nitronate monooxygenase [Nicotiana sylvestris]</v>
      </c>
    </row>
    <row r="430" spans="1:16">
      <c r="A430" s="1" t="s">
        <v>428</v>
      </c>
      <c r="B430">
        <f>VLOOKUP(A430,'[1]shui_24h-VS-hzt_10_24h.GeneDiff'!$1:$1048576,2,0)</f>
        <v>738</v>
      </c>
      <c r="C430">
        <f>VLOOKUP(A430,'[1]shui_24h-VS-hzt_10_24h.GeneDiff'!$1:$1048576,3,0)</f>
        <v>25</v>
      </c>
      <c r="D430">
        <f>VLOOKUP(A430,'[1]shui_24h-VS-hzt_10_24h.GeneDiff'!$1:$1048576,4,0)</f>
        <v>78</v>
      </c>
      <c r="E430">
        <f>VLOOKUP(A430,'[1]shui_24h-VS-hzt_10_24h.GeneDiff'!$1:$1048576,5,0)</f>
        <v>149</v>
      </c>
      <c r="F430">
        <f>VLOOKUP(A430,'[1]shui_24h-VS-hzt_10_24h.GeneDiff'!$1:$1048576,6,0)</f>
        <v>144</v>
      </c>
      <c r="G430">
        <f>VLOOKUP(A430,'[1]shui_24h-VS-hzt_10_24h.GeneDiff'!$1:$1048576,7,0)</f>
        <v>2.1161313227532399</v>
      </c>
      <c r="H430">
        <f>VLOOKUP(A430,'[1]shui_24h-VS-hzt_10_24h.GeneDiff'!$1:$1048576,8,0)</f>
        <v>1.49384095446445</v>
      </c>
      <c r="I430" t="str">
        <f>VLOOKUP(A430,'[1]shui_24h-VS-hzt_10_24h.GeneDiff'!$1:$1048576,9,0)</f>
        <v>up</v>
      </c>
      <c r="J430">
        <f>VLOOKUP(A430,'[1]shui_24h-VS-hzt_10_24h.GeneDiff'!$1:$1048576,10,0)</f>
        <v>6.7448123707517698E-4</v>
      </c>
      <c r="K430">
        <f>VLOOKUP(A430,'[1]shui_24h-VS-hzt_10_24h.GeneDiff'!$1:$1048576,11,0)</f>
        <v>1.7261135490051399E-2</v>
      </c>
      <c r="L430" t="str">
        <f>VLOOKUP(A430,'[1]shui_24h-VS-hzt_10_24h.GeneDiff'!$1:$1048576,12,0)</f>
        <v>-</v>
      </c>
      <c r="M430" t="str">
        <f>VLOOKUP(A430,'[1]shui_24h-VS-hzt_10_24h.GeneDiff'!$1:$1048576,13,0)</f>
        <v>-</v>
      </c>
      <c r="N430" t="str">
        <f>VLOOKUP(A430,'[1]shui_24h-VS-hzt_10_24h.GeneDiff'!$1:$1048576,14,0)</f>
        <v>-</v>
      </c>
      <c r="O430" t="str">
        <f>VLOOKUP(A430,'[1]shui_24h-VS-hzt_10_24h.GeneDiff'!$1:$1048576,15,0)</f>
        <v>-</v>
      </c>
      <c r="P430" t="str">
        <f>VLOOKUP(A430,'[1]shui_24h-VS-hzt_10_24h.GeneDiff'!$1:$1048576,16,0)</f>
        <v>gi|698543210|ref|XP_009766664.1|/1.3635e-175/PREDICTED: uncharacterized protein LOC104217986 [Nicotiana sylvestris]</v>
      </c>
    </row>
    <row r="431" spans="1:16">
      <c r="A431" s="1" t="s">
        <v>429</v>
      </c>
      <c r="B431">
        <f>VLOOKUP(A431,'[1]shui_24h-VS-hzt_10_24h.GeneDiff'!$1:$1048576,2,0)</f>
        <v>2325</v>
      </c>
      <c r="C431">
        <f>VLOOKUP(A431,'[1]shui_24h-VS-hzt_10_24h.GeneDiff'!$1:$1048576,3,0)</f>
        <v>89</v>
      </c>
      <c r="D431">
        <f>VLOOKUP(A431,'[1]shui_24h-VS-hzt_10_24h.GeneDiff'!$1:$1048576,4,0)</f>
        <v>28</v>
      </c>
      <c r="E431">
        <f>VLOOKUP(A431,'[1]shui_24h-VS-hzt_10_24h.GeneDiff'!$1:$1048576,5,0)</f>
        <v>245</v>
      </c>
      <c r="F431">
        <f>VLOOKUP(A431,'[1]shui_24h-VS-hzt_10_24h.GeneDiff'!$1:$1048576,6,0)</f>
        <v>138</v>
      </c>
      <c r="G431">
        <f>VLOOKUP(A431,'[1]shui_24h-VS-hzt_10_24h.GeneDiff'!$1:$1048576,7,0)</f>
        <v>2.4647835977652099</v>
      </c>
      <c r="H431">
        <f>VLOOKUP(A431,'[1]shui_24h-VS-hzt_10_24h.GeneDiff'!$1:$1048576,8,0)</f>
        <v>1.67107864954344</v>
      </c>
      <c r="I431" t="str">
        <f>VLOOKUP(A431,'[1]shui_24h-VS-hzt_10_24h.GeneDiff'!$1:$1048576,9,0)</f>
        <v>up</v>
      </c>
      <c r="J431">
        <f>VLOOKUP(A431,'[1]shui_24h-VS-hzt_10_24h.GeneDiff'!$1:$1048576,10,0)</f>
        <v>6.7776168682829197E-4</v>
      </c>
      <c r="K431">
        <f>VLOOKUP(A431,'[1]shui_24h-VS-hzt_10_24h.GeneDiff'!$1:$1048576,11,0)</f>
        <v>1.7302954027537801E-2</v>
      </c>
      <c r="L431" t="str">
        <f>VLOOKUP(A431,'[1]shui_24h-VS-hzt_10_24h.GeneDiff'!$1:$1048576,12,0)</f>
        <v>ko01100//Metabolic pathways;ko00500//Starch and sucrose metabolism;ko01110//Biosynthesis of secondary metabolites;ko00940//Phenylpropanoid biosynthesis;ko00460//Cyanoamino acid metabolism</v>
      </c>
      <c r="M431" t="str">
        <f>VLOOKUP(A431,'[1]shui_24h-VS-hzt_10_24h.GeneDiff'!$1:$1048576,13,0)</f>
        <v>-</v>
      </c>
      <c r="N431" t="str">
        <f>VLOOKUP(A431,'[1]shui_24h-VS-hzt_10_24h.GeneDiff'!$1:$1048576,14,0)</f>
        <v>GO:0016787//hydrolase activity;GO:0016798//hydrolase activity, acting on glycosyl bonds;GO:0015926//glucosidase activity</v>
      </c>
      <c r="O431" t="str">
        <f>VLOOKUP(A431,'[1]shui_24h-VS-hzt_10_24h.GeneDiff'!$1:$1048576,15,0)</f>
        <v>GO:0044238//primary metabolic process</v>
      </c>
      <c r="P431" t="str">
        <f>VLOOKUP(A431,'[1]shui_24h-VS-hzt_10_24h.GeneDiff'!$1:$1048576,16,0)</f>
        <v>gi|698518408|ref|XP_009804070.1|/0/PREDICTED: beta-D-xylosidase 1 isoform X1 [Nicotiana sylvestris]</v>
      </c>
    </row>
    <row r="432" spans="1:16">
      <c r="A432" s="1" t="s">
        <v>430</v>
      </c>
      <c r="B432">
        <f>VLOOKUP(A432,'[1]shui_24h-VS-hzt_10_24h.GeneDiff'!$1:$1048576,2,0)</f>
        <v>1902</v>
      </c>
      <c r="C432">
        <f>VLOOKUP(A432,'[1]shui_24h-VS-hzt_10_24h.GeneDiff'!$1:$1048576,3,0)</f>
        <v>35</v>
      </c>
      <c r="D432">
        <f>VLOOKUP(A432,'[1]shui_24h-VS-hzt_10_24h.GeneDiff'!$1:$1048576,4,0)</f>
        <v>49</v>
      </c>
      <c r="E432">
        <f>VLOOKUP(A432,'[1]shui_24h-VS-hzt_10_24h.GeneDiff'!$1:$1048576,5,0)</f>
        <v>89</v>
      </c>
      <c r="F432">
        <f>VLOOKUP(A432,'[1]shui_24h-VS-hzt_10_24h.GeneDiff'!$1:$1048576,6,0)</f>
        <v>127</v>
      </c>
      <c r="G432">
        <f>VLOOKUP(A432,'[1]shui_24h-VS-hzt_10_24h.GeneDiff'!$1:$1048576,7,0)</f>
        <v>1.7228294332459</v>
      </c>
      <c r="H432">
        <f>VLOOKUP(A432,'[1]shui_24h-VS-hzt_10_24h.GeneDiff'!$1:$1048576,8,0)</f>
        <v>1.3236678207008099</v>
      </c>
      <c r="I432" t="str">
        <f>VLOOKUP(A432,'[1]shui_24h-VS-hzt_10_24h.GeneDiff'!$1:$1048576,9,0)</f>
        <v>up</v>
      </c>
      <c r="J432">
        <f>VLOOKUP(A432,'[1]shui_24h-VS-hzt_10_24h.GeneDiff'!$1:$1048576,10,0)</f>
        <v>6.7939979881415698E-4</v>
      </c>
      <c r="K432">
        <f>VLOOKUP(A432,'[1]shui_24h-VS-hzt_10_24h.GeneDiff'!$1:$1048576,11,0)</f>
        <v>1.7330741308100001E-2</v>
      </c>
      <c r="L432" t="str">
        <f>VLOOKUP(A432,'[1]shui_24h-VS-hzt_10_24h.GeneDiff'!$1:$1048576,12,0)</f>
        <v>ko03040//Spliceosome;ko02010//ABC transporters</v>
      </c>
      <c r="M432" t="str">
        <f>VLOOKUP(A432,'[1]shui_24h-VS-hzt_10_24h.GeneDiff'!$1:$1048576,13,0)</f>
        <v>-</v>
      </c>
      <c r="N432" t="str">
        <f>VLOOKUP(A432,'[1]shui_24h-VS-hzt_10_24h.GeneDiff'!$1:$1048576,14,0)</f>
        <v>GO:0017111//nucleoside-triphosphatase activity;GO:0032550</v>
      </c>
      <c r="O432" t="str">
        <f>VLOOKUP(A432,'[1]shui_24h-VS-hzt_10_24h.GeneDiff'!$1:$1048576,15,0)</f>
        <v>GO:0009154//purine ribonucleotide catabolic process</v>
      </c>
      <c r="P432" t="str">
        <f>VLOOKUP(A432,'[1]shui_24h-VS-hzt_10_24h.GeneDiff'!$1:$1048576,16,0)</f>
        <v>gi|697104220|ref|XP_009605917.1|/0/PREDICTED: ABC transporter G family member 14-like [Nicotiana tomentosiformis]</v>
      </c>
    </row>
    <row r="433" spans="1:16">
      <c r="A433" s="1" t="s">
        <v>431</v>
      </c>
      <c r="B433">
        <f>VLOOKUP(A433,'[1]shui_24h-VS-hzt_10_24h.GeneDiff'!$1:$1048576,2,0)</f>
        <v>2688</v>
      </c>
      <c r="C433">
        <f>VLOOKUP(A433,'[1]shui_24h-VS-hzt_10_24h.GeneDiff'!$1:$1048576,3,0)</f>
        <v>14</v>
      </c>
      <c r="D433">
        <f>VLOOKUP(A433,'[1]shui_24h-VS-hzt_10_24h.GeneDiff'!$1:$1048576,4,0)</f>
        <v>24</v>
      </c>
      <c r="E433">
        <f>VLOOKUP(A433,'[1]shui_24h-VS-hzt_10_24h.GeneDiff'!$1:$1048576,5,0)</f>
        <v>60</v>
      </c>
      <c r="F433">
        <f>VLOOKUP(A433,'[1]shui_24h-VS-hzt_10_24h.GeneDiff'!$1:$1048576,6,0)</f>
        <v>62</v>
      </c>
      <c r="G433">
        <f>VLOOKUP(A433,'[1]shui_24h-VS-hzt_10_24h.GeneDiff'!$1:$1048576,7,0)</f>
        <v>0.85315204508189202</v>
      </c>
      <c r="H433">
        <f>VLOOKUP(A433,'[1]shui_24h-VS-hzt_10_24h.GeneDiff'!$1:$1048576,8,0)</f>
        <v>1.6504662264466601</v>
      </c>
      <c r="I433" t="str">
        <f>VLOOKUP(A433,'[1]shui_24h-VS-hzt_10_24h.GeneDiff'!$1:$1048576,9,0)</f>
        <v>up</v>
      </c>
      <c r="J433">
        <f>VLOOKUP(A433,'[1]shui_24h-VS-hzt_10_24h.GeneDiff'!$1:$1048576,10,0)</f>
        <v>7.11532970346041E-4</v>
      </c>
      <c r="K433">
        <f>VLOOKUP(A433,'[1]shui_24h-VS-hzt_10_24h.GeneDiff'!$1:$1048576,11,0)</f>
        <v>1.7932792183885202E-2</v>
      </c>
      <c r="L433" t="str">
        <f>VLOOKUP(A433,'[1]shui_24h-VS-hzt_10_24h.GeneDiff'!$1:$1048576,12,0)</f>
        <v>ko00230//Purine metabolism;ko01100//Metabolic pathways;ko00240//Pyrimidine metabolism;ko00760//Nicotinate and nicotinamide metabolism</v>
      </c>
      <c r="M433" t="str">
        <f>VLOOKUP(A433,'[1]shui_24h-VS-hzt_10_24h.GeneDiff'!$1:$1048576,13,0)</f>
        <v>-</v>
      </c>
      <c r="N433" t="str">
        <f>VLOOKUP(A433,'[1]shui_24h-VS-hzt_10_24h.GeneDiff'!$1:$1048576,14,0)</f>
        <v>-</v>
      </c>
      <c r="O433" t="str">
        <f>VLOOKUP(A433,'[1]shui_24h-VS-hzt_10_24h.GeneDiff'!$1:$1048576,15,0)</f>
        <v>-</v>
      </c>
      <c r="P433" t="str">
        <f>VLOOKUP(A433,'[1]shui_24h-VS-hzt_10_24h.GeneDiff'!$1:$1048576,16,0)</f>
        <v>gi|698569999|ref|XP_009774487.1|;gi|698570003|ref|XP_009774488.1|;gi|698570011|ref|XP_009774490.1|/0;0;6.40713e-180/PREDICTED: uncharacterized protein LOC104224512 isoform X1 [Nicotiana sylvestris];PREDICTED: uncharacterized protein LOC104224512 isoform X2 [Nicotiana sylvestris];PREDICTED: uncharacterized protein C1683.06c-like isoform X3 [Nicotiana sylvestris]</v>
      </c>
    </row>
    <row r="434" spans="1:16">
      <c r="A434" s="1" t="s">
        <v>432</v>
      </c>
      <c r="B434">
        <f>VLOOKUP(A434,'[1]shui_24h-VS-hzt_10_24h.GeneDiff'!$1:$1048576,2,0)</f>
        <v>513</v>
      </c>
      <c r="C434">
        <f>VLOOKUP(A434,'[1]shui_24h-VS-hzt_10_24h.GeneDiff'!$1:$1048576,3,0)</f>
        <v>17</v>
      </c>
      <c r="D434">
        <f>VLOOKUP(A434,'[1]shui_24h-VS-hzt_10_24h.GeneDiff'!$1:$1048576,4,0)</f>
        <v>29</v>
      </c>
      <c r="E434">
        <f>VLOOKUP(A434,'[1]shui_24h-VS-hzt_10_24h.GeneDiff'!$1:$1048576,5,0)</f>
        <v>69</v>
      </c>
      <c r="F434">
        <f>VLOOKUP(A434,'[1]shui_24h-VS-hzt_10_24h.GeneDiff'!$1:$1048576,6,0)</f>
        <v>72</v>
      </c>
      <c r="G434">
        <f>VLOOKUP(A434,'[1]shui_24h-VS-hzt_10_24h.GeneDiff'!$1:$1048576,7,0)</f>
        <v>1.0677691566065</v>
      </c>
      <c r="H434">
        <f>VLOOKUP(A434,'[1]shui_24h-VS-hzt_10_24h.GeneDiff'!$1:$1048576,8,0)</f>
        <v>1.58492601488739</v>
      </c>
      <c r="I434" t="str">
        <f>VLOOKUP(A434,'[1]shui_24h-VS-hzt_10_24h.GeneDiff'!$1:$1048576,9,0)</f>
        <v>up</v>
      </c>
      <c r="J434">
        <f>VLOOKUP(A434,'[1]shui_24h-VS-hzt_10_24h.GeneDiff'!$1:$1048576,10,0)</f>
        <v>7.1766906137906805E-4</v>
      </c>
      <c r="K434">
        <f>VLOOKUP(A434,'[1]shui_24h-VS-hzt_10_24h.GeneDiff'!$1:$1048576,11,0)</f>
        <v>1.80287223129439E-2</v>
      </c>
      <c r="L434" t="str">
        <f>VLOOKUP(A434,'[1]shui_24h-VS-hzt_10_24h.GeneDiff'!$1:$1048576,12,0)</f>
        <v>-</v>
      </c>
      <c r="M434" t="str">
        <f>VLOOKUP(A434,'[1]shui_24h-VS-hzt_10_24h.GeneDiff'!$1:$1048576,13,0)</f>
        <v>-</v>
      </c>
      <c r="N434" t="str">
        <f>VLOOKUP(A434,'[1]shui_24h-VS-hzt_10_24h.GeneDiff'!$1:$1048576,14,0)</f>
        <v>-</v>
      </c>
      <c r="O434" t="str">
        <f>VLOOKUP(A434,'[1]shui_24h-VS-hzt_10_24h.GeneDiff'!$1:$1048576,15,0)</f>
        <v>-</v>
      </c>
      <c r="P434" t="str">
        <f>VLOOKUP(A434,'[1]shui_24h-VS-hzt_10_24h.GeneDiff'!$1:$1048576,16,0)</f>
        <v>gi|697178722|ref|XP_009598350.1|;gi|698525639|ref|XP_009759640.1|/3.09837e-69;1.5726e-52/PREDICTED: uncharacterized protein LOC104094178 [Nicotiana tomentosiformis];PREDICTED: uncharacterized protein LOC104212143 [Nicotiana sylvestris]</v>
      </c>
    </row>
    <row r="435" spans="1:16">
      <c r="A435" s="1" t="s">
        <v>433</v>
      </c>
      <c r="B435">
        <f>VLOOKUP(A435,'[1]shui_24h-VS-hzt_10_24h.GeneDiff'!$1:$1048576,2,0)</f>
        <v>2820</v>
      </c>
      <c r="C435">
        <f>VLOOKUP(A435,'[1]shui_24h-VS-hzt_10_24h.GeneDiff'!$1:$1048576,3,0)</f>
        <v>156</v>
      </c>
      <c r="D435">
        <f>VLOOKUP(A435,'[1]shui_24h-VS-hzt_10_24h.GeneDiff'!$1:$1048576,4,0)</f>
        <v>68</v>
      </c>
      <c r="E435">
        <f>VLOOKUP(A435,'[1]shui_24h-VS-hzt_10_24h.GeneDiff'!$1:$1048576,5,0)</f>
        <v>260</v>
      </c>
      <c r="F435">
        <f>VLOOKUP(A435,'[1]shui_24h-VS-hzt_10_24h.GeneDiff'!$1:$1048576,6,0)</f>
        <v>276</v>
      </c>
      <c r="G435">
        <f>VLOOKUP(A435,'[1]shui_24h-VS-hzt_10_24h.GeneDiff'!$1:$1048576,7,0)</f>
        <v>3.05119278472811</v>
      </c>
      <c r="H435">
        <f>VLOOKUP(A435,'[1]shui_24h-VS-hzt_10_24h.GeneDiff'!$1:$1048576,8,0)</f>
        <v>1.20745648527288</v>
      </c>
      <c r="I435" t="str">
        <f>VLOOKUP(A435,'[1]shui_24h-VS-hzt_10_24h.GeneDiff'!$1:$1048576,9,0)</f>
        <v>up</v>
      </c>
      <c r="J435">
        <f>VLOOKUP(A435,'[1]shui_24h-VS-hzt_10_24h.GeneDiff'!$1:$1048576,10,0)</f>
        <v>7.1819833248937704E-4</v>
      </c>
      <c r="K435">
        <f>VLOOKUP(A435,'[1]shui_24h-VS-hzt_10_24h.GeneDiff'!$1:$1048576,11,0)</f>
        <v>1.80287223129439E-2</v>
      </c>
      <c r="L435" t="str">
        <f>VLOOKUP(A435,'[1]shui_24h-VS-hzt_10_24h.GeneDiff'!$1:$1048576,12,0)</f>
        <v>ko04626//Plant-pathogen interaction</v>
      </c>
      <c r="M435" t="str">
        <f>VLOOKUP(A435,'[1]shui_24h-VS-hzt_10_24h.GeneDiff'!$1:$1048576,13,0)</f>
        <v>GO:0044424</v>
      </c>
      <c r="N435" t="str">
        <f>VLOOKUP(A435,'[1]shui_24h-VS-hzt_10_24h.GeneDiff'!$1:$1048576,14,0)</f>
        <v>GO:0032550</v>
      </c>
      <c r="O435" t="str">
        <f>VLOOKUP(A435,'[1]shui_24h-VS-hzt_10_24h.GeneDiff'!$1:$1048576,15,0)</f>
        <v>GO:0033554//cellular response to stress;GO:0007154//cell communication</v>
      </c>
      <c r="P435" t="str">
        <f>VLOOKUP(A435,'[1]shui_24h-VS-hzt_10_24h.GeneDiff'!$1:$1048576,16,0)</f>
        <v>gi|697131298|ref|XP_009619704.1|/0/PREDICTED: TMV resistance protein N-like [Nicotiana tomentosiformis]</v>
      </c>
    </row>
    <row r="436" spans="1:16">
      <c r="A436" s="1" t="s">
        <v>434</v>
      </c>
      <c r="B436">
        <f>VLOOKUP(A436,'[1]shui_24h-VS-hzt_10_24h.GeneDiff'!$1:$1048576,2,0)</f>
        <v>1932</v>
      </c>
      <c r="C436">
        <f>VLOOKUP(A436,'[1]shui_24h-VS-hzt_10_24h.GeneDiff'!$1:$1048576,3,0)</f>
        <v>20</v>
      </c>
      <c r="D436">
        <f>VLOOKUP(A436,'[1]shui_24h-VS-hzt_10_24h.GeneDiff'!$1:$1048576,4,0)</f>
        <v>7</v>
      </c>
      <c r="E436">
        <f>VLOOKUP(A436,'[1]shui_24h-VS-hzt_10_24h.GeneDiff'!$1:$1048576,5,0)</f>
        <v>70</v>
      </c>
      <c r="F436">
        <f>VLOOKUP(A436,'[1]shui_24h-VS-hzt_10_24h.GeneDiff'!$1:$1048576,6,0)</f>
        <v>44</v>
      </c>
      <c r="G436">
        <f>VLOOKUP(A436,'[1]shui_24h-VS-hzt_10_24h.GeneDiff'!$1:$1048576,7,0)</f>
        <v>0.68950287196447302</v>
      </c>
      <c r="H436">
        <f>VLOOKUP(A436,'[1]shui_24h-VS-hzt_10_24h.GeneDiff'!$1:$1048576,8,0)</f>
        <v>2.0335505103743201</v>
      </c>
      <c r="I436" t="str">
        <f>VLOOKUP(A436,'[1]shui_24h-VS-hzt_10_24h.GeneDiff'!$1:$1048576,9,0)</f>
        <v>up</v>
      </c>
      <c r="J436">
        <f>VLOOKUP(A436,'[1]shui_24h-VS-hzt_10_24h.GeneDiff'!$1:$1048576,10,0)</f>
        <v>7.2472270764919902E-4</v>
      </c>
      <c r="K436">
        <f>VLOOKUP(A436,'[1]shui_24h-VS-hzt_10_24h.GeneDiff'!$1:$1048576,11,0)</f>
        <v>1.8145275460519601E-2</v>
      </c>
      <c r="L436" t="str">
        <f>VLOOKUP(A436,'[1]shui_24h-VS-hzt_10_24h.GeneDiff'!$1:$1048576,12,0)</f>
        <v>ko04075//Plant hormone signal transduction</v>
      </c>
      <c r="M436" t="str">
        <f>VLOOKUP(A436,'[1]shui_24h-VS-hzt_10_24h.GeneDiff'!$1:$1048576,13,0)</f>
        <v>-</v>
      </c>
      <c r="N436" t="str">
        <f>VLOOKUP(A436,'[1]shui_24h-VS-hzt_10_24h.GeneDiff'!$1:$1048576,14,0)</f>
        <v>-</v>
      </c>
      <c r="O436" t="str">
        <f>VLOOKUP(A436,'[1]shui_24h-VS-hzt_10_24h.GeneDiff'!$1:$1048576,15,0)</f>
        <v>-</v>
      </c>
      <c r="P436" t="str">
        <f>VLOOKUP(A436,'[1]shui_24h-VS-hzt_10_24h.GeneDiff'!$1:$1048576,16,0)</f>
        <v>gi|697183463|ref|XP_009600758.1|;gi|697183469|ref|XP_009600761.1|;gi|697183473|ref|XP_009600763.1|;gi|697183471|ref|XP_009600762.1|;gi|697183467|ref|XP_009600760.1|/0;0;0;0;0/PREDICTED: probable serine/threonine-protein kinase At1g18390 isoform X1 [Nicotiana tomentosiformis];PREDICTED: probable serine/threonine-protein kinase At1g18390 isoform X2 [Nicotiana tomentosiformis];PREDICTED: probable serine/threonine-protein kinase At1g18390 isoform X4 [Nicotiana tomentosiformis];PREDICTED: probable serine/threonine-protein kinase At1g18390 isoform X3 [Nicotiana tomentosiformis];PREDICTED: probable serine/threonine-protein kinase At1g18390 isoform X1 [Nicotiana tomentosiformis]</v>
      </c>
    </row>
    <row r="437" spans="1:16">
      <c r="A437" s="1" t="s">
        <v>435</v>
      </c>
      <c r="B437">
        <f>VLOOKUP(A437,'[1]shui_24h-VS-hzt_10_24h.GeneDiff'!$1:$1048576,2,0)</f>
        <v>2316</v>
      </c>
      <c r="C437">
        <f>VLOOKUP(A437,'[1]shui_24h-VS-hzt_10_24h.GeneDiff'!$1:$1048576,3,0)</f>
        <v>57</v>
      </c>
      <c r="D437">
        <f>VLOOKUP(A437,'[1]shui_24h-VS-hzt_10_24h.GeneDiff'!$1:$1048576,4,0)</f>
        <v>49</v>
      </c>
      <c r="E437">
        <f>VLOOKUP(A437,'[1]shui_24h-VS-hzt_10_24h.GeneDiff'!$1:$1048576,5,0)</f>
        <v>132</v>
      </c>
      <c r="F437">
        <f>VLOOKUP(A437,'[1]shui_24h-VS-hzt_10_24h.GeneDiff'!$1:$1048576,6,0)</f>
        <v>117</v>
      </c>
      <c r="G437">
        <f>VLOOKUP(A437,'[1]shui_24h-VS-hzt_10_24h.GeneDiff'!$1:$1048576,7,0)</f>
        <v>1.9696847022483599</v>
      </c>
      <c r="H437">
        <f>VLOOKUP(A437,'[1]shui_24h-VS-hzt_10_24h.GeneDiff'!$1:$1048576,8,0)</f>
        <v>1.1980385935651101</v>
      </c>
      <c r="I437" t="str">
        <f>VLOOKUP(A437,'[1]shui_24h-VS-hzt_10_24h.GeneDiff'!$1:$1048576,9,0)</f>
        <v>up</v>
      </c>
      <c r="J437">
        <f>VLOOKUP(A437,'[1]shui_24h-VS-hzt_10_24h.GeneDiff'!$1:$1048576,10,0)</f>
        <v>7.4770183887593598E-4</v>
      </c>
      <c r="K437">
        <f>VLOOKUP(A437,'[1]shui_24h-VS-hzt_10_24h.GeneDiff'!$1:$1048576,11,0)</f>
        <v>1.8555047731124E-2</v>
      </c>
      <c r="L437" t="str">
        <f>VLOOKUP(A437,'[1]shui_24h-VS-hzt_10_24h.GeneDiff'!$1:$1048576,12,0)</f>
        <v>-</v>
      </c>
      <c r="M437" t="str">
        <f>VLOOKUP(A437,'[1]shui_24h-VS-hzt_10_24h.GeneDiff'!$1:$1048576,13,0)</f>
        <v>-</v>
      </c>
      <c r="N437" t="str">
        <f>VLOOKUP(A437,'[1]shui_24h-VS-hzt_10_24h.GeneDiff'!$1:$1048576,14,0)</f>
        <v>-</v>
      </c>
      <c r="O437" t="str">
        <f>VLOOKUP(A437,'[1]shui_24h-VS-hzt_10_24h.GeneDiff'!$1:$1048576,15,0)</f>
        <v>-</v>
      </c>
      <c r="P437" t="str">
        <f>VLOOKUP(A437,'[1]shui_24h-VS-hzt_10_24h.GeneDiff'!$1:$1048576,16,0)</f>
        <v>gi|698522062|ref|XP_009757845.1|/0/PREDICTED: uncharacterized protein LOC104210603 [Nicotiana sylvestris]</v>
      </c>
    </row>
    <row r="438" spans="1:16">
      <c r="A438" s="1" t="s">
        <v>436</v>
      </c>
      <c r="B438">
        <f>VLOOKUP(A438,'[1]shui_24h-VS-hzt_10_24h.GeneDiff'!$1:$1048576,2,0)</f>
        <v>2535</v>
      </c>
      <c r="C438">
        <f>VLOOKUP(A438,'[1]shui_24h-VS-hzt_10_24h.GeneDiff'!$1:$1048576,3,0)</f>
        <v>53</v>
      </c>
      <c r="D438">
        <f>VLOOKUP(A438,'[1]shui_24h-VS-hzt_10_24h.GeneDiff'!$1:$1048576,4,0)</f>
        <v>209</v>
      </c>
      <c r="E438">
        <f>VLOOKUP(A438,'[1]shui_24h-VS-hzt_10_24h.GeneDiff'!$1:$1048576,5,0)</f>
        <v>331</v>
      </c>
      <c r="F438">
        <f>VLOOKUP(A438,'[1]shui_24h-VS-hzt_10_24h.GeneDiff'!$1:$1048576,6,0)</f>
        <v>389</v>
      </c>
      <c r="G438">
        <f>VLOOKUP(A438,'[1]shui_24h-VS-hzt_10_24h.GeneDiff'!$1:$1048576,7,0)</f>
        <v>3.4029868243393899</v>
      </c>
      <c r="H438">
        <f>VLOOKUP(A438,'[1]shui_24h-VS-hzt_10_24h.GeneDiff'!$1:$1048576,8,0)</f>
        <v>1.4461373499302701</v>
      </c>
      <c r="I438" t="str">
        <f>VLOOKUP(A438,'[1]shui_24h-VS-hzt_10_24h.GeneDiff'!$1:$1048576,9,0)</f>
        <v>up</v>
      </c>
      <c r="J438">
        <f>VLOOKUP(A438,'[1]shui_24h-VS-hzt_10_24h.GeneDiff'!$1:$1048576,10,0)</f>
        <v>7.6965578312867199E-4</v>
      </c>
      <c r="K438">
        <f>VLOOKUP(A438,'[1]shui_24h-VS-hzt_10_24h.GeneDiff'!$1:$1048576,11,0)</f>
        <v>1.8943385781626802E-2</v>
      </c>
      <c r="L438" t="str">
        <f>VLOOKUP(A438,'[1]shui_24h-VS-hzt_10_24h.GeneDiff'!$1:$1048576,12,0)</f>
        <v>ko00591//Linoleic acid metabolism</v>
      </c>
      <c r="M438" t="str">
        <f>VLOOKUP(A438,'[1]shui_24h-VS-hzt_10_24h.GeneDiff'!$1:$1048576,13,0)</f>
        <v>GO:0044424</v>
      </c>
      <c r="N438" t="str">
        <f>VLOOKUP(A438,'[1]shui_24h-VS-hzt_10_24h.GeneDiff'!$1:$1048576,14,0)</f>
        <v>GO:0051213//dioxygenase activity;GO:0046914//transition metal ion binding;GO:0016702//oxidoreductase activity, acting on single donors with incorporation of molecular oxygen, incorporation of two atoms of oxygen</v>
      </c>
      <c r="O438" t="str">
        <f>VLOOKUP(A438,'[1]shui_24h-VS-hzt_10_24h.GeneDiff'!$1:$1048576,15,0)</f>
        <v>GO:0044710;GO:0006633//fatty acid biosynthetic process</v>
      </c>
      <c r="P438" t="str">
        <f>VLOOKUP(A438,'[1]shui_24h-VS-hzt_10_24h.GeneDiff'!$1:$1048576,16,0)</f>
        <v>gi|697143409|ref|XP_009625817.1|/0/PREDICTED: probable linoleate 9S-lipoxygenase 5 [Nicotiana tomentosiformis]</v>
      </c>
    </row>
    <row r="439" spans="1:16">
      <c r="A439" s="1" t="s">
        <v>437</v>
      </c>
      <c r="B439">
        <f>VLOOKUP(A439,'[1]shui_24h-VS-hzt_10_24h.GeneDiff'!$1:$1048576,2,0)</f>
        <v>780</v>
      </c>
      <c r="C439">
        <f>VLOOKUP(A439,'[1]shui_24h-VS-hzt_10_24h.GeneDiff'!$1:$1048576,3,0)</f>
        <v>46</v>
      </c>
      <c r="D439">
        <f>VLOOKUP(A439,'[1]shui_24h-VS-hzt_10_24h.GeneDiff'!$1:$1048576,4,0)</f>
        <v>37</v>
      </c>
      <c r="E439">
        <f>VLOOKUP(A439,'[1]shui_24h-VS-hzt_10_24h.GeneDiff'!$1:$1048576,5,0)</f>
        <v>141</v>
      </c>
      <c r="F439">
        <f>VLOOKUP(A439,'[1]shui_24h-VS-hzt_10_24h.GeneDiff'!$1:$1048576,6,0)</f>
        <v>84</v>
      </c>
      <c r="G439">
        <f>VLOOKUP(A439,'[1]shui_24h-VS-hzt_10_24h.GeneDiff'!$1:$1048576,7,0)</f>
        <v>1.7752551873153399</v>
      </c>
      <c r="H439">
        <f>VLOOKUP(A439,'[1]shui_24h-VS-hzt_10_24h.GeneDiff'!$1:$1048576,8,0)</f>
        <v>1.4131507118945501</v>
      </c>
      <c r="I439" t="str">
        <f>VLOOKUP(A439,'[1]shui_24h-VS-hzt_10_24h.GeneDiff'!$1:$1048576,9,0)</f>
        <v>up</v>
      </c>
      <c r="J439">
        <f>VLOOKUP(A439,'[1]shui_24h-VS-hzt_10_24h.GeneDiff'!$1:$1048576,10,0)</f>
        <v>7.8562944004439798E-4</v>
      </c>
      <c r="K439">
        <f>VLOOKUP(A439,'[1]shui_24h-VS-hzt_10_24h.GeneDiff'!$1:$1048576,11,0)</f>
        <v>1.9201636135782799E-2</v>
      </c>
      <c r="L439" t="str">
        <f>VLOOKUP(A439,'[1]shui_24h-VS-hzt_10_24h.GeneDiff'!$1:$1048576,12,0)</f>
        <v>-</v>
      </c>
      <c r="M439" t="str">
        <f>VLOOKUP(A439,'[1]shui_24h-VS-hzt_10_24h.GeneDiff'!$1:$1048576,13,0)</f>
        <v>-</v>
      </c>
      <c r="N439" t="str">
        <f>VLOOKUP(A439,'[1]shui_24h-VS-hzt_10_24h.GeneDiff'!$1:$1048576,14,0)</f>
        <v>GO:0004180//carboxypeptidase activity</v>
      </c>
      <c r="O439" t="str">
        <f>VLOOKUP(A439,'[1]shui_24h-VS-hzt_10_24h.GeneDiff'!$1:$1048576,15,0)</f>
        <v>GO:0016485//protein processing</v>
      </c>
      <c r="P439" t="str">
        <f>VLOOKUP(A439,'[1]shui_24h-VS-hzt_10_24h.GeneDiff'!$1:$1048576,16,0)</f>
        <v>gi|698496105|ref|XP_009794123.1|/0/PREDICTED: serine carboxypeptidase-like 34 [Nicotiana sylvestris]</v>
      </c>
    </row>
    <row r="440" spans="1:16">
      <c r="A440" s="1" t="s">
        <v>438</v>
      </c>
      <c r="B440">
        <f>VLOOKUP(A440,'[1]shui_24h-VS-hzt_10_24h.GeneDiff'!$1:$1048576,2,0)</f>
        <v>492</v>
      </c>
      <c r="C440">
        <f>VLOOKUP(A440,'[1]shui_24h-VS-hzt_10_24h.GeneDiff'!$1:$1048576,3,0)</f>
        <v>16</v>
      </c>
      <c r="D440">
        <f>VLOOKUP(A440,'[1]shui_24h-VS-hzt_10_24h.GeneDiff'!$1:$1048576,4,0)</f>
        <v>17</v>
      </c>
      <c r="E440">
        <f>VLOOKUP(A440,'[1]shui_24h-VS-hzt_10_24h.GeneDiff'!$1:$1048576,5,0)</f>
        <v>68</v>
      </c>
      <c r="F440">
        <f>VLOOKUP(A440,'[1]shui_24h-VS-hzt_10_24h.GeneDiff'!$1:$1048576,6,0)</f>
        <v>44</v>
      </c>
      <c r="G440">
        <f>VLOOKUP(A440,'[1]shui_24h-VS-hzt_10_24h.GeneDiff'!$1:$1048576,7,0)</f>
        <v>0.72533617653911397</v>
      </c>
      <c r="H440">
        <f>VLOOKUP(A440,'[1]shui_24h-VS-hzt_10_24h.GeneDiff'!$1:$1048576,8,0)</f>
        <v>1.73450895007184</v>
      </c>
      <c r="I440" t="str">
        <f>VLOOKUP(A440,'[1]shui_24h-VS-hzt_10_24h.GeneDiff'!$1:$1048576,9,0)</f>
        <v>up</v>
      </c>
      <c r="J440">
        <f>VLOOKUP(A440,'[1]shui_24h-VS-hzt_10_24h.GeneDiff'!$1:$1048576,10,0)</f>
        <v>7.9730744461953295E-4</v>
      </c>
      <c r="K440">
        <f>VLOOKUP(A440,'[1]shui_24h-VS-hzt_10_24h.GeneDiff'!$1:$1048576,11,0)</f>
        <v>1.9322295481482898E-2</v>
      </c>
      <c r="L440" t="str">
        <f>VLOOKUP(A440,'[1]shui_24h-VS-hzt_10_24h.GeneDiff'!$1:$1048576,12,0)</f>
        <v>-</v>
      </c>
      <c r="M440" t="str">
        <f>VLOOKUP(A440,'[1]shui_24h-VS-hzt_10_24h.GeneDiff'!$1:$1048576,13,0)</f>
        <v>-</v>
      </c>
      <c r="N440" t="str">
        <f>VLOOKUP(A440,'[1]shui_24h-VS-hzt_10_24h.GeneDiff'!$1:$1048576,14,0)</f>
        <v>-</v>
      </c>
      <c r="O440" t="str">
        <f>VLOOKUP(A440,'[1]shui_24h-VS-hzt_10_24h.GeneDiff'!$1:$1048576,15,0)</f>
        <v>-</v>
      </c>
      <c r="P440" t="str">
        <f>VLOOKUP(A440,'[1]shui_24h-VS-hzt_10_24h.GeneDiff'!$1:$1048576,16,0)</f>
        <v>gi|698489784|ref|XP_009791422.1|/7.46258e-116/PREDICTED: uncharacterized protein LOC104238684 [Nicotiana sylvestris]</v>
      </c>
    </row>
    <row r="441" spans="1:16">
      <c r="A441" s="1" t="s">
        <v>439</v>
      </c>
      <c r="B441">
        <f>VLOOKUP(A441,'[1]shui_24h-VS-hzt_10_24h.GeneDiff'!$1:$1048576,2,0)</f>
        <v>945</v>
      </c>
      <c r="C441">
        <f>VLOOKUP(A441,'[1]shui_24h-VS-hzt_10_24h.GeneDiff'!$1:$1048576,3,0)</f>
        <v>51</v>
      </c>
      <c r="D441">
        <f>VLOOKUP(A441,'[1]shui_24h-VS-hzt_10_24h.GeneDiff'!$1:$1048576,4,0)</f>
        <v>45</v>
      </c>
      <c r="E441">
        <f>VLOOKUP(A441,'[1]shui_24h-VS-hzt_10_24h.GeneDiff'!$1:$1048576,5,0)</f>
        <v>90</v>
      </c>
      <c r="F441">
        <f>VLOOKUP(A441,'[1]shui_24h-VS-hzt_10_24h.GeneDiff'!$1:$1048576,6,0)</f>
        <v>150</v>
      </c>
      <c r="G441">
        <f>VLOOKUP(A441,'[1]shui_24h-VS-hzt_10_24h.GeneDiff'!$1:$1048576,7,0)</f>
        <v>1.88205470683914</v>
      </c>
      <c r="H441">
        <f>VLOOKUP(A441,'[1]shui_24h-VS-hzt_10_24h.GeneDiff'!$1:$1048576,8,0)</f>
        <v>1.27169432219425</v>
      </c>
      <c r="I441" t="str">
        <f>VLOOKUP(A441,'[1]shui_24h-VS-hzt_10_24h.GeneDiff'!$1:$1048576,9,0)</f>
        <v>up</v>
      </c>
      <c r="J441">
        <f>VLOOKUP(A441,'[1]shui_24h-VS-hzt_10_24h.GeneDiff'!$1:$1048576,10,0)</f>
        <v>8.3964321567606603E-4</v>
      </c>
      <c r="K441">
        <f>VLOOKUP(A441,'[1]shui_24h-VS-hzt_10_24h.GeneDiff'!$1:$1048576,11,0)</f>
        <v>2.0025046102156299E-2</v>
      </c>
      <c r="L441" t="str">
        <f>VLOOKUP(A441,'[1]shui_24h-VS-hzt_10_24h.GeneDiff'!$1:$1048576,12,0)</f>
        <v>-</v>
      </c>
      <c r="M441" t="str">
        <f>VLOOKUP(A441,'[1]shui_24h-VS-hzt_10_24h.GeneDiff'!$1:$1048576,13,0)</f>
        <v>GO:0031224//intrinsic component of membrane</v>
      </c>
      <c r="N441" t="str">
        <f>VLOOKUP(A441,'[1]shui_24h-VS-hzt_10_24h.GeneDiff'!$1:$1048576,14,0)</f>
        <v>GO:0015291//secondary active transmembrane transporter activity;GO:0015103//inorganic anion transmembrane transporter activity</v>
      </c>
      <c r="O441" t="str">
        <f>VLOOKUP(A441,'[1]shui_24h-VS-hzt_10_24h.GeneDiff'!$1:$1048576,15,0)</f>
        <v>GO:0008272//sulfate transport;GO:0044763</v>
      </c>
      <c r="P441" t="str">
        <f>VLOOKUP(A441,'[1]shui_24h-VS-hzt_10_24h.GeneDiff'!$1:$1048576,16,0)</f>
        <v>gi|698576190|ref|XP_009776146.1|/8.63798e-170/PREDICTED: low affinity sulfate transporter 3-like [Nicotiana sylvestris]</v>
      </c>
    </row>
    <row r="442" spans="1:16">
      <c r="A442" s="1" t="s">
        <v>440</v>
      </c>
      <c r="B442">
        <f>VLOOKUP(A442,'[1]shui_24h-VS-hzt_10_24h.GeneDiff'!$1:$1048576,2,0)</f>
        <v>825</v>
      </c>
      <c r="C442">
        <f>VLOOKUP(A442,'[1]shui_24h-VS-hzt_10_24h.GeneDiff'!$1:$1048576,3,0)</f>
        <v>6</v>
      </c>
      <c r="D442">
        <f>VLOOKUP(A442,'[1]shui_24h-VS-hzt_10_24h.GeneDiff'!$1:$1048576,4,0)</f>
        <v>4</v>
      </c>
      <c r="E442">
        <f>VLOOKUP(A442,'[1]shui_24h-VS-hzt_10_24h.GeneDiff'!$1:$1048576,5,0)</f>
        <v>24</v>
      </c>
      <c r="F442">
        <f>VLOOKUP(A442,'[1]shui_24h-VS-hzt_10_24h.GeneDiff'!$1:$1048576,6,0)</f>
        <v>24</v>
      </c>
      <c r="G442">
        <f>VLOOKUP(A442,'[1]shui_24h-VS-hzt_10_24h.GeneDiff'!$1:$1048576,7,0)</f>
        <v>-0.49134015291301902</v>
      </c>
      <c r="H442">
        <f>VLOOKUP(A442,'[1]shui_24h-VS-hzt_10_24h.GeneDiff'!$1:$1048576,8,0)</f>
        <v>2.1997646358809999</v>
      </c>
      <c r="I442" t="str">
        <f>VLOOKUP(A442,'[1]shui_24h-VS-hzt_10_24h.GeneDiff'!$1:$1048576,9,0)</f>
        <v>up</v>
      </c>
      <c r="J442">
        <f>VLOOKUP(A442,'[1]shui_24h-VS-hzt_10_24h.GeneDiff'!$1:$1048576,10,0)</f>
        <v>8.4278376323255403E-4</v>
      </c>
      <c r="K442">
        <f>VLOOKUP(A442,'[1]shui_24h-VS-hzt_10_24h.GeneDiff'!$1:$1048576,11,0)</f>
        <v>2.0058680542512801E-2</v>
      </c>
      <c r="L442" t="str">
        <f>VLOOKUP(A442,'[1]shui_24h-VS-hzt_10_24h.GeneDiff'!$1:$1048576,12,0)</f>
        <v>ko04144//Endocytosis</v>
      </c>
      <c r="M442" t="str">
        <f>VLOOKUP(A442,'[1]shui_24h-VS-hzt_10_24h.GeneDiff'!$1:$1048576,13,0)</f>
        <v>-</v>
      </c>
      <c r="N442" t="str">
        <f>VLOOKUP(A442,'[1]shui_24h-VS-hzt_10_24h.GeneDiff'!$1:$1048576,14,0)</f>
        <v>-</v>
      </c>
      <c r="O442" t="str">
        <f>VLOOKUP(A442,'[1]shui_24h-VS-hzt_10_24h.GeneDiff'!$1:$1048576,15,0)</f>
        <v>GO:0009987//cellular process</v>
      </c>
      <c r="P442" t="str">
        <f>VLOOKUP(A442,'[1]shui_24h-VS-hzt_10_24h.GeneDiff'!$1:$1048576,16,0)</f>
        <v>gi|697189064|ref|XP_009603578.1|/1.48547e-81/PREDICTED: AMSH-like ubiquitin thioesterase 3 [Nicotiana tomentosiformis]</v>
      </c>
    </row>
    <row r="443" spans="1:16">
      <c r="A443" s="1" t="s">
        <v>441</v>
      </c>
      <c r="B443">
        <f>VLOOKUP(A443,'[1]shui_24h-VS-hzt_10_24h.GeneDiff'!$1:$1048576,2,0)</f>
        <v>2526</v>
      </c>
      <c r="C443">
        <f>VLOOKUP(A443,'[1]shui_24h-VS-hzt_10_24h.GeneDiff'!$1:$1048576,3,0)</f>
        <v>75</v>
      </c>
      <c r="D443">
        <f>VLOOKUP(A443,'[1]shui_24h-VS-hzt_10_24h.GeneDiff'!$1:$1048576,4,0)</f>
        <v>67</v>
      </c>
      <c r="E443">
        <f>VLOOKUP(A443,'[1]shui_24h-VS-hzt_10_24h.GeneDiff'!$1:$1048576,5,0)</f>
        <v>165</v>
      </c>
      <c r="F443">
        <f>VLOOKUP(A443,'[1]shui_24h-VS-hzt_10_24h.GeneDiff'!$1:$1048576,6,0)</f>
        <v>141</v>
      </c>
      <c r="G443">
        <f>VLOOKUP(A443,'[1]shui_24h-VS-hzt_10_24h.GeneDiff'!$1:$1048576,7,0)</f>
        <v>2.29954417193956</v>
      </c>
      <c r="H443">
        <f>VLOOKUP(A443,'[1]shui_24h-VS-hzt_10_24h.GeneDiff'!$1:$1048576,8,0)</f>
        <v>1.0756847021819</v>
      </c>
      <c r="I443" t="str">
        <f>VLOOKUP(A443,'[1]shui_24h-VS-hzt_10_24h.GeneDiff'!$1:$1048576,9,0)</f>
        <v>up</v>
      </c>
      <c r="J443">
        <f>VLOOKUP(A443,'[1]shui_24h-VS-hzt_10_24h.GeneDiff'!$1:$1048576,10,0)</f>
        <v>8.5025293377903198E-4</v>
      </c>
      <c r="K443">
        <f>VLOOKUP(A443,'[1]shui_24h-VS-hzt_10_24h.GeneDiff'!$1:$1048576,11,0)</f>
        <v>2.0122344777708599E-2</v>
      </c>
      <c r="L443" t="str">
        <f>VLOOKUP(A443,'[1]shui_24h-VS-hzt_10_24h.GeneDiff'!$1:$1048576,12,0)</f>
        <v>ko04140//Regulation of autophagy</v>
      </c>
      <c r="M443" t="str">
        <f>VLOOKUP(A443,'[1]shui_24h-VS-hzt_10_24h.GeneDiff'!$1:$1048576,13,0)</f>
        <v>-</v>
      </c>
      <c r="N443" t="str">
        <f>VLOOKUP(A443,'[1]shui_24h-VS-hzt_10_24h.GeneDiff'!$1:$1048576,14,0)</f>
        <v>-</v>
      </c>
      <c r="O443" t="str">
        <f>VLOOKUP(A443,'[1]shui_24h-VS-hzt_10_24h.GeneDiff'!$1:$1048576,15,0)</f>
        <v>-</v>
      </c>
      <c r="P443" t="str">
        <f>VLOOKUP(A443,'[1]shui_24h-VS-hzt_10_24h.GeneDiff'!$1:$1048576,16,0)</f>
        <v>gi|697144660|ref|XP_009626446.1|/0/PREDICTED: U-box domain-containing protein 44-like [Nicotiana tomentosiformis]</v>
      </c>
    </row>
    <row r="444" spans="1:16">
      <c r="A444" s="1" t="s">
        <v>442</v>
      </c>
      <c r="B444">
        <f>VLOOKUP(A444,'[1]shui_24h-VS-hzt_10_24h.GeneDiff'!$1:$1048576,2,0)</f>
        <v>375</v>
      </c>
      <c r="C444">
        <f>VLOOKUP(A444,'[1]shui_24h-VS-hzt_10_24h.GeneDiff'!$1:$1048576,3,0)</f>
        <v>65</v>
      </c>
      <c r="D444">
        <f>VLOOKUP(A444,'[1]shui_24h-VS-hzt_10_24h.GeneDiff'!$1:$1048576,4,0)</f>
        <v>62</v>
      </c>
      <c r="E444">
        <f>VLOOKUP(A444,'[1]shui_24h-VS-hzt_10_24h.GeneDiff'!$1:$1048576,5,0)</f>
        <v>139</v>
      </c>
      <c r="F444">
        <f>VLOOKUP(A444,'[1]shui_24h-VS-hzt_10_24h.GeneDiff'!$1:$1048576,6,0)</f>
        <v>138</v>
      </c>
      <c r="G444">
        <f>VLOOKUP(A444,'[1]shui_24h-VS-hzt_10_24h.GeneDiff'!$1:$1048576,7,0)</f>
        <v>2.1503757552163201</v>
      </c>
      <c r="H444">
        <f>VLOOKUP(A444,'[1]shui_24h-VS-hzt_10_24h.GeneDiff'!$1:$1048576,8,0)</f>
        <v>1.0902066294953101</v>
      </c>
      <c r="I444" t="str">
        <f>VLOOKUP(A444,'[1]shui_24h-VS-hzt_10_24h.GeneDiff'!$1:$1048576,9,0)</f>
        <v>up</v>
      </c>
      <c r="J444">
        <f>VLOOKUP(A444,'[1]shui_24h-VS-hzt_10_24h.GeneDiff'!$1:$1048576,10,0)</f>
        <v>8.5124986723825299E-4</v>
      </c>
      <c r="K444">
        <f>VLOOKUP(A444,'[1]shui_24h-VS-hzt_10_24h.GeneDiff'!$1:$1048576,11,0)</f>
        <v>2.0122344777708599E-2</v>
      </c>
      <c r="L444" t="str">
        <f>VLOOKUP(A444,'[1]shui_24h-VS-hzt_10_24h.GeneDiff'!$1:$1048576,12,0)</f>
        <v>-</v>
      </c>
      <c r="M444" t="str">
        <f>VLOOKUP(A444,'[1]shui_24h-VS-hzt_10_24h.GeneDiff'!$1:$1048576,13,0)</f>
        <v>-</v>
      </c>
      <c r="N444" t="str">
        <f>VLOOKUP(A444,'[1]shui_24h-VS-hzt_10_24h.GeneDiff'!$1:$1048576,14,0)</f>
        <v>-</v>
      </c>
      <c r="O444" t="str">
        <f>VLOOKUP(A444,'[1]shui_24h-VS-hzt_10_24h.GeneDiff'!$1:$1048576,15,0)</f>
        <v>GO:0008152//metabolic process</v>
      </c>
      <c r="P444" t="str">
        <f>VLOOKUP(A444,'[1]shui_24h-VS-hzt_10_24h.GeneDiff'!$1:$1048576,16,0)</f>
        <v>gi|697148604|ref|XP_009628487.1|/8.39134e-76/PREDICTED: uncharacterized protein LOC104118829 [Nicotiana tomentosiformis]</v>
      </c>
    </row>
    <row r="445" spans="1:16">
      <c r="A445" s="1" t="s">
        <v>443</v>
      </c>
      <c r="B445">
        <f>VLOOKUP(A445,'[1]shui_24h-VS-hzt_10_24h.GeneDiff'!$1:$1048576,2,0)</f>
        <v>672</v>
      </c>
      <c r="C445">
        <f>VLOOKUP(A445,'[1]shui_24h-VS-hzt_10_24h.GeneDiff'!$1:$1048576,3,0)</f>
        <v>15</v>
      </c>
      <c r="D445">
        <f>VLOOKUP(A445,'[1]shui_24h-VS-hzt_10_24h.GeneDiff'!$1:$1048576,4,0)</f>
        <v>33</v>
      </c>
      <c r="E445">
        <f>VLOOKUP(A445,'[1]shui_24h-VS-hzt_10_24h.GeneDiff'!$1:$1048576,5,0)</f>
        <v>81</v>
      </c>
      <c r="F445">
        <f>VLOOKUP(A445,'[1]shui_24h-VS-hzt_10_24h.GeneDiff'!$1:$1048576,6,0)</f>
        <v>70</v>
      </c>
      <c r="G445">
        <f>VLOOKUP(A445,'[1]shui_24h-VS-hzt_10_24h.GeneDiff'!$1:$1048576,7,0)</f>
        <v>1.15552480758278</v>
      </c>
      <c r="H445">
        <f>VLOOKUP(A445,'[1]shui_24h-VS-hzt_10_24h.GeneDiff'!$1:$1048576,8,0)</f>
        <v>1.63155847071128</v>
      </c>
      <c r="I445" t="str">
        <f>VLOOKUP(A445,'[1]shui_24h-VS-hzt_10_24h.GeneDiff'!$1:$1048576,9,0)</f>
        <v>up</v>
      </c>
      <c r="J445">
        <f>VLOOKUP(A445,'[1]shui_24h-VS-hzt_10_24h.GeneDiff'!$1:$1048576,10,0)</f>
        <v>8.5138151966327195E-4</v>
      </c>
      <c r="K445">
        <f>VLOOKUP(A445,'[1]shui_24h-VS-hzt_10_24h.GeneDiff'!$1:$1048576,11,0)</f>
        <v>2.0122344777708599E-2</v>
      </c>
      <c r="L445" t="str">
        <f>VLOOKUP(A445,'[1]shui_24h-VS-hzt_10_24h.GeneDiff'!$1:$1048576,12,0)</f>
        <v>-</v>
      </c>
      <c r="M445" t="str">
        <f>VLOOKUP(A445,'[1]shui_24h-VS-hzt_10_24h.GeneDiff'!$1:$1048576,13,0)</f>
        <v>-</v>
      </c>
      <c r="N445" t="str">
        <f>VLOOKUP(A445,'[1]shui_24h-VS-hzt_10_24h.GeneDiff'!$1:$1048576,14,0)</f>
        <v>-</v>
      </c>
      <c r="O445" t="str">
        <f>VLOOKUP(A445,'[1]shui_24h-VS-hzt_10_24h.GeneDiff'!$1:$1048576,15,0)</f>
        <v>-</v>
      </c>
      <c r="P445" t="str">
        <f>VLOOKUP(A445,'[1]shui_24h-VS-hzt_10_24h.GeneDiff'!$1:$1048576,16,0)</f>
        <v>gi|731402821|ref|XP_010654807.1|/1.74229e-08/PREDICTED: protein TAP1-like [Vitis vinifera]</v>
      </c>
    </row>
    <row r="446" spans="1:16">
      <c r="A446" s="1" t="s">
        <v>444</v>
      </c>
      <c r="B446">
        <f>VLOOKUP(A446,'[1]shui_24h-VS-hzt_10_24h.GeneDiff'!$1:$1048576,2,0)</f>
        <v>858</v>
      </c>
      <c r="C446">
        <f>VLOOKUP(A446,'[1]shui_24h-VS-hzt_10_24h.GeneDiff'!$1:$1048576,3,0)</f>
        <v>16</v>
      </c>
      <c r="D446">
        <f>VLOOKUP(A446,'[1]shui_24h-VS-hzt_10_24h.GeneDiff'!$1:$1048576,4,0)</f>
        <v>25</v>
      </c>
      <c r="E446">
        <f>VLOOKUP(A446,'[1]shui_24h-VS-hzt_10_24h.GeneDiff'!$1:$1048576,5,0)</f>
        <v>57</v>
      </c>
      <c r="F446">
        <f>VLOOKUP(A446,'[1]shui_24h-VS-hzt_10_24h.GeneDiff'!$1:$1048576,6,0)</f>
        <v>70</v>
      </c>
      <c r="G446">
        <f>VLOOKUP(A446,'[1]shui_24h-VS-hzt_10_24h.GeneDiff'!$1:$1048576,7,0)</f>
        <v>0.91829923323354501</v>
      </c>
      <c r="H446">
        <f>VLOOKUP(A446,'[1]shui_24h-VS-hzt_10_24h.GeneDiff'!$1:$1048576,8,0)</f>
        <v>1.5938771607114199</v>
      </c>
      <c r="I446" t="str">
        <f>VLOOKUP(A446,'[1]shui_24h-VS-hzt_10_24h.GeneDiff'!$1:$1048576,9,0)</f>
        <v>up</v>
      </c>
      <c r="J446">
        <f>VLOOKUP(A446,'[1]shui_24h-VS-hzt_10_24h.GeneDiff'!$1:$1048576,10,0)</f>
        <v>8.6155764862643901E-4</v>
      </c>
      <c r="K446">
        <f>VLOOKUP(A446,'[1]shui_24h-VS-hzt_10_24h.GeneDiff'!$1:$1048576,11,0)</f>
        <v>2.0291982017602999E-2</v>
      </c>
      <c r="L446" t="str">
        <f>VLOOKUP(A446,'[1]shui_24h-VS-hzt_10_24h.GeneDiff'!$1:$1048576,12,0)</f>
        <v>-</v>
      </c>
      <c r="M446" t="str">
        <f>VLOOKUP(A446,'[1]shui_24h-VS-hzt_10_24h.GeneDiff'!$1:$1048576,13,0)</f>
        <v>-</v>
      </c>
      <c r="N446" t="str">
        <f>VLOOKUP(A446,'[1]shui_24h-VS-hzt_10_24h.GeneDiff'!$1:$1048576,14,0)</f>
        <v>-</v>
      </c>
      <c r="O446" t="str">
        <f>VLOOKUP(A446,'[1]shui_24h-VS-hzt_10_24h.GeneDiff'!$1:$1048576,15,0)</f>
        <v>-</v>
      </c>
      <c r="P446" t="str">
        <f>VLOOKUP(A446,'[1]shui_24h-VS-hzt_10_24h.GeneDiff'!$1:$1048576,16,0)</f>
        <v>gi|697143592|ref|XP_009625913.1|;gi|697143594|ref|XP_009625914.1|/0;1.82392e-145/PREDICTED: phosphatidylinositol:ceramide inositolphosphotransferase 1-like isoform X1 [Nicotiana tomentosiformis];PREDICTED: phosphatidylinositol:ceramide inositolphosphotransferase 1-like isoform X2 [Nicotiana tomentosiformis]</v>
      </c>
    </row>
    <row r="447" spans="1:16">
      <c r="A447" s="1" t="s">
        <v>445</v>
      </c>
      <c r="B447">
        <f>VLOOKUP(A447,'[1]shui_24h-VS-hzt_10_24h.GeneDiff'!$1:$1048576,2,0)</f>
        <v>438</v>
      </c>
      <c r="C447">
        <f>VLOOKUP(A447,'[1]shui_24h-VS-hzt_10_24h.GeneDiff'!$1:$1048576,3,0)</f>
        <v>79</v>
      </c>
      <c r="D447">
        <f>VLOOKUP(A447,'[1]shui_24h-VS-hzt_10_24h.GeneDiff'!$1:$1048576,4,0)</f>
        <v>33</v>
      </c>
      <c r="E447">
        <f>VLOOKUP(A447,'[1]shui_24h-VS-hzt_10_24h.GeneDiff'!$1:$1048576,5,0)</f>
        <v>126</v>
      </c>
      <c r="F447">
        <f>VLOOKUP(A447,'[1]shui_24h-VS-hzt_10_24h.GeneDiff'!$1:$1048576,6,0)</f>
        <v>184</v>
      </c>
      <c r="G447">
        <f>VLOOKUP(A447,'[1]shui_24h-VS-hzt_10_24h.GeneDiff'!$1:$1048576,7,0)</f>
        <v>2.2080664607650902</v>
      </c>
      <c r="H447">
        <f>VLOOKUP(A447,'[1]shui_24h-VS-hzt_10_24h.GeneDiff'!$1:$1048576,8,0)</f>
        <v>1.4081039437490801</v>
      </c>
      <c r="I447" t="str">
        <f>VLOOKUP(A447,'[1]shui_24h-VS-hzt_10_24h.GeneDiff'!$1:$1048576,9,0)</f>
        <v>up</v>
      </c>
      <c r="J447">
        <f>VLOOKUP(A447,'[1]shui_24h-VS-hzt_10_24h.GeneDiff'!$1:$1048576,10,0)</f>
        <v>8.7988284839565995E-4</v>
      </c>
      <c r="K447">
        <f>VLOOKUP(A447,'[1]shui_24h-VS-hzt_10_24h.GeneDiff'!$1:$1048576,11,0)</f>
        <v>2.0564734119397202E-2</v>
      </c>
      <c r="L447" t="str">
        <f>VLOOKUP(A447,'[1]shui_24h-VS-hzt_10_24h.GeneDiff'!$1:$1048576,12,0)</f>
        <v>-</v>
      </c>
      <c r="M447" t="str">
        <f>VLOOKUP(A447,'[1]shui_24h-VS-hzt_10_24h.GeneDiff'!$1:$1048576,13,0)</f>
        <v>-</v>
      </c>
      <c r="N447" t="str">
        <f>VLOOKUP(A447,'[1]shui_24h-VS-hzt_10_24h.GeneDiff'!$1:$1048576,14,0)</f>
        <v>-</v>
      </c>
      <c r="O447" t="str">
        <f>VLOOKUP(A447,'[1]shui_24h-VS-hzt_10_24h.GeneDiff'!$1:$1048576,15,0)</f>
        <v>-</v>
      </c>
      <c r="P447" t="str">
        <f>VLOOKUP(A447,'[1]shui_24h-VS-hzt_10_24h.GeneDiff'!$1:$1048576,16,0)</f>
        <v>-</v>
      </c>
    </row>
    <row r="448" spans="1:16">
      <c r="A448" s="1" t="s">
        <v>446</v>
      </c>
      <c r="B448">
        <f>VLOOKUP(A448,'[1]shui_24h-VS-hzt_10_24h.GeneDiff'!$1:$1048576,2,0)</f>
        <v>3174</v>
      </c>
      <c r="C448">
        <f>VLOOKUP(A448,'[1]shui_24h-VS-hzt_10_24h.GeneDiff'!$1:$1048576,3,0)</f>
        <v>55</v>
      </c>
      <c r="D448">
        <f>VLOOKUP(A448,'[1]shui_24h-VS-hzt_10_24h.GeneDiff'!$1:$1048576,4,0)</f>
        <v>41</v>
      </c>
      <c r="E448">
        <f>VLOOKUP(A448,'[1]shui_24h-VS-hzt_10_24h.GeneDiff'!$1:$1048576,5,0)</f>
        <v>125</v>
      </c>
      <c r="F448">
        <f>VLOOKUP(A448,'[1]shui_24h-VS-hzt_10_24h.GeneDiff'!$1:$1048576,6,0)</f>
        <v>109</v>
      </c>
      <c r="G448">
        <f>VLOOKUP(A448,'[1]shui_24h-VS-hzt_10_24h.GeneDiff'!$1:$1048576,7,0)</f>
        <v>1.86751573311762</v>
      </c>
      <c r="H448">
        <f>VLOOKUP(A448,'[1]shui_24h-VS-hzt_10_24h.GeneDiff'!$1:$1048576,8,0)</f>
        <v>1.2491851280975601</v>
      </c>
      <c r="I448" t="str">
        <f>VLOOKUP(A448,'[1]shui_24h-VS-hzt_10_24h.GeneDiff'!$1:$1048576,9,0)</f>
        <v>up</v>
      </c>
      <c r="J448">
        <f>VLOOKUP(A448,'[1]shui_24h-VS-hzt_10_24h.GeneDiff'!$1:$1048576,10,0)</f>
        <v>8.8119146319663895E-4</v>
      </c>
      <c r="K448">
        <f>VLOOKUP(A448,'[1]shui_24h-VS-hzt_10_24h.GeneDiff'!$1:$1048576,11,0)</f>
        <v>2.0580063439353199E-2</v>
      </c>
      <c r="L448" t="str">
        <f>VLOOKUP(A448,'[1]shui_24h-VS-hzt_10_24h.GeneDiff'!$1:$1048576,12,0)</f>
        <v>ko04626//Plant-pathogen interaction</v>
      </c>
      <c r="M448" t="str">
        <f>VLOOKUP(A448,'[1]shui_24h-VS-hzt_10_24h.GeneDiff'!$1:$1048576,13,0)</f>
        <v>-</v>
      </c>
      <c r="N448" t="str">
        <f>VLOOKUP(A448,'[1]shui_24h-VS-hzt_10_24h.GeneDiff'!$1:$1048576,14,0)</f>
        <v>GO:0016301//kinase activity</v>
      </c>
      <c r="O448" t="str">
        <f>VLOOKUP(A448,'[1]shui_24h-VS-hzt_10_24h.GeneDiff'!$1:$1048576,15,0)</f>
        <v>-</v>
      </c>
      <c r="P448" t="str">
        <f>VLOOKUP(A448,'[1]shui_24h-VS-hzt_10_24h.GeneDiff'!$1:$1048576,16,0)</f>
        <v>gi|697129755|ref|XP_009618940.1|/0/PREDICTED: probable LRR receptor-like serine/threonine-protein kinase At3g47570 [Nicotiana tomentosiformis]</v>
      </c>
    </row>
    <row r="449" spans="1:16">
      <c r="A449" s="1" t="s">
        <v>447</v>
      </c>
      <c r="B449">
        <f>VLOOKUP(A449,'[1]shui_24h-VS-hzt_10_24h.GeneDiff'!$1:$1048576,2,0)</f>
        <v>1200</v>
      </c>
      <c r="C449">
        <f>VLOOKUP(A449,'[1]shui_24h-VS-hzt_10_24h.GeneDiff'!$1:$1048576,3,0)</f>
        <v>58</v>
      </c>
      <c r="D449">
        <f>VLOOKUP(A449,'[1]shui_24h-VS-hzt_10_24h.GeneDiff'!$1:$1048576,4,0)</f>
        <v>64</v>
      </c>
      <c r="E449">
        <f>VLOOKUP(A449,'[1]shui_24h-VS-hzt_10_24h.GeneDiff'!$1:$1048576,5,0)</f>
        <v>219</v>
      </c>
      <c r="F449">
        <f>VLOOKUP(A449,'[1]shui_24h-VS-hzt_10_24h.GeneDiff'!$1:$1048576,6,0)</f>
        <v>100</v>
      </c>
      <c r="G449">
        <f>VLOOKUP(A449,'[1]shui_24h-VS-hzt_10_24h.GeneDiff'!$1:$1048576,7,0)</f>
        <v>2.2850910750679598</v>
      </c>
      <c r="H449">
        <f>VLOOKUP(A449,'[1]shui_24h-VS-hzt_10_24h.GeneDiff'!$1:$1048576,8,0)</f>
        <v>1.37474616387277</v>
      </c>
      <c r="I449" t="str">
        <f>VLOOKUP(A449,'[1]shui_24h-VS-hzt_10_24h.GeneDiff'!$1:$1048576,9,0)</f>
        <v>up</v>
      </c>
      <c r="J449">
        <f>VLOOKUP(A449,'[1]shui_24h-VS-hzt_10_24h.GeneDiff'!$1:$1048576,10,0)</f>
        <v>9.1253210512527597E-4</v>
      </c>
      <c r="K449">
        <f>VLOOKUP(A449,'[1]shui_24h-VS-hzt_10_24h.GeneDiff'!$1:$1048576,11,0)</f>
        <v>2.1108748893980098E-2</v>
      </c>
      <c r="L449" t="str">
        <f>VLOOKUP(A449,'[1]shui_24h-VS-hzt_10_24h.GeneDiff'!$1:$1048576,12,0)</f>
        <v>-</v>
      </c>
      <c r="M449" t="str">
        <f>VLOOKUP(A449,'[1]shui_24h-VS-hzt_10_24h.GeneDiff'!$1:$1048576,13,0)</f>
        <v>-</v>
      </c>
      <c r="N449" t="str">
        <f>VLOOKUP(A449,'[1]shui_24h-VS-hzt_10_24h.GeneDiff'!$1:$1048576,14,0)</f>
        <v>-</v>
      </c>
      <c r="O449" t="str">
        <f>VLOOKUP(A449,'[1]shui_24h-VS-hzt_10_24h.GeneDiff'!$1:$1048576,15,0)</f>
        <v>-</v>
      </c>
      <c r="P449" t="str">
        <f>VLOOKUP(A449,'[1]shui_24h-VS-hzt_10_24h.GeneDiff'!$1:$1048576,16,0)</f>
        <v>gi|698571257|ref|XP_009774831.1|/0/PREDICTED: cytochrome b561 and DOMON domain-containing protein At5g47530-like [Nicotiana sylvestris]</v>
      </c>
    </row>
    <row r="450" spans="1:16">
      <c r="A450" s="1" t="s">
        <v>448</v>
      </c>
      <c r="B450">
        <f>VLOOKUP(A450,'[1]shui_24h-VS-hzt_10_24h.GeneDiff'!$1:$1048576,2,0)</f>
        <v>3252</v>
      </c>
      <c r="C450">
        <f>VLOOKUP(A450,'[1]shui_24h-VS-hzt_10_24h.GeneDiff'!$1:$1048576,3,0)</f>
        <v>37</v>
      </c>
      <c r="D450">
        <f>VLOOKUP(A450,'[1]shui_24h-VS-hzt_10_24h.GeneDiff'!$1:$1048576,4,0)</f>
        <v>52</v>
      </c>
      <c r="E450">
        <f>VLOOKUP(A450,'[1]shui_24h-VS-hzt_10_24h.GeneDiff'!$1:$1048576,5,0)</f>
        <v>79</v>
      </c>
      <c r="F450">
        <f>VLOOKUP(A450,'[1]shui_24h-VS-hzt_10_24h.GeneDiff'!$1:$1048576,6,0)</f>
        <v>163</v>
      </c>
      <c r="G450">
        <f>VLOOKUP(A450,'[1]shui_24h-VS-hzt_10_24h.GeneDiff'!$1:$1048576,7,0)</f>
        <v>1.85514029420712</v>
      </c>
      <c r="H450">
        <f>VLOOKUP(A450,'[1]shui_24h-VS-hzt_10_24h.GeneDiff'!$1:$1048576,8,0)</f>
        <v>1.39507029630129</v>
      </c>
      <c r="I450" t="str">
        <f>VLOOKUP(A450,'[1]shui_24h-VS-hzt_10_24h.GeneDiff'!$1:$1048576,9,0)</f>
        <v>up</v>
      </c>
      <c r="J450">
        <f>VLOOKUP(A450,'[1]shui_24h-VS-hzt_10_24h.GeneDiff'!$1:$1048576,10,0)</f>
        <v>9.1693995851956697E-4</v>
      </c>
      <c r="K450">
        <f>VLOOKUP(A450,'[1]shui_24h-VS-hzt_10_24h.GeneDiff'!$1:$1048576,11,0)</f>
        <v>2.1117750147672299E-2</v>
      </c>
      <c r="L450" t="str">
        <f>VLOOKUP(A450,'[1]shui_24h-VS-hzt_10_24h.GeneDiff'!$1:$1048576,12,0)</f>
        <v>ko04120//Ubiquitin mediated proteolysis</v>
      </c>
      <c r="M450" t="str">
        <f>VLOOKUP(A450,'[1]shui_24h-VS-hzt_10_24h.GeneDiff'!$1:$1048576,13,0)</f>
        <v>-</v>
      </c>
      <c r="N450" t="str">
        <f>VLOOKUP(A450,'[1]shui_24h-VS-hzt_10_24h.GeneDiff'!$1:$1048576,14,0)</f>
        <v>-</v>
      </c>
      <c r="O450" t="str">
        <f>VLOOKUP(A450,'[1]shui_24h-VS-hzt_10_24h.GeneDiff'!$1:$1048576,15,0)</f>
        <v>-</v>
      </c>
      <c r="P450" t="str">
        <f>VLOOKUP(A450,'[1]shui_24h-VS-hzt_10_24h.GeneDiff'!$1:$1048576,16,0)</f>
        <v>gi|697164561|ref|XP_009591088.1|;gi|697164555|ref|XP_009591085.1|/0;0/PREDICTED: uncharacterized protein LOC104088155 isoform X3 [Nicotiana tomentosiformis];PREDICTED: uncharacterized protein LOC104088155 isoform X1 [Nicotiana tomentosiformis]</v>
      </c>
    </row>
    <row r="451" spans="1:16">
      <c r="A451" s="1" t="s">
        <v>449</v>
      </c>
      <c r="B451">
        <f>VLOOKUP(A451,'[1]shui_24h-VS-hzt_10_24h.GeneDiff'!$1:$1048576,2,0)</f>
        <v>1626</v>
      </c>
      <c r="C451">
        <f>VLOOKUP(A451,'[1]shui_24h-VS-hzt_10_24h.GeneDiff'!$1:$1048576,3,0)</f>
        <v>120</v>
      </c>
      <c r="D451">
        <f>VLOOKUP(A451,'[1]shui_24h-VS-hzt_10_24h.GeneDiff'!$1:$1048576,4,0)</f>
        <v>109</v>
      </c>
      <c r="E451">
        <f>VLOOKUP(A451,'[1]shui_24h-VS-hzt_10_24h.GeneDiff'!$1:$1048576,5,0)</f>
        <v>332</v>
      </c>
      <c r="F451">
        <f>VLOOKUP(A451,'[1]shui_24h-VS-hzt_10_24h.GeneDiff'!$1:$1048576,6,0)</f>
        <v>175</v>
      </c>
      <c r="G451">
        <f>VLOOKUP(A451,'[1]shui_24h-VS-hzt_10_24h.GeneDiff'!$1:$1048576,7,0)</f>
        <v>3.0137265505941602</v>
      </c>
      <c r="H451">
        <f>VLOOKUP(A451,'[1]shui_24h-VS-hzt_10_24h.GeneDiff'!$1:$1048576,8,0)</f>
        <v>1.1284401629855301</v>
      </c>
      <c r="I451" t="str">
        <f>VLOOKUP(A451,'[1]shui_24h-VS-hzt_10_24h.GeneDiff'!$1:$1048576,9,0)</f>
        <v>up</v>
      </c>
      <c r="J451">
        <f>VLOOKUP(A451,'[1]shui_24h-VS-hzt_10_24h.GeneDiff'!$1:$1048576,10,0)</f>
        <v>9.2268862026254701E-4</v>
      </c>
      <c r="K451">
        <f>VLOOKUP(A451,'[1]shui_24h-VS-hzt_10_24h.GeneDiff'!$1:$1048576,11,0)</f>
        <v>2.1219146249641E-2</v>
      </c>
      <c r="L451" t="str">
        <f>VLOOKUP(A451,'[1]shui_24h-VS-hzt_10_24h.GeneDiff'!$1:$1048576,12,0)</f>
        <v>ko00908//Zeatin biosynthesis;ko01100//Metabolic pathways;ko00905//Brassinosteroid biosynthesis;ko01110//Biosynthesis of secondary metabolites</v>
      </c>
      <c r="M451" t="str">
        <f>VLOOKUP(A451,'[1]shui_24h-VS-hzt_10_24h.GeneDiff'!$1:$1048576,13,0)</f>
        <v>-</v>
      </c>
      <c r="N451" t="str">
        <f>VLOOKUP(A451,'[1]shui_24h-VS-hzt_10_24h.GeneDiff'!$1:$1048576,14,0)</f>
        <v>GO:0046914//transition metal ion binding;GO:0016634//oxidoreductase activity, acting on the CH-CH group of donors, oxygen as acceptor;GO:0046906//tetrapyrrole binding;GO:0004497//monooxygenase activity</v>
      </c>
      <c r="O451" t="str">
        <f>VLOOKUP(A451,'[1]shui_24h-VS-hzt_10_24h.GeneDiff'!$1:$1048576,15,0)</f>
        <v>GO:0044710;GO:0055088//lipid homeostasis;GO:0009314//response to radiation;GO:0016128;GO:0009725//response to hormone</v>
      </c>
      <c r="P451" t="str">
        <f>VLOOKUP(A451,'[1]shui_24h-VS-hzt_10_24h.GeneDiff'!$1:$1048576,16,0)</f>
        <v>gi|698504386|ref|XP_009797711.1|/3.77876e-103/PREDICTED: cytochrome P450 734A1-like [Nicotiana sylvestris]</v>
      </c>
    </row>
    <row r="452" spans="1:16">
      <c r="A452" s="1" t="s">
        <v>450</v>
      </c>
      <c r="B452">
        <f>VLOOKUP(A452,'[1]shui_24h-VS-hzt_10_24h.GeneDiff'!$1:$1048576,2,0)</f>
        <v>816</v>
      </c>
      <c r="C452">
        <f>VLOOKUP(A452,'[1]shui_24h-VS-hzt_10_24h.GeneDiff'!$1:$1048576,3,0)</f>
        <v>9</v>
      </c>
      <c r="D452">
        <f>VLOOKUP(A452,'[1]shui_24h-VS-hzt_10_24h.GeneDiff'!$1:$1048576,4,0)</f>
        <v>6</v>
      </c>
      <c r="E452">
        <f>VLOOKUP(A452,'[1]shui_24h-VS-hzt_10_24h.GeneDiff'!$1:$1048576,5,0)</f>
        <v>30</v>
      </c>
      <c r="F452">
        <f>VLOOKUP(A452,'[1]shui_24h-VS-hzt_10_24h.GeneDiff'!$1:$1048576,6,0)</f>
        <v>33</v>
      </c>
      <c r="G452">
        <f>VLOOKUP(A452,'[1]shui_24h-VS-hzt_10_24h.GeneDiff'!$1:$1048576,7,0)</f>
        <v>-0.11047931352391201</v>
      </c>
      <c r="H452">
        <f>VLOOKUP(A452,'[1]shui_24h-VS-hzt_10_24h.GeneDiff'!$1:$1048576,8,0)</f>
        <v>2.0139230343961798</v>
      </c>
      <c r="I452" t="str">
        <f>VLOOKUP(A452,'[1]shui_24h-VS-hzt_10_24h.GeneDiff'!$1:$1048576,9,0)</f>
        <v>up</v>
      </c>
      <c r="J452">
        <f>VLOOKUP(A452,'[1]shui_24h-VS-hzt_10_24h.GeneDiff'!$1:$1048576,10,0)</f>
        <v>9.4684055651839496E-4</v>
      </c>
      <c r="K452">
        <f>VLOOKUP(A452,'[1]shui_24h-VS-hzt_10_24h.GeneDiff'!$1:$1048576,11,0)</f>
        <v>2.1679692016317E-2</v>
      </c>
      <c r="L452" t="str">
        <f>VLOOKUP(A452,'[1]shui_24h-VS-hzt_10_24h.GeneDiff'!$1:$1048576,12,0)</f>
        <v>-</v>
      </c>
      <c r="M452" t="str">
        <f>VLOOKUP(A452,'[1]shui_24h-VS-hzt_10_24h.GeneDiff'!$1:$1048576,13,0)</f>
        <v>-</v>
      </c>
      <c r="N452" t="str">
        <f>VLOOKUP(A452,'[1]shui_24h-VS-hzt_10_24h.GeneDiff'!$1:$1048576,14,0)</f>
        <v>-</v>
      </c>
      <c r="O452" t="str">
        <f>VLOOKUP(A452,'[1]shui_24h-VS-hzt_10_24h.GeneDiff'!$1:$1048576,15,0)</f>
        <v>-</v>
      </c>
      <c r="P452" t="str">
        <f>VLOOKUP(A452,'[1]shui_24h-VS-hzt_10_24h.GeneDiff'!$1:$1048576,16,0)</f>
        <v>gi|698504948|ref|XP_009797951.1|/4.07792e-83/PREDICTED: transcription factor MYB108-like [Nicotiana sylvestris]</v>
      </c>
    </row>
    <row r="453" spans="1:16">
      <c r="A453" s="1" t="s">
        <v>451</v>
      </c>
      <c r="B453">
        <f>VLOOKUP(A453,'[1]shui_24h-VS-hzt_10_24h.GeneDiff'!$1:$1048576,2,0)</f>
        <v>1422</v>
      </c>
      <c r="C453">
        <f>VLOOKUP(A453,'[1]shui_24h-VS-hzt_10_24h.GeneDiff'!$1:$1048576,3,0)</f>
        <v>15</v>
      </c>
      <c r="D453">
        <f>VLOOKUP(A453,'[1]shui_24h-VS-hzt_10_24h.GeneDiff'!$1:$1048576,4,0)</f>
        <v>6</v>
      </c>
      <c r="E453">
        <f>VLOOKUP(A453,'[1]shui_24h-VS-hzt_10_24h.GeneDiff'!$1:$1048576,5,0)</f>
        <v>36</v>
      </c>
      <c r="F453">
        <f>VLOOKUP(A453,'[1]shui_24h-VS-hzt_10_24h.GeneDiff'!$1:$1048576,6,0)</f>
        <v>51</v>
      </c>
      <c r="G453">
        <f>VLOOKUP(A453,'[1]shui_24h-VS-hzt_10_24h.GeneDiff'!$1:$1048576,7,0)</f>
        <v>0.31882670963454102</v>
      </c>
      <c r="H453">
        <f>VLOOKUP(A453,'[1]shui_24h-VS-hzt_10_24h.GeneDiff'!$1:$1048576,8,0)</f>
        <v>1.9861447773977201</v>
      </c>
      <c r="I453" t="str">
        <f>VLOOKUP(A453,'[1]shui_24h-VS-hzt_10_24h.GeneDiff'!$1:$1048576,9,0)</f>
        <v>up</v>
      </c>
      <c r="J453">
        <f>VLOOKUP(A453,'[1]shui_24h-VS-hzt_10_24h.GeneDiff'!$1:$1048576,10,0)</f>
        <v>9.4822338384148105E-4</v>
      </c>
      <c r="K453">
        <f>VLOOKUP(A453,'[1]shui_24h-VS-hzt_10_24h.GeneDiff'!$1:$1048576,11,0)</f>
        <v>2.1689149418139299E-2</v>
      </c>
      <c r="L453" t="str">
        <f>VLOOKUP(A453,'[1]shui_24h-VS-hzt_10_24h.GeneDiff'!$1:$1048576,12,0)</f>
        <v>ko04140//Regulation of autophagy</v>
      </c>
      <c r="M453" t="str">
        <f>VLOOKUP(A453,'[1]shui_24h-VS-hzt_10_24h.GeneDiff'!$1:$1048576,13,0)</f>
        <v>-</v>
      </c>
      <c r="N453" t="str">
        <f>VLOOKUP(A453,'[1]shui_24h-VS-hzt_10_24h.GeneDiff'!$1:$1048576,14,0)</f>
        <v>GO:0004672//protein kinase activity;GO:0032550</v>
      </c>
      <c r="O453" t="str">
        <f>VLOOKUP(A453,'[1]shui_24h-VS-hzt_10_24h.GeneDiff'!$1:$1048576,15,0)</f>
        <v>GO:0006796//phosphate-containing compound metabolic process;GO:0006464//cellular protein modification process;GO:0007154//cell communication</v>
      </c>
      <c r="P453" t="str">
        <f>VLOOKUP(A453,'[1]shui_24h-VS-hzt_10_24h.GeneDiff'!$1:$1048576,16,0)</f>
        <v>gi|697187491|ref|XP_009602782.1|/0/PREDICTED: CBL-interacting protein kinase 2-like [Nicotiana tomentosiformis]</v>
      </c>
    </row>
    <row r="454" spans="1:16">
      <c r="A454" s="1" t="s">
        <v>452</v>
      </c>
      <c r="B454">
        <f>VLOOKUP(A454,'[1]shui_24h-VS-hzt_10_24h.GeneDiff'!$1:$1048576,2,0)</f>
        <v>663</v>
      </c>
      <c r="C454">
        <f>VLOOKUP(A454,'[1]shui_24h-VS-hzt_10_24h.GeneDiff'!$1:$1048576,3,0)</f>
        <v>65</v>
      </c>
      <c r="D454">
        <f>VLOOKUP(A454,'[1]shui_24h-VS-hzt_10_24h.GeneDiff'!$1:$1048576,4,0)</f>
        <v>89</v>
      </c>
      <c r="E454">
        <f>VLOOKUP(A454,'[1]shui_24h-VS-hzt_10_24h.GeneDiff'!$1:$1048576,5,0)</f>
        <v>138</v>
      </c>
      <c r="F454">
        <f>VLOOKUP(A454,'[1]shui_24h-VS-hzt_10_24h.GeneDiff'!$1:$1048576,6,0)</f>
        <v>188</v>
      </c>
      <c r="G454">
        <f>VLOOKUP(A454,'[1]shui_24h-VS-hzt_10_24h.GeneDiff'!$1:$1048576,7,0)</f>
        <v>2.38744754009103</v>
      </c>
      <c r="H454">
        <f>VLOOKUP(A454,'[1]shui_24h-VS-hzt_10_24h.GeneDiff'!$1:$1048576,8,0)</f>
        <v>1.0454667500600101</v>
      </c>
      <c r="I454" t="str">
        <f>VLOOKUP(A454,'[1]shui_24h-VS-hzt_10_24h.GeneDiff'!$1:$1048576,9,0)</f>
        <v>up</v>
      </c>
      <c r="J454">
        <f>VLOOKUP(A454,'[1]shui_24h-VS-hzt_10_24h.GeneDiff'!$1:$1048576,10,0)</f>
        <v>9.6022484273532995E-4</v>
      </c>
      <c r="K454">
        <f>VLOOKUP(A454,'[1]shui_24h-VS-hzt_10_24h.GeneDiff'!$1:$1048576,11,0)</f>
        <v>2.19066056921868E-2</v>
      </c>
      <c r="L454" t="str">
        <f>VLOOKUP(A454,'[1]shui_24h-VS-hzt_10_24h.GeneDiff'!$1:$1048576,12,0)</f>
        <v>ko04141//Protein processing in endoplasmic reticulum</v>
      </c>
      <c r="M454" t="str">
        <f>VLOOKUP(A454,'[1]shui_24h-VS-hzt_10_24h.GeneDiff'!$1:$1048576,13,0)</f>
        <v>-</v>
      </c>
      <c r="N454" t="str">
        <f>VLOOKUP(A454,'[1]shui_24h-VS-hzt_10_24h.GeneDiff'!$1:$1048576,14,0)</f>
        <v>-</v>
      </c>
      <c r="O454" t="str">
        <f>VLOOKUP(A454,'[1]shui_24h-VS-hzt_10_24h.GeneDiff'!$1:$1048576,15,0)</f>
        <v>-</v>
      </c>
      <c r="P454" t="str">
        <f>VLOOKUP(A454,'[1]shui_24h-VS-hzt_10_24h.GeneDiff'!$1:$1048576,16,0)</f>
        <v>gi|698530421|ref|XP_009762035.1|/4.50987e-101/PREDICTED: E3 ubiquitin-protein ligase RNF185-like [Nicotiana sylvestris]</v>
      </c>
    </row>
    <row r="455" spans="1:16">
      <c r="A455" s="1" t="s">
        <v>453</v>
      </c>
      <c r="B455">
        <f>VLOOKUP(A455,'[1]shui_24h-VS-hzt_10_24h.GeneDiff'!$1:$1048576,2,0)</f>
        <v>3402</v>
      </c>
      <c r="C455">
        <f>VLOOKUP(A455,'[1]shui_24h-VS-hzt_10_24h.GeneDiff'!$1:$1048576,3,0)</f>
        <v>74</v>
      </c>
      <c r="D455">
        <f>VLOOKUP(A455,'[1]shui_24h-VS-hzt_10_24h.GeneDiff'!$1:$1048576,4,0)</f>
        <v>67</v>
      </c>
      <c r="E455">
        <f>VLOOKUP(A455,'[1]shui_24h-VS-hzt_10_24h.GeneDiff'!$1:$1048576,5,0)</f>
        <v>148</v>
      </c>
      <c r="F455">
        <f>VLOOKUP(A455,'[1]shui_24h-VS-hzt_10_24h.GeneDiff'!$1:$1048576,6,0)</f>
        <v>149</v>
      </c>
      <c r="G455">
        <f>VLOOKUP(A455,'[1]shui_24h-VS-hzt_10_24h.GeneDiff'!$1:$1048576,7,0)</f>
        <v>2.2650130209744899</v>
      </c>
      <c r="H455">
        <f>VLOOKUP(A455,'[1]shui_24h-VS-hzt_10_24h.GeneDiff'!$1:$1048576,8,0)</f>
        <v>1.0388368528021501</v>
      </c>
      <c r="I455" t="str">
        <f>VLOOKUP(A455,'[1]shui_24h-VS-hzt_10_24h.GeneDiff'!$1:$1048576,9,0)</f>
        <v>up</v>
      </c>
      <c r="J455">
        <f>VLOOKUP(A455,'[1]shui_24h-VS-hzt_10_24h.GeneDiff'!$1:$1048576,10,0)</f>
        <v>9.7948708434986501E-4</v>
      </c>
      <c r="K455">
        <f>VLOOKUP(A455,'[1]shui_24h-VS-hzt_10_24h.GeneDiff'!$1:$1048576,11,0)</f>
        <v>2.2169596756975499E-2</v>
      </c>
      <c r="L455" t="str">
        <f>VLOOKUP(A455,'[1]shui_24h-VS-hzt_10_24h.GeneDiff'!$1:$1048576,12,0)</f>
        <v>ko04626//Plant-pathogen interaction</v>
      </c>
      <c r="M455" t="str">
        <f>VLOOKUP(A455,'[1]shui_24h-VS-hzt_10_24h.GeneDiff'!$1:$1048576,13,0)</f>
        <v>GO:0044424</v>
      </c>
      <c r="N455" t="str">
        <f>VLOOKUP(A455,'[1]shui_24h-VS-hzt_10_24h.GeneDiff'!$1:$1048576,14,0)</f>
        <v>GO:0032550</v>
      </c>
      <c r="O455" t="str">
        <f>VLOOKUP(A455,'[1]shui_24h-VS-hzt_10_24h.GeneDiff'!$1:$1048576,15,0)</f>
        <v>GO:0033554//cellular response to stress;GO:0007154//cell communication</v>
      </c>
      <c r="P455" t="str">
        <f>VLOOKUP(A455,'[1]shui_24h-VS-hzt_10_24h.GeneDiff'!$1:$1048576,16,0)</f>
        <v>gi|698525982|ref|XP_009759821.1|/0/PREDICTED: TMV resistance protein N-like [Nicotiana sylvestris]</v>
      </c>
    </row>
    <row r="456" spans="1:16">
      <c r="A456" s="1" t="s">
        <v>454</v>
      </c>
      <c r="B456">
        <f>VLOOKUP(A456,'[1]shui_24h-VS-hzt_10_24h.GeneDiff'!$1:$1048576,2,0)</f>
        <v>522</v>
      </c>
      <c r="C456">
        <f>VLOOKUP(A456,'[1]shui_24h-VS-hzt_10_24h.GeneDiff'!$1:$1048576,3,0)</f>
        <v>16</v>
      </c>
      <c r="D456">
        <f>VLOOKUP(A456,'[1]shui_24h-VS-hzt_10_24h.GeneDiff'!$1:$1048576,4,0)</f>
        <v>18</v>
      </c>
      <c r="E456">
        <f>VLOOKUP(A456,'[1]shui_24h-VS-hzt_10_24h.GeneDiff'!$1:$1048576,5,0)</f>
        <v>40</v>
      </c>
      <c r="F456">
        <f>VLOOKUP(A456,'[1]shui_24h-VS-hzt_10_24h.GeneDiff'!$1:$1048576,6,0)</f>
        <v>76</v>
      </c>
      <c r="G456">
        <f>VLOOKUP(A456,'[1]shui_24h-VS-hzt_10_24h.GeneDiff'!$1:$1048576,7,0)</f>
        <v>0.75848714491484504</v>
      </c>
      <c r="H456">
        <f>VLOOKUP(A456,'[1]shui_24h-VS-hzt_10_24h.GeneDiff'!$1:$1048576,8,0)</f>
        <v>1.71644356371851</v>
      </c>
      <c r="I456" t="str">
        <f>VLOOKUP(A456,'[1]shui_24h-VS-hzt_10_24h.GeneDiff'!$1:$1048576,9,0)</f>
        <v>up</v>
      </c>
      <c r="J456">
        <f>VLOOKUP(A456,'[1]shui_24h-VS-hzt_10_24h.GeneDiff'!$1:$1048576,10,0)</f>
        <v>9.8394751471213098E-4</v>
      </c>
      <c r="K456">
        <f>VLOOKUP(A456,'[1]shui_24h-VS-hzt_10_24h.GeneDiff'!$1:$1048576,11,0)</f>
        <v>2.2226034114547901E-2</v>
      </c>
      <c r="L456" t="str">
        <f>VLOOKUP(A456,'[1]shui_24h-VS-hzt_10_24h.GeneDiff'!$1:$1048576,12,0)</f>
        <v>-</v>
      </c>
      <c r="M456" t="str">
        <f>VLOOKUP(A456,'[1]shui_24h-VS-hzt_10_24h.GeneDiff'!$1:$1048576,13,0)</f>
        <v>-</v>
      </c>
      <c r="N456" t="str">
        <f>VLOOKUP(A456,'[1]shui_24h-VS-hzt_10_24h.GeneDiff'!$1:$1048576,14,0)</f>
        <v>-</v>
      </c>
      <c r="O456" t="str">
        <f>VLOOKUP(A456,'[1]shui_24h-VS-hzt_10_24h.GeneDiff'!$1:$1048576,15,0)</f>
        <v>-</v>
      </c>
      <c r="P456" t="str">
        <f>VLOOKUP(A456,'[1]shui_24h-VS-hzt_10_24h.GeneDiff'!$1:$1048576,16,0)</f>
        <v>gi|697154233|ref|XP_009631357.1|/8.11409e-85/PREDICTED: universal stress protein A-like protein [Nicotiana tomentosiformis]</v>
      </c>
    </row>
    <row r="457" spans="1:16">
      <c r="A457" s="1" t="s">
        <v>455</v>
      </c>
      <c r="B457">
        <f>VLOOKUP(A457,'[1]shui_24h-VS-hzt_10_24h.GeneDiff'!$1:$1048576,2,0)</f>
        <v>1473</v>
      </c>
      <c r="C457">
        <f>VLOOKUP(A457,'[1]shui_24h-VS-hzt_10_24h.GeneDiff'!$1:$1048576,3,0)</f>
        <v>78</v>
      </c>
      <c r="D457">
        <f>VLOOKUP(A457,'[1]shui_24h-VS-hzt_10_24h.GeneDiff'!$1:$1048576,4,0)</f>
        <v>66</v>
      </c>
      <c r="E457">
        <f>VLOOKUP(A457,'[1]shui_24h-VS-hzt_10_24h.GeneDiff'!$1:$1048576,5,0)</f>
        <v>194</v>
      </c>
      <c r="F457">
        <f>VLOOKUP(A457,'[1]shui_24h-VS-hzt_10_24h.GeneDiff'!$1:$1048576,6,0)</f>
        <v>130</v>
      </c>
      <c r="G457">
        <f>VLOOKUP(A457,'[1]shui_24h-VS-hzt_10_24h.GeneDiff'!$1:$1048576,7,0)</f>
        <v>2.36544589156289</v>
      </c>
      <c r="H457">
        <f>VLOOKUP(A457,'[1]shui_24h-VS-hzt_10_24h.GeneDiff'!$1:$1048576,8,0)</f>
        <v>1.14336657426508</v>
      </c>
      <c r="I457" t="str">
        <f>VLOOKUP(A457,'[1]shui_24h-VS-hzt_10_24h.GeneDiff'!$1:$1048576,9,0)</f>
        <v>up</v>
      </c>
      <c r="J457">
        <f>VLOOKUP(A457,'[1]shui_24h-VS-hzt_10_24h.GeneDiff'!$1:$1048576,10,0)</f>
        <v>9.9552755821931708E-4</v>
      </c>
      <c r="K457">
        <f>VLOOKUP(A457,'[1]shui_24h-VS-hzt_10_24h.GeneDiff'!$1:$1048576,11,0)</f>
        <v>2.23720515916585E-2</v>
      </c>
      <c r="L457" t="str">
        <f>VLOOKUP(A457,'[1]shui_24h-VS-hzt_10_24h.GeneDiff'!$1:$1048576,12,0)</f>
        <v>-</v>
      </c>
      <c r="M457" t="str">
        <f>VLOOKUP(A457,'[1]shui_24h-VS-hzt_10_24h.GeneDiff'!$1:$1048576,13,0)</f>
        <v>-</v>
      </c>
      <c r="N457" t="str">
        <f>VLOOKUP(A457,'[1]shui_24h-VS-hzt_10_24h.GeneDiff'!$1:$1048576,14,0)</f>
        <v>-</v>
      </c>
      <c r="O457" t="str">
        <f>VLOOKUP(A457,'[1]shui_24h-VS-hzt_10_24h.GeneDiff'!$1:$1048576,15,0)</f>
        <v>-</v>
      </c>
      <c r="P457" t="str">
        <f>VLOOKUP(A457,'[1]shui_24h-VS-hzt_10_24h.GeneDiff'!$1:$1048576,16,0)</f>
        <v>gi|698499380|ref|XP_009795520.1|/0/PREDICTED: sugar transport protein 8-like [Nicotiana sylvestris]</v>
      </c>
    </row>
    <row r="458" spans="1:16">
      <c r="A458" s="1" t="s">
        <v>456</v>
      </c>
      <c r="B458">
        <f>VLOOKUP(A458,'[1]shui_24h-VS-hzt_10_24h.GeneDiff'!$1:$1048576,2,0)</f>
        <v>2289</v>
      </c>
      <c r="C458">
        <f>VLOOKUP(A458,'[1]shui_24h-VS-hzt_10_24h.GeneDiff'!$1:$1048576,3,0)</f>
        <v>10</v>
      </c>
      <c r="D458">
        <f>VLOOKUP(A458,'[1]shui_24h-VS-hzt_10_24h.GeneDiff'!$1:$1048576,4,0)</f>
        <v>16</v>
      </c>
      <c r="E458">
        <f>VLOOKUP(A458,'[1]shui_24h-VS-hzt_10_24h.GeneDiff'!$1:$1048576,5,0)</f>
        <v>33</v>
      </c>
      <c r="F458">
        <f>VLOOKUP(A458,'[1]shui_24h-VS-hzt_10_24h.GeneDiff'!$1:$1048576,6,0)</f>
        <v>64</v>
      </c>
      <c r="G458">
        <f>VLOOKUP(A458,'[1]shui_24h-VS-hzt_10_24h.GeneDiff'!$1:$1048576,7,0)</f>
        <v>0.48780596462442699</v>
      </c>
      <c r="H458">
        <f>VLOOKUP(A458,'[1]shui_24h-VS-hzt_10_24h.GeneDiff'!$1:$1048576,8,0)</f>
        <v>1.8470502184794599</v>
      </c>
      <c r="I458" t="str">
        <f>VLOOKUP(A458,'[1]shui_24h-VS-hzt_10_24h.GeneDiff'!$1:$1048576,9,0)</f>
        <v>up</v>
      </c>
      <c r="J458">
        <f>VLOOKUP(A458,'[1]shui_24h-VS-hzt_10_24h.GeneDiff'!$1:$1048576,10,0)</f>
        <v>1.0240360701139E-3</v>
      </c>
      <c r="K458">
        <f>VLOOKUP(A458,'[1]shui_24h-VS-hzt_10_24h.GeneDiff'!$1:$1048576,11,0)</f>
        <v>2.2833686884456299E-2</v>
      </c>
      <c r="L458" t="str">
        <f>VLOOKUP(A458,'[1]shui_24h-VS-hzt_10_24h.GeneDiff'!$1:$1048576,12,0)</f>
        <v>ko04075//Plant hormone signal transduction</v>
      </c>
      <c r="M458" t="str">
        <f>VLOOKUP(A458,'[1]shui_24h-VS-hzt_10_24h.GeneDiff'!$1:$1048576,13,0)</f>
        <v>GO:0042175//nuclear outer membrane-endoplasmic reticulum membrane network</v>
      </c>
      <c r="N458" t="str">
        <f>VLOOKUP(A458,'[1]shui_24h-VS-hzt_10_24h.GeneDiff'!$1:$1048576,14,0)</f>
        <v>GO:0004673//protein histidine kinase activity;GO:0032550;GO:0004871//signal transducer activity;GO:0072328</v>
      </c>
      <c r="O458" t="str">
        <f>VLOOKUP(A458,'[1]shui_24h-VS-hzt_10_24h.GeneDiff'!$1:$1048576,15,0)</f>
        <v>GO:0000160//phosphorelay signal transduction system;GO:0006468//protein phosphorylation</v>
      </c>
      <c r="P458" t="str">
        <f>VLOOKUP(A458,'[1]shui_24h-VS-hzt_10_24h.GeneDiff'!$1:$1048576,16,0)</f>
        <v>gi|5733831|gb|AAC31213.3|/0/ethylene receptor homolog [Nicotiana tabacum]</v>
      </c>
    </row>
    <row r="459" spans="1:16">
      <c r="A459" s="1" t="s">
        <v>457</v>
      </c>
      <c r="B459">
        <f>VLOOKUP(A459,'[1]shui_24h-VS-hzt_10_24h.GeneDiff'!$1:$1048576,2,0)</f>
        <v>777</v>
      </c>
      <c r="C459">
        <f>VLOOKUP(A459,'[1]shui_24h-VS-hzt_10_24h.GeneDiff'!$1:$1048576,3,0)</f>
        <v>317</v>
      </c>
      <c r="D459">
        <f>VLOOKUP(A459,'[1]shui_24h-VS-hzt_10_24h.GeneDiff'!$1:$1048576,4,0)</f>
        <v>289</v>
      </c>
      <c r="E459">
        <f>VLOOKUP(A459,'[1]shui_24h-VS-hzt_10_24h.GeneDiff'!$1:$1048576,5,0)</f>
        <v>305</v>
      </c>
      <c r="F459">
        <f>VLOOKUP(A459,'[1]shui_24h-VS-hzt_10_24h.GeneDiff'!$1:$1048576,6,0)</f>
        <v>1751</v>
      </c>
      <c r="G459">
        <f>VLOOKUP(A459,'[1]shui_24h-VS-hzt_10_24h.GeneDiff'!$1:$1048576,7,0)</f>
        <v>4.8114829123914804</v>
      </c>
      <c r="H459">
        <f>VLOOKUP(A459,'[1]shui_24h-VS-hzt_10_24h.GeneDiff'!$1:$1048576,8,0)</f>
        <v>1.68404152269392</v>
      </c>
      <c r="I459" t="str">
        <f>VLOOKUP(A459,'[1]shui_24h-VS-hzt_10_24h.GeneDiff'!$1:$1048576,9,0)</f>
        <v>up</v>
      </c>
      <c r="J459">
        <f>VLOOKUP(A459,'[1]shui_24h-VS-hzt_10_24h.GeneDiff'!$1:$1048576,10,0)</f>
        <v>1.03084847722754E-3</v>
      </c>
      <c r="K459">
        <f>VLOOKUP(A459,'[1]shui_24h-VS-hzt_10_24h.GeneDiff'!$1:$1048576,11,0)</f>
        <v>2.2965870186183901E-2</v>
      </c>
      <c r="L459" t="str">
        <f>VLOOKUP(A459,'[1]shui_24h-VS-hzt_10_24h.GeneDiff'!$1:$1048576,12,0)</f>
        <v>-</v>
      </c>
      <c r="M459" t="str">
        <f>VLOOKUP(A459,'[1]shui_24h-VS-hzt_10_24h.GeneDiff'!$1:$1048576,13,0)</f>
        <v>-</v>
      </c>
      <c r="N459" t="str">
        <f>VLOOKUP(A459,'[1]shui_24h-VS-hzt_10_24h.GeneDiff'!$1:$1048576,14,0)</f>
        <v>-</v>
      </c>
      <c r="O459" t="str">
        <f>VLOOKUP(A459,'[1]shui_24h-VS-hzt_10_24h.GeneDiff'!$1:$1048576,15,0)</f>
        <v>-</v>
      </c>
      <c r="P459" t="str">
        <f>VLOOKUP(A459,'[1]shui_24h-VS-hzt_10_24h.GeneDiff'!$1:$1048576,16,0)</f>
        <v>gi|697181183|ref|XP_009599579.1|/5.18041e-11/PREDICTED: glycine-rich cell wall structural protein 1.8-like [Nicotiana tomentosiformis]</v>
      </c>
    </row>
    <row r="460" spans="1:16">
      <c r="A460" s="1" t="s">
        <v>458</v>
      </c>
      <c r="B460">
        <f>VLOOKUP(A460,'[1]shui_24h-VS-hzt_10_24h.GeneDiff'!$1:$1048576,2,0)</f>
        <v>933</v>
      </c>
      <c r="C460">
        <f>VLOOKUP(A460,'[1]shui_24h-VS-hzt_10_24h.GeneDiff'!$1:$1048576,3,0)</f>
        <v>23</v>
      </c>
      <c r="D460">
        <f>VLOOKUP(A460,'[1]shui_24h-VS-hzt_10_24h.GeneDiff'!$1:$1048576,4,0)</f>
        <v>50</v>
      </c>
      <c r="E460">
        <f>VLOOKUP(A460,'[1]shui_24h-VS-hzt_10_24h.GeneDiff'!$1:$1048576,5,0)</f>
        <v>76</v>
      </c>
      <c r="F460">
        <f>VLOOKUP(A460,'[1]shui_24h-VS-hzt_10_24h.GeneDiff'!$1:$1048576,6,0)</f>
        <v>136</v>
      </c>
      <c r="G460">
        <f>VLOOKUP(A460,'[1]shui_24h-VS-hzt_10_24h.GeneDiff'!$1:$1048576,7,0)</f>
        <v>1.6453651785602801</v>
      </c>
      <c r="H460">
        <f>VLOOKUP(A460,'[1]shui_24h-VS-hzt_10_24h.GeneDiff'!$1:$1048576,8,0)</f>
        <v>1.49988345738271</v>
      </c>
      <c r="I460" t="str">
        <f>VLOOKUP(A460,'[1]shui_24h-VS-hzt_10_24h.GeneDiff'!$1:$1048576,9,0)</f>
        <v>up</v>
      </c>
      <c r="J460">
        <f>VLOOKUP(A460,'[1]shui_24h-VS-hzt_10_24h.GeneDiff'!$1:$1048576,10,0)</f>
        <v>1.0314209833371299E-3</v>
      </c>
      <c r="K460">
        <f>VLOOKUP(A460,'[1]shui_24h-VS-hzt_10_24h.GeneDiff'!$1:$1048576,11,0)</f>
        <v>2.2965870186183901E-2</v>
      </c>
      <c r="L460" t="str">
        <f>VLOOKUP(A460,'[1]shui_24h-VS-hzt_10_24h.GeneDiff'!$1:$1048576,12,0)</f>
        <v>ko01110//Biosynthesis of secondary metabolites;ko00904//Diterpenoid biosynthesis</v>
      </c>
      <c r="M460" t="str">
        <f>VLOOKUP(A460,'[1]shui_24h-VS-hzt_10_24h.GeneDiff'!$1:$1048576,13,0)</f>
        <v>-</v>
      </c>
      <c r="N460" t="str">
        <f>VLOOKUP(A460,'[1]shui_24h-VS-hzt_10_24h.GeneDiff'!$1:$1048576,14,0)</f>
        <v>GO:0016705//oxidoreductase activity, acting on paired donors, with incorporation or reduction of molecular oxygen</v>
      </c>
      <c r="O460" t="str">
        <f>VLOOKUP(A460,'[1]shui_24h-VS-hzt_10_24h.GeneDiff'!$1:$1048576,15,0)</f>
        <v>GO:0044710</v>
      </c>
      <c r="P460" t="str">
        <f>VLOOKUP(A460,'[1]shui_24h-VS-hzt_10_24h.GeneDiff'!$1:$1048576,16,0)</f>
        <v>gi|697104708|ref|XP_009606157.1|/0/PREDICTED: 2-oxoglutarate-dependent dioxygenase DAO-like isoform X2 [Nicotiana tomentosiformis]</v>
      </c>
    </row>
    <row r="461" spans="1:16">
      <c r="A461" s="1" t="s">
        <v>459</v>
      </c>
      <c r="B461">
        <f>VLOOKUP(A461,'[1]shui_24h-VS-hzt_10_24h.GeneDiff'!$1:$1048576,2,0)</f>
        <v>768</v>
      </c>
      <c r="C461">
        <f>VLOOKUP(A461,'[1]shui_24h-VS-hzt_10_24h.GeneDiff'!$1:$1048576,3,0)</f>
        <v>14</v>
      </c>
      <c r="D461">
        <f>VLOOKUP(A461,'[1]shui_24h-VS-hzt_10_24h.GeneDiff'!$1:$1048576,4,0)</f>
        <v>11</v>
      </c>
      <c r="E461">
        <f>VLOOKUP(A461,'[1]shui_24h-VS-hzt_10_24h.GeneDiff'!$1:$1048576,5,0)</f>
        <v>44</v>
      </c>
      <c r="F461">
        <f>VLOOKUP(A461,'[1]shui_24h-VS-hzt_10_24h.GeneDiff'!$1:$1048576,6,0)</f>
        <v>43</v>
      </c>
      <c r="G461">
        <f>VLOOKUP(A461,'[1]shui_24h-VS-hzt_10_24h.GeneDiff'!$1:$1048576,7,0)</f>
        <v>0.37095177230905002</v>
      </c>
      <c r="H461">
        <f>VLOOKUP(A461,'[1]shui_24h-VS-hzt_10_24h.GeneDiff'!$1:$1048576,8,0)</f>
        <v>1.75411779273338</v>
      </c>
      <c r="I461" t="str">
        <f>VLOOKUP(A461,'[1]shui_24h-VS-hzt_10_24h.GeneDiff'!$1:$1048576,9,0)</f>
        <v>up</v>
      </c>
      <c r="J461">
        <f>VLOOKUP(A461,'[1]shui_24h-VS-hzt_10_24h.GeneDiff'!$1:$1048576,10,0)</f>
        <v>1.0434134209332E-3</v>
      </c>
      <c r="K461">
        <f>VLOOKUP(A461,'[1]shui_24h-VS-hzt_10_24h.GeneDiff'!$1:$1048576,11,0)</f>
        <v>2.3183778540241701E-2</v>
      </c>
      <c r="L461" t="str">
        <f>VLOOKUP(A461,'[1]shui_24h-VS-hzt_10_24h.GeneDiff'!$1:$1048576,12,0)</f>
        <v>-</v>
      </c>
      <c r="M461" t="str">
        <f>VLOOKUP(A461,'[1]shui_24h-VS-hzt_10_24h.GeneDiff'!$1:$1048576,13,0)</f>
        <v>-</v>
      </c>
      <c r="N461" t="str">
        <f>VLOOKUP(A461,'[1]shui_24h-VS-hzt_10_24h.GeneDiff'!$1:$1048576,14,0)</f>
        <v>-</v>
      </c>
      <c r="O461" t="str">
        <f>VLOOKUP(A461,'[1]shui_24h-VS-hzt_10_24h.GeneDiff'!$1:$1048576,15,0)</f>
        <v>-</v>
      </c>
      <c r="P461" t="str">
        <f>VLOOKUP(A461,'[1]shui_24h-VS-hzt_10_24h.GeneDiff'!$1:$1048576,16,0)</f>
        <v>gi|698537415|ref|XP_009764824.1|;gi|698567290|ref|XP_009773736.1|/7.81498e-157;2.97041e-91/PREDICTED: uncharacterized protein LOC104216473 isoform X2 [Nicotiana sylvestris];PREDICTED: uncharacterized protein LOC104223903 [Nicotiana sylvestris]</v>
      </c>
    </row>
    <row r="462" spans="1:16">
      <c r="A462" s="1" t="s">
        <v>460</v>
      </c>
      <c r="B462">
        <f>VLOOKUP(A462,'[1]shui_24h-VS-hzt_10_24h.GeneDiff'!$1:$1048576,2,0)</f>
        <v>1104</v>
      </c>
      <c r="C462">
        <f>VLOOKUP(A462,'[1]shui_24h-VS-hzt_10_24h.GeneDiff'!$1:$1048576,3,0)</f>
        <v>19</v>
      </c>
      <c r="D462">
        <f>VLOOKUP(A462,'[1]shui_24h-VS-hzt_10_24h.GeneDiff'!$1:$1048576,4,0)</f>
        <v>22</v>
      </c>
      <c r="E462">
        <f>VLOOKUP(A462,'[1]shui_24h-VS-hzt_10_24h.GeneDiff'!$1:$1048576,5,0)</f>
        <v>63</v>
      </c>
      <c r="F462">
        <f>VLOOKUP(A462,'[1]shui_24h-VS-hzt_10_24h.GeneDiff'!$1:$1048576,6,0)</f>
        <v>59</v>
      </c>
      <c r="G462">
        <f>VLOOKUP(A462,'[1]shui_24h-VS-hzt_10_24h.GeneDiff'!$1:$1048576,7,0)</f>
        <v>0.88129930263390799</v>
      </c>
      <c r="H462">
        <f>VLOOKUP(A462,'[1]shui_24h-VS-hzt_10_24h.GeneDiff'!$1:$1048576,8,0)</f>
        <v>1.5385629057305401</v>
      </c>
      <c r="I462" t="str">
        <f>VLOOKUP(A462,'[1]shui_24h-VS-hzt_10_24h.GeneDiff'!$1:$1048576,9,0)</f>
        <v>up</v>
      </c>
      <c r="J462">
        <f>VLOOKUP(A462,'[1]shui_24h-VS-hzt_10_24h.GeneDiff'!$1:$1048576,10,0)</f>
        <v>1.06065716388287E-3</v>
      </c>
      <c r="K462">
        <f>VLOOKUP(A462,'[1]shui_24h-VS-hzt_10_24h.GeneDiff'!$1:$1048576,11,0)</f>
        <v>2.34348000841367E-2</v>
      </c>
      <c r="L462" t="str">
        <f>VLOOKUP(A462,'[1]shui_24h-VS-hzt_10_24h.GeneDiff'!$1:$1048576,12,0)</f>
        <v>-</v>
      </c>
      <c r="M462" t="str">
        <f>VLOOKUP(A462,'[1]shui_24h-VS-hzt_10_24h.GeneDiff'!$1:$1048576,13,0)</f>
        <v>GO:0016020//membrane</v>
      </c>
      <c r="N462" t="str">
        <f>VLOOKUP(A462,'[1]shui_24h-VS-hzt_10_24h.GeneDiff'!$1:$1048576,14,0)</f>
        <v>GO:0046873//metal ion transmembrane transporter activity</v>
      </c>
      <c r="O462" t="str">
        <f>VLOOKUP(A462,'[1]shui_24h-VS-hzt_10_24h.GeneDiff'!$1:$1048576,15,0)</f>
        <v>GO:0030001//metal ion transport;GO:0044763</v>
      </c>
      <c r="P462" t="str">
        <f>VLOOKUP(A462,'[1]shui_24h-VS-hzt_10_24h.GeneDiff'!$1:$1048576,16,0)</f>
        <v>gi|697108647|ref|XP_009608181.1|/0/PREDICTED: zinc transporter 1-like [Nicotiana tomentosiformis]</v>
      </c>
    </row>
    <row r="463" spans="1:16">
      <c r="A463" s="1" t="s">
        <v>461</v>
      </c>
      <c r="B463">
        <f>VLOOKUP(A463,'[1]shui_24h-VS-hzt_10_24h.GeneDiff'!$1:$1048576,2,0)</f>
        <v>1266</v>
      </c>
      <c r="C463">
        <f>VLOOKUP(A463,'[1]shui_24h-VS-hzt_10_24h.GeneDiff'!$1:$1048576,3,0)</f>
        <v>27</v>
      </c>
      <c r="D463">
        <f>VLOOKUP(A463,'[1]shui_24h-VS-hzt_10_24h.GeneDiff'!$1:$1048576,4,0)</f>
        <v>29</v>
      </c>
      <c r="E463">
        <f>VLOOKUP(A463,'[1]shui_24h-VS-hzt_10_24h.GeneDiff'!$1:$1048576,5,0)</f>
        <v>53</v>
      </c>
      <c r="F463">
        <f>VLOOKUP(A463,'[1]shui_24h-VS-hzt_10_24h.GeneDiff'!$1:$1048576,6,0)</f>
        <v>127</v>
      </c>
      <c r="G463">
        <f>VLOOKUP(A463,'[1]shui_24h-VS-hzt_10_24h.GeneDiff'!$1:$1048576,7,0)</f>
        <v>1.3805551148309001</v>
      </c>
      <c r="H463">
        <f>VLOOKUP(A463,'[1]shui_24h-VS-hzt_10_24h.GeneDiff'!$1:$1048576,8,0)</f>
        <v>1.6263946371911899</v>
      </c>
      <c r="I463" t="str">
        <f>VLOOKUP(A463,'[1]shui_24h-VS-hzt_10_24h.GeneDiff'!$1:$1048576,9,0)</f>
        <v>up</v>
      </c>
      <c r="J463">
        <f>VLOOKUP(A463,'[1]shui_24h-VS-hzt_10_24h.GeneDiff'!$1:$1048576,10,0)</f>
        <v>1.0665987087902899E-3</v>
      </c>
      <c r="K463">
        <f>VLOOKUP(A463,'[1]shui_24h-VS-hzt_10_24h.GeneDiff'!$1:$1048576,11,0)</f>
        <v>2.3549573311939201E-2</v>
      </c>
      <c r="L463" t="str">
        <f>VLOOKUP(A463,'[1]shui_24h-VS-hzt_10_24h.GeneDiff'!$1:$1048576,12,0)</f>
        <v>-</v>
      </c>
      <c r="M463" t="str">
        <f>VLOOKUP(A463,'[1]shui_24h-VS-hzt_10_24h.GeneDiff'!$1:$1048576,13,0)</f>
        <v>-</v>
      </c>
      <c r="N463" t="str">
        <f>VLOOKUP(A463,'[1]shui_24h-VS-hzt_10_24h.GeneDiff'!$1:$1048576,14,0)</f>
        <v>-</v>
      </c>
      <c r="O463" t="str">
        <f>VLOOKUP(A463,'[1]shui_24h-VS-hzt_10_24h.GeneDiff'!$1:$1048576,15,0)</f>
        <v>GO:0044699</v>
      </c>
      <c r="P463" t="str">
        <f>VLOOKUP(A463,'[1]shui_24h-VS-hzt_10_24h.GeneDiff'!$1:$1048576,16,0)</f>
        <v>gi|697183653|ref|XP_009600845.1|/0/PREDICTED: transcription factor MYB34-like [Nicotiana tomentosiformis]</v>
      </c>
    </row>
    <row r="464" spans="1:16">
      <c r="A464" s="1" t="s">
        <v>462</v>
      </c>
      <c r="B464">
        <f>VLOOKUP(A464,'[1]shui_24h-VS-hzt_10_24h.GeneDiff'!$1:$1048576,2,0)</f>
        <v>1374</v>
      </c>
      <c r="C464">
        <f>VLOOKUP(A464,'[1]shui_24h-VS-hzt_10_24h.GeneDiff'!$1:$1048576,3,0)</f>
        <v>103</v>
      </c>
      <c r="D464">
        <f>VLOOKUP(A464,'[1]shui_24h-VS-hzt_10_24h.GeneDiff'!$1:$1048576,4,0)</f>
        <v>86</v>
      </c>
      <c r="E464">
        <f>VLOOKUP(A464,'[1]shui_24h-VS-hzt_10_24h.GeneDiff'!$1:$1048576,5,0)</f>
        <v>138</v>
      </c>
      <c r="F464">
        <f>VLOOKUP(A464,'[1]shui_24h-VS-hzt_10_24h.GeneDiff'!$1:$1048576,6,0)</f>
        <v>301</v>
      </c>
      <c r="G464">
        <f>VLOOKUP(A464,'[1]shui_24h-VS-hzt_10_24h.GeneDiff'!$1:$1048576,7,0)</f>
        <v>2.7638004369270601</v>
      </c>
      <c r="H464">
        <f>VLOOKUP(A464,'[1]shui_24h-VS-hzt_10_24h.GeneDiff'!$1:$1048576,8,0)</f>
        <v>1.15764110322831</v>
      </c>
      <c r="I464" t="str">
        <f>VLOOKUP(A464,'[1]shui_24h-VS-hzt_10_24h.GeneDiff'!$1:$1048576,9,0)</f>
        <v>up</v>
      </c>
      <c r="J464">
        <f>VLOOKUP(A464,'[1]shui_24h-VS-hzt_10_24h.GeneDiff'!$1:$1048576,10,0)</f>
        <v>1.0747488528372599E-3</v>
      </c>
      <c r="K464">
        <f>VLOOKUP(A464,'[1]shui_24h-VS-hzt_10_24h.GeneDiff'!$1:$1048576,11,0)</f>
        <v>2.3646385682231701E-2</v>
      </c>
      <c r="L464" t="str">
        <f>VLOOKUP(A464,'[1]shui_24h-VS-hzt_10_24h.GeneDiff'!$1:$1048576,12,0)</f>
        <v>ko02010//ABC transporters</v>
      </c>
      <c r="M464" t="str">
        <f>VLOOKUP(A464,'[1]shui_24h-VS-hzt_10_24h.GeneDiff'!$1:$1048576,13,0)</f>
        <v>-</v>
      </c>
      <c r="N464" t="str">
        <f>VLOOKUP(A464,'[1]shui_24h-VS-hzt_10_24h.GeneDiff'!$1:$1048576,14,0)</f>
        <v>GO:0022857//transmembrane transporter activity;GO:0016887//ATPase activity</v>
      </c>
      <c r="O464" t="str">
        <f>VLOOKUP(A464,'[1]shui_24h-VS-hzt_10_24h.GeneDiff'!$1:$1048576,15,0)</f>
        <v>GO:0044763;GO:0009639//response to red or far red light;GO:0009791//post-embryonic development;GO:0048513//organ development;GO:0042221//response to chemical;GO:0009926//auxin polar transport</v>
      </c>
      <c r="P464" t="str">
        <f>VLOOKUP(A464,'[1]shui_24h-VS-hzt_10_24h.GeneDiff'!$1:$1048576,16,0)</f>
        <v>gi|698523316|ref|XP_009758464.1|/0/PREDICTED: ABC transporter B family member 19 [Nicotiana sylvestris]</v>
      </c>
    </row>
    <row r="465" spans="1:16">
      <c r="A465" s="1" t="s">
        <v>463</v>
      </c>
      <c r="B465">
        <f>VLOOKUP(A465,'[1]shui_24h-VS-hzt_10_24h.GeneDiff'!$1:$1048576,2,0)</f>
        <v>747</v>
      </c>
      <c r="C465">
        <f>VLOOKUP(A465,'[1]shui_24h-VS-hzt_10_24h.GeneDiff'!$1:$1048576,3,0)</f>
        <v>80</v>
      </c>
      <c r="D465">
        <f>VLOOKUP(A465,'[1]shui_24h-VS-hzt_10_24h.GeneDiff'!$1:$1048576,4,0)</f>
        <v>60</v>
      </c>
      <c r="E465">
        <f>VLOOKUP(A465,'[1]shui_24h-VS-hzt_10_24h.GeneDiff'!$1:$1048576,5,0)</f>
        <v>185</v>
      </c>
      <c r="F465">
        <f>VLOOKUP(A465,'[1]shui_24h-VS-hzt_10_24h.GeneDiff'!$1:$1048576,6,0)</f>
        <v>131</v>
      </c>
      <c r="G465">
        <f>VLOOKUP(A465,'[1]shui_24h-VS-hzt_10_24h.GeneDiff'!$1:$1048576,7,0)</f>
        <v>2.3283854363806502</v>
      </c>
      <c r="H465">
        <f>VLOOKUP(A465,'[1]shui_24h-VS-hzt_10_24h.GeneDiff'!$1:$1048576,8,0)</f>
        <v>1.14430096066953</v>
      </c>
      <c r="I465" t="str">
        <f>VLOOKUP(A465,'[1]shui_24h-VS-hzt_10_24h.GeneDiff'!$1:$1048576,9,0)</f>
        <v>up</v>
      </c>
      <c r="J465">
        <f>VLOOKUP(A465,'[1]shui_24h-VS-hzt_10_24h.GeneDiff'!$1:$1048576,10,0)</f>
        <v>1.0754834301221199E-3</v>
      </c>
      <c r="K465">
        <f>VLOOKUP(A465,'[1]shui_24h-VS-hzt_10_24h.GeneDiff'!$1:$1048576,11,0)</f>
        <v>2.3646385682231701E-2</v>
      </c>
      <c r="L465" t="str">
        <f>VLOOKUP(A465,'[1]shui_24h-VS-hzt_10_24h.GeneDiff'!$1:$1048576,12,0)</f>
        <v>-</v>
      </c>
      <c r="M465" t="str">
        <f>VLOOKUP(A465,'[1]shui_24h-VS-hzt_10_24h.GeneDiff'!$1:$1048576,13,0)</f>
        <v>-</v>
      </c>
      <c r="N465" t="str">
        <f>VLOOKUP(A465,'[1]shui_24h-VS-hzt_10_24h.GeneDiff'!$1:$1048576,14,0)</f>
        <v>-</v>
      </c>
      <c r="O465" t="str">
        <f>VLOOKUP(A465,'[1]shui_24h-VS-hzt_10_24h.GeneDiff'!$1:$1048576,15,0)</f>
        <v>-</v>
      </c>
      <c r="P465" t="str">
        <f>VLOOKUP(A465,'[1]shui_24h-VS-hzt_10_24h.GeneDiff'!$1:$1048576,16,0)</f>
        <v>gi|698479007|ref|XP_009786623.1|/1.32565e-165/PREDICTED: uncharacterized protein LOC104234713 [Nicotiana sylvestris]</v>
      </c>
    </row>
    <row r="466" spans="1:16">
      <c r="A466" s="1" t="s">
        <v>464</v>
      </c>
      <c r="B466">
        <f>VLOOKUP(A466,'[1]shui_24h-VS-hzt_10_24h.GeneDiff'!$1:$1048576,2,0)</f>
        <v>1056</v>
      </c>
      <c r="C466">
        <f>VLOOKUP(A466,'[1]shui_24h-VS-hzt_10_24h.GeneDiff'!$1:$1048576,3,0)</f>
        <v>68</v>
      </c>
      <c r="D466">
        <f>VLOOKUP(A466,'[1]shui_24h-VS-hzt_10_24h.GeneDiff'!$1:$1048576,4,0)</f>
        <v>42</v>
      </c>
      <c r="E466">
        <f>VLOOKUP(A466,'[1]shui_24h-VS-hzt_10_24h.GeneDiff'!$1:$1048576,5,0)</f>
        <v>225</v>
      </c>
      <c r="F466">
        <f>VLOOKUP(A466,'[1]shui_24h-VS-hzt_10_24h.GeneDiff'!$1:$1048576,6,0)</f>
        <v>93</v>
      </c>
      <c r="G466">
        <f>VLOOKUP(A466,'[1]shui_24h-VS-hzt_10_24h.GeneDiff'!$1:$1048576,7,0)</f>
        <v>2.2466420400141298</v>
      </c>
      <c r="H466">
        <f>VLOOKUP(A466,'[1]shui_24h-VS-hzt_10_24h.GeneDiff'!$1:$1048576,8,0)</f>
        <v>1.51084093127188</v>
      </c>
      <c r="I466" t="str">
        <f>VLOOKUP(A466,'[1]shui_24h-VS-hzt_10_24h.GeneDiff'!$1:$1048576,9,0)</f>
        <v>up</v>
      </c>
      <c r="J466">
        <f>VLOOKUP(A466,'[1]shui_24h-VS-hzt_10_24h.GeneDiff'!$1:$1048576,10,0)</f>
        <v>1.1131953702230701E-3</v>
      </c>
      <c r="K466">
        <f>VLOOKUP(A466,'[1]shui_24h-VS-hzt_10_24h.GeneDiff'!$1:$1048576,11,0)</f>
        <v>2.4238906649007699E-2</v>
      </c>
      <c r="L466" t="str">
        <f>VLOOKUP(A466,'[1]shui_24h-VS-hzt_10_24h.GeneDiff'!$1:$1048576,12,0)</f>
        <v>-</v>
      </c>
      <c r="M466" t="str">
        <f>VLOOKUP(A466,'[1]shui_24h-VS-hzt_10_24h.GeneDiff'!$1:$1048576,13,0)</f>
        <v>GO:0044421;GO:0031012//extracellular matrix</v>
      </c>
      <c r="N466" t="str">
        <f>VLOOKUP(A466,'[1]shui_24h-VS-hzt_10_24h.GeneDiff'!$1:$1048576,14,0)</f>
        <v>GO:0008422//beta-glucosidase activity</v>
      </c>
      <c r="O466" t="str">
        <f>VLOOKUP(A466,'[1]shui_24h-VS-hzt_10_24h.GeneDiff'!$1:$1048576,15,0)</f>
        <v>GO:0033554//cellular response to stress;GO:0044238//primary metabolic process</v>
      </c>
      <c r="P466" t="str">
        <f>VLOOKUP(A466,'[1]shui_24h-VS-hzt_10_24h.GeneDiff'!$1:$1048576,16,0)</f>
        <v>gi|4929153|gb|AAD33880.1|AF141653_1/0/beta-1,3-glucanase [Nicotiana tabacum]</v>
      </c>
    </row>
    <row r="467" spans="1:16">
      <c r="A467" s="1" t="s">
        <v>465</v>
      </c>
      <c r="B467">
        <f>VLOOKUP(A467,'[1]shui_24h-VS-hzt_10_24h.GeneDiff'!$1:$1048576,2,0)</f>
        <v>834</v>
      </c>
      <c r="C467">
        <f>VLOOKUP(A467,'[1]shui_24h-VS-hzt_10_24h.GeneDiff'!$1:$1048576,3,0)</f>
        <v>58</v>
      </c>
      <c r="D467">
        <f>VLOOKUP(A467,'[1]shui_24h-VS-hzt_10_24h.GeneDiff'!$1:$1048576,4,0)</f>
        <v>77</v>
      </c>
      <c r="E467">
        <f>VLOOKUP(A467,'[1]shui_24h-VS-hzt_10_24h.GeneDiff'!$1:$1048576,5,0)</f>
        <v>124</v>
      </c>
      <c r="F467">
        <f>VLOOKUP(A467,'[1]shui_24h-VS-hzt_10_24h.GeneDiff'!$1:$1048576,6,0)</f>
        <v>167</v>
      </c>
      <c r="G467">
        <f>VLOOKUP(A467,'[1]shui_24h-VS-hzt_10_24h.GeneDiff'!$1:$1048576,7,0)</f>
        <v>2.2187674833004198</v>
      </c>
      <c r="H467">
        <f>VLOOKUP(A467,'[1]shui_24h-VS-hzt_10_24h.GeneDiff'!$1:$1048576,8,0)</f>
        <v>1.07112211140394</v>
      </c>
      <c r="I467" t="str">
        <f>VLOOKUP(A467,'[1]shui_24h-VS-hzt_10_24h.GeneDiff'!$1:$1048576,9,0)</f>
        <v>up</v>
      </c>
      <c r="J467">
        <f>VLOOKUP(A467,'[1]shui_24h-VS-hzt_10_24h.GeneDiff'!$1:$1048576,10,0)</f>
        <v>1.1164346479110401E-3</v>
      </c>
      <c r="K467">
        <f>VLOOKUP(A467,'[1]shui_24h-VS-hzt_10_24h.GeneDiff'!$1:$1048576,11,0)</f>
        <v>2.4257034487533299E-2</v>
      </c>
      <c r="L467" t="str">
        <f>VLOOKUP(A467,'[1]shui_24h-VS-hzt_10_24h.GeneDiff'!$1:$1048576,12,0)</f>
        <v>ko04626//Plant-pathogen interaction</v>
      </c>
      <c r="M467" t="str">
        <f>VLOOKUP(A467,'[1]shui_24h-VS-hzt_10_24h.GeneDiff'!$1:$1048576,13,0)</f>
        <v>-</v>
      </c>
      <c r="N467" t="str">
        <f>VLOOKUP(A467,'[1]shui_24h-VS-hzt_10_24h.GeneDiff'!$1:$1048576,14,0)</f>
        <v>-</v>
      </c>
      <c r="O467" t="str">
        <f>VLOOKUP(A467,'[1]shui_24h-VS-hzt_10_24h.GeneDiff'!$1:$1048576,15,0)</f>
        <v>-</v>
      </c>
      <c r="P467" t="str">
        <f>VLOOKUP(A467,'[1]shui_24h-VS-hzt_10_24h.GeneDiff'!$1:$1048576,16,0)</f>
        <v>gi|697165738|ref|XP_009591677.1|;gi|697165736|ref|XP_009591675.1|/2.62287e-167;1.24419e-148/PREDICTED: wall-associated receptor kinase 4 [Nicotiana tomentosiformis];PREDICTED: wall-associated receptor kinase-like 22, partial [Nicotiana tomentosiformis]</v>
      </c>
    </row>
    <row r="468" spans="1:16">
      <c r="A468" s="1" t="s">
        <v>466</v>
      </c>
      <c r="B468">
        <f>VLOOKUP(A468,'[1]shui_24h-VS-hzt_10_24h.GeneDiff'!$1:$1048576,2,0)</f>
        <v>1749</v>
      </c>
      <c r="C468">
        <f>VLOOKUP(A468,'[1]shui_24h-VS-hzt_10_24h.GeneDiff'!$1:$1048576,3,0)</f>
        <v>40</v>
      </c>
      <c r="D468">
        <f>VLOOKUP(A468,'[1]shui_24h-VS-hzt_10_24h.GeneDiff'!$1:$1048576,4,0)</f>
        <v>58</v>
      </c>
      <c r="E468">
        <f>VLOOKUP(A468,'[1]shui_24h-VS-hzt_10_24h.GeneDiff'!$1:$1048576,5,0)</f>
        <v>150</v>
      </c>
      <c r="F468">
        <f>VLOOKUP(A468,'[1]shui_24h-VS-hzt_10_24h.GeneDiff'!$1:$1048576,6,0)</f>
        <v>94</v>
      </c>
      <c r="G468">
        <f>VLOOKUP(A468,'[1]shui_24h-VS-hzt_10_24h.GeneDiff'!$1:$1048576,7,0)</f>
        <v>1.9194958579163699</v>
      </c>
      <c r="H468">
        <f>VLOOKUP(A468,'[1]shui_24h-VS-hzt_10_24h.GeneDiff'!$1:$1048576,8,0)</f>
        <v>1.2999632792473601</v>
      </c>
      <c r="I468" t="str">
        <f>VLOOKUP(A468,'[1]shui_24h-VS-hzt_10_24h.GeneDiff'!$1:$1048576,9,0)</f>
        <v>up</v>
      </c>
      <c r="J468">
        <f>VLOOKUP(A468,'[1]shui_24h-VS-hzt_10_24h.GeneDiff'!$1:$1048576,10,0)</f>
        <v>1.1727030283268699E-3</v>
      </c>
      <c r="K468">
        <f>VLOOKUP(A468,'[1]shui_24h-VS-hzt_10_24h.GeneDiff'!$1:$1048576,11,0)</f>
        <v>2.51724661317861E-2</v>
      </c>
      <c r="L468" t="str">
        <f>VLOOKUP(A468,'[1]shui_24h-VS-hzt_10_24h.GeneDiff'!$1:$1048576,12,0)</f>
        <v>-</v>
      </c>
      <c r="M468" t="str">
        <f>VLOOKUP(A468,'[1]shui_24h-VS-hzt_10_24h.GeneDiff'!$1:$1048576,13,0)</f>
        <v>GO:0031224//intrinsic component of membrane</v>
      </c>
      <c r="N468" t="str">
        <f>VLOOKUP(A468,'[1]shui_24h-VS-hzt_10_24h.GeneDiff'!$1:$1048576,14,0)</f>
        <v>GO:0046943//carboxylic acid transmembrane transporter activity</v>
      </c>
      <c r="O468" t="str">
        <f>VLOOKUP(A468,'[1]shui_24h-VS-hzt_10_24h.GeneDiff'!$1:$1048576,15,0)</f>
        <v>GO:0006865//amino acid transport</v>
      </c>
      <c r="P468" t="str">
        <f>VLOOKUP(A468,'[1]shui_24h-VS-hzt_10_24h.GeneDiff'!$1:$1048576,16,0)</f>
        <v>gi|697165862|ref|XP_009591737.1|/0/PREDICTED: cationic amino acid transporter 7, chloroplastic-like [Nicotiana tomentosiformis]</v>
      </c>
    </row>
    <row r="469" spans="1:16">
      <c r="A469" s="1" t="s">
        <v>467</v>
      </c>
      <c r="B469">
        <f>VLOOKUP(A469,'[1]shui_24h-VS-hzt_10_24h.GeneDiff'!$1:$1048576,2,0)</f>
        <v>3321</v>
      </c>
      <c r="C469">
        <f>VLOOKUP(A469,'[1]shui_24h-VS-hzt_10_24h.GeneDiff'!$1:$1048576,3,0)</f>
        <v>108</v>
      </c>
      <c r="D469">
        <f>VLOOKUP(A469,'[1]shui_24h-VS-hzt_10_24h.GeneDiff'!$1:$1048576,4,0)</f>
        <v>53</v>
      </c>
      <c r="E469">
        <f>VLOOKUP(A469,'[1]shui_24h-VS-hzt_10_24h.GeneDiff'!$1:$1048576,5,0)</f>
        <v>229</v>
      </c>
      <c r="F469">
        <f>VLOOKUP(A469,'[1]shui_24h-VS-hzt_10_24h.GeneDiff'!$1:$1048576,6,0)</f>
        <v>163</v>
      </c>
      <c r="G469">
        <f>VLOOKUP(A469,'[1]shui_24h-VS-hzt_10_24h.GeneDiff'!$1:$1048576,7,0)</f>
        <v>2.6041987911359401</v>
      </c>
      <c r="H469">
        <f>VLOOKUP(A469,'[1]shui_24h-VS-hzt_10_24h.GeneDiff'!$1:$1048576,8,0)</f>
        <v>1.2457843917009099</v>
      </c>
      <c r="I469" t="str">
        <f>VLOOKUP(A469,'[1]shui_24h-VS-hzt_10_24h.GeneDiff'!$1:$1048576,9,0)</f>
        <v>up</v>
      </c>
      <c r="J469">
        <f>VLOOKUP(A469,'[1]shui_24h-VS-hzt_10_24h.GeneDiff'!$1:$1048576,10,0)</f>
        <v>1.1973106626939E-3</v>
      </c>
      <c r="K469">
        <f>VLOOKUP(A469,'[1]shui_24h-VS-hzt_10_24h.GeneDiff'!$1:$1048576,11,0)</f>
        <v>2.5541277323461401E-2</v>
      </c>
      <c r="L469" t="str">
        <f>VLOOKUP(A469,'[1]shui_24h-VS-hzt_10_24h.GeneDiff'!$1:$1048576,12,0)</f>
        <v>ko00230//Purine metabolism;ko01100//Metabolic pathways;ko04626//Plant-pathogen interaction;ko00240//Pyrimidine metabolism;ko03020//RNA polymerase</v>
      </c>
      <c r="M469" t="str">
        <f>VLOOKUP(A469,'[1]shui_24h-VS-hzt_10_24h.GeneDiff'!$1:$1048576,13,0)</f>
        <v>-</v>
      </c>
      <c r="N469" t="str">
        <f>VLOOKUP(A469,'[1]shui_24h-VS-hzt_10_24h.GeneDiff'!$1:$1048576,14,0)</f>
        <v>-</v>
      </c>
      <c r="O469" t="str">
        <f>VLOOKUP(A469,'[1]shui_24h-VS-hzt_10_24h.GeneDiff'!$1:$1048576,15,0)</f>
        <v>-</v>
      </c>
      <c r="P469" t="str">
        <f>VLOOKUP(A469,'[1]shui_24h-VS-hzt_10_24h.GeneDiff'!$1:$1048576,16,0)</f>
        <v>gi|698512376|ref|XP_009801207.1|/0/PREDICTED: putative disease resistance protein RGA3 [Nicotiana sylvestris]</v>
      </c>
    </row>
    <row r="470" spans="1:16">
      <c r="A470" s="1" t="s">
        <v>468</v>
      </c>
      <c r="B470">
        <f>VLOOKUP(A470,'[1]shui_24h-VS-hzt_10_24h.GeneDiff'!$1:$1048576,2,0)</f>
        <v>1500</v>
      </c>
      <c r="C470">
        <f>VLOOKUP(A470,'[1]shui_24h-VS-hzt_10_24h.GeneDiff'!$1:$1048576,3,0)</f>
        <v>121</v>
      </c>
      <c r="D470">
        <f>VLOOKUP(A470,'[1]shui_24h-VS-hzt_10_24h.GeneDiff'!$1:$1048576,4,0)</f>
        <v>56</v>
      </c>
      <c r="E470">
        <f>VLOOKUP(A470,'[1]shui_24h-VS-hzt_10_24h.GeneDiff'!$1:$1048576,5,0)</f>
        <v>293</v>
      </c>
      <c r="F470">
        <f>VLOOKUP(A470,'[1]shui_24h-VS-hzt_10_24h.GeneDiff'!$1:$1048576,6,0)</f>
        <v>164</v>
      </c>
      <c r="G470">
        <f>VLOOKUP(A470,'[1]shui_24h-VS-hzt_10_24h.GeneDiff'!$1:$1048576,7,0)</f>
        <v>2.8029101492682602</v>
      </c>
      <c r="H470">
        <f>VLOOKUP(A470,'[1]shui_24h-VS-hzt_10_24h.GeneDiff'!$1:$1048576,8,0)</f>
        <v>1.33558136493601</v>
      </c>
      <c r="I470" t="str">
        <f>VLOOKUP(A470,'[1]shui_24h-VS-hzt_10_24h.GeneDiff'!$1:$1048576,9,0)</f>
        <v>up</v>
      </c>
      <c r="J470">
        <f>VLOOKUP(A470,'[1]shui_24h-VS-hzt_10_24h.GeneDiff'!$1:$1048576,10,0)</f>
        <v>1.20399583035614E-3</v>
      </c>
      <c r="K470">
        <f>VLOOKUP(A470,'[1]shui_24h-VS-hzt_10_24h.GeneDiff'!$1:$1048576,11,0)</f>
        <v>2.5631859915799301E-2</v>
      </c>
      <c r="L470" t="str">
        <f>VLOOKUP(A470,'[1]shui_24h-VS-hzt_10_24h.GeneDiff'!$1:$1048576,12,0)</f>
        <v>-</v>
      </c>
      <c r="M470" t="str">
        <f>VLOOKUP(A470,'[1]shui_24h-VS-hzt_10_24h.GeneDiff'!$1:$1048576,13,0)</f>
        <v>-</v>
      </c>
      <c r="N470" t="str">
        <f>VLOOKUP(A470,'[1]shui_24h-VS-hzt_10_24h.GeneDiff'!$1:$1048576,14,0)</f>
        <v>GO:0004180//carboxypeptidase activity</v>
      </c>
      <c r="O470" t="str">
        <f>VLOOKUP(A470,'[1]shui_24h-VS-hzt_10_24h.GeneDiff'!$1:$1048576,15,0)</f>
        <v>-</v>
      </c>
      <c r="P470" t="str">
        <f>VLOOKUP(A470,'[1]shui_24h-VS-hzt_10_24h.GeneDiff'!$1:$1048576,16,0)</f>
        <v>gi|697167856|ref|XP_009592794.1|/0/PREDICTED: serine carboxypeptidase-like 40 [Nicotiana tomentosiformis]</v>
      </c>
    </row>
    <row r="471" spans="1:16">
      <c r="A471" s="1" t="s">
        <v>469</v>
      </c>
      <c r="B471">
        <f>VLOOKUP(A471,'[1]shui_24h-VS-hzt_10_24h.GeneDiff'!$1:$1048576,2,0)</f>
        <v>1182</v>
      </c>
      <c r="C471">
        <f>VLOOKUP(A471,'[1]shui_24h-VS-hzt_10_24h.GeneDiff'!$1:$1048576,3,0)</f>
        <v>7</v>
      </c>
      <c r="D471">
        <f>VLOOKUP(A471,'[1]shui_24h-VS-hzt_10_24h.GeneDiff'!$1:$1048576,4,0)</f>
        <v>23</v>
      </c>
      <c r="E471">
        <f>VLOOKUP(A471,'[1]shui_24h-VS-hzt_10_24h.GeneDiff'!$1:$1048576,5,0)</f>
        <v>58</v>
      </c>
      <c r="F471">
        <f>VLOOKUP(A471,'[1]shui_24h-VS-hzt_10_24h.GeneDiff'!$1:$1048576,6,0)</f>
        <v>51</v>
      </c>
      <c r="G471">
        <f>VLOOKUP(A471,'[1]shui_24h-VS-hzt_10_24h.GeneDiff'!$1:$1048576,7,0)</f>
        <v>0.66116684460666197</v>
      </c>
      <c r="H471">
        <f>VLOOKUP(A471,'[1]shui_24h-VS-hzt_10_24h.GeneDiff'!$1:$1048576,8,0)</f>
        <v>1.83915666818089</v>
      </c>
      <c r="I471" t="str">
        <f>VLOOKUP(A471,'[1]shui_24h-VS-hzt_10_24h.GeneDiff'!$1:$1048576,9,0)</f>
        <v>up</v>
      </c>
      <c r="J471">
        <f>VLOOKUP(A471,'[1]shui_24h-VS-hzt_10_24h.GeneDiff'!$1:$1048576,10,0)</f>
        <v>1.25699743236778E-3</v>
      </c>
      <c r="K471">
        <f>VLOOKUP(A471,'[1]shui_24h-VS-hzt_10_24h.GeneDiff'!$1:$1048576,11,0)</f>
        <v>2.6474924816656299E-2</v>
      </c>
      <c r="L471" t="str">
        <f>VLOOKUP(A471,'[1]shui_24h-VS-hzt_10_24h.GeneDiff'!$1:$1048576,12,0)</f>
        <v>-</v>
      </c>
      <c r="M471" t="str">
        <f>VLOOKUP(A471,'[1]shui_24h-VS-hzt_10_24h.GeneDiff'!$1:$1048576,13,0)</f>
        <v>-</v>
      </c>
      <c r="N471" t="str">
        <f>VLOOKUP(A471,'[1]shui_24h-VS-hzt_10_24h.GeneDiff'!$1:$1048576,14,0)</f>
        <v>-</v>
      </c>
      <c r="O471" t="str">
        <f>VLOOKUP(A471,'[1]shui_24h-VS-hzt_10_24h.GeneDiff'!$1:$1048576,15,0)</f>
        <v>-</v>
      </c>
      <c r="P471" t="str">
        <f>VLOOKUP(A471,'[1]shui_24h-VS-hzt_10_24h.GeneDiff'!$1:$1048576,16,0)</f>
        <v>gi|698487052|ref|XP_009790214.1|/0/PREDICTED: phosphate transporter PHO1 [Nicotiana sylvestris]</v>
      </c>
    </row>
    <row r="472" spans="1:16">
      <c r="A472" s="1" t="s">
        <v>470</v>
      </c>
      <c r="B472">
        <f>VLOOKUP(A472,'[1]shui_24h-VS-hzt_10_24h.GeneDiff'!$1:$1048576,2,0)</f>
        <v>1506</v>
      </c>
      <c r="C472">
        <f>VLOOKUP(A472,'[1]shui_24h-VS-hzt_10_24h.GeneDiff'!$1:$1048576,3,0)</f>
        <v>162</v>
      </c>
      <c r="D472">
        <f>VLOOKUP(A472,'[1]shui_24h-VS-hzt_10_24h.GeneDiff'!$1:$1048576,4,0)</f>
        <v>53</v>
      </c>
      <c r="E472">
        <f>VLOOKUP(A472,'[1]shui_24h-VS-hzt_10_24h.GeneDiff'!$1:$1048576,5,0)</f>
        <v>293</v>
      </c>
      <c r="F472">
        <f>VLOOKUP(A472,'[1]shui_24h-VS-hzt_10_24h.GeneDiff'!$1:$1048576,6,0)</f>
        <v>272</v>
      </c>
      <c r="G472">
        <f>VLOOKUP(A472,'[1]shui_24h-VS-hzt_10_24h.GeneDiff'!$1:$1048576,7,0)</f>
        <v>3.0912045841862099</v>
      </c>
      <c r="H472">
        <f>VLOOKUP(A472,'[1]shui_24h-VS-hzt_10_24h.GeneDiff'!$1:$1048576,8,0)</f>
        <v>1.3410228631786401</v>
      </c>
      <c r="I472" t="str">
        <f>VLOOKUP(A472,'[1]shui_24h-VS-hzt_10_24h.GeneDiff'!$1:$1048576,9,0)</f>
        <v>up</v>
      </c>
      <c r="J472">
        <f>VLOOKUP(A472,'[1]shui_24h-VS-hzt_10_24h.GeneDiff'!$1:$1048576,10,0)</f>
        <v>1.2706040184081301E-3</v>
      </c>
      <c r="K472">
        <f>VLOOKUP(A472,'[1]shui_24h-VS-hzt_10_24h.GeneDiff'!$1:$1048576,11,0)</f>
        <v>2.66185209942791E-2</v>
      </c>
      <c r="L472" t="str">
        <f>VLOOKUP(A472,'[1]shui_24h-VS-hzt_10_24h.GeneDiff'!$1:$1048576,12,0)</f>
        <v>ko04075//Plant hormone signal transduction</v>
      </c>
      <c r="M472" t="str">
        <f>VLOOKUP(A472,'[1]shui_24h-VS-hzt_10_24h.GeneDiff'!$1:$1048576,13,0)</f>
        <v>-</v>
      </c>
      <c r="N472" t="str">
        <f>VLOOKUP(A472,'[1]shui_24h-VS-hzt_10_24h.GeneDiff'!$1:$1048576,14,0)</f>
        <v>-</v>
      </c>
      <c r="O472" t="str">
        <f>VLOOKUP(A472,'[1]shui_24h-VS-hzt_10_24h.GeneDiff'!$1:$1048576,15,0)</f>
        <v>GO:0006351//transcription, DNA-templated</v>
      </c>
      <c r="P472" t="str">
        <f>VLOOKUP(A472,'[1]shui_24h-VS-hzt_10_24h.GeneDiff'!$1:$1048576,16,0)</f>
        <v>gi|697124672|ref|XP_009616343.1|/0/PREDICTED: scarecrow-like protein 21 [Nicotiana tomentosiformis]</v>
      </c>
    </row>
    <row r="473" spans="1:16">
      <c r="A473" s="1" t="s">
        <v>471</v>
      </c>
      <c r="B473">
        <f>VLOOKUP(A473,'[1]shui_24h-VS-hzt_10_24h.GeneDiff'!$1:$1048576,2,0)</f>
        <v>1011</v>
      </c>
      <c r="C473">
        <f>VLOOKUP(A473,'[1]shui_24h-VS-hzt_10_24h.GeneDiff'!$1:$1048576,3,0)</f>
        <v>22</v>
      </c>
      <c r="D473">
        <f>VLOOKUP(A473,'[1]shui_24h-VS-hzt_10_24h.GeneDiff'!$1:$1048576,4,0)</f>
        <v>6</v>
      </c>
      <c r="E473">
        <f>VLOOKUP(A473,'[1]shui_24h-VS-hzt_10_24h.GeneDiff'!$1:$1048576,5,0)</f>
        <v>112</v>
      </c>
      <c r="F473">
        <f>VLOOKUP(A473,'[1]shui_24h-VS-hzt_10_24h.GeneDiff'!$1:$1048576,6,0)</f>
        <v>33</v>
      </c>
      <c r="G473">
        <f>VLOOKUP(A473,'[1]shui_24h-VS-hzt_10_24h.GeneDiff'!$1:$1048576,7,0)</f>
        <v>0.97937283542986298</v>
      </c>
      <c r="H473">
        <f>VLOOKUP(A473,'[1]shui_24h-VS-hzt_10_24h.GeneDiff'!$1:$1048576,8,0)</f>
        <v>2.3408516494238198</v>
      </c>
      <c r="I473" t="str">
        <f>VLOOKUP(A473,'[1]shui_24h-VS-hzt_10_24h.GeneDiff'!$1:$1048576,9,0)</f>
        <v>up</v>
      </c>
      <c r="J473">
        <f>VLOOKUP(A473,'[1]shui_24h-VS-hzt_10_24h.GeneDiff'!$1:$1048576,10,0)</f>
        <v>1.2832048882058999E-3</v>
      </c>
      <c r="K473">
        <f>VLOOKUP(A473,'[1]shui_24h-VS-hzt_10_24h.GeneDiff'!$1:$1048576,11,0)</f>
        <v>2.68362683689699E-2</v>
      </c>
      <c r="L473" t="str">
        <f>VLOOKUP(A473,'[1]shui_24h-VS-hzt_10_24h.GeneDiff'!$1:$1048576,12,0)</f>
        <v>-</v>
      </c>
      <c r="M473" t="str">
        <f>VLOOKUP(A473,'[1]shui_24h-VS-hzt_10_24h.GeneDiff'!$1:$1048576,13,0)</f>
        <v>-</v>
      </c>
      <c r="N473" t="str">
        <f>VLOOKUP(A473,'[1]shui_24h-VS-hzt_10_24h.GeneDiff'!$1:$1048576,14,0)</f>
        <v>-</v>
      </c>
      <c r="O473" t="str">
        <f>VLOOKUP(A473,'[1]shui_24h-VS-hzt_10_24h.GeneDiff'!$1:$1048576,15,0)</f>
        <v>-</v>
      </c>
      <c r="P473" t="str">
        <f>VLOOKUP(A473,'[1]shui_24h-VS-hzt_10_24h.GeneDiff'!$1:$1048576,16,0)</f>
        <v>gi|697152967|ref|XP_009630726.1|/1.89434e-87/PREDICTED: uncharacterized protein LOC104120622 [Nicotiana tomentosiformis]</v>
      </c>
    </row>
    <row r="474" spans="1:16">
      <c r="A474" s="1" t="s">
        <v>472</v>
      </c>
      <c r="B474">
        <f>VLOOKUP(A474,'[1]shui_24h-VS-hzt_10_24h.GeneDiff'!$1:$1048576,2,0)</f>
        <v>1227</v>
      </c>
      <c r="C474">
        <f>VLOOKUP(A474,'[1]shui_24h-VS-hzt_10_24h.GeneDiff'!$1:$1048576,3,0)</f>
        <v>73</v>
      </c>
      <c r="D474">
        <f>VLOOKUP(A474,'[1]shui_24h-VS-hzt_10_24h.GeneDiff'!$1:$1048576,4,0)</f>
        <v>97</v>
      </c>
      <c r="E474">
        <f>VLOOKUP(A474,'[1]shui_24h-VS-hzt_10_24h.GeneDiff'!$1:$1048576,5,0)</f>
        <v>141</v>
      </c>
      <c r="F474">
        <f>VLOOKUP(A474,'[1]shui_24h-VS-hzt_10_24h.GeneDiff'!$1:$1048576,6,0)</f>
        <v>209</v>
      </c>
      <c r="G474">
        <f>VLOOKUP(A474,'[1]shui_24h-VS-hzt_10_24h.GeneDiff'!$1:$1048576,7,0)</f>
        <v>2.4999614762442999</v>
      </c>
      <c r="H474">
        <f>VLOOKUP(A474,'[1]shui_24h-VS-hzt_10_24h.GeneDiff'!$1:$1048576,8,0)</f>
        <v>1.0028315515783699</v>
      </c>
      <c r="I474" t="str">
        <f>VLOOKUP(A474,'[1]shui_24h-VS-hzt_10_24h.GeneDiff'!$1:$1048576,9,0)</f>
        <v>up</v>
      </c>
      <c r="J474">
        <f>VLOOKUP(A474,'[1]shui_24h-VS-hzt_10_24h.GeneDiff'!$1:$1048576,10,0)</f>
        <v>1.3369541763361601E-3</v>
      </c>
      <c r="K474">
        <f>VLOOKUP(A474,'[1]shui_24h-VS-hzt_10_24h.GeneDiff'!$1:$1048576,11,0)</f>
        <v>2.7750380662082099E-2</v>
      </c>
      <c r="L474" t="str">
        <f>VLOOKUP(A474,'[1]shui_24h-VS-hzt_10_24h.GeneDiff'!$1:$1048576,12,0)</f>
        <v>-</v>
      </c>
      <c r="M474" t="str">
        <f>VLOOKUP(A474,'[1]shui_24h-VS-hzt_10_24h.GeneDiff'!$1:$1048576,13,0)</f>
        <v>-</v>
      </c>
      <c r="N474" t="str">
        <f>VLOOKUP(A474,'[1]shui_24h-VS-hzt_10_24h.GeneDiff'!$1:$1048576,14,0)</f>
        <v>-</v>
      </c>
      <c r="O474" t="str">
        <f>VLOOKUP(A474,'[1]shui_24h-VS-hzt_10_24h.GeneDiff'!$1:$1048576,15,0)</f>
        <v>-</v>
      </c>
      <c r="P474" t="str">
        <f>VLOOKUP(A474,'[1]shui_24h-VS-hzt_10_24h.GeneDiff'!$1:$1048576,16,0)</f>
        <v>gi|697139385|ref|XP_009623780.1|/0/PREDICTED: uncharacterized protein LOC104114930 [Nicotiana tomentosiformis]</v>
      </c>
    </row>
    <row r="475" spans="1:16">
      <c r="A475" s="1" t="s">
        <v>473</v>
      </c>
      <c r="B475">
        <f>VLOOKUP(A475,'[1]shui_24h-VS-hzt_10_24h.GeneDiff'!$1:$1048576,2,0)</f>
        <v>1104</v>
      </c>
      <c r="C475">
        <f>VLOOKUP(A475,'[1]shui_24h-VS-hzt_10_24h.GeneDiff'!$1:$1048576,3,0)</f>
        <v>72</v>
      </c>
      <c r="D475">
        <f>VLOOKUP(A475,'[1]shui_24h-VS-hzt_10_24h.GeneDiff'!$1:$1048576,4,0)</f>
        <v>73</v>
      </c>
      <c r="E475">
        <f>VLOOKUP(A475,'[1]shui_24h-VS-hzt_10_24h.GeneDiff'!$1:$1048576,5,0)</f>
        <v>149</v>
      </c>
      <c r="F475">
        <f>VLOOKUP(A475,'[1]shui_24h-VS-hzt_10_24h.GeneDiff'!$1:$1048576,6,0)</f>
        <v>148</v>
      </c>
      <c r="G475">
        <f>VLOOKUP(A475,'[1]shui_24h-VS-hzt_10_24h.GeneDiff'!$1:$1048576,7,0)</f>
        <v>2.27758377366718</v>
      </c>
      <c r="H475">
        <f>VLOOKUP(A475,'[1]shui_24h-VS-hzt_10_24h.GeneDiff'!$1:$1048576,8,0)</f>
        <v>1.0008176816152701</v>
      </c>
      <c r="I475" t="str">
        <f>VLOOKUP(A475,'[1]shui_24h-VS-hzt_10_24h.GeneDiff'!$1:$1048576,9,0)</f>
        <v>up</v>
      </c>
      <c r="J475">
        <f>VLOOKUP(A475,'[1]shui_24h-VS-hzt_10_24h.GeneDiff'!$1:$1048576,10,0)</f>
        <v>1.3405298668492599E-3</v>
      </c>
      <c r="K475">
        <f>VLOOKUP(A475,'[1]shui_24h-VS-hzt_10_24h.GeneDiff'!$1:$1048576,11,0)</f>
        <v>2.7788011947330899E-2</v>
      </c>
      <c r="L475" t="str">
        <f>VLOOKUP(A475,'[1]shui_24h-VS-hzt_10_24h.GeneDiff'!$1:$1048576,12,0)</f>
        <v>ko00592//alpha-Linolenic acid metabolism</v>
      </c>
      <c r="M475" t="str">
        <f>VLOOKUP(A475,'[1]shui_24h-VS-hzt_10_24h.GeneDiff'!$1:$1048576,13,0)</f>
        <v>-</v>
      </c>
      <c r="N475" t="str">
        <f>VLOOKUP(A475,'[1]shui_24h-VS-hzt_10_24h.GeneDiff'!$1:$1048576,14,0)</f>
        <v>-</v>
      </c>
      <c r="O475" t="str">
        <f>VLOOKUP(A475,'[1]shui_24h-VS-hzt_10_24h.GeneDiff'!$1:$1048576,15,0)</f>
        <v>-</v>
      </c>
      <c r="P475" t="str">
        <f>VLOOKUP(A475,'[1]shui_24h-VS-hzt_10_24h.GeneDiff'!$1:$1048576,16,0)</f>
        <v>gi|698582271|ref|XP_009777778.1|/0/PREDICTED: probable S-adenosylmethionine-dependent methyltransferase At5g38780 [Nicotiana sylvestris]</v>
      </c>
    </row>
    <row r="476" spans="1:16">
      <c r="A476" s="1" t="s">
        <v>474</v>
      </c>
      <c r="B476">
        <f>VLOOKUP(A476,'[1]shui_24h-VS-hzt_10_24h.GeneDiff'!$1:$1048576,2,0)</f>
        <v>789</v>
      </c>
      <c r="C476">
        <f>VLOOKUP(A476,'[1]shui_24h-VS-hzt_10_24h.GeneDiff'!$1:$1048576,3,0)</f>
        <v>83</v>
      </c>
      <c r="D476">
        <f>VLOOKUP(A476,'[1]shui_24h-VS-hzt_10_24h.GeneDiff'!$1:$1048576,4,0)</f>
        <v>64</v>
      </c>
      <c r="E476">
        <f>VLOOKUP(A476,'[1]shui_24h-VS-hzt_10_24h.GeneDiff'!$1:$1048576,5,0)</f>
        <v>190</v>
      </c>
      <c r="F476">
        <f>VLOOKUP(A476,'[1]shui_24h-VS-hzt_10_24h.GeneDiff'!$1:$1048576,6,0)</f>
        <v>133</v>
      </c>
      <c r="G476">
        <f>VLOOKUP(A476,'[1]shui_24h-VS-hzt_10_24h.GeneDiff'!$1:$1048576,7,0)</f>
        <v>2.37145249126042</v>
      </c>
      <c r="H476">
        <f>VLOOKUP(A476,'[1]shui_24h-VS-hzt_10_24h.GeneDiff'!$1:$1048576,8,0)</f>
        <v>1.10637542482879</v>
      </c>
      <c r="I476" t="str">
        <f>VLOOKUP(A476,'[1]shui_24h-VS-hzt_10_24h.GeneDiff'!$1:$1048576,9,0)</f>
        <v>up</v>
      </c>
      <c r="J476">
        <f>VLOOKUP(A476,'[1]shui_24h-VS-hzt_10_24h.GeneDiff'!$1:$1048576,10,0)</f>
        <v>1.3639763210674899E-3</v>
      </c>
      <c r="K476">
        <f>VLOOKUP(A476,'[1]shui_24h-VS-hzt_10_24h.GeneDiff'!$1:$1048576,11,0)</f>
        <v>2.8089359521186699E-2</v>
      </c>
      <c r="L476" t="str">
        <f>VLOOKUP(A476,'[1]shui_24h-VS-hzt_10_24h.GeneDiff'!$1:$1048576,12,0)</f>
        <v>-</v>
      </c>
      <c r="M476" t="str">
        <f>VLOOKUP(A476,'[1]shui_24h-VS-hzt_10_24h.GeneDiff'!$1:$1048576,13,0)</f>
        <v>-</v>
      </c>
      <c r="N476" t="str">
        <f>VLOOKUP(A476,'[1]shui_24h-VS-hzt_10_24h.GeneDiff'!$1:$1048576,14,0)</f>
        <v>-</v>
      </c>
      <c r="O476" t="str">
        <f>VLOOKUP(A476,'[1]shui_24h-VS-hzt_10_24h.GeneDiff'!$1:$1048576,15,0)</f>
        <v>-</v>
      </c>
      <c r="P476" t="str">
        <f>VLOOKUP(A476,'[1]shui_24h-VS-hzt_10_24h.GeneDiff'!$1:$1048576,16,0)</f>
        <v>gi|698497201|ref|XP_009794603.1|/3.8691e-25/PREDICTED: blue copper protein-like [Nicotiana sylvestris]</v>
      </c>
    </row>
    <row r="477" spans="1:16">
      <c r="A477" s="1" t="s">
        <v>475</v>
      </c>
      <c r="B477">
        <f>VLOOKUP(A477,'[1]shui_24h-VS-hzt_10_24h.GeneDiff'!$1:$1048576,2,0)</f>
        <v>1302</v>
      </c>
      <c r="C477">
        <f>VLOOKUP(A477,'[1]shui_24h-VS-hzt_10_24h.GeneDiff'!$1:$1048576,3,0)</f>
        <v>18</v>
      </c>
      <c r="D477">
        <f>VLOOKUP(A477,'[1]shui_24h-VS-hzt_10_24h.GeneDiff'!$1:$1048576,4,0)</f>
        <v>8</v>
      </c>
      <c r="E477">
        <f>VLOOKUP(A477,'[1]shui_24h-VS-hzt_10_24h.GeneDiff'!$1:$1048576,5,0)</f>
        <v>23</v>
      </c>
      <c r="F477">
        <f>VLOOKUP(A477,'[1]shui_24h-VS-hzt_10_24h.GeneDiff'!$1:$1048576,6,0)</f>
        <v>119</v>
      </c>
      <c r="G477">
        <f>VLOOKUP(A477,'[1]shui_24h-VS-hzt_10_24h.GeneDiff'!$1:$1048576,7,0)</f>
        <v>0.90285617575438104</v>
      </c>
      <c r="H477">
        <f>VLOOKUP(A477,'[1]shui_24h-VS-hzt_10_24h.GeneDiff'!$1:$1048576,8,0)</f>
        <v>2.3540518976517602</v>
      </c>
      <c r="I477" t="str">
        <f>VLOOKUP(A477,'[1]shui_24h-VS-hzt_10_24h.GeneDiff'!$1:$1048576,9,0)</f>
        <v>up</v>
      </c>
      <c r="J477">
        <f>VLOOKUP(A477,'[1]shui_24h-VS-hzt_10_24h.GeneDiff'!$1:$1048576,10,0)</f>
        <v>1.3936822928595201E-3</v>
      </c>
      <c r="K477">
        <f>VLOOKUP(A477,'[1]shui_24h-VS-hzt_10_24h.GeneDiff'!$1:$1048576,11,0)</f>
        <v>2.85704870036202E-2</v>
      </c>
      <c r="L477" t="str">
        <f>VLOOKUP(A477,'[1]shui_24h-VS-hzt_10_24h.GeneDiff'!$1:$1048576,12,0)</f>
        <v>-</v>
      </c>
      <c r="M477" t="str">
        <f>VLOOKUP(A477,'[1]shui_24h-VS-hzt_10_24h.GeneDiff'!$1:$1048576,13,0)</f>
        <v>-</v>
      </c>
      <c r="N477" t="str">
        <f>VLOOKUP(A477,'[1]shui_24h-VS-hzt_10_24h.GeneDiff'!$1:$1048576,14,0)</f>
        <v>-</v>
      </c>
      <c r="O477" t="str">
        <f>VLOOKUP(A477,'[1]shui_24h-VS-hzt_10_24h.GeneDiff'!$1:$1048576,15,0)</f>
        <v>-</v>
      </c>
      <c r="P477" t="str">
        <f>VLOOKUP(A477,'[1]shui_24h-VS-hzt_10_24h.GeneDiff'!$1:$1048576,16,0)</f>
        <v>gi|697172054|ref|XP_009594964.1|/1.67046e-150/PREDICTED: F-box/FBD/LRR-repeat protein At1g13570-like [Nicotiana tomentosiformis]</v>
      </c>
    </row>
    <row r="478" spans="1:16">
      <c r="A478" s="1" t="s">
        <v>476</v>
      </c>
      <c r="B478">
        <f>VLOOKUP(A478,'[1]shui_24h-VS-hzt_10_24h.GeneDiff'!$1:$1048576,2,0)</f>
        <v>1095</v>
      </c>
      <c r="C478">
        <f>VLOOKUP(A478,'[1]shui_24h-VS-hzt_10_24h.GeneDiff'!$1:$1048576,3,0)</f>
        <v>7</v>
      </c>
      <c r="D478">
        <f>VLOOKUP(A478,'[1]shui_24h-VS-hzt_10_24h.GeneDiff'!$1:$1048576,4,0)</f>
        <v>7</v>
      </c>
      <c r="E478">
        <f>VLOOKUP(A478,'[1]shui_24h-VS-hzt_10_24h.GeneDiff'!$1:$1048576,5,0)</f>
        <v>26</v>
      </c>
      <c r="F478">
        <f>VLOOKUP(A478,'[1]shui_24h-VS-hzt_10_24h.GeneDiff'!$1:$1048576,6,0)</f>
        <v>31</v>
      </c>
      <c r="G478">
        <f>VLOOKUP(A478,'[1]shui_24h-VS-hzt_10_24h.GeneDiff'!$1:$1048576,7,0)</f>
        <v>-0.234040268852483</v>
      </c>
      <c r="H478">
        <f>VLOOKUP(A478,'[1]shui_24h-VS-hzt_10_24h.GeneDiff'!$1:$1048576,8,0)</f>
        <v>1.9702393304114001</v>
      </c>
      <c r="I478" t="str">
        <f>VLOOKUP(A478,'[1]shui_24h-VS-hzt_10_24h.GeneDiff'!$1:$1048576,9,0)</f>
        <v>up</v>
      </c>
      <c r="J478">
        <f>VLOOKUP(A478,'[1]shui_24h-VS-hzt_10_24h.GeneDiff'!$1:$1048576,10,0)</f>
        <v>1.44967941712366E-3</v>
      </c>
      <c r="K478">
        <f>VLOOKUP(A478,'[1]shui_24h-VS-hzt_10_24h.GeneDiff'!$1:$1048576,11,0)</f>
        <v>2.9261806877395598E-2</v>
      </c>
      <c r="L478" t="str">
        <f>VLOOKUP(A478,'[1]shui_24h-VS-hzt_10_24h.GeneDiff'!$1:$1048576,12,0)</f>
        <v>-</v>
      </c>
      <c r="M478" t="str">
        <f>VLOOKUP(A478,'[1]shui_24h-VS-hzt_10_24h.GeneDiff'!$1:$1048576,13,0)</f>
        <v>GO:0043231//intracellular membrane-bounded organelle</v>
      </c>
      <c r="N478" t="str">
        <f>VLOOKUP(A478,'[1]shui_24h-VS-hzt_10_24h.GeneDiff'!$1:$1048576,14,0)</f>
        <v>GO:0043169//cation binding;GO:0097159//organic cyclic compound binding</v>
      </c>
      <c r="O478" t="str">
        <f>VLOOKUP(A478,'[1]shui_24h-VS-hzt_10_24h.GeneDiff'!$1:$1048576,15,0)</f>
        <v>GO:0000904//cell morphogenesis involved in differentiation;GO:0048467//gynoecium development</v>
      </c>
      <c r="P478" t="str">
        <f>VLOOKUP(A478,'[1]shui_24h-VS-hzt_10_24h.GeneDiff'!$1:$1048576,16,0)</f>
        <v>gi|698491594|ref|XP_009792207.1|/0/PREDICTED: protein TRANSPARENT TESTA 1-like [Nicotiana sylvestris]</v>
      </c>
    </row>
    <row r="479" spans="1:16">
      <c r="A479" s="1" t="s">
        <v>477</v>
      </c>
      <c r="B479">
        <f>VLOOKUP(A479,'[1]shui_24h-VS-hzt_10_24h.GeneDiff'!$1:$1048576,2,0)</f>
        <v>675</v>
      </c>
      <c r="C479">
        <f>VLOOKUP(A479,'[1]shui_24h-VS-hzt_10_24h.GeneDiff'!$1:$1048576,3,0)</f>
        <v>42</v>
      </c>
      <c r="D479">
        <f>VLOOKUP(A479,'[1]shui_24h-VS-hzt_10_24h.GeneDiff'!$1:$1048576,4,0)</f>
        <v>47</v>
      </c>
      <c r="E479">
        <f>VLOOKUP(A479,'[1]shui_24h-VS-hzt_10_24h.GeneDiff'!$1:$1048576,5,0)</f>
        <v>94</v>
      </c>
      <c r="F479">
        <f>VLOOKUP(A479,'[1]shui_24h-VS-hzt_10_24h.GeneDiff'!$1:$1048576,6,0)</f>
        <v>113</v>
      </c>
      <c r="G479">
        <f>VLOOKUP(A479,'[1]shui_24h-VS-hzt_10_24h.GeneDiff'!$1:$1048576,7,0)</f>
        <v>1.70809454659741</v>
      </c>
      <c r="H479">
        <f>VLOOKUP(A479,'[1]shui_24h-VS-hzt_10_24h.GeneDiff'!$1:$1048576,8,0)</f>
        <v>1.1799495285112001</v>
      </c>
      <c r="I479" t="str">
        <f>VLOOKUP(A479,'[1]shui_24h-VS-hzt_10_24h.GeneDiff'!$1:$1048576,9,0)</f>
        <v>up</v>
      </c>
      <c r="J479">
        <f>VLOOKUP(A479,'[1]shui_24h-VS-hzt_10_24h.GeneDiff'!$1:$1048576,10,0)</f>
        <v>1.47837920436284E-3</v>
      </c>
      <c r="K479">
        <f>VLOOKUP(A479,'[1]shui_24h-VS-hzt_10_24h.GeneDiff'!$1:$1048576,11,0)</f>
        <v>2.9715034681672501E-2</v>
      </c>
      <c r="L479" t="str">
        <f>VLOOKUP(A479,'[1]shui_24h-VS-hzt_10_24h.GeneDiff'!$1:$1048576,12,0)</f>
        <v>-</v>
      </c>
      <c r="M479" t="str">
        <f>VLOOKUP(A479,'[1]shui_24h-VS-hzt_10_24h.GeneDiff'!$1:$1048576,13,0)</f>
        <v>-</v>
      </c>
      <c r="N479" t="str">
        <f>VLOOKUP(A479,'[1]shui_24h-VS-hzt_10_24h.GeneDiff'!$1:$1048576,14,0)</f>
        <v>-</v>
      </c>
      <c r="O479" t="str">
        <f>VLOOKUP(A479,'[1]shui_24h-VS-hzt_10_24h.GeneDiff'!$1:$1048576,15,0)</f>
        <v>-</v>
      </c>
      <c r="P479" t="str">
        <f>VLOOKUP(A479,'[1]shui_24h-VS-hzt_10_24h.GeneDiff'!$1:$1048576,16,0)</f>
        <v>gi|697153464|ref|XP_009630980.1|/1.69937e-79/PREDICTED: uncharacterized protein LOC104120835 [Nicotiana tomentosiformis]</v>
      </c>
    </row>
    <row r="480" spans="1:16">
      <c r="A480" s="1" t="s">
        <v>478</v>
      </c>
      <c r="B480">
        <f>VLOOKUP(A480,'[1]shui_24h-VS-hzt_10_24h.GeneDiff'!$1:$1048576,2,0)</f>
        <v>627</v>
      </c>
      <c r="C480">
        <f>VLOOKUP(A480,'[1]shui_24h-VS-hzt_10_24h.GeneDiff'!$1:$1048576,3,0)</f>
        <v>93</v>
      </c>
      <c r="D480">
        <f>VLOOKUP(A480,'[1]shui_24h-VS-hzt_10_24h.GeneDiff'!$1:$1048576,4,0)</f>
        <v>46</v>
      </c>
      <c r="E480">
        <f>VLOOKUP(A480,'[1]shui_24h-VS-hzt_10_24h.GeneDiff'!$1:$1048576,5,0)</f>
        <v>146</v>
      </c>
      <c r="F480">
        <f>VLOOKUP(A480,'[1]shui_24h-VS-hzt_10_24h.GeneDiff'!$1:$1048576,6,0)</f>
        <v>184</v>
      </c>
      <c r="G480">
        <f>VLOOKUP(A480,'[1]shui_24h-VS-hzt_10_24h.GeneDiff'!$1:$1048576,7,0)</f>
        <v>2.3607010197980398</v>
      </c>
      <c r="H480">
        <f>VLOOKUP(A480,'[1]shui_24h-VS-hzt_10_24h.GeneDiff'!$1:$1048576,8,0)</f>
        <v>1.19411948376799</v>
      </c>
      <c r="I480" t="str">
        <f>VLOOKUP(A480,'[1]shui_24h-VS-hzt_10_24h.GeneDiff'!$1:$1048576,9,0)</f>
        <v>up</v>
      </c>
      <c r="J480">
        <f>VLOOKUP(A480,'[1]shui_24h-VS-hzt_10_24h.GeneDiff'!$1:$1048576,10,0)</f>
        <v>1.4863165967722799E-3</v>
      </c>
      <c r="K480">
        <f>VLOOKUP(A480,'[1]shui_24h-VS-hzt_10_24h.GeneDiff'!$1:$1048576,11,0)</f>
        <v>2.9785633167835199E-2</v>
      </c>
      <c r="L480" t="str">
        <f>VLOOKUP(A480,'[1]shui_24h-VS-hzt_10_24h.GeneDiff'!$1:$1048576,12,0)</f>
        <v>-</v>
      </c>
      <c r="M480" t="str">
        <f>VLOOKUP(A480,'[1]shui_24h-VS-hzt_10_24h.GeneDiff'!$1:$1048576,13,0)</f>
        <v>-</v>
      </c>
      <c r="N480" t="str">
        <f>VLOOKUP(A480,'[1]shui_24h-VS-hzt_10_24h.GeneDiff'!$1:$1048576,14,0)</f>
        <v>-</v>
      </c>
      <c r="O480" t="str">
        <f>VLOOKUP(A480,'[1]shui_24h-VS-hzt_10_24h.GeneDiff'!$1:$1048576,15,0)</f>
        <v>-</v>
      </c>
      <c r="P480" t="str">
        <f>VLOOKUP(A480,'[1]shui_24h-VS-hzt_10_24h.GeneDiff'!$1:$1048576,16,0)</f>
        <v>gi|697128323|ref|XP_009618212.1|/1.45181e-120/PREDICTED: polyubiquitin-like [Nicotiana tomentosiformis]</v>
      </c>
    </row>
    <row r="481" spans="1:16">
      <c r="A481" s="1" t="s">
        <v>479</v>
      </c>
      <c r="B481">
        <f>VLOOKUP(A481,'[1]shui_24h-VS-hzt_10_24h.GeneDiff'!$1:$1048576,2,0)</f>
        <v>1485</v>
      </c>
      <c r="C481">
        <f>VLOOKUP(A481,'[1]shui_24h-VS-hzt_10_24h.GeneDiff'!$1:$1048576,3,0)</f>
        <v>30</v>
      </c>
      <c r="D481">
        <f>VLOOKUP(A481,'[1]shui_24h-VS-hzt_10_24h.GeneDiff'!$1:$1048576,4,0)</f>
        <v>9</v>
      </c>
      <c r="E481">
        <f>VLOOKUP(A481,'[1]shui_24h-VS-hzt_10_24h.GeneDiff'!$1:$1048576,5,0)</f>
        <v>69</v>
      </c>
      <c r="F481">
        <f>VLOOKUP(A481,'[1]shui_24h-VS-hzt_10_24h.GeneDiff'!$1:$1048576,6,0)</f>
        <v>71</v>
      </c>
      <c r="G481">
        <f>VLOOKUP(A481,'[1]shui_24h-VS-hzt_10_24h.GeneDiff'!$1:$1048576,7,0)</f>
        <v>1.0120534958256699</v>
      </c>
      <c r="H481">
        <f>VLOOKUP(A481,'[1]shui_24h-VS-hzt_10_24h.GeneDiff'!$1:$1048576,8,0)</f>
        <v>1.78655693878552</v>
      </c>
      <c r="I481" t="str">
        <f>VLOOKUP(A481,'[1]shui_24h-VS-hzt_10_24h.GeneDiff'!$1:$1048576,9,0)</f>
        <v>up</v>
      </c>
      <c r="J481">
        <f>VLOOKUP(A481,'[1]shui_24h-VS-hzt_10_24h.GeneDiff'!$1:$1048576,10,0)</f>
        <v>1.49820809909303E-3</v>
      </c>
      <c r="K481">
        <f>VLOOKUP(A481,'[1]shui_24h-VS-hzt_10_24h.GeneDiff'!$1:$1048576,11,0)</f>
        <v>2.9915771473276901E-2</v>
      </c>
      <c r="L481" t="str">
        <f>VLOOKUP(A481,'[1]shui_24h-VS-hzt_10_24h.GeneDiff'!$1:$1048576,12,0)</f>
        <v>ko04626//Plant-pathogen interaction</v>
      </c>
      <c r="M481" t="str">
        <f>VLOOKUP(A481,'[1]shui_24h-VS-hzt_10_24h.GeneDiff'!$1:$1048576,13,0)</f>
        <v>-</v>
      </c>
      <c r="N481" t="str">
        <f>VLOOKUP(A481,'[1]shui_24h-VS-hzt_10_24h.GeneDiff'!$1:$1048576,14,0)</f>
        <v>-</v>
      </c>
      <c r="O481" t="str">
        <f>VLOOKUP(A481,'[1]shui_24h-VS-hzt_10_24h.GeneDiff'!$1:$1048576,15,0)</f>
        <v>-</v>
      </c>
      <c r="P481" t="str">
        <f>VLOOKUP(A481,'[1]shui_24h-VS-hzt_10_24h.GeneDiff'!$1:$1048576,16,0)</f>
        <v>gi|698485767|ref|XP_009789647.1|/0/PREDICTED: probable L-type lectin-domain containing receptor kinase S.5 [Nicotiana sylvestris]</v>
      </c>
    </row>
    <row r="482" spans="1:16">
      <c r="A482" s="1" t="s">
        <v>480</v>
      </c>
      <c r="B482">
        <f>VLOOKUP(A482,'[1]shui_24h-VS-hzt_10_24h.GeneDiff'!$1:$1048576,2,0)</f>
        <v>1833</v>
      </c>
      <c r="C482">
        <f>VLOOKUP(A482,'[1]shui_24h-VS-hzt_10_24h.GeneDiff'!$1:$1048576,3,0)</f>
        <v>40</v>
      </c>
      <c r="D482">
        <f>VLOOKUP(A482,'[1]shui_24h-VS-hzt_10_24h.GeneDiff'!$1:$1048576,4,0)</f>
        <v>87</v>
      </c>
      <c r="E482">
        <f>VLOOKUP(A482,'[1]shui_24h-VS-hzt_10_24h.GeneDiff'!$1:$1048576,5,0)</f>
        <v>165</v>
      </c>
      <c r="F482">
        <f>VLOOKUP(A482,'[1]shui_24h-VS-hzt_10_24h.GeneDiff'!$1:$1048576,6,0)</f>
        <v>133</v>
      </c>
      <c r="G482">
        <f>VLOOKUP(A482,'[1]shui_24h-VS-hzt_10_24h.GeneDiff'!$1:$1048576,7,0)</f>
        <v>2.22072156504955</v>
      </c>
      <c r="H482">
        <f>VLOOKUP(A482,'[1]shui_24h-VS-hzt_10_24h.GeneDiff'!$1:$1048576,8,0)</f>
        <v>1.21588645122506</v>
      </c>
      <c r="I482" t="str">
        <f>VLOOKUP(A482,'[1]shui_24h-VS-hzt_10_24h.GeneDiff'!$1:$1048576,9,0)</f>
        <v>up</v>
      </c>
      <c r="J482">
        <f>VLOOKUP(A482,'[1]shui_24h-VS-hzt_10_24h.GeneDiff'!$1:$1048576,10,0)</f>
        <v>1.54647349100197E-3</v>
      </c>
      <c r="K482">
        <f>VLOOKUP(A482,'[1]shui_24h-VS-hzt_10_24h.GeneDiff'!$1:$1048576,11,0)</f>
        <v>3.0569757177304899E-2</v>
      </c>
      <c r="L482" t="str">
        <f>VLOOKUP(A482,'[1]shui_24h-VS-hzt_10_24h.GeneDiff'!$1:$1048576,12,0)</f>
        <v>-</v>
      </c>
      <c r="M482" t="str">
        <f>VLOOKUP(A482,'[1]shui_24h-VS-hzt_10_24h.GeneDiff'!$1:$1048576,13,0)</f>
        <v>GO:0005618//cell wall;GO:0031224//intrinsic component of membrane;GO:0005911//cell-cell junction;GO:0016323//basolateral plasma membrane;GO:0044424</v>
      </c>
      <c r="N482" t="str">
        <f>VLOOKUP(A482,'[1]shui_24h-VS-hzt_10_24h.GeneDiff'!$1:$1048576,14,0)</f>
        <v>-</v>
      </c>
      <c r="O482" t="str">
        <f>VLOOKUP(A482,'[1]shui_24h-VS-hzt_10_24h.GeneDiff'!$1:$1048576,15,0)</f>
        <v>GO:0060918//auxin transport;GO:0003002//regionalization;GO:0044763;GO:0009965//leaf morphogenesis;GO:0009606//tropism;GO:0090567;GO:0009793//embryo development ending in seed dormancy</v>
      </c>
      <c r="P482" t="str">
        <f>VLOOKUP(A482,'[1]shui_24h-VS-hzt_10_24h.GeneDiff'!$1:$1048576,16,0)</f>
        <v>gi|459654764|gb|AGG79244.1|/0/auxin efflux facilitator PIN1S [Nicotiana tabacum]</v>
      </c>
    </row>
    <row r="483" spans="1:16">
      <c r="A483" s="1" t="s">
        <v>481</v>
      </c>
      <c r="B483">
        <f>VLOOKUP(A483,'[1]shui_24h-VS-hzt_10_24h.GeneDiff'!$1:$1048576,2,0)</f>
        <v>1326</v>
      </c>
      <c r="C483">
        <f>VLOOKUP(A483,'[1]shui_24h-VS-hzt_10_24h.GeneDiff'!$1:$1048576,3,0)</f>
        <v>43</v>
      </c>
      <c r="D483">
        <f>VLOOKUP(A483,'[1]shui_24h-VS-hzt_10_24h.GeneDiff'!$1:$1048576,4,0)</f>
        <v>27</v>
      </c>
      <c r="E483">
        <f>VLOOKUP(A483,'[1]shui_24h-VS-hzt_10_24h.GeneDiff'!$1:$1048576,5,0)</f>
        <v>104</v>
      </c>
      <c r="F483">
        <f>VLOOKUP(A483,'[1]shui_24h-VS-hzt_10_24h.GeneDiff'!$1:$1048576,6,0)</f>
        <v>82</v>
      </c>
      <c r="G483">
        <f>VLOOKUP(A483,'[1]shui_24h-VS-hzt_10_24h.GeneDiff'!$1:$1048576,7,0)</f>
        <v>1.51275442578071</v>
      </c>
      <c r="H483">
        <f>VLOOKUP(A483,'[1]shui_24h-VS-hzt_10_24h.GeneDiff'!$1:$1048576,8,0)</f>
        <v>1.3726149463287101</v>
      </c>
      <c r="I483" t="str">
        <f>VLOOKUP(A483,'[1]shui_24h-VS-hzt_10_24h.GeneDiff'!$1:$1048576,9,0)</f>
        <v>up</v>
      </c>
      <c r="J483">
        <f>VLOOKUP(A483,'[1]shui_24h-VS-hzt_10_24h.GeneDiff'!$1:$1048576,10,0)</f>
        <v>1.55588497856666E-3</v>
      </c>
      <c r="K483">
        <f>VLOOKUP(A483,'[1]shui_24h-VS-hzt_10_24h.GeneDiff'!$1:$1048576,11,0)</f>
        <v>3.07172808323283E-2</v>
      </c>
      <c r="L483" t="str">
        <f>VLOOKUP(A483,'[1]shui_24h-VS-hzt_10_24h.GeneDiff'!$1:$1048576,12,0)</f>
        <v>ko04712//Circadian rhythm - plant</v>
      </c>
      <c r="M483" t="str">
        <f>VLOOKUP(A483,'[1]shui_24h-VS-hzt_10_24h.GeneDiff'!$1:$1048576,13,0)</f>
        <v>-</v>
      </c>
      <c r="N483" t="str">
        <f>VLOOKUP(A483,'[1]shui_24h-VS-hzt_10_24h.GeneDiff'!$1:$1048576,14,0)</f>
        <v>-</v>
      </c>
      <c r="O483" t="str">
        <f>VLOOKUP(A483,'[1]shui_24h-VS-hzt_10_24h.GeneDiff'!$1:$1048576,15,0)</f>
        <v>-</v>
      </c>
      <c r="P483" t="str">
        <f>VLOOKUP(A483,'[1]shui_24h-VS-hzt_10_24h.GeneDiff'!$1:$1048576,16,0)</f>
        <v>gi|698527116|ref|XP_009760399.1|/0/PREDICTED: transcription factor bHLH78-like [Nicotiana sylvestris]</v>
      </c>
    </row>
    <row r="484" spans="1:16">
      <c r="A484" s="1" t="s">
        <v>482</v>
      </c>
      <c r="B484">
        <f>VLOOKUP(A484,'[1]shui_24h-VS-hzt_10_24h.GeneDiff'!$1:$1048576,2,0)</f>
        <v>708</v>
      </c>
      <c r="C484">
        <f>VLOOKUP(A484,'[1]shui_24h-VS-hzt_10_24h.GeneDiff'!$1:$1048576,3,0)</f>
        <v>501</v>
      </c>
      <c r="D484">
        <f>VLOOKUP(A484,'[1]shui_24h-VS-hzt_10_24h.GeneDiff'!$1:$1048576,4,0)</f>
        <v>465</v>
      </c>
      <c r="E484">
        <f>VLOOKUP(A484,'[1]shui_24h-VS-hzt_10_24h.GeneDiff'!$1:$1048576,5,0)</f>
        <v>476</v>
      </c>
      <c r="F484">
        <f>VLOOKUP(A484,'[1]shui_24h-VS-hzt_10_24h.GeneDiff'!$1:$1048576,6,0)</f>
        <v>2492</v>
      </c>
      <c r="G484">
        <f>VLOOKUP(A484,'[1]shui_24h-VS-hzt_10_24h.GeneDiff'!$1:$1048576,7,0)</f>
        <v>5.37533160959513</v>
      </c>
      <c r="H484">
        <f>VLOOKUP(A484,'[1]shui_24h-VS-hzt_10_24h.GeneDiff'!$1:$1048576,8,0)</f>
        <v>1.5429466037673101</v>
      </c>
      <c r="I484" t="str">
        <f>VLOOKUP(A484,'[1]shui_24h-VS-hzt_10_24h.GeneDiff'!$1:$1048576,9,0)</f>
        <v>up</v>
      </c>
      <c r="J484">
        <f>VLOOKUP(A484,'[1]shui_24h-VS-hzt_10_24h.GeneDiff'!$1:$1048576,10,0)</f>
        <v>1.5577145705803299E-3</v>
      </c>
      <c r="K484">
        <f>VLOOKUP(A484,'[1]shui_24h-VS-hzt_10_24h.GeneDiff'!$1:$1048576,11,0)</f>
        <v>3.0734156880993201E-2</v>
      </c>
      <c r="L484" t="str">
        <f>VLOOKUP(A484,'[1]shui_24h-VS-hzt_10_24h.GeneDiff'!$1:$1048576,12,0)</f>
        <v>-</v>
      </c>
      <c r="M484" t="str">
        <f>VLOOKUP(A484,'[1]shui_24h-VS-hzt_10_24h.GeneDiff'!$1:$1048576,13,0)</f>
        <v>-</v>
      </c>
      <c r="N484" t="str">
        <f>VLOOKUP(A484,'[1]shui_24h-VS-hzt_10_24h.GeneDiff'!$1:$1048576,14,0)</f>
        <v>-</v>
      </c>
      <c r="O484" t="str">
        <f>VLOOKUP(A484,'[1]shui_24h-VS-hzt_10_24h.GeneDiff'!$1:$1048576,15,0)</f>
        <v>-</v>
      </c>
      <c r="P484" t="str">
        <f>VLOOKUP(A484,'[1]shui_24h-VS-hzt_10_24h.GeneDiff'!$1:$1048576,16,0)</f>
        <v>-</v>
      </c>
    </row>
    <row r="485" spans="1:16">
      <c r="A485" s="1" t="s">
        <v>483</v>
      </c>
      <c r="B485">
        <f>VLOOKUP(A485,'[1]shui_24h-VS-hzt_10_24h.GeneDiff'!$1:$1048576,2,0)</f>
        <v>3045</v>
      </c>
      <c r="C485">
        <f>VLOOKUP(A485,'[1]shui_24h-VS-hzt_10_24h.GeneDiff'!$1:$1048576,3,0)</f>
        <v>107</v>
      </c>
      <c r="D485">
        <f>VLOOKUP(A485,'[1]shui_24h-VS-hzt_10_24h.GeneDiff'!$1:$1048576,4,0)</f>
        <v>62</v>
      </c>
      <c r="E485">
        <f>VLOOKUP(A485,'[1]shui_24h-VS-hzt_10_24h.GeneDiff'!$1:$1048576,5,0)</f>
        <v>142</v>
      </c>
      <c r="F485">
        <f>VLOOKUP(A485,'[1]shui_24h-VS-hzt_10_24h.GeneDiff'!$1:$1048576,6,0)</f>
        <v>251</v>
      </c>
      <c r="G485">
        <f>VLOOKUP(A485,'[1]shui_24h-VS-hzt_10_24h.GeneDiff'!$1:$1048576,7,0)</f>
        <v>2.6113358992104199</v>
      </c>
      <c r="H485">
        <f>VLOOKUP(A485,'[1]shui_24h-VS-hzt_10_24h.GeneDiff'!$1:$1048576,8,0)</f>
        <v>1.15774296396261</v>
      </c>
      <c r="I485" t="str">
        <f>VLOOKUP(A485,'[1]shui_24h-VS-hzt_10_24h.GeneDiff'!$1:$1048576,9,0)</f>
        <v>up</v>
      </c>
      <c r="J485">
        <f>VLOOKUP(A485,'[1]shui_24h-VS-hzt_10_24h.GeneDiff'!$1:$1048576,10,0)</f>
        <v>1.5768323057287299E-3</v>
      </c>
      <c r="K485">
        <f>VLOOKUP(A485,'[1]shui_24h-VS-hzt_10_24h.GeneDiff'!$1:$1048576,11,0)</f>
        <v>3.0956379680772899E-2</v>
      </c>
      <c r="L485" t="str">
        <f>VLOOKUP(A485,'[1]shui_24h-VS-hzt_10_24h.GeneDiff'!$1:$1048576,12,0)</f>
        <v>-</v>
      </c>
      <c r="M485" t="str">
        <f>VLOOKUP(A485,'[1]shui_24h-VS-hzt_10_24h.GeneDiff'!$1:$1048576,13,0)</f>
        <v>GO:0016020//membrane</v>
      </c>
      <c r="N485" t="str">
        <f>VLOOKUP(A485,'[1]shui_24h-VS-hzt_10_24h.GeneDiff'!$1:$1048576,14,0)</f>
        <v>GO:0036094//small molecule binding;GO:0004672//protein kinase activity;GO:1901363;GO:0097159//organic cyclic compound binding</v>
      </c>
      <c r="O485" t="str">
        <f>VLOOKUP(A485,'[1]shui_24h-VS-hzt_10_24h.GeneDiff'!$1:$1048576,15,0)</f>
        <v>GO:0006796//phosphate-containing compound metabolic process</v>
      </c>
      <c r="P485" t="str">
        <f>VLOOKUP(A485,'[1]shui_24h-VS-hzt_10_24h.GeneDiff'!$1:$1048576,16,0)</f>
        <v>gi|697139338|ref|XP_009623756.1|/0/PREDICTED: leucine-rich repeat receptor-like protein kinase PXL1 [Nicotiana tomentosiformis]</v>
      </c>
    </row>
    <row r="486" spans="1:16">
      <c r="A486" s="1" t="s">
        <v>484</v>
      </c>
      <c r="B486">
        <f>VLOOKUP(A486,'[1]shui_24h-VS-hzt_10_24h.GeneDiff'!$1:$1048576,2,0)</f>
        <v>615</v>
      </c>
      <c r="C486">
        <f>VLOOKUP(A486,'[1]shui_24h-VS-hzt_10_24h.GeneDiff'!$1:$1048576,3,0)</f>
        <v>22</v>
      </c>
      <c r="D486">
        <f>VLOOKUP(A486,'[1]shui_24h-VS-hzt_10_24h.GeneDiff'!$1:$1048576,4,0)</f>
        <v>31</v>
      </c>
      <c r="E486">
        <f>VLOOKUP(A486,'[1]shui_24h-VS-hzt_10_24h.GeneDiff'!$1:$1048576,5,0)</f>
        <v>56</v>
      </c>
      <c r="F486">
        <f>VLOOKUP(A486,'[1]shui_24h-VS-hzt_10_24h.GeneDiff'!$1:$1048576,6,0)</f>
        <v>97</v>
      </c>
      <c r="G486">
        <f>VLOOKUP(A486,'[1]shui_24h-VS-hzt_10_24h.GeneDiff'!$1:$1048576,7,0)</f>
        <v>1.1957254084212401</v>
      </c>
      <c r="H486">
        <f>VLOOKUP(A486,'[1]shui_24h-VS-hzt_10_24h.GeneDiff'!$1:$1048576,8,0)</f>
        <v>1.4839147226642799</v>
      </c>
      <c r="I486" t="str">
        <f>VLOOKUP(A486,'[1]shui_24h-VS-hzt_10_24h.GeneDiff'!$1:$1048576,9,0)</f>
        <v>up</v>
      </c>
      <c r="J486">
        <f>VLOOKUP(A486,'[1]shui_24h-VS-hzt_10_24h.GeneDiff'!$1:$1048576,10,0)</f>
        <v>1.58796934528427E-3</v>
      </c>
      <c r="K486">
        <f>VLOOKUP(A486,'[1]shui_24h-VS-hzt_10_24h.GeneDiff'!$1:$1048576,11,0)</f>
        <v>3.10975686257563E-2</v>
      </c>
      <c r="L486" t="str">
        <f>VLOOKUP(A486,'[1]shui_24h-VS-hzt_10_24h.GeneDiff'!$1:$1048576,12,0)</f>
        <v>-</v>
      </c>
      <c r="M486" t="str">
        <f>VLOOKUP(A486,'[1]shui_24h-VS-hzt_10_24h.GeneDiff'!$1:$1048576,13,0)</f>
        <v>-</v>
      </c>
      <c r="N486" t="str">
        <f>VLOOKUP(A486,'[1]shui_24h-VS-hzt_10_24h.GeneDiff'!$1:$1048576,14,0)</f>
        <v>-</v>
      </c>
      <c r="O486" t="str">
        <f>VLOOKUP(A486,'[1]shui_24h-VS-hzt_10_24h.GeneDiff'!$1:$1048576,15,0)</f>
        <v>GO:0009628//response to abiotic stimulus;GO:0006950//response to stress;GO:1901700;GO:0001101//response to acid chemical</v>
      </c>
      <c r="P486" t="str">
        <f>VLOOKUP(A486,'[1]shui_24h-VS-hzt_10_24h.GeneDiff'!$1:$1048576,16,0)</f>
        <v>gi|697129151|ref|XP_009618634.1|/7.25039e-70/PREDICTED: cold-regulated 413 plasma membrane protein 1 [Nicotiana tomentosiformis]</v>
      </c>
    </row>
    <row r="487" spans="1:16">
      <c r="A487" s="1" t="s">
        <v>485</v>
      </c>
      <c r="B487">
        <f>VLOOKUP(A487,'[1]shui_24h-VS-hzt_10_24h.GeneDiff'!$1:$1048576,2,0)</f>
        <v>408</v>
      </c>
      <c r="C487">
        <f>VLOOKUP(A487,'[1]shui_24h-VS-hzt_10_24h.GeneDiff'!$1:$1048576,3,0)</f>
        <v>22</v>
      </c>
      <c r="D487">
        <f>VLOOKUP(A487,'[1]shui_24h-VS-hzt_10_24h.GeneDiff'!$1:$1048576,4,0)</f>
        <v>14</v>
      </c>
      <c r="E487">
        <f>VLOOKUP(A487,'[1]shui_24h-VS-hzt_10_24h.GeneDiff'!$1:$1048576,5,0)</f>
        <v>50</v>
      </c>
      <c r="F487">
        <f>VLOOKUP(A487,'[1]shui_24h-VS-hzt_10_24h.GeneDiff'!$1:$1048576,6,0)</f>
        <v>64</v>
      </c>
      <c r="G487">
        <f>VLOOKUP(A487,'[1]shui_24h-VS-hzt_10_24h.GeneDiff'!$1:$1048576,7,0)</f>
        <v>0.76514532179877004</v>
      </c>
      <c r="H487">
        <f>VLOOKUP(A487,'[1]shui_24h-VS-hzt_10_24h.GeneDiff'!$1:$1048576,8,0)</f>
        <v>1.61123638263219</v>
      </c>
      <c r="I487" t="str">
        <f>VLOOKUP(A487,'[1]shui_24h-VS-hzt_10_24h.GeneDiff'!$1:$1048576,9,0)</f>
        <v>up</v>
      </c>
      <c r="J487">
        <f>VLOOKUP(A487,'[1]shui_24h-VS-hzt_10_24h.GeneDiff'!$1:$1048576,10,0)</f>
        <v>1.5928908632017399E-3</v>
      </c>
      <c r="K487">
        <f>VLOOKUP(A487,'[1]shui_24h-VS-hzt_10_24h.GeneDiff'!$1:$1048576,11,0)</f>
        <v>3.1174584746050699E-2</v>
      </c>
      <c r="L487" t="str">
        <f>VLOOKUP(A487,'[1]shui_24h-VS-hzt_10_24h.GeneDiff'!$1:$1048576,12,0)</f>
        <v>-</v>
      </c>
      <c r="M487" t="str">
        <f>VLOOKUP(A487,'[1]shui_24h-VS-hzt_10_24h.GeneDiff'!$1:$1048576,13,0)</f>
        <v>-</v>
      </c>
      <c r="N487" t="str">
        <f>VLOOKUP(A487,'[1]shui_24h-VS-hzt_10_24h.GeneDiff'!$1:$1048576,14,0)</f>
        <v>-</v>
      </c>
      <c r="O487" t="str">
        <f>VLOOKUP(A487,'[1]shui_24h-VS-hzt_10_24h.GeneDiff'!$1:$1048576,15,0)</f>
        <v>-</v>
      </c>
      <c r="P487" t="str">
        <f>VLOOKUP(A487,'[1]shui_24h-VS-hzt_10_24h.GeneDiff'!$1:$1048576,16,0)</f>
        <v>gi|697176150|ref|XP_009597025.1|/3.13396e-92/PREDICTED: transcription factor PAR1 isoform X1 [Nicotiana tomentosiformis]</v>
      </c>
    </row>
    <row r="488" spans="1:16">
      <c r="A488" s="1" t="s">
        <v>486</v>
      </c>
      <c r="B488">
        <f>VLOOKUP(A488,'[1]shui_24h-VS-hzt_10_24h.GeneDiff'!$1:$1048576,2,0)</f>
        <v>675</v>
      </c>
      <c r="C488">
        <f>VLOOKUP(A488,'[1]shui_24h-VS-hzt_10_24h.GeneDiff'!$1:$1048576,3,0)</f>
        <v>15</v>
      </c>
      <c r="D488">
        <f>VLOOKUP(A488,'[1]shui_24h-VS-hzt_10_24h.GeneDiff'!$1:$1048576,4,0)</f>
        <v>26</v>
      </c>
      <c r="E488">
        <f>VLOOKUP(A488,'[1]shui_24h-VS-hzt_10_24h.GeneDiff'!$1:$1048576,5,0)</f>
        <v>72</v>
      </c>
      <c r="F488">
        <f>VLOOKUP(A488,'[1]shui_24h-VS-hzt_10_24h.GeneDiff'!$1:$1048576,6,0)</f>
        <v>53</v>
      </c>
      <c r="G488">
        <f>VLOOKUP(A488,'[1]shui_24h-VS-hzt_10_24h.GeneDiff'!$1:$1048576,7,0)</f>
        <v>0.90805060644485702</v>
      </c>
      <c r="H488">
        <f>VLOOKUP(A488,'[1]shui_24h-VS-hzt_10_24h.GeneDiff'!$1:$1048576,8,0)</f>
        <v>1.5857074015333601</v>
      </c>
      <c r="I488" t="str">
        <f>VLOOKUP(A488,'[1]shui_24h-VS-hzt_10_24h.GeneDiff'!$1:$1048576,9,0)</f>
        <v>up</v>
      </c>
      <c r="J488">
        <f>VLOOKUP(A488,'[1]shui_24h-VS-hzt_10_24h.GeneDiff'!$1:$1048576,10,0)</f>
        <v>1.59894019501761E-3</v>
      </c>
      <c r="K488">
        <f>VLOOKUP(A488,'[1]shui_24h-VS-hzt_10_24h.GeneDiff'!$1:$1048576,11,0)</f>
        <v>3.1234811281728701E-2</v>
      </c>
      <c r="L488" t="str">
        <f>VLOOKUP(A488,'[1]shui_24h-VS-hzt_10_24h.GeneDiff'!$1:$1048576,12,0)</f>
        <v>ko00480//Glutathione metabolism</v>
      </c>
      <c r="M488" t="str">
        <f>VLOOKUP(A488,'[1]shui_24h-VS-hzt_10_24h.GeneDiff'!$1:$1048576,13,0)</f>
        <v>-</v>
      </c>
      <c r="N488" t="str">
        <f>VLOOKUP(A488,'[1]shui_24h-VS-hzt_10_24h.GeneDiff'!$1:$1048576,14,0)</f>
        <v>GO:0016846//carbon-sulfur lyase activity</v>
      </c>
      <c r="O488" t="str">
        <f>VLOOKUP(A488,'[1]shui_24h-VS-hzt_10_24h.GeneDiff'!$1:$1048576,15,0)</f>
        <v>-</v>
      </c>
      <c r="P488" t="str">
        <f>VLOOKUP(A488,'[1]shui_24h-VS-hzt_10_24h.GeneDiff'!$1:$1048576,16,0)</f>
        <v>gi|697136829|ref|XP_009622502.1|/2.7877e-161/PREDICTED: glutathione transferase GST 23-like [Nicotiana tomentosiformis]</v>
      </c>
    </row>
    <row r="489" spans="1:16">
      <c r="A489" s="1" t="s">
        <v>487</v>
      </c>
      <c r="B489">
        <f>VLOOKUP(A489,'[1]shui_24h-VS-hzt_10_24h.GeneDiff'!$1:$1048576,2,0)</f>
        <v>2301</v>
      </c>
      <c r="C489">
        <f>VLOOKUP(A489,'[1]shui_24h-VS-hzt_10_24h.GeneDiff'!$1:$1048576,3,0)</f>
        <v>4</v>
      </c>
      <c r="D489">
        <f>VLOOKUP(A489,'[1]shui_24h-VS-hzt_10_24h.GeneDiff'!$1:$1048576,4,0)</f>
        <v>12</v>
      </c>
      <c r="E489">
        <f>VLOOKUP(A489,'[1]shui_24h-VS-hzt_10_24h.GeneDiff'!$1:$1048576,5,0)</f>
        <v>31</v>
      </c>
      <c r="F489">
        <f>VLOOKUP(A489,'[1]shui_24h-VS-hzt_10_24h.GeneDiff'!$1:$1048576,6,0)</f>
        <v>34</v>
      </c>
      <c r="G489">
        <f>VLOOKUP(A489,'[1]shui_24h-VS-hzt_10_24h.GeneDiff'!$1:$1048576,7,0)</f>
        <v>-6.3455741489680903E-2</v>
      </c>
      <c r="H489">
        <f>VLOOKUP(A489,'[1]shui_24h-VS-hzt_10_24h.GeneDiff'!$1:$1048576,8,0)</f>
        <v>1.98209680715313</v>
      </c>
      <c r="I489" t="str">
        <f>VLOOKUP(A489,'[1]shui_24h-VS-hzt_10_24h.GeneDiff'!$1:$1048576,9,0)</f>
        <v>up</v>
      </c>
      <c r="J489">
        <f>VLOOKUP(A489,'[1]shui_24h-VS-hzt_10_24h.GeneDiff'!$1:$1048576,10,0)</f>
        <v>1.6216872050921799E-3</v>
      </c>
      <c r="K489">
        <f>VLOOKUP(A489,'[1]shui_24h-VS-hzt_10_24h.GeneDiff'!$1:$1048576,11,0)</f>
        <v>3.1522178976648503E-2</v>
      </c>
      <c r="L489" t="str">
        <f>VLOOKUP(A489,'[1]shui_24h-VS-hzt_10_24h.GeneDiff'!$1:$1048576,12,0)</f>
        <v>ko04075//Plant hormone signal transduction</v>
      </c>
      <c r="M489" t="str">
        <f>VLOOKUP(A489,'[1]shui_24h-VS-hzt_10_24h.GeneDiff'!$1:$1048576,13,0)</f>
        <v>GO:0016020//membrane</v>
      </c>
      <c r="N489" t="str">
        <f>VLOOKUP(A489,'[1]shui_24h-VS-hzt_10_24h.GeneDiff'!$1:$1048576,14,0)</f>
        <v>GO:0004673//protein histidine kinase activity;GO:0005488;GO:0004871//signal transducer activity</v>
      </c>
      <c r="O489" t="str">
        <f>VLOOKUP(A489,'[1]shui_24h-VS-hzt_10_24h.GeneDiff'!$1:$1048576,15,0)</f>
        <v>GO:0000160//phosphorelay signal transduction system;GO:0016310//phosphorylation</v>
      </c>
      <c r="P489" t="str">
        <f>VLOOKUP(A489,'[1]shui_24h-VS-hzt_10_24h.GeneDiff'!$1:$1048576,16,0)</f>
        <v>gi|697154946|ref|XP_009631712.1|/0/PREDICTED: ethylene receptor 2-like [Nicotiana tomentosiformis]</v>
      </c>
    </row>
    <row r="490" spans="1:16">
      <c r="A490" s="1" t="s">
        <v>488</v>
      </c>
      <c r="B490">
        <f>VLOOKUP(A490,'[1]shui_24h-VS-hzt_10_24h.GeneDiff'!$1:$1048576,2,0)</f>
        <v>1866</v>
      </c>
      <c r="C490">
        <f>VLOOKUP(A490,'[1]shui_24h-VS-hzt_10_24h.GeneDiff'!$1:$1048576,3,0)</f>
        <v>140</v>
      </c>
      <c r="D490">
        <f>VLOOKUP(A490,'[1]shui_24h-VS-hzt_10_24h.GeneDiff'!$1:$1048576,4,0)</f>
        <v>82</v>
      </c>
      <c r="E490">
        <f>VLOOKUP(A490,'[1]shui_24h-VS-hzt_10_24h.GeneDiff'!$1:$1048576,5,0)</f>
        <v>124</v>
      </c>
      <c r="F490">
        <f>VLOOKUP(A490,'[1]shui_24h-VS-hzt_10_24h.GeneDiff'!$1:$1048576,6,0)</f>
        <v>642</v>
      </c>
      <c r="G490">
        <f>VLOOKUP(A490,'[1]shui_24h-VS-hzt_10_24h.GeneDiff'!$1:$1048576,7,0)</f>
        <v>3.3947094181778699</v>
      </c>
      <c r="H490">
        <f>VLOOKUP(A490,'[1]shui_24h-VS-hzt_10_24h.GeneDiff'!$1:$1048576,8,0)</f>
        <v>1.7004843009159401</v>
      </c>
      <c r="I490" t="str">
        <f>VLOOKUP(A490,'[1]shui_24h-VS-hzt_10_24h.GeneDiff'!$1:$1048576,9,0)</f>
        <v>up</v>
      </c>
      <c r="J490">
        <f>VLOOKUP(A490,'[1]shui_24h-VS-hzt_10_24h.GeneDiff'!$1:$1048576,10,0)</f>
        <v>1.66395621561384E-3</v>
      </c>
      <c r="K490">
        <f>VLOOKUP(A490,'[1]shui_24h-VS-hzt_10_24h.GeneDiff'!$1:$1048576,11,0)</f>
        <v>3.2067772324015198E-2</v>
      </c>
      <c r="L490" t="str">
        <f>VLOOKUP(A490,'[1]shui_24h-VS-hzt_10_24h.GeneDiff'!$1:$1048576,12,0)</f>
        <v>ko01100//Metabolic pathways;ko00500//Starch and sucrose metabolism</v>
      </c>
      <c r="M490" t="str">
        <f>VLOOKUP(A490,'[1]shui_24h-VS-hzt_10_24h.GeneDiff'!$1:$1048576,13,0)</f>
        <v>-</v>
      </c>
      <c r="N490" t="str">
        <f>VLOOKUP(A490,'[1]shui_24h-VS-hzt_10_24h.GeneDiff'!$1:$1048576,14,0)</f>
        <v>GO:0005488;GO:0004553//hydrolase activity, hydrolyzing O-glycosyl compounds;GO:0016798//hydrolase activity, acting on glycosyl bonds</v>
      </c>
      <c r="O490" t="str">
        <f>VLOOKUP(A490,'[1]shui_24h-VS-hzt_10_24h.GeneDiff'!$1:$1048576,15,0)</f>
        <v>GO:0044238//primary metabolic process</v>
      </c>
      <c r="P490" t="str">
        <f>VLOOKUP(A490,'[1]shui_24h-VS-hzt_10_24h.GeneDiff'!$1:$1048576,16,0)</f>
        <v>gi|698504998|ref|XP_009797971.1|;gi|698504996|ref|XP_009797970.1|/0;0/PREDICTED: endoglucanase 6-like isoform X2 [Nicotiana sylvestris];PREDICTED: endoglucanase 6-like isoform X1 [Nicotiana sylvestris]</v>
      </c>
    </row>
    <row r="491" spans="1:16">
      <c r="A491" s="1" t="s">
        <v>489</v>
      </c>
      <c r="B491">
        <f>VLOOKUP(A491,'[1]shui_24h-VS-hzt_10_24h.GeneDiff'!$1:$1048576,2,0)</f>
        <v>1197</v>
      </c>
      <c r="C491">
        <f>VLOOKUP(A491,'[1]shui_24h-VS-hzt_10_24h.GeneDiff'!$1:$1048576,3,0)</f>
        <v>59</v>
      </c>
      <c r="D491">
        <f>VLOOKUP(A491,'[1]shui_24h-VS-hzt_10_24h.GeneDiff'!$1:$1048576,4,0)</f>
        <v>66</v>
      </c>
      <c r="E491">
        <f>VLOOKUP(A491,'[1]shui_24h-VS-hzt_10_24h.GeneDiff'!$1:$1048576,5,0)</f>
        <v>145</v>
      </c>
      <c r="F491">
        <f>VLOOKUP(A491,'[1]shui_24h-VS-hzt_10_24h.GeneDiff'!$1:$1048576,6,0)</f>
        <v>120</v>
      </c>
      <c r="G491">
        <f>VLOOKUP(A491,'[1]shui_24h-VS-hzt_10_24h.GeneDiff'!$1:$1048576,7,0)</f>
        <v>2.1025512517810898</v>
      </c>
      <c r="H491">
        <f>VLOOKUP(A491,'[1]shui_24h-VS-hzt_10_24h.GeneDiff'!$1:$1048576,8,0)</f>
        <v>1.0566197224081</v>
      </c>
      <c r="I491" t="str">
        <f>VLOOKUP(A491,'[1]shui_24h-VS-hzt_10_24h.GeneDiff'!$1:$1048576,9,0)</f>
        <v>up</v>
      </c>
      <c r="J491">
        <f>VLOOKUP(A491,'[1]shui_24h-VS-hzt_10_24h.GeneDiff'!$1:$1048576,10,0)</f>
        <v>1.7307780115797E-3</v>
      </c>
      <c r="K491">
        <f>VLOOKUP(A491,'[1]shui_24h-VS-hzt_10_24h.GeneDiff'!$1:$1048576,11,0)</f>
        <v>3.2952717347280301E-2</v>
      </c>
      <c r="L491" t="str">
        <f>VLOOKUP(A491,'[1]shui_24h-VS-hzt_10_24h.GeneDiff'!$1:$1048576,12,0)</f>
        <v>-</v>
      </c>
      <c r="M491" t="str">
        <f>VLOOKUP(A491,'[1]shui_24h-VS-hzt_10_24h.GeneDiff'!$1:$1048576,13,0)</f>
        <v>-</v>
      </c>
      <c r="N491" t="str">
        <f>VLOOKUP(A491,'[1]shui_24h-VS-hzt_10_24h.GeneDiff'!$1:$1048576,14,0)</f>
        <v>-</v>
      </c>
      <c r="O491" t="str">
        <f>VLOOKUP(A491,'[1]shui_24h-VS-hzt_10_24h.GeneDiff'!$1:$1048576,15,0)</f>
        <v>-</v>
      </c>
      <c r="P491" t="str">
        <f>VLOOKUP(A491,'[1]shui_24h-VS-hzt_10_24h.GeneDiff'!$1:$1048576,16,0)</f>
        <v>gi|698484167|ref|XP_009788902.1|/0/PREDICTED: F-box only protein 8-like [Nicotiana sylvestris]</v>
      </c>
    </row>
    <row r="492" spans="1:16">
      <c r="A492" s="1" t="s">
        <v>490</v>
      </c>
      <c r="B492">
        <f>VLOOKUP(A492,'[1]shui_24h-VS-hzt_10_24h.GeneDiff'!$1:$1048576,2,0)</f>
        <v>543</v>
      </c>
      <c r="C492">
        <f>VLOOKUP(A492,'[1]shui_24h-VS-hzt_10_24h.GeneDiff'!$1:$1048576,3,0)</f>
        <v>108</v>
      </c>
      <c r="D492">
        <f>VLOOKUP(A492,'[1]shui_24h-VS-hzt_10_24h.GeneDiff'!$1:$1048576,4,0)</f>
        <v>44</v>
      </c>
      <c r="E492">
        <f>VLOOKUP(A492,'[1]shui_24h-VS-hzt_10_24h.GeneDiff'!$1:$1048576,5,0)</f>
        <v>276</v>
      </c>
      <c r="F492">
        <f>VLOOKUP(A492,'[1]shui_24h-VS-hzt_10_24h.GeneDiff'!$1:$1048576,6,0)</f>
        <v>141</v>
      </c>
      <c r="G492">
        <f>VLOOKUP(A492,'[1]shui_24h-VS-hzt_10_24h.GeneDiff'!$1:$1048576,7,0)</f>
        <v>2.65042783950926</v>
      </c>
      <c r="H492">
        <f>VLOOKUP(A492,'[1]shui_24h-VS-hzt_10_24h.GeneDiff'!$1:$1048576,8,0)</f>
        <v>1.4230344881556201</v>
      </c>
      <c r="I492" t="str">
        <f>VLOOKUP(A492,'[1]shui_24h-VS-hzt_10_24h.GeneDiff'!$1:$1048576,9,0)</f>
        <v>up</v>
      </c>
      <c r="J492">
        <f>VLOOKUP(A492,'[1]shui_24h-VS-hzt_10_24h.GeneDiff'!$1:$1048576,10,0)</f>
        <v>1.7728190717823001E-3</v>
      </c>
      <c r="K492">
        <f>VLOOKUP(A492,'[1]shui_24h-VS-hzt_10_24h.GeneDiff'!$1:$1048576,11,0)</f>
        <v>3.3490241170895101E-2</v>
      </c>
      <c r="L492" t="str">
        <f>VLOOKUP(A492,'[1]shui_24h-VS-hzt_10_24h.GeneDiff'!$1:$1048576,12,0)</f>
        <v>-</v>
      </c>
      <c r="M492" t="str">
        <f>VLOOKUP(A492,'[1]shui_24h-VS-hzt_10_24h.GeneDiff'!$1:$1048576,13,0)</f>
        <v>-</v>
      </c>
      <c r="N492" t="str">
        <f>VLOOKUP(A492,'[1]shui_24h-VS-hzt_10_24h.GeneDiff'!$1:$1048576,14,0)</f>
        <v>-</v>
      </c>
      <c r="O492" t="str">
        <f>VLOOKUP(A492,'[1]shui_24h-VS-hzt_10_24h.GeneDiff'!$1:$1048576,15,0)</f>
        <v>-</v>
      </c>
      <c r="P492" t="str">
        <f>VLOOKUP(A492,'[1]shui_24h-VS-hzt_10_24h.GeneDiff'!$1:$1048576,16,0)</f>
        <v>gi|698495739|ref|XP_009793964.1|/2.92225e-133/PREDICTED: protein PLANT CADMIUM RESISTANCE 2-like [Nicotiana sylvestris]</v>
      </c>
    </row>
    <row r="493" spans="1:16">
      <c r="A493" s="1" t="s">
        <v>491</v>
      </c>
      <c r="B493">
        <f>VLOOKUP(A493,'[1]shui_24h-VS-hzt_10_24h.GeneDiff'!$1:$1048576,2,0)</f>
        <v>1470</v>
      </c>
      <c r="C493">
        <f>VLOOKUP(A493,'[1]shui_24h-VS-hzt_10_24h.GeneDiff'!$1:$1048576,3,0)</f>
        <v>9</v>
      </c>
      <c r="D493">
        <f>VLOOKUP(A493,'[1]shui_24h-VS-hzt_10_24h.GeneDiff'!$1:$1048576,4,0)</f>
        <v>12</v>
      </c>
      <c r="E493">
        <f>VLOOKUP(A493,'[1]shui_24h-VS-hzt_10_24h.GeneDiff'!$1:$1048576,5,0)</f>
        <v>44</v>
      </c>
      <c r="F493">
        <f>VLOOKUP(A493,'[1]shui_24h-VS-hzt_10_24h.GeneDiff'!$1:$1048576,6,0)</f>
        <v>31</v>
      </c>
      <c r="G493">
        <f>VLOOKUP(A493,'[1]shui_24h-VS-hzt_10_24h.GeneDiff'!$1:$1048576,7,0)</f>
        <v>0.16670517220595299</v>
      </c>
      <c r="H493">
        <f>VLOOKUP(A493,'[1]shui_24h-VS-hzt_10_24h.GeneDiff'!$1:$1048576,8,0)</f>
        <v>1.80360620940335</v>
      </c>
      <c r="I493" t="str">
        <f>VLOOKUP(A493,'[1]shui_24h-VS-hzt_10_24h.GeneDiff'!$1:$1048576,9,0)</f>
        <v>up</v>
      </c>
      <c r="J493">
        <f>VLOOKUP(A493,'[1]shui_24h-VS-hzt_10_24h.GeneDiff'!$1:$1048576,10,0)</f>
        <v>1.7892580529491899E-3</v>
      </c>
      <c r="K493">
        <f>VLOOKUP(A493,'[1]shui_24h-VS-hzt_10_24h.GeneDiff'!$1:$1048576,11,0)</f>
        <v>3.3740141836982603E-2</v>
      </c>
      <c r="L493" t="str">
        <f>VLOOKUP(A493,'[1]shui_24h-VS-hzt_10_24h.GeneDiff'!$1:$1048576,12,0)</f>
        <v>ko00230//Purine metabolism;ko01100//Metabolic pathways;ko04626//Plant-pathogen interaction;ko00240//Pyrimidine metabolism;ko03020//RNA polymerase</v>
      </c>
      <c r="M493" t="str">
        <f>VLOOKUP(A493,'[1]shui_24h-VS-hzt_10_24h.GeneDiff'!$1:$1048576,13,0)</f>
        <v>-</v>
      </c>
      <c r="N493" t="str">
        <f>VLOOKUP(A493,'[1]shui_24h-VS-hzt_10_24h.GeneDiff'!$1:$1048576,14,0)</f>
        <v>-</v>
      </c>
      <c r="O493" t="str">
        <f>VLOOKUP(A493,'[1]shui_24h-VS-hzt_10_24h.GeneDiff'!$1:$1048576,15,0)</f>
        <v>-</v>
      </c>
      <c r="P493" t="str">
        <f>VLOOKUP(A493,'[1]shui_24h-VS-hzt_10_24h.GeneDiff'!$1:$1048576,16,0)</f>
        <v>gi|698479543|ref|XP_009786855.1|/0/PREDICTED: putative disease resistance RPP13-like protein 1 isoform X2 [Nicotiana sylvestris]</v>
      </c>
    </row>
    <row r="494" spans="1:16">
      <c r="A494" s="1" t="s">
        <v>492</v>
      </c>
      <c r="B494">
        <f>VLOOKUP(A494,'[1]shui_24h-VS-hzt_10_24h.GeneDiff'!$1:$1048576,2,0)</f>
        <v>732</v>
      </c>
      <c r="C494">
        <f>VLOOKUP(A494,'[1]shui_24h-VS-hzt_10_24h.GeneDiff'!$1:$1048576,3,0)</f>
        <v>17</v>
      </c>
      <c r="D494">
        <f>VLOOKUP(A494,'[1]shui_24h-VS-hzt_10_24h.GeneDiff'!$1:$1048576,4,0)</f>
        <v>5</v>
      </c>
      <c r="E494">
        <f>VLOOKUP(A494,'[1]shui_24h-VS-hzt_10_24h.GeneDiff'!$1:$1048576,5,0)</f>
        <v>31</v>
      </c>
      <c r="F494">
        <f>VLOOKUP(A494,'[1]shui_24h-VS-hzt_10_24h.GeneDiff'!$1:$1048576,6,0)</f>
        <v>64</v>
      </c>
      <c r="G494">
        <f>VLOOKUP(A494,'[1]shui_24h-VS-hzt_10_24h.GeneDiff'!$1:$1048576,7,0)</f>
        <v>0.42263367590260897</v>
      </c>
      <c r="H494">
        <f>VLOOKUP(A494,'[1]shui_24h-VS-hzt_10_24h.GeneDiff'!$1:$1048576,8,0)</f>
        <v>2.0319261737340102</v>
      </c>
      <c r="I494" t="str">
        <f>VLOOKUP(A494,'[1]shui_24h-VS-hzt_10_24h.GeneDiff'!$1:$1048576,9,0)</f>
        <v>up</v>
      </c>
      <c r="J494">
        <f>VLOOKUP(A494,'[1]shui_24h-VS-hzt_10_24h.GeneDiff'!$1:$1048576,10,0)</f>
        <v>1.8155599955816E-3</v>
      </c>
      <c r="K494">
        <f>VLOOKUP(A494,'[1]shui_24h-VS-hzt_10_24h.GeneDiff'!$1:$1048576,11,0)</f>
        <v>3.4073089940888202E-2</v>
      </c>
      <c r="L494" t="str">
        <f>VLOOKUP(A494,'[1]shui_24h-VS-hzt_10_24h.GeneDiff'!$1:$1048576,12,0)</f>
        <v>-</v>
      </c>
      <c r="M494" t="str">
        <f>VLOOKUP(A494,'[1]shui_24h-VS-hzt_10_24h.GeneDiff'!$1:$1048576,13,0)</f>
        <v>-</v>
      </c>
      <c r="N494" t="str">
        <f>VLOOKUP(A494,'[1]shui_24h-VS-hzt_10_24h.GeneDiff'!$1:$1048576,14,0)</f>
        <v>-</v>
      </c>
      <c r="O494" t="str">
        <f>VLOOKUP(A494,'[1]shui_24h-VS-hzt_10_24h.GeneDiff'!$1:$1048576,15,0)</f>
        <v>GO:0009873//ethylene-activated signaling pathway</v>
      </c>
      <c r="P494" t="str">
        <f>VLOOKUP(A494,'[1]shui_24h-VS-hzt_10_24h.GeneDiff'!$1:$1048576,16,0)</f>
        <v>gi|698460953|ref|XP_009781664.1|/3.68894e-165/PREDICTED: protein REVERSION-TO-ETHYLENE SENSITIVITY1-like [Nicotiana sylvestris]</v>
      </c>
    </row>
    <row r="495" spans="1:16">
      <c r="A495" s="1" t="s">
        <v>493</v>
      </c>
      <c r="B495">
        <f>VLOOKUP(A495,'[1]shui_24h-VS-hzt_10_24h.GeneDiff'!$1:$1048576,2,0)</f>
        <v>1200</v>
      </c>
      <c r="C495">
        <f>VLOOKUP(A495,'[1]shui_24h-VS-hzt_10_24h.GeneDiff'!$1:$1048576,3,0)</f>
        <v>26</v>
      </c>
      <c r="D495">
        <f>VLOOKUP(A495,'[1]shui_24h-VS-hzt_10_24h.GeneDiff'!$1:$1048576,4,0)</f>
        <v>43</v>
      </c>
      <c r="E495">
        <f>VLOOKUP(A495,'[1]shui_24h-VS-hzt_10_24h.GeneDiff'!$1:$1048576,5,0)</f>
        <v>55</v>
      </c>
      <c r="F495">
        <f>VLOOKUP(A495,'[1]shui_24h-VS-hzt_10_24h.GeneDiff'!$1:$1048576,6,0)</f>
        <v>159</v>
      </c>
      <c r="G495">
        <f>VLOOKUP(A495,'[1]shui_24h-VS-hzt_10_24h.GeneDiff'!$1:$1048576,7,0)</f>
        <v>1.6298626678446999</v>
      </c>
      <c r="H495">
        <f>VLOOKUP(A495,'[1]shui_24h-VS-hzt_10_24h.GeneDiff'!$1:$1048576,8,0)</f>
        <v>1.57867059973291</v>
      </c>
      <c r="I495" t="str">
        <f>VLOOKUP(A495,'[1]shui_24h-VS-hzt_10_24h.GeneDiff'!$1:$1048576,9,0)</f>
        <v>up</v>
      </c>
      <c r="J495">
        <f>VLOOKUP(A495,'[1]shui_24h-VS-hzt_10_24h.GeneDiff'!$1:$1048576,10,0)</f>
        <v>1.81957539951713E-3</v>
      </c>
      <c r="K495">
        <f>VLOOKUP(A495,'[1]shui_24h-VS-hzt_10_24h.GeneDiff'!$1:$1048576,11,0)</f>
        <v>3.4116830201414899E-2</v>
      </c>
      <c r="L495" t="str">
        <f>VLOOKUP(A495,'[1]shui_24h-VS-hzt_10_24h.GeneDiff'!$1:$1048576,12,0)</f>
        <v>-</v>
      </c>
      <c r="M495" t="str">
        <f>VLOOKUP(A495,'[1]shui_24h-VS-hzt_10_24h.GeneDiff'!$1:$1048576,13,0)</f>
        <v>-</v>
      </c>
      <c r="N495" t="str">
        <f>VLOOKUP(A495,'[1]shui_24h-VS-hzt_10_24h.GeneDiff'!$1:$1048576,14,0)</f>
        <v>-</v>
      </c>
      <c r="O495" t="str">
        <f>VLOOKUP(A495,'[1]shui_24h-VS-hzt_10_24h.GeneDiff'!$1:$1048576,15,0)</f>
        <v>GO:0044699;GO:0009725//response to hormone</v>
      </c>
      <c r="P495" t="str">
        <f>VLOOKUP(A495,'[1]shui_24h-VS-hzt_10_24h.GeneDiff'!$1:$1048576,16,0)</f>
        <v>gi|698496834|ref|XP_009794435.1|/0/PREDICTED: transcription factor TCP14-like [Nicotiana sylvestris]</v>
      </c>
    </row>
    <row r="496" spans="1:16">
      <c r="A496" s="1" t="s">
        <v>494</v>
      </c>
      <c r="B496">
        <f>VLOOKUP(A496,'[1]shui_24h-VS-hzt_10_24h.GeneDiff'!$1:$1048576,2,0)</f>
        <v>1125</v>
      </c>
      <c r="C496">
        <f>VLOOKUP(A496,'[1]shui_24h-VS-hzt_10_24h.GeneDiff'!$1:$1048576,3,0)</f>
        <v>42</v>
      </c>
      <c r="D496">
        <f>VLOOKUP(A496,'[1]shui_24h-VS-hzt_10_24h.GeneDiff'!$1:$1048576,4,0)</f>
        <v>50</v>
      </c>
      <c r="E496">
        <f>VLOOKUP(A496,'[1]shui_24h-VS-hzt_10_24h.GeneDiff'!$1:$1048576,5,0)</f>
        <v>96</v>
      </c>
      <c r="F496">
        <f>VLOOKUP(A496,'[1]shui_24h-VS-hzt_10_24h.GeneDiff'!$1:$1048576,6,0)</f>
        <v>113</v>
      </c>
      <c r="G496">
        <f>VLOOKUP(A496,'[1]shui_24h-VS-hzt_10_24h.GeneDiff'!$1:$1048576,7,0)</f>
        <v>1.73171511545537</v>
      </c>
      <c r="H496">
        <f>VLOOKUP(A496,'[1]shui_24h-VS-hzt_10_24h.GeneDiff'!$1:$1048576,8,0)</f>
        <v>1.1476482519122599</v>
      </c>
      <c r="I496" t="str">
        <f>VLOOKUP(A496,'[1]shui_24h-VS-hzt_10_24h.GeneDiff'!$1:$1048576,9,0)</f>
        <v>up</v>
      </c>
      <c r="J496">
        <f>VLOOKUP(A496,'[1]shui_24h-VS-hzt_10_24h.GeneDiff'!$1:$1048576,10,0)</f>
        <v>1.8254429733018599E-3</v>
      </c>
      <c r="K496">
        <f>VLOOKUP(A496,'[1]shui_24h-VS-hzt_10_24h.GeneDiff'!$1:$1048576,11,0)</f>
        <v>3.4151009524402899E-2</v>
      </c>
      <c r="L496" t="str">
        <f>VLOOKUP(A496,'[1]shui_24h-VS-hzt_10_24h.GeneDiff'!$1:$1048576,12,0)</f>
        <v>ko04075//Plant hormone signal transduction</v>
      </c>
      <c r="M496" t="str">
        <f>VLOOKUP(A496,'[1]shui_24h-VS-hzt_10_24h.GeneDiff'!$1:$1048576,13,0)</f>
        <v>GO:0043231//intracellular membrane-bounded organelle;GO:0031224//intrinsic component of membrane;GO:0042175//nuclear outer membrane-endoplasmic reticulum membrane network</v>
      </c>
      <c r="N496" t="str">
        <f>VLOOKUP(A496,'[1]shui_24h-VS-hzt_10_24h.GeneDiff'!$1:$1048576,14,0)</f>
        <v>GO:0004871//signal transducer activity;GO:0004673//protein histidine kinase activity;GO:0032550;GO:0005515//protein binding;GO:0072328;GO:0043169//cation binding</v>
      </c>
      <c r="O496" t="str">
        <f>VLOOKUP(A496,'[1]shui_24h-VS-hzt_10_24h.GeneDiff'!$1:$1048576,15,0)</f>
        <v>GO:0009720//detection of hormone stimulus;GO:0009617//response to bacterium;GO:0042743//hydrogen peroxide metabolic process;GO:0010118//stomatal movement;GO:0048580;GO:0010039//response to iron ion;GO:0006970//response to osmotic stress;GO:0006468//protein phosphorylation;GO:0001101//response to acid chemical;GO:0000160//phosphorelay signal transduction system;GO:0006725//cellular aromatic compound metabolic process;GO:0006952//defense response</v>
      </c>
      <c r="P496" t="str">
        <f>VLOOKUP(A496,'[1]shui_24h-VS-hzt_10_24h.GeneDiff'!$1:$1048576,16,0)</f>
        <v>gi|697122447|ref|XP_009615214.1|/0/PREDICTED: ethylene receptor 1 [Nicotiana tomentosiformis]</v>
      </c>
    </row>
    <row r="497" spans="1:16">
      <c r="A497" s="1" t="s">
        <v>495</v>
      </c>
      <c r="B497">
        <f>VLOOKUP(A497,'[1]shui_24h-VS-hzt_10_24h.GeneDiff'!$1:$1048576,2,0)</f>
        <v>675</v>
      </c>
      <c r="C497">
        <f>VLOOKUP(A497,'[1]shui_24h-VS-hzt_10_24h.GeneDiff'!$1:$1048576,3,0)</f>
        <v>12</v>
      </c>
      <c r="D497">
        <f>VLOOKUP(A497,'[1]shui_24h-VS-hzt_10_24h.GeneDiff'!$1:$1048576,4,0)</f>
        <v>16</v>
      </c>
      <c r="E497">
        <f>VLOOKUP(A497,'[1]shui_24h-VS-hzt_10_24h.GeneDiff'!$1:$1048576,5,0)</f>
        <v>53</v>
      </c>
      <c r="F497">
        <f>VLOOKUP(A497,'[1]shui_24h-VS-hzt_10_24h.GeneDiff'!$1:$1048576,6,0)</f>
        <v>38</v>
      </c>
      <c r="G497">
        <f>VLOOKUP(A497,'[1]shui_24h-VS-hzt_10_24h.GeneDiff'!$1:$1048576,7,0)</f>
        <v>0.45487080792122703</v>
      </c>
      <c r="H497">
        <f>VLOOKUP(A497,'[1]shui_24h-VS-hzt_10_24h.GeneDiff'!$1:$1048576,8,0)</f>
        <v>1.6709767149055399</v>
      </c>
      <c r="I497" t="str">
        <f>VLOOKUP(A497,'[1]shui_24h-VS-hzt_10_24h.GeneDiff'!$1:$1048576,9,0)</f>
        <v>up</v>
      </c>
      <c r="J497">
        <f>VLOOKUP(A497,'[1]shui_24h-VS-hzt_10_24h.GeneDiff'!$1:$1048576,10,0)</f>
        <v>1.83003849217763E-3</v>
      </c>
      <c r="K497">
        <f>VLOOKUP(A497,'[1]shui_24h-VS-hzt_10_24h.GeneDiff'!$1:$1048576,11,0)</f>
        <v>3.4182040059163803E-2</v>
      </c>
      <c r="L497" t="str">
        <f>VLOOKUP(A497,'[1]shui_24h-VS-hzt_10_24h.GeneDiff'!$1:$1048576,12,0)</f>
        <v>-</v>
      </c>
      <c r="M497" t="str">
        <f>VLOOKUP(A497,'[1]shui_24h-VS-hzt_10_24h.GeneDiff'!$1:$1048576,13,0)</f>
        <v>-</v>
      </c>
      <c r="N497" t="str">
        <f>VLOOKUP(A497,'[1]shui_24h-VS-hzt_10_24h.GeneDiff'!$1:$1048576,14,0)</f>
        <v>-</v>
      </c>
      <c r="O497" t="str">
        <f>VLOOKUP(A497,'[1]shui_24h-VS-hzt_10_24h.GeneDiff'!$1:$1048576,15,0)</f>
        <v>-</v>
      </c>
      <c r="P497" t="str">
        <f>VLOOKUP(A497,'[1]shui_24h-VS-hzt_10_24h.GeneDiff'!$1:$1048576,16,0)</f>
        <v>gi|698487965|ref|XP_009790601.1|/8.36733e-53/PREDICTED: dof zinc finger protein DOF3.1-like [Nicotiana sylvestris]</v>
      </c>
    </row>
    <row r="498" spans="1:16">
      <c r="A498" s="1" t="s">
        <v>496</v>
      </c>
      <c r="B498">
        <f>VLOOKUP(A498,'[1]shui_24h-VS-hzt_10_24h.GeneDiff'!$1:$1048576,2,0)</f>
        <v>951</v>
      </c>
      <c r="C498">
        <f>VLOOKUP(A498,'[1]shui_24h-VS-hzt_10_24h.GeneDiff'!$1:$1048576,3,0)</f>
        <v>19</v>
      </c>
      <c r="D498">
        <f>VLOOKUP(A498,'[1]shui_24h-VS-hzt_10_24h.GeneDiff'!$1:$1048576,4,0)</f>
        <v>28</v>
      </c>
      <c r="E498">
        <f>VLOOKUP(A498,'[1]shui_24h-VS-hzt_10_24h.GeneDiff'!$1:$1048576,5,0)</f>
        <v>64</v>
      </c>
      <c r="F498">
        <f>VLOOKUP(A498,'[1]shui_24h-VS-hzt_10_24h.GeneDiff'!$1:$1048576,6,0)</f>
        <v>66</v>
      </c>
      <c r="G498">
        <f>VLOOKUP(A498,'[1]shui_24h-VS-hzt_10_24h.GeneDiff'!$1:$1048576,7,0)</f>
        <v>0.99285594312431502</v>
      </c>
      <c r="H498">
        <f>VLOOKUP(A498,'[1]shui_24h-VS-hzt_10_24h.GeneDiff'!$1:$1048576,8,0)</f>
        <v>1.43529247205142</v>
      </c>
      <c r="I498" t="str">
        <f>VLOOKUP(A498,'[1]shui_24h-VS-hzt_10_24h.GeneDiff'!$1:$1048576,9,0)</f>
        <v>up</v>
      </c>
      <c r="J498">
        <f>VLOOKUP(A498,'[1]shui_24h-VS-hzt_10_24h.GeneDiff'!$1:$1048576,10,0)</f>
        <v>1.83951992773144E-3</v>
      </c>
      <c r="K498">
        <f>VLOOKUP(A498,'[1]shui_24h-VS-hzt_10_24h.GeneDiff'!$1:$1048576,11,0)</f>
        <v>3.4263052272778399E-2</v>
      </c>
      <c r="L498" t="str">
        <f>VLOOKUP(A498,'[1]shui_24h-VS-hzt_10_24h.GeneDiff'!$1:$1048576,12,0)</f>
        <v>ko04146//Peroxisome;ko00270//Cysteine and methionine metabolism;ko01100//Metabolic pathways;ko00300//Lysine biosynthesis;ko00260//Glycine, serine and threonine metabolism;ko01110//Biosynthesis of secondary metabolites</v>
      </c>
      <c r="M498" t="str">
        <f>VLOOKUP(A498,'[1]shui_24h-VS-hzt_10_24h.GeneDiff'!$1:$1048576,13,0)</f>
        <v>GO:0031224//intrinsic component of membrane</v>
      </c>
      <c r="N498" t="str">
        <f>VLOOKUP(A498,'[1]shui_24h-VS-hzt_10_24h.GeneDiff'!$1:$1048576,14,0)</f>
        <v>-</v>
      </c>
      <c r="O498" t="str">
        <f>VLOOKUP(A498,'[1]shui_24h-VS-hzt_10_24h.GeneDiff'!$1:$1048576,15,0)</f>
        <v>GO:0051234//establishment of localization;GO:0044763</v>
      </c>
      <c r="P498" t="str">
        <f>VLOOKUP(A498,'[1]shui_24h-VS-hzt_10_24h.GeneDiff'!$1:$1048576,16,0)</f>
        <v>gi|698568048|ref|XP_009773949.1|/0/PREDICTED: peroxisomal adenine nucleotide carrier 1-like [Nicotiana sylvestris]</v>
      </c>
    </row>
    <row r="499" spans="1:16">
      <c r="A499" s="1" t="s">
        <v>497</v>
      </c>
      <c r="B499">
        <f>VLOOKUP(A499,'[1]shui_24h-VS-hzt_10_24h.GeneDiff'!$1:$1048576,2,0)</f>
        <v>561</v>
      </c>
      <c r="C499">
        <f>VLOOKUP(A499,'[1]shui_24h-VS-hzt_10_24h.GeneDiff'!$1:$1048576,3,0)</f>
        <v>9</v>
      </c>
      <c r="D499">
        <f>VLOOKUP(A499,'[1]shui_24h-VS-hzt_10_24h.GeneDiff'!$1:$1048576,4,0)</f>
        <v>5</v>
      </c>
      <c r="E499">
        <f>VLOOKUP(A499,'[1]shui_24h-VS-hzt_10_24h.GeneDiff'!$1:$1048576,5,0)</f>
        <v>33</v>
      </c>
      <c r="F499">
        <f>VLOOKUP(A499,'[1]shui_24h-VS-hzt_10_24h.GeneDiff'!$1:$1048576,6,0)</f>
        <v>24</v>
      </c>
      <c r="G499">
        <f>VLOOKUP(A499,'[1]shui_24h-VS-hzt_10_24h.GeneDiff'!$1:$1048576,7,0)</f>
        <v>-0.22891649760611199</v>
      </c>
      <c r="H499">
        <f>VLOOKUP(A499,'[1]shui_24h-VS-hzt_10_24h.GeneDiff'!$1:$1048576,8,0)</f>
        <v>1.9755603511941799</v>
      </c>
      <c r="I499" t="str">
        <f>VLOOKUP(A499,'[1]shui_24h-VS-hzt_10_24h.GeneDiff'!$1:$1048576,9,0)</f>
        <v>up</v>
      </c>
      <c r="J499">
        <f>VLOOKUP(A499,'[1]shui_24h-VS-hzt_10_24h.GeneDiff'!$1:$1048576,10,0)</f>
        <v>1.8697655080310699E-3</v>
      </c>
      <c r="K499">
        <f>VLOOKUP(A499,'[1]shui_24h-VS-hzt_10_24h.GeneDiff'!$1:$1048576,11,0)</f>
        <v>3.46775510015951E-2</v>
      </c>
      <c r="L499" t="str">
        <f>VLOOKUP(A499,'[1]shui_24h-VS-hzt_10_24h.GeneDiff'!$1:$1048576,12,0)</f>
        <v>ko01100//Metabolic pathways;ko00300//Lysine biosynthesis;ko01110//Biosynthesis of secondary metabolites</v>
      </c>
      <c r="M499" t="str">
        <f>VLOOKUP(A499,'[1]shui_24h-VS-hzt_10_24h.GeneDiff'!$1:$1048576,13,0)</f>
        <v>GO:0009532//plastid stroma</v>
      </c>
      <c r="N499" t="str">
        <f>VLOOKUP(A499,'[1]shui_24h-VS-hzt_10_24h.GeneDiff'!$1:$1048576,14,0)</f>
        <v>GO:0016831//carboxy-lyase activity</v>
      </c>
      <c r="O499" t="str">
        <f>VLOOKUP(A499,'[1]shui_24h-VS-hzt_10_24h.GeneDiff'!$1:$1048576,15,0)</f>
        <v>GO:0009085//lysine biosynthetic process</v>
      </c>
      <c r="P499" t="str">
        <f>VLOOKUP(A499,'[1]shui_24h-VS-hzt_10_24h.GeneDiff'!$1:$1048576,16,0)</f>
        <v>gi|641828759|gb|KDO47898.1|;gi|698577107|ref|XP_009776380.1|/3.16191e-119;2.46215e-23/hypothetical protein CISIN_1g0120982mg, partial [Citrus sinensis];PREDICTED: diaminopimelate decarboxylase 2, chloroplastic-like [Nicotiana sylvestris]</v>
      </c>
    </row>
    <row r="500" spans="1:16">
      <c r="A500" s="1" t="s">
        <v>498</v>
      </c>
      <c r="B500">
        <f>VLOOKUP(A500,'[1]shui_24h-VS-hzt_10_24h.GeneDiff'!$1:$1048576,2,0)</f>
        <v>855</v>
      </c>
      <c r="C500">
        <f>VLOOKUP(A500,'[1]shui_24h-VS-hzt_10_24h.GeneDiff'!$1:$1048576,3,0)</f>
        <v>181</v>
      </c>
      <c r="D500">
        <f>VLOOKUP(A500,'[1]shui_24h-VS-hzt_10_24h.GeneDiff'!$1:$1048576,4,0)</f>
        <v>296</v>
      </c>
      <c r="E500">
        <f>VLOOKUP(A500,'[1]shui_24h-VS-hzt_10_24h.GeneDiff'!$1:$1048576,5,0)</f>
        <v>282</v>
      </c>
      <c r="F500">
        <f>VLOOKUP(A500,'[1]shui_24h-VS-hzt_10_24h.GeneDiff'!$1:$1048576,6,0)</f>
        <v>837</v>
      </c>
      <c r="G500">
        <f>VLOOKUP(A500,'[1]shui_24h-VS-hzt_10_24h.GeneDiff'!$1:$1048576,7,0)</f>
        <v>4.0870509804368904</v>
      </c>
      <c r="H500">
        <f>VLOOKUP(A500,'[1]shui_24h-VS-hzt_10_24h.GeneDiff'!$1:$1048576,8,0)</f>
        <v>1.1781064575934701</v>
      </c>
      <c r="I500" t="str">
        <f>VLOOKUP(A500,'[1]shui_24h-VS-hzt_10_24h.GeneDiff'!$1:$1048576,9,0)</f>
        <v>up</v>
      </c>
      <c r="J500">
        <f>VLOOKUP(A500,'[1]shui_24h-VS-hzt_10_24h.GeneDiff'!$1:$1048576,10,0)</f>
        <v>1.8896479768944301E-3</v>
      </c>
      <c r="K500">
        <f>VLOOKUP(A500,'[1]shui_24h-VS-hzt_10_24h.GeneDiff'!$1:$1048576,11,0)</f>
        <v>3.4964032314263198E-2</v>
      </c>
      <c r="L500" t="str">
        <f>VLOOKUP(A500,'[1]shui_24h-VS-hzt_10_24h.GeneDiff'!$1:$1048576,12,0)</f>
        <v>-</v>
      </c>
      <c r="M500" t="str">
        <f>VLOOKUP(A500,'[1]shui_24h-VS-hzt_10_24h.GeneDiff'!$1:$1048576,13,0)</f>
        <v>GO:0005576//extracellular region</v>
      </c>
      <c r="N500" t="str">
        <f>VLOOKUP(A500,'[1]shui_24h-VS-hzt_10_24h.GeneDiff'!$1:$1048576,14,0)</f>
        <v>GO:0016790//thiolester hydrolase activity</v>
      </c>
      <c r="O500" t="str">
        <f>VLOOKUP(A500,'[1]shui_24h-VS-hzt_10_24h.GeneDiff'!$1:$1048576,15,0)</f>
        <v>GO:0044282;GO:0010038//response to metal ion</v>
      </c>
      <c r="P500" t="str">
        <f>VLOOKUP(A500,'[1]shui_24h-VS-hzt_10_24h.GeneDiff'!$1:$1048576,16,0)</f>
        <v>gi|698444581|ref|XP_009766444.1|;gi|697102342|ref|XP_009600563.1|/0;1.83759e-151/PREDICTED: S-formylglutathione hydrolase [Nicotiana sylvestris];PREDICTED: S-formylglutathione hydrolase-like [Nicotiana tomentosiformis]</v>
      </c>
    </row>
    <row r="501" spans="1:16">
      <c r="A501" s="1" t="s">
        <v>499</v>
      </c>
      <c r="B501">
        <f>VLOOKUP(A501,'[1]shui_24h-VS-hzt_10_24h.GeneDiff'!$1:$1048576,2,0)</f>
        <v>1518</v>
      </c>
      <c r="C501">
        <f>VLOOKUP(A501,'[1]shui_24h-VS-hzt_10_24h.GeneDiff'!$1:$1048576,3,0)</f>
        <v>17</v>
      </c>
      <c r="D501">
        <f>VLOOKUP(A501,'[1]shui_24h-VS-hzt_10_24h.GeneDiff'!$1:$1048576,4,0)</f>
        <v>36</v>
      </c>
      <c r="E501">
        <f>VLOOKUP(A501,'[1]shui_24h-VS-hzt_10_24h.GeneDiff'!$1:$1048576,5,0)</f>
        <v>77</v>
      </c>
      <c r="F501">
        <f>VLOOKUP(A501,'[1]shui_24h-VS-hzt_10_24h.GeneDiff'!$1:$1048576,6,0)</f>
        <v>73</v>
      </c>
      <c r="G501">
        <f>VLOOKUP(A501,'[1]shui_24h-VS-hzt_10_24h.GeneDiff'!$1:$1048576,7,0)</f>
        <v>1.18210320321091</v>
      </c>
      <c r="H501">
        <f>VLOOKUP(A501,'[1]shui_24h-VS-hzt_10_24h.GeneDiff'!$1:$1048576,8,0)</f>
        <v>1.47696734246422</v>
      </c>
      <c r="I501" t="str">
        <f>VLOOKUP(A501,'[1]shui_24h-VS-hzt_10_24h.GeneDiff'!$1:$1048576,9,0)</f>
        <v>up</v>
      </c>
      <c r="J501">
        <f>VLOOKUP(A501,'[1]shui_24h-VS-hzt_10_24h.GeneDiff'!$1:$1048576,10,0)</f>
        <v>1.93924971422867E-3</v>
      </c>
      <c r="K501">
        <f>VLOOKUP(A501,'[1]shui_24h-VS-hzt_10_24h.GeneDiff'!$1:$1048576,11,0)</f>
        <v>3.5672464550709299E-2</v>
      </c>
      <c r="L501" t="str">
        <f>VLOOKUP(A501,'[1]shui_24h-VS-hzt_10_24h.GeneDiff'!$1:$1048576,12,0)</f>
        <v>ko04626//Plant-pathogen interaction;ko04712//Circadian rhythm - plant;ko04075//Plant hormone signal transduction</v>
      </c>
      <c r="M501" t="str">
        <f>VLOOKUP(A501,'[1]shui_24h-VS-hzt_10_24h.GeneDiff'!$1:$1048576,13,0)</f>
        <v>-</v>
      </c>
      <c r="N501" t="str">
        <f>VLOOKUP(A501,'[1]shui_24h-VS-hzt_10_24h.GeneDiff'!$1:$1048576,14,0)</f>
        <v>-</v>
      </c>
      <c r="O501" t="str">
        <f>VLOOKUP(A501,'[1]shui_24h-VS-hzt_10_24h.GeneDiff'!$1:$1048576,15,0)</f>
        <v>-</v>
      </c>
      <c r="P501" t="str">
        <f>VLOOKUP(A501,'[1]shui_24h-VS-hzt_10_24h.GeneDiff'!$1:$1048576,16,0)</f>
        <v>gi|697177355|ref|XP_009597633.1|;gi|698494023|ref|XP_009793238.1|/0;5.64758e-128/PREDICTED: transcription factor PIF1-like [Nicotiana tomentosiformis];PREDICTED: transcription factor PIF1-like [Nicotiana sylvestris]</v>
      </c>
    </row>
    <row r="502" spans="1:16">
      <c r="A502" s="1" t="s">
        <v>500</v>
      </c>
      <c r="B502">
        <f>VLOOKUP(A502,'[1]shui_24h-VS-hzt_10_24h.GeneDiff'!$1:$1048576,2,0)</f>
        <v>933</v>
      </c>
      <c r="C502">
        <f>VLOOKUP(A502,'[1]shui_24h-VS-hzt_10_24h.GeneDiff'!$1:$1048576,3,0)</f>
        <v>58</v>
      </c>
      <c r="D502">
        <f>VLOOKUP(A502,'[1]shui_24h-VS-hzt_10_24h.GeneDiff'!$1:$1048576,4,0)</f>
        <v>65</v>
      </c>
      <c r="E502">
        <f>VLOOKUP(A502,'[1]shui_24h-VS-hzt_10_24h.GeneDiff'!$1:$1048576,5,0)</f>
        <v>148</v>
      </c>
      <c r="F502">
        <f>VLOOKUP(A502,'[1]shui_24h-VS-hzt_10_24h.GeneDiff'!$1:$1048576,6,0)</f>
        <v>115</v>
      </c>
      <c r="G502">
        <f>VLOOKUP(A502,'[1]shui_24h-VS-hzt_10_24h.GeneDiff'!$1:$1048576,7,0)</f>
        <v>2.0888912487790501</v>
      </c>
      <c r="H502">
        <f>VLOOKUP(A502,'[1]shui_24h-VS-hzt_10_24h.GeneDiff'!$1:$1048576,8,0)</f>
        <v>1.0706237660429601</v>
      </c>
      <c r="I502" t="str">
        <f>VLOOKUP(A502,'[1]shui_24h-VS-hzt_10_24h.GeneDiff'!$1:$1048576,9,0)</f>
        <v>up</v>
      </c>
      <c r="J502">
        <f>VLOOKUP(A502,'[1]shui_24h-VS-hzt_10_24h.GeneDiff'!$1:$1048576,10,0)</f>
        <v>1.9536777253049099E-3</v>
      </c>
      <c r="K502">
        <f>VLOOKUP(A502,'[1]shui_24h-VS-hzt_10_24h.GeneDiff'!$1:$1048576,11,0)</f>
        <v>3.5904328939026703E-2</v>
      </c>
      <c r="L502" t="str">
        <f>VLOOKUP(A502,'[1]shui_24h-VS-hzt_10_24h.GeneDiff'!$1:$1048576,12,0)</f>
        <v>-</v>
      </c>
      <c r="M502" t="str">
        <f>VLOOKUP(A502,'[1]shui_24h-VS-hzt_10_24h.GeneDiff'!$1:$1048576,13,0)</f>
        <v>-</v>
      </c>
      <c r="N502" t="str">
        <f>VLOOKUP(A502,'[1]shui_24h-VS-hzt_10_24h.GeneDiff'!$1:$1048576,14,0)</f>
        <v>GO:0046914//transition metal ion binding;GO:0016705//oxidoreductase activity, acting on paired donors, with incorporation or reduction of molecular oxygen</v>
      </c>
      <c r="O502" t="str">
        <f>VLOOKUP(A502,'[1]shui_24h-VS-hzt_10_24h.GeneDiff'!$1:$1048576,15,0)</f>
        <v>GO:0044710</v>
      </c>
      <c r="P502" t="str">
        <f>VLOOKUP(A502,'[1]shui_24h-VS-hzt_10_24h.GeneDiff'!$1:$1048576,16,0)</f>
        <v>gi|697123848|ref|XP_009615922.1|/0/PREDICTED: 1-aminocyclopropane-1-carboxylate oxidase-like [Nicotiana tomentosiformis]</v>
      </c>
    </row>
    <row r="503" spans="1:16">
      <c r="A503" s="1" t="s">
        <v>501</v>
      </c>
      <c r="B503">
        <f>VLOOKUP(A503,'[1]shui_24h-VS-hzt_10_24h.GeneDiff'!$1:$1048576,2,0)</f>
        <v>912</v>
      </c>
      <c r="C503">
        <f>VLOOKUP(A503,'[1]shui_24h-VS-hzt_10_24h.GeneDiff'!$1:$1048576,3,0)</f>
        <v>48</v>
      </c>
      <c r="D503">
        <f>VLOOKUP(A503,'[1]shui_24h-VS-hzt_10_24h.GeneDiff'!$1:$1048576,4,0)</f>
        <v>63</v>
      </c>
      <c r="E503">
        <f>VLOOKUP(A503,'[1]shui_24h-VS-hzt_10_24h.GeneDiff'!$1:$1048576,5,0)</f>
        <v>106</v>
      </c>
      <c r="F503">
        <f>VLOOKUP(A503,'[1]shui_24h-VS-hzt_10_24h.GeneDiff'!$1:$1048576,6,0)</f>
        <v>136</v>
      </c>
      <c r="G503">
        <f>VLOOKUP(A503,'[1]shui_24h-VS-hzt_10_24h.GeneDiff'!$1:$1048576,7,0)</f>
        <v>1.9542178340498699</v>
      </c>
      <c r="H503">
        <f>VLOOKUP(A503,'[1]shui_24h-VS-hzt_10_24h.GeneDiff'!$1:$1048576,8,0)</f>
        <v>1.0882038057163801</v>
      </c>
      <c r="I503" t="str">
        <f>VLOOKUP(A503,'[1]shui_24h-VS-hzt_10_24h.GeneDiff'!$1:$1048576,9,0)</f>
        <v>up</v>
      </c>
      <c r="J503">
        <f>VLOOKUP(A503,'[1]shui_24h-VS-hzt_10_24h.GeneDiff'!$1:$1048576,10,0)</f>
        <v>2.0064379988009298E-3</v>
      </c>
      <c r="K503">
        <f>VLOOKUP(A503,'[1]shui_24h-VS-hzt_10_24h.GeneDiff'!$1:$1048576,11,0)</f>
        <v>3.6588191824288303E-2</v>
      </c>
      <c r="L503" t="str">
        <f>VLOOKUP(A503,'[1]shui_24h-VS-hzt_10_24h.GeneDiff'!$1:$1048576,12,0)</f>
        <v>-</v>
      </c>
      <c r="M503" t="str">
        <f>VLOOKUP(A503,'[1]shui_24h-VS-hzt_10_24h.GeneDiff'!$1:$1048576,13,0)</f>
        <v>-</v>
      </c>
      <c r="N503" t="str">
        <f>VLOOKUP(A503,'[1]shui_24h-VS-hzt_10_24h.GeneDiff'!$1:$1048576,14,0)</f>
        <v>-</v>
      </c>
      <c r="O503" t="str">
        <f>VLOOKUP(A503,'[1]shui_24h-VS-hzt_10_24h.GeneDiff'!$1:$1048576,15,0)</f>
        <v>-</v>
      </c>
      <c r="P503" t="str">
        <f>VLOOKUP(A503,'[1]shui_24h-VS-hzt_10_24h.GeneDiff'!$1:$1048576,16,0)</f>
        <v>gi|698573190|ref|XP_009775340.1|/3.24895e-157/PREDICTED: uncharacterized protein LOC104225270 [Nicotiana sylvestris]</v>
      </c>
    </row>
    <row r="504" spans="1:16">
      <c r="A504" s="1" t="s">
        <v>502</v>
      </c>
      <c r="B504">
        <f>VLOOKUP(A504,'[1]shui_24h-VS-hzt_10_24h.GeneDiff'!$1:$1048576,2,0)</f>
        <v>759</v>
      </c>
      <c r="C504">
        <f>VLOOKUP(A504,'[1]shui_24h-VS-hzt_10_24h.GeneDiff'!$1:$1048576,3,0)</f>
        <v>78</v>
      </c>
      <c r="D504">
        <f>VLOOKUP(A504,'[1]shui_24h-VS-hzt_10_24h.GeneDiff'!$1:$1048576,4,0)</f>
        <v>213</v>
      </c>
      <c r="E504">
        <f>VLOOKUP(A504,'[1]shui_24h-VS-hzt_10_24h.GeneDiff'!$1:$1048576,5,0)</f>
        <v>362</v>
      </c>
      <c r="F504">
        <f>VLOOKUP(A504,'[1]shui_24h-VS-hzt_10_24h.GeneDiff'!$1:$1048576,6,0)</f>
        <v>280</v>
      </c>
      <c r="G504">
        <f>VLOOKUP(A504,'[1]shui_24h-VS-hzt_10_24h.GeneDiff'!$1:$1048576,7,0)</f>
        <v>3.33956515695811</v>
      </c>
      <c r="H504">
        <f>VLOOKUP(A504,'[1]shui_24h-VS-hzt_10_24h.GeneDiff'!$1:$1048576,8,0)</f>
        <v>1.13535702476078</v>
      </c>
      <c r="I504" t="str">
        <f>VLOOKUP(A504,'[1]shui_24h-VS-hzt_10_24h.GeneDiff'!$1:$1048576,9,0)</f>
        <v>up</v>
      </c>
      <c r="J504">
        <f>VLOOKUP(A504,'[1]shui_24h-VS-hzt_10_24h.GeneDiff'!$1:$1048576,10,0)</f>
        <v>2.0189453918319201E-3</v>
      </c>
      <c r="K504">
        <f>VLOOKUP(A504,'[1]shui_24h-VS-hzt_10_24h.GeneDiff'!$1:$1048576,11,0)</f>
        <v>3.6731292128718097E-2</v>
      </c>
      <c r="L504" t="str">
        <f>VLOOKUP(A504,'[1]shui_24h-VS-hzt_10_24h.GeneDiff'!$1:$1048576,12,0)</f>
        <v>-</v>
      </c>
      <c r="M504" t="str">
        <f>VLOOKUP(A504,'[1]shui_24h-VS-hzt_10_24h.GeneDiff'!$1:$1048576,13,0)</f>
        <v>GO:0005618//cell wall;GO:0005911//cell-cell junction</v>
      </c>
      <c r="N504" t="str">
        <f>VLOOKUP(A504,'[1]shui_24h-VS-hzt_10_24h.GeneDiff'!$1:$1048576,14,0)</f>
        <v>-</v>
      </c>
      <c r="O504" t="str">
        <f>VLOOKUP(A504,'[1]shui_24h-VS-hzt_10_24h.GeneDiff'!$1:$1048576,15,0)</f>
        <v>-</v>
      </c>
      <c r="P504" t="str">
        <f>VLOOKUP(A504,'[1]shui_24h-VS-hzt_10_24h.GeneDiff'!$1:$1048576,16,0)</f>
        <v>gi|698510968|ref|XP_009800616.1|/4.68812e-171/PREDICTED: osmotin-like protein [Nicotiana sylvestris]</v>
      </c>
    </row>
    <row r="505" spans="1:16">
      <c r="A505" s="1" t="s">
        <v>503</v>
      </c>
      <c r="B505">
        <f>VLOOKUP(A505,'[1]shui_24h-VS-hzt_10_24h.GeneDiff'!$1:$1048576,2,0)</f>
        <v>804</v>
      </c>
      <c r="C505">
        <f>VLOOKUP(A505,'[1]shui_24h-VS-hzt_10_24h.GeneDiff'!$1:$1048576,3,0)</f>
        <v>41</v>
      </c>
      <c r="D505">
        <f>VLOOKUP(A505,'[1]shui_24h-VS-hzt_10_24h.GeneDiff'!$1:$1048576,4,0)</f>
        <v>91</v>
      </c>
      <c r="E505">
        <f>VLOOKUP(A505,'[1]shui_24h-VS-hzt_10_24h.GeneDiff'!$1:$1048576,5,0)</f>
        <v>169</v>
      </c>
      <c r="F505">
        <f>VLOOKUP(A505,'[1]shui_24h-VS-hzt_10_24h.GeneDiff'!$1:$1048576,6,0)</f>
        <v>135</v>
      </c>
      <c r="G505">
        <f>VLOOKUP(A505,'[1]shui_24h-VS-hzt_10_24h.GeneDiff'!$1:$1048576,7,0)</f>
        <v>2.2569642241472501</v>
      </c>
      <c r="H505">
        <f>VLOOKUP(A505,'[1]shui_24h-VS-hzt_10_24h.GeneDiff'!$1:$1048576,8,0)</f>
        <v>1.18976143046909</v>
      </c>
      <c r="I505" t="str">
        <f>VLOOKUP(A505,'[1]shui_24h-VS-hzt_10_24h.GeneDiff'!$1:$1048576,9,0)</f>
        <v>up</v>
      </c>
      <c r="J505">
        <f>VLOOKUP(A505,'[1]shui_24h-VS-hzt_10_24h.GeneDiff'!$1:$1048576,10,0)</f>
        <v>2.02129462206606E-3</v>
      </c>
      <c r="K505">
        <f>VLOOKUP(A505,'[1]shui_24h-VS-hzt_10_24h.GeneDiff'!$1:$1048576,11,0)</f>
        <v>3.6752824763045401E-2</v>
      </c>
      <c r="L505" t="str">
        <f>VLOOKUP(A505,'[1]shui_24h-VS-hzt_10_24h.GeneDiff'!$1:$1048576,12,0)</f>
        <v>-</v>
      </c>
      <c r="M505" t="str">
        <f>VLOOKUP(A505,'[1]shui_24h-VS-hzt_10_24h.GeneDiff'!$1:$1048576,13,0)</f>
        <v>-</v>
      </c>
      <c r="N505" t="str">
        <f>VLOOKUP(A505,'[1]shui_24h-VS-hzt_10_24h.GeneDiff'!$1:$1048576,14,0)</f>
        <v>GO:0016788//hydrolase activity, acting on ester bonds</v>
      </c>
      <c r="O505" t="str">
        <f>VLOOKUP(A505,'[1]shui_24h-VS-hzt_10_24h.GeneDiff'!$1:$1048576,15,0)</f>
        <v>GO:0001763//morphogenesis of a branching structure;GO:0016106//sesquiterpenoid biosynthetic process</v>
      </c>
      <c r="P505" t="str">
        <f>VLOOKUP(A505,'[1]shui_24h-VS-hzt_10_24h.GeneDiff'!$1:$1048576,16,0)</f>
        <v>gi|698566565|ref|XP_009773538.1|/0/PREDICTED: probable strigolactone esterase DAD2 [Nicotiana sylvestris]</v>
      </c>
    </row>
    <row r="506" spans="1:16">
      <c r="A506" s="1" t="s">
        <v>504</v>
      </c>
      <c r="B506">
        <f>VLOOKUP(A506,'[1]shui_24h-VS-hzt_10_24h.GeneDiff'!$1:$1048576,2,0)</f>
        <v>891</v>
      </c>
      <c r="C506">
        <f>VLOOKUP(A506,'[1]shui_24h-VS-hzt_10_24h.GeneDiff'!$1:$1048576,3,0)</f>
        <v>46</v>
      </c>
      <c r="D506">
        <f>VLOOKUP(A506,'[1]shui_24h-VS-hzt_10_24h.GeneDiff'!$1:$1048576,4,0)</f>
        <v>62</v>
      </c>
      <c r="E506">
        <f>VLOOKUP(A506,'[1]shui_24h-VS-hzt_10_24h.GeneDiff'!$1:$1048576,5,0)</f>
        <v>130</v>
      </c>
      <c r="F506">
        <f>VLOOKUP(A506,'[1]shui_24h-VS-hzt_10_24h.GeneDiff'!$1:$1048576,6,0)</f>
        <v>108</v>
      </c>
      <c r="G506">
        <f>VLOOKUP(A506,'[1]shui_24h-VS-hzt_10_24h.GeneDiff'!$1:$1048576,7,0)</f>
        <v>1.93234329945835</v>
      </c>
      <c r="H506">
        <f>VLOOKUP(A506,'[1]shui_24h-VS-hzt_10_24h.GeneDiff'!$1:$1048576,8,0)</f>
        <v>1.1152602199339801</v>
      </c>
      <c r="I506" t="str">
        <f>VLOOKUP(A506,'[1]shui_24h-VS-hzt_10_24h.GeneDiff'!$1:$1048576,9,0)</f>
        <v>up</v>
      </c>
      <c r="J506">
        <f>VLOOKUP(A506,'[1]shui_24h-VS-hzt_10_24h.GeneDiff'!$1:$1048576,10,0)</f>
        <v>2.0284233557650499E-3</v>
      </c>
      <c r="K506">
        <f>VLOOKUP(A506,'[1]shui_24h-VS-hzt_10_24h.GeneDiff'!$1:$1048576,11,0)</f>
        <v>3.6778846883947301E-2</v>
      </c>
      <c r="L506" t="str">
        <f>VLOOKUP(A506,'[1]shui_24h-VS-hzt_10_24h.GeneDiff'!$1:$1048576,12,0)</f>
        <v>ko04075//Plant hormone signal transduction</v>
      </c>
      <c r="M506" t="str">
        <f>VLOOKUP(A506,'[1]shui_24h-VS-hzt_10_24h.GeneDiff'!$1:$1048576,13,0)</f>
        <v>-</v>
      </c>
      <c r="N506" t="str">
        <f>VLOOKUP(A506,'[1]shui_24h-VS-hzt_10_24h.GeneDiff'!$1:$1048576,14,0)</f>
        <v>-</v>
      </c>
      <c r="O506" t="str">
        <f>VLOOKUP(A506,'[1]shui_24h-VS-hzt_10_24h.GeneDiff'!$1:$1048576,15,0)</f>
        <v>-</v>
      </c>
      <c r="P506" t="str">
        <f>VLOOKUP(A506,'[1]shui_24h-VS-hzt_10_24h.GeneDiff'!$1:$1048576,16,0)</f>
        <v>gi|698542404|ref|XP_009766395.1|/0/PREDICTED: uncharacterized protein LOC104217775 [Nicotiana sylvestris]</v>
      </c>
    </row>
    <row r="507" spans="1:16">
      <c r="A507" s="1" t="s">
        <v>505</v>
      </c>
      <c r="B507">
        <f>VLOOKUP(A507,'[1]shui_24h-VS-hzt_10_24h.GeneDiff'!$1:$1048576,2,0)</f>
        <v>2859</v>
      </c>
      <c r="C507">
        <f>VLOOKUP(A507,'[1]shui_24h-VS-hzt_10_24h.GeneDiff'!$1:$1048576,3,0)</f>
        <v>274</v>
      </c>
      <c r="D507">
        <f>VLOOKUP(A507,'[1]shui_24h-VS-hzt_10_24h.GeneDiff'!$1:$1048576,4,0)</f>
        <v>139</v>
      </c>
      <c r="E507">
        <f>VLOOKUP(A507,'[1]shui_24h-VS-hzt_10_24h.GeneDiff'!$1:$1048576,5,0)</f>
        <v>535</v>
      </c>
      <c r="F507">
        <f>VLOOKUP(A507,'[1]shui_24h-VS-hzt_10_24h.GeneDiff'!$1:$1048576,6,0)</f>
        <v>340</v>
      </c>
      <c r="G507">
        <f>VLOOKUP(A507,'[1]shui_24h-VS-hzt_10_24h.GeneDiff'!$1:$1048576,7,0)</f>
        <v>3.8157929081668098</v>
      </c>
      <c r="H507">
        <f>VLOOKUP(A507,'[1]shui_24h-VS-hzt_10_24h.GeneDiff'!$1:$1048576,8,0)</f>
        <v>1.04869802912125</v>
      </c>
      <c r="I507" t="str">
        <f>VLOOKUP(A507,'[1]shui_24h-VS-hzt_10_24h.GeneDiff'!$1:$1048576,9,0)</f>
        <v>up</v>
      </c>
      <c r="J507">
        <f>VLOOKUP(A507,'[1]shui_24h-VS-hzt_10_24h.GeneDiff'!$1:$1048576,10,0)</f>
        <v>2.0400117417450699E-3</v>
      </c>
      <c r="K507">
        <f>VLOOKUP(A507,'[1]shui_24h-VS-hzt_10_24h.GeneDiff'!$1:$1048576,11,0)</f>
        <v>3.6922807236211497E-2</v>
      </c>
      <c r="L507" t="str">
        <f>VLOOKUP(A507,'[1]shui_24h-VS-hzt_10_24h.GeneDiff'!$1:$1048576,12,0)</f>
        <v>-</v>
      </c>
      <c r="M507" t="str">
        <f>VLOOKUP(A507,'[1]shui_24h-VS-hzt_10_24h.GeneDiff'!$1:$1048576,13,0)</f>
        <v>-</v>
      </c>
      <c r="N507" t="str">
        <f>VLOOKUP(A507,'[1]shui_24h-VS-hzt_10_24h.GeneDiff'!$1:$1048576,14,0)</f>
        <v>-</v>
      </c>
      <c r="O507" t="str">
        <f>VLOOKUP(A507,'[1]shui_24h-VS-hzt_10_24h.GeneDiff'!$1:$1048576,15,0)</f>
        <v>-</v>
      </c>
      <c r="P507" t="str">
        <f>VLOOKUP(A507,'[1]shui_24h-VS-hzt_10_24h.GeneDiff'!$1:$1048576,16,0)</f>
        <v>gi|30013669|gb|AAP03877.1|/0/Avr9/Cf-9 rapidly elicited protein 141 [Nicotiana tabacum]</v>
      </c>
    </row>
    <row r="508" spans="1:16">
      <c r="A508" s="1" t="s">
        <v>506</v>
      </c>
      <c r="B508">
        <f>VLOOKUP(A508,'[1]shui_24h-VS-hzt_10_24h.GeneDiff'!$1:$1048576,2,0)</f>
        <v>543</v>
      </c>
      <c r="C508">
        <f>VLOOKUP(A508,'[1]shui_24h-VS-hzt_10_24h.GeneDiff'!$1:$1048576,3,0)</f>
        <v>11</v>
      </c>
      <c r="D508">
        <f>VLOOKUP(A508,'[1]shui_24h-VS-hzt_10_24h.GeneDiff'!$1:$1048576,4,0)</f>
        <v>10</v>
      </c>
      <c r="E508">
        <f>VLOOKUP(A508,'[1]shui_24h-VS-hzt_10_24h.GeneDiff'!$1:$1048576,5,0)</f>
        <v>27</v>
      </c>
      <c r="F508">
        <f>VLOOKUP(A508,'[1]shui_24h-VS-hzt_10_24h.GeneDiff'!$1:$1048576,6,0)</f>
        <v>49</v>
      </c>
      <c r="G508">
        <f>VLOOKUP(A508,'[1]shui_24h-VS-hzt_10_24h.GeneDiff'!$1:$1048576,7,0)</f>
        <v>0.17199637228858</v>
      </c>
      <c r="H508">
        <f>VLOOKUP(A508,'[1]shui_24h-VS-hzt_10_24h.GeneDiff'!$1:$1048576,8,0)</f>
        <v>1.79581846427734</v>
      </c>
      <c r="I508" t="str">
        <f>VLOOKUP(A508,'[1]shui_24h-VS-hzt_10_24h.GeneDiff'!$1:$1048576,9,0)</f>
        <v>up</v>
      </c>
      <c r="J508">
        <f>VLOOKUP(A508,'[1]shui_24h-VS-hzt_10_24h.GeneDiff'!$1:$1048576,10,0)</f>
        <v>2.2091405317671399E-3</v>
      </c>
      <c r="K508">
        <f>VLOOKUP(A508,'[1]shui_24h-VS-hzt_10_24h.GeneDiff'!$1:$1048576,11,0)</f>
        <v>3.89334778234132E-2</v>
      </c>
      <c r="L508" t="str">
        <f>VLOOKUP(A508,'[1]shui_24h-VS-hzt_10_24h.GeneDiff'!$1:$1048576,12,0)</f>
        <v>ko04075//Plant hormone signal transduction</v>
      </c>
      <c r="M508" t="str">
        <f>VLOOKUP(A508,'[1]shui_24h-VS-hzt_10_24h.GeneDiff'!$1:$1048576,13,0)</f>
        <v>-</v>
      </c>
      <c r="N508" t="str">
        <f>VLOOKUP(A508,'[1]shui_24h-VS-hzt_10_24h.GeneDiff'!$1:$1048576,14,0)</f>
        <v>-</v>
      </c>
      <c r="O508" t="str">
        <f>VLOOKUP(A508,'[1]shui_24h-VS-hzt_10_24h.GeneDiff'!$1:$1048576,15,0)</f>
        <v>-</v>
      </c>
      <c r="P508" t="str">
        <f>VLOOKUP(A508,'[1]shui_24h-VS-hzt_10_24h.GeneDiff'!$1:$1048576,16,0)</f>
        <v>gi|698557736|ref|XP_009771104.1|/6.77731e-101/PREDICTED: PLASMODESMATA CALLOSE-BINDING PROTEIN 5-like [Nicotiana sylvestris]</v>
      </c>
    </row>
    <row r="509" spans="1:16">
      <c r="A509" s="1" t="s">
        <v>507</v>
      </c>
      <c r="B509">
        <f>VLOOKUP(A509,'[1]shui_24h-VS-hzt_10_24h.GeneDiff'!$1:$1048576,2,0)</f>
        <v>2094</v>
      </c>
      <c r="C509">
        <f>VLOOKUP(A509,'[1]shui_24h-VS-hzt_10_24h.GeneDiff'!$1:$1048576,3,0)</f>
        <v>15</v>
      </c>
      <c r="D509">
        <f>VLOOKUP(A509,'[1]shui_24h-VS-hzt_10_24h.GeneDiff'!$1:$1048576,4,0)</f>
        <v>13</v>
      </c>
      <c r="E509">
        <f>VLOOKUP(A509,'[1]shui_24h-VS-hzt_10_24h.GeneDiff'!$1:$1048576,5,0)</f>
        <v>31</v>
      </c>
      <c r="F509">
        <f>VLOOKUP(A509,'[1]shui_24h-VS-hzt_10_24h.GeneDiff'!$1:$1048576,6,0)</f>
        <v>64</v>
      </c>
      <c r="G509">
        <f>VLOOKUP(A509,'[1]shui_24h-VS-hzt_10_24h.GeneDiff'!$1:$1048576,7,0)</f>
        <v>0.48908050150468502</v>
      </c>
      <c r="H509">
        <f>VLOOKUP(A509,'[1]shui_24h-VS-hzt_10_24h.GeneDiff'!$1:$1048576,8,0)</f>
        <v>1.7015812764403599</v>
      </c>
      <c r="I509" t="str">
        <f>VLOOKUP(A509,'[1]shui_24h-VS-hzt_10_24h.GeneDiff'!$1:$1048576,9,0)</f>
        <v>up</v>
      </c>
      <c r="J509">
        <f>VLOOKUP(A509,'[1]shui_24h-VS-hzt_10_24h.GeneDiff'!$1:$1048576,10,0)</f>
        <v>2.2239869264543198E-3</v>
      </c>
      <c r="K509">
        <f>VLOOKUP(A509,'[1]shui_24h-VS-hzt_10_24h.GeneDiff'!$1:$1048576,11,0)</f>
        <v>3.9129511051438803E-2</v>
      </c>
      <c r="L509" t="str">
        <f>VLOOKUP(A509,'[1]shui_24h-VS-hzt_10_24h.GeneDiff'!$1:$1048576,12,0)</f>
        <v>-</v>
      </c>
      <c r="M509" t="str">
        <f>VLOOKUP(A509,'[1]shui_24h-VS-hzt_10_24h.GeneDiff'!$1:$1048576,13,0)</f>
        <v>-</v>
      </c>
      <c r="N509" t="str">
        <f>VLOOKUP(A509,'[1]shui_24h-VS-hzt_10_24h.GeneDiff'!$1:$1048576,14,0)</f>
        <v>-</v>
      </c>
      <c r="O509" t="str">
        <f>VLOOKUP(A509,'[1]shui_24h-VS-hzt_10_24h.GeneDiff'!$1:$1048576,15,0)</f>
        <v>-</v>
      </c>
      <c r="P509" t="str">
        <f>VLOOKUP(A509,'[1]shui_24h-VS-hzt_10_24h.GeneDiff'!$1:$1048576,16,0)</f>
        <v>gi|698515110|ref|XP_009802425.1|/0/PREDICTED: protein gamma response 1 isoform X1 [Nicotiana sylvestris]</v>
      </c>
    </row>
    <row r="510" spans="1:16">
      <c r="A510" s="1" t="s">
        <v>508</v>
      </c>
      <c r="B510">
        <f>VLOOKUP(A510,'[1]shui_24h-VS-hzt_10_24h.GeneDiff'!$1:$1048576,2,0)</f>
        <v>2601</v>
      </c>
      <c r="C510">
        <f>VLOOKUP(A510,'[1]shui_24h-VS-hzt_10_24h.GeneDiff'!$1:$1048576,3,0)</f>
        <v>58</v>
      </c>
      <c r="D510">
        <f>VLOOKUP(A510,'[1]shui_24h-VS-hzt_10_24h.GeneDiff'!$1:$1048576,4,0)</f>
        <v>66</v>
      </c>
      <c r="E510">
        <f>VLOOKUP(A510,'[1]shui_24h-VS-hzt_10_24h.GeneDiff'!$1:$1048576,5,0)</f>
        <v>126</v>
      </c>
      <c r="F510">
        <f>VLOOKUP(A510,'[1]shui_24h-VS-hzt_10_24h.GeneDiff'!$1:$1048576,6,0)</f>
        <v>129</v>
      </c>
      <c r="G510">
        <f>VLOOKUP(A510,'[1]shui_24h-VS-hzt_10_24h.GeneDiff'!$1:$1048576,7,0)</f>
        <v>2.0589377313729802</v>
      </c>
      <c r="H510">
        <f>VLOOKUP(A510,'[1]shui_24h-VS-hzt_10_24h.GeneDiff'!$1:$1048576,8,0)</f>
        <v>1.0075233746038701</v>
      </c>
      <c r="I510" t="str">
        <f>VLOOKUP(A510,'[1]shui_24h-VS-hzt_10_24h.GeneDiff'!$1:$1048576,9,0)</f>
        <v>up</v>
      </c>
      <c r="J510">
        <f>VLOOKUP(A510,'[1]shui_24h-VS-hzt_10_24h.GeneDiff'!$1:$1048576,10,0)</f>
        <v>2.2521353716130101E-3</v>
      </c>
      <c r="K510">
        <f>VLOOKUP(A510,'[1]shui_24h-VS-hzt_10_24h.GeneDiff'!$1:$1048576,11,0)</f>
        <v>3.9470581507274297E-2</v>
      </c>
      <c r="L510" t="str">
        <f>VLOOKUP(A510,'[1]shui_24h-VS-hzt_10_24h.GeneDiff'!$1:$1048576,12,0)</f>
        <v>-</v>
      </c>
      <c r="M510" t="str">
        <f>VLOOKUP(A510,'[1]shui_24h-VS-hzt_10_24h.GeneDiff'!$1:$1048576,13,0)</f>
        <v>-</v>
      </c>
      <c r="N510" t="str">
        <f>VLOOKUP(A510,'[1]shui_24h-VS-hzt_10_24h.GeneDiff'!$1:$1048576,14,0)</f>
        <v>GO:0005215//transporter activity</v>
      </c>
      <c r="O510" t="str">
        <f>VLOOKUP(A510,'[1]shui_24h-VS-hzt_10_24h.GeneDiff'!$1:$1048576,15,0)</f>
        <v>GO:0044699;GO:0006810//transport</v>
      </c>
      <c r="P510" t="str">
        <f>VLOOKUP(A510,'[1]shui_24h-VS-hzt_10_24h.GeneDiff'!$1:$1048576,16,0)</f>
        <v>gi|702310265|ref|XP_010050686.1|;gi|698567832|ref|XP_009773886.1|;gi|698567835|ref|XP_009773887.1|/0;2.34574e-173;0/PREDICTED: glutamate receptor 2.7-like [Eucalyptus grandis];PREDICTED: glutamate receptor 2.7-like isoform X1 [Nicotiana sylvestris];PREDICTED: glutamate receptor 2.7-like isoform X2 [Nicotiana sylvestris]</v>
      </c>
    </row>
    <row r="511" spans="1:16">
      <c r="A511" s="1" t="s">
        <v>509</v>
      </c>
      <c r="B511">
        <f>VLOOKUP(A511,'[1]shui_24h-VS-hzt_10_24h.GeneDiff'!$1:$1048576,2,0)</f>
        <v>3045</v>
      </c>
      <c r="C511">
        <f>VLOOKUP(A511,'[1]shui_24h-VS-hzt_10_24h.GeneDiff'!$1:$1048576,3,0)</f>
        <v>12</v>
      </c>
      <c r="D511">
        <f>VLOOKUP(A511,'[1]shui_24h-VS-hzt_10_24h.GeneDiff'!$1:$1048576,4,0)</f>
        <v>8</v>
      </c>
      <c r="E511">
        <f>VLOOKUP(A511,'[1]shui_24h-VS-hzt_10_24h.GeneDiff'!$1:$1048576,5,0)</f>
        <v>43</v>
      </c>
      <c r="F511">
        <f>VLOOKUP(A511,'[1]shui_24h-VS-hzt_10_24h.GeneDiff'!$1:$1048576,6,0)</f>
        <v>29</v>
      </c>
      <c r="G511">
        <f>VLOOKUP(A511,'[1]shui_24h-VS-hzt_10_24h.GeneDiff'!$1:$1048576,7,0)</f>
        <v>0.11197931915878399</v>
      </c>
      <c r="H511">
        <f>VLOOKUP(A511,'[1]shui_24h-VS-hzt_10_24h.GeneDiff'!$1:$1048576,8,0)</f>
        <v>1.80724467311087</v>
      </c>
      <c r="I511" t="str">
        <f>VLOOKUP(A511,'[1]shui_24h-VS-hzt_10_24h.GeneDiff'!$1:$1048576,9,0)</f>
        <v>up</v>
      </c>
      <c r="J511">
        <f>VLOOKUP(A511,'[1]shui_24h-VS-hzt_10_24h.GeneDiff'!$1:$1048576,10,0)</f>
        <v>2.25519815799118E-3</v>
      </c>
      <c r="K511">
        <f>VLOOKUP(A511,'[1]shui_24h-VS-hzt_10_24h.GeneDiff'!$1:$1048576,11,0)</f>
        <v>3.9485824494759902E-2</v>
      </c>
      <c r="L511" t="str">
        <f>VLOOKUP(A511,'[1]shui_24h-VS-hzt_10_24h.GeneDiff'!$1:$1048576,12,0)</f>
        <v>ko04626//Plant-pathogen interaction</v>
      </c>
      <c r="M511" t="str">
        <f>VLOOKUP(A511,'[1]shui_24h-VS-hzt_10_24h.GeneDiff'!$1:$1048576,13,0)</f>
        <v>-</v>
      </c>
      <c r="N511" t="str">
        <f>VLOOKUP(A511,'[1]shui_24h-VS-hzt_10_24h.GeneDiff'!$1:$1048576,14,0)</f>
        <v>-</v>
      </c>
      <c r="O511" t="str">
        <f>VLOOKUP(A511,'[1]shui_24h-VS-hzt_10_24h.GeneDiff'!$1:$1048576,15,0)</f>
        <v>-</v>
      </c>
      <c r="P511" t="str">
        <f>VLOOKUP(A511,'[1]shui_24h-VS-hzt_10_24h.GeneDiff'!$1:$1048576,16,0)</f>
        <v>gi|698487194|ref|XP_009790278.1|/0/PREDICTED: receptor-like protein 12 isoform X1 [Nicotiana sylvestris]</v>
      </c>
    </row>
    <row r="512" spans="1:16">
      <c r="A512" s="1" t="s">
        <v>510</v>
      </c>
      <c r="B512">
        <f>VLOOKUP(A512,'[1]shui_24h-VS-hzt_10_24h.GeneDiff'!$1:$1048576,2,0)</f>
        <v>1191</v>
      </c>
      <c r="C512">
        <f>VLOOKUP(A512,'[1]shui_24h-VS-hzt_10_24h.GeneDiff'!$1:$1048576,3,0)</f>
        <v>97</v>
      </c>
      <c r="D512">
        <f>VLOOKUP(A512,'[1]shui_24h-VS-hzt_10_24h.GeneDiff'!$1:$1048576,4,0)</f>
        <v>63</v>
      </c>
      <c r="E512">
        <f>VLOOKUP(A512,'[1]shui_24h-VS-hzt_10_24h.GeneDiff'!$1:$1048576,5,0)</f>
        <v>158</v>
      </c>
      <c r="F512">
        <f>VLOOKUP(A512,'[1]shui_24h-VS-hzt_10_24h.GeneDiff'!$1:$1048576,6,0)</f>
        <v>173</v>
      </c>
      <c r="G512">
        <f>VLOOKUP(A512,'[1]shui_24h-VS-hzt_10_24h.GeneDiff'!$1:$1048576,7,0)</f>
        <v>2.4277214469286501</v>
      </c>
      <c r="H512">
        <f>VLOOKUP(A512,'[1]shui_24h-VS-hzt_10_24h.GeneDiff'!$1:$1048576,8,0)</f>
        <v>1.0047054857445099</v>
      </c>
      <c r="I512" t="str">
        <f>VLOOKUP(A512,'[1]shui_24h-VS-hzt_10_24h.GeneDiff'!$1:$1048576,9,0)</f>
        <v>up</v>
      </c>
      <c r="J512">
        <f>VLOOKUP(A512,'[1]shui_24h-VS-hzt_10_24h.GeneDiff'!$1:$1048576,10,0)</f>
        <v>2.2577560589403601E-3</v>
      </c>
      <c r="K512">
        <f>VLOOKUP(A512,'[1]shui_24h-VS-hzt_10_24h.GeneDiff'!$1:$1048576,11,0)</f>
        <v>3.9485824494759902E-2</v>
      </c>
      <c r="L512" t="str">
        <f>VLOOKUP(A512,'[1]shui_24h-VS-hzt_10_24h.GeneDiff'!$1:$1048576,12,0)</f>
        <v>-</v>
      </c>
      <c r="M512" t="str">
        <f>VLOOKUP(A512,'[1]shui_24h-VS-hzt_10_24h.GeneDiff'!$1:$1048576,13,0)</f>
        <v>GO:0031224//intrinsic component of membrane</v>
      </c>
      <c r="N512" t="str">
        <f>VLOOKUP(A512,'[1]shui_24h-VS-hzt_10_24h.GeneDiff'!$1:$1048576,14,0)</f>
        <v>GO:0016628//oxidoreductase activity, acting on the CH-CH group of donors, NAD or NADP as acceptor;GO:0022857//transmembrane transporter activity</v>
      </c>
      <c r="O512" t="str">
        <f>VLOOKUP(A512,'[1]shui_24h-VS-hzt_10_24h.GeneDiff'!$1:$1048576,15,0)</f>
        <v>GO:0044710;GO:0044765;GO:0044763;GO:0051234//establishment of localization</v>
      </c>
      <c r="P512" t="str">
        <f>VLOOKUP(A512,'[1]shui_24h-VS-hzt_10_24h.GeneDiff'!$1:$1048576,16,0)</f>
        <v>gi|698502111|ref|XP_009796722.1|/0/PREDICTED: sugar transport protein 14-like [Nicotiana sylvestris]</v>
      </c>
    </row>
    <row r="513" spans="1:16">
      <c r="A513" s="1" t="s">
        <v>511</v>
      </c>
      <c r="B513">
        <f>VLOOKUP(A513,'[1]shui_24h-VS-hzt_10_24h.GeneDiff'!$1:$1048576,2,0)</f>
        <v>543</v>
      </c>
      <c r="C513">
        <f>VLOOKUP(A513,'[1]shui_24h-VS-hzt_10_24h.GeneDiff'!$1:$1048576,3,0)</f>
        <v>14</v>
      </c>
      <c r="D513">
        <f>VLOOKUP(A513,'[1]shui_24h-VS-hzt_10_24h.GeneDiff'!$1:$1048576,4,0)</f>
        <v>7</v>
      </c>
      <c r="E513">
        <f>VLOOKUP(A513,'[1]shui_24h-VS-hzt_10_24h.GeneDiff'!$1:$1048576,5,0)</f>
        <v>49</v>
      </c>
      <c r="F513">
        <f>VLOOKUP(A513,'[1]shui_24h-VS-hzt_10_24h.GeneDiff'!$1:$1048576,6,0)</f>
        <v>31</v>
      </c>
      <c r="G513">
        <f>VLOOKUP(A513,'[1]shui_24h-VS-hzt_10_24h.GeneDiff'!$1:$1048576,7,0)</f>
        <v>0.237484293417978</v>
      </c>
      <c r="H513">
        <f>VLOOKUP(A513,'[1]shui_24h-VS-hzt_10_24h.GeneDiff'!$1:$1048576,8,0)</f>
        <v>1.8873639792019801</v>
      </c>
      <c r="I513" t="str">
        <f>VLOOKUP(A513,'[1]shui_24h-VS-hzt_10_24h.GeneDiff'!$1:$1048576,9,0)</f>
        <v>up</v>
      </c>
      <c r="J513">
        <f>VLOOKUP(A513,'[1]shui_24h-VS-hzt_10_24h.GeneDiff'!$1:$1048576,10,0)</f>
        <v>2.2611203832127199E-3</v>
      </c>
      <c r="K513">
        <f>VLOOKUP(A513,'[1]shui_24h-VS-hzt_10_24h.GeneDiff'!$1:$1048576,11,0)</f>
        <v>3.9485824494759902E-2</v>
      </c>
      <c r="L513" t="str">
        <f>VLOOKUP(A513,'[1]shui_24h-VS-hzt_10_24h.GeneDiff'!$1:$1048576,12,0)</f>
        <v>-</v>
      </c>
      <c r="M513" t="str">
        <f>VLOOKUP(A513,'[1]shui_24h-VS-hzt_10_24h.GeneDiff'!$1:$1048576,13,0)</f>
        <v>-</v>
      </c>
      <c r="N513" t="str">
        <f>VLOOKUP(A513,'[1]shui_24h-VS-hzt_10_24h.GeneDiff'!$1:$1048576,14,0)</f>
        <v>-</v>
      </c>
      <c r="O513" t="str">
        <f>VLOOKUP(A513,'[1]shui_24h-VS-hzt_10_24h.GeneDiff'!$1:$1048576,15,0)</f>
        <v>-</v>
      </c>
      <c r="P513" t="str">
        <f>VLOOKUP(A513,'[1]shui_24h-VS-hzt_10_24h.GeneDiff'!$1:$1048576,16,0)</f>
        <v>gi|697187722|ref|XP_009602891.1|/1.66818e-134/PREDICTED: chaperone protein dnaJ 20, chloroplastic-like [Nicotiana tomentosiformis]</v>
      </c>
    </row>
    <row r="514" spans="1:16">
      <c r="A514" s="1" t="s">
        <v>512</v>
      </c>
      <c r="B514">
        <f>VLOOKUP(A514,'[1]shui_24h-VS-hzt_10_24h.GeneDiff'!$1:$1048576,2,0)</f>
        <v>1638</v>
      </c>
      <c r="C514">
        <f>VLOOKUP(A514,'[1]shui_24h-VS-hzt_10_24h.GeneDiff'!$1:$1048576,3,0)</f>
        <v>37</v>
      </c>
      <c r="D514">
        <f>VLOOKUP(A514,'[1]shui_24h-VS-hzt_10_24h.GeneDiff'!$1:$1048576,4,0)</f>
        <v>36</v>
      </c>
      <c r="E514">
        <f>VLOOKUP(A514,'[1]shui_24h-VS-hzt_10_24h.GeneDiff'!$1:$1048576,5,0)</f>
        <v>93</v>
      </c>
      <c r="F514">
        <f>VLOOKUP(A514,'[1]shui_24h-VS-hzt_10_24h.GeneDiff'!$1:$1048576,6,0)</f>
        <v>83</v>
      </c>
      <c r="G514">
        <f>VLOOKUP(A514,'[1]shui_24h-VS-hzt_10_24h.GeneDiff'!$1:$1048576,7,0)</f>
        <v>1.47075589432981</v>
      </c>
      <c r="H514">
        <f>VLOOKUP(A514,'[1]shui_24h-VS-hzt_10_24h.GeneDiff'!$1:$1048576,8,0)</f>
        <v>1.2365280342299401</v>
      </c>
      <c r="I514" t="str">
        <f>VLOOKUP(A514,'[1]shui_24h-VS-hzt_10_24h.GeneDiff'!$1:$1048576,9,0)</f>
        <v>up</v>
      </c>
      <c r="J514">
        <f>VLOOKUP(A514,'[1]shui_24h-VS-hzt_10_24h.GeneDiff'!$1:$1048576,10,0)</f>
        <v>2.2670510826368301E-3</v>
      </c>
      <c r="K514">
        <f>VLOOKUP(A514,'[1]shui_24h-VS-hzt_10_24h.GeneDiff'!$1:$1048576,11,0)</f>
        <v>3.9490526842241198E-2</v>
      </c>
      <c r="L514" t="str">
        <f>VLOOKUP(A514,'[1]shui_24h-VS-hzt_10_24h.GeneDiff'!$1:$1048576,12,0)</f>
        <v>ko04075//Plant hormone signal transduction</v>
      </c>
      <c r="M514" t="str">
        <f>VLOOKUP(A514,'[1]shui_24h-VS-hzt_10_24h.GeneDiff'!$1:$1048576,13,0)</f>
        <v>-</v>
      </c>
      <c r="N514" t="str">
        <f>VLOOKUP(A514,'[1]shui_24h-VS-hzt_10_24h.GeneDiff'!$1:$1048576,14,0)</f>
        <v>GO:0004871//signal transducer activity;GO:0003676//nucleic acid binding</v>
      </c>
      <c r="O514" t="str">
        <f>VLOOKUP(A514,'[1]shui_24h-VS-hzt_10_24h.GeneDiff'!$1:$1048576,15,0)</f>
        <v>GO:0010015//root morphogenesis;GO:0009725//response to hormone;GO:0007165//signal transduction</v>
      </c>
      <c r="P514" t="str">
        <f>VLOOKUP(A514,'[1]shui_24h-VS-hzt_10_24h.GeneDiff'!$1:$1048576,16,0)</f>
        <v>gi|698495027|ref|XP_009793670.1|/0/PREDICTED: two-component response regulator ARR11 [Nicotiana sylvestris]</v>
      </c>
    </row>
    <row r="515" spans="1:16">
      <c r="A515" s="1" t="s">
        <v>513</v>
      </c>
      <c r="B515">
        <f>VLOOKUP(A515,'[1]shui_24h-VS-hzt_10_24h.GeneDiff'!$1:$1048576,2,0)</f>
        <v>978</v>
      </c>
      <c r="C515">
        <f>VLOOKUP(A515,'[1]shui_24h-VS-hzt_10_24h.GeneDiff'!$1:$1048576,3,0)</f>
        <v>12</v>
      </c>
      <c r="D515">
        <f>VLOOKUP(A515,'[1]shui_24h-VS-hzt_10_24h.GeneDiff'!$1:$1048576,4,0)</f>
        <v>26</v>
      </c>
      <c r="E515">
        <f>VLOOKUP(A515,'[1]shui_24h-VS-hzt_10_24h.GeneDiff'!$1:$1048576,5,0)</f>
        <v>64</v>
      </c>
      <c r="F515">
        <f>VLOOKUP(A515,'[1]shui_24h-VS-hzt_10_24h.GeneDiff'!$1:$1048576,6,0)</f>
        <v>52</v>
      </c>
      <c r="G515">
        <f>VLOOKUP(A515,'[1]shui_24h-VS-hzt_10_24h.GeneDiff'!$1:$1048576,7,0)</f>
        <v>0.80317170658137604</v>
      </c>
      <c r="H515">
        <f>VLOOKUP(A515,'[1]shui_24h-VS-hzt_10_24h.GeneDiff'!$1:$1048576,8,0)</f>
        <v>1.5875496666828799</v>
      </c>
      <c r="I515" t="str">
        <f>VLOOKUP(A515,'[1]shui_24h-VS-hzt_10_24h.GeneDiff'!$1:$1048576,9,0)</f>
        <v>up</v>
      </c>
      <c r="J515">
        <f>VLOOKUP(A515,'[1]shui_24h-VS-hzt_10_24h.GeneDiff'!$1:$1048576,10,0)</f>
        <v>2.2711318444531099E-3</v>
      </c>
      <c r="K515">
        <f>VLOOKUP(A515,'[1]shui_24h-VS-hzt_10_24h.GeneDiff'!$1:$1048576,11,0)</f>
        <v>3.9539765833110002E-2</v>
      </c>
      <c r="L515" t="str">
        <f>VLOOKUP(A515,'[1]shui_24h-VS-hzt_10_24h.GeneDiff'!$1:$1048576,12,0)</f>
        <v>-</v>
      </c>
      <c r="M515" t="str">
        <f>VLOOKUP(A515,'[1]shui_24h-VS-hzt_10_24h.GeneDiff'!$1:$1048576,13,0)</f>
        <v>-</v>
      </c>
      <c r="N515" t="str">
        <f>VLOOKUP(A515,'[1]shui_24h-VS-hzt_10_24h.GeneDiff'!$1:$1048576,14,0)</f>
        <v>-</v>
      </c>
      <c r="O515" t="str">
        <f>VLOOKUP(A515,'[1]shui_24h-VS-hzt_10_24h.GeneDiff'!$1:$1048576,15,0)</f>
        <v>-</v>
      </c>
      <c r="P515" t="str">
        <f>VLOOKUP(A515,'[1]shui_24h-VS-hzt_10_24h.GeneDiff'!$1:$1048576,16,0)</f>
        <v>gi|698549007|ref|XP_009768516.1|/0/PREDICTED: NAC domain-containing protein 100-like [Nicotiana sylvestris]</v>
      </c>
    </row>
    <row r="516" spans="1:16">
      <c r="A516" s="1" t="s">
        <v>514</v>
      </c>
      <c r="B516">
        <f>VLOOKUP(A516,'[1]shui_24h-VS-hzt_10_24h.GeneDiff'!$1:$1048576,2,0)</f>
        <v>2124</v>
      </c>
      <c r="C516">
        <f>VLOOKUP(A516,'[1]shui_24h-VS-hzt_10_24h.GeneDiff'!$1:$1048576,3,0)</f>
        <v>43</v>
      </c>
      <c r="D516">
        <f>VLOOKUP(A516,'[1]shui_24h-VS-hzt_10_24h.GeneDiff'!$1:$1048576,4,0)</f>
        <v>36</v>
      </c>
      <c r="E516">
        <f>VLOOKUP(A516,'[1]shui_24h-VS-hzt_10_24h.GeneDiff'!$1:$1048576,5,0)</f>
        <v>84</v>
      </c>
      <c r="F516">
        <f>VLOOKUP(A516,'[1]shui_24h-VS-hzt_10_24h.GeneDiff'!$1:$1048576,6,0)</f>
        <v>104</v>
      </c>
      <c r="G516">
        <f>VLOOKUP(A516,'[1]shui_24h-VS-hzt_10_24h.GeneDiff'!$1:$1048576,7,0)</f>
        <v>1.5644943773697599</v>
      </c>
      <c r="H516">
        <f>VLOOKUP(A516,'[1]shui_24h-VS-hzt_10_24h.GeneDiff'!$1:$1048576,8,0)</f>
        <v>1.20720275700993</v>
      </c>
      <c r="I516" t="str">
        <f>VLOOKUP(A516,'[1]shui_24h-VS-hzt_10_24h.GeneDiff'!$1:$1048576,9,0)</f>
        <v>up</v>
      </c>
      <c r="J516">
        <f>VLOOKUP(A516,'[1]shui_24h-VS-hzt_10_24h.GeneDiff'!$1:$1048576,10,0)</f>
        <v>2.2854488768664998E-3</v>
      </c>
      <c r="K516">
        <f>VLOOKUP(A516,'[1]shui_24h-VS-hzt_10_24h.GeneDiff'!$1:$1048576,11,0)</f>
        <v>3.9701332032354798E-2</v>
      </c>
      <c r="L516" t="str">
        <f>VLOOKUP(A516,'[1]shui_24h-VS-hzt_10_24h.GeneDiff'!$1:$1048576,12,0)</f>
        <v>-</v>
      </c>
      <c r="M516" t="str">
        <f>VLOOKUP(A516,'[1]shui_24h-VS-hzt_10_24h.GeneDiff'!$1:$1048576,13,0)</f>
        <v>-</v>
      </c>
      <c r="N516" t="str">
        <f>VLOOKUP(A516,'[1]shui_24h-VS-hzt_10_24h.GeneDiff'!$1:$1048576,14,0)</f>
        <v>-</v>
      </c>
      <c r="O516" t="str">
        <f>VLOOKUP(A516,'[1]shui_24h-VS-hzt_10_24h.GeneDiff'!$1:$1048576,15,0)</f>
        <v>-</v>
      </c>
      <c r="P516" t="str">
        <f>VLOOKUP(A516,'[1]shui_24h-VS-hzt_10_24h.GeneDiff'!$1:$1048576,16,0)</f>
        <v>gi|697170525|ref|XP_009594180.1|/0/PREDICTED: TMV resistance protein N-like [Nicotiana tomentosiformis]</v>
      </c>
    </row>
    <row r="517" spans="1:16">
      <c r="A517" s="1" t="s">
        <v>515</v>
      </c>
      <c r="B517">
        <f>VLOOKUP(A517,'[1]shui_24h-VS-hzt_10_24h.GeneDiff'!$1:$1048576,2,0)</f>
        <v>1461</v>
      </c>
      <c r="C517">
        <f>VLOOKUP(A517,'[1]shui_24h-VS-hzt_10_24h.GeneDiff'!$1:$1048576,3,0)</f>
        <v>19</v>
      </c>
      <c r="D517">
        <f>VLOOKUP(A517,'[1]shui_24h-VS-hzt_10_24h.GeneDiff'!$1:$1048576,4,0)</f>
        <v>15</v>
      </c>
      <c r="E517">
        <f>VLOOKUP(A517,'[1]shui_24h-VS-hzt_10_24h.GeneDiff'!$1:$1048576,5,0)</f>
        <v>61</v>
      </c>
      <c r="F517">
        <f>VLOOKUP(A517,'[1]shui_24h-VS-hzt_10_24h.GeneDiff'!$1:$1048576,6,0)</f>
        <v>44</v>
      </c>
      <c r="G517">
        <f>VLOOKUP(A517,'[1]shui_24h-VS-hzt_10_24h.GeneDiff'!$1:$1048576,7,0)</f>
        <v>0.66740406553986797</v>
      </c>
      <c r="H517">
        <f>VLOOKUP(A517,'[1]shui_24h-VS-hzt_10_24h.GeneDiff'!$1:$1048576,8,0)</f>
        <v>1.5919073851777199</v>
      </c>
      <c r="I517" t="str">
        <f>VLOOKUP(A517,'[1]shui_24h-VS-hzt_10_24h.GeneDiff'!$1:$1048576,9,0)</f>
        <v>up</v>
      </c>
      <c r="J517">
        <f>VLOOKUP(A517,'[1]shui_24h-VS-hzt_10_24h.GeneDiff'!$1:$1048576,10,0)</f>
        <v>2.3519942378550599E-3</v>
      </c>
      <c r="K517">
        <f>VLOOKUP(A517,'[1]shui_24h-VS-hzt_10_24h.GeneDiff'!$1:$1048576,11,0)</f>
        <v>4.0566754007293301E-2</v>
      </c>
      <c r="L517" t="str">
        <f>VLOOKUP(A517,'[1]shui_24h-VS-hzt_10_24h.GeneDiff'!$1:$1048576,12,0)</f>
        <v>ko00270//Cysteine and methionine metabolism;ko01100//Metabolic pathways;ko01110//Biosynthesis of secondary metabolites</v>
      </c>
      <c r="M517" t="str">
        <f>VLOOKUP(A517,'[1]shui_24h-VS-hzt_10_24h.GeneDiff'!$1:$1048576,13,0)</f>
        <v>-</v>
      </c>
      <c r="N517" t="str">
        <f>VLOOKUP(A517,'[1]shui_24h-VS-hzt_10_24h.GeneDiff'!$1:$1048576,14,0)</f>
        <v>GO:0005515//protein binding;GO:0043168//anion binding;GO:0016846//carbon-sulfur lyase activity</v>
      </c>
      <c r="O517" t="str">
        <f>VLOOKUP(A517,'[1]shui_24h-VS-hzt_10_24h.GeneDiff'!$1:$1048576,15,0)</f>
        <v>GO:0009605//response to external stimulus;GO:0006950//response to stress;GO:0009725//response to hormone;GO:0018871;GO:0010039//response to iron ion;GO:0001101//response to acid chemical</v>
      </c>
      <c r="P517" t="str">
        <f>VLOOKUP(A517,'[1]shui_24h-VS-hzt_10_24h.GeneDiff'!$1:$1048576,16,0)</f>
        <v>gi|698429268|ref|XP_009791163.1|/1.73409e-151/PREDICTED: 1-aminocyclopropane-1-carboxylate synthase-like [Nicotiana sylvestris]</v>
      </c>
    </row>
    <row r="518" spans="1:16">
      <c r="A518" s="1" t="s">
        <v>516</v>
      </c>
      <c r="B518">
        <f>VLOOKUP(A518,'[1]shui_24h-VS-hzt_10_24h.GeneDiff'!$1:$1048576,2,0)</f>
        <v>750</v>
      </c>
      <c r="C518">
        <f>VLOOKUP(A518,'[1]shui_24h-VS-hzt_10_24h.GeneDiff'!$1:$1048576,3,0)</f>
        <v>43</v>
      </c>
      <c r="D518">
        <f>VLOOKUP(A518,'[1]shui_24h-VS-hzt_10_24h.GeneDiff'!$1:$1048576,4,0)</f>
        <v>29</v>
      </c>
      <c r="E518">
        <f>VLOOKUP(A518,'[1]shui_24h-VS-hzt_10_24h.GeneDiff'!$1:$1048576,5,0)</f>
        <v>83</v>
      </c>
      <c r="F518">
        <f>VLOOKUP(A518,'[1]shui_24h-VS-hzt_10_24h.GeneDiff'!$1:$1048576,6,0)</f>
        <v>96</v>
      </c>
      <c r="G518">
        <f>VLOOKUP(A518,'[1]shui_24h-VS-hzt_10_24h.GeneDiff'!$1:$1048576,7,0)</f>
        <v>1.47976876225224</v>
      </c>
      <c r="H518">
        <f>VLOOKUP(A518,'[1]shui_24h-VS-hzt_10_24h.GeneDiff'!$1:$1048576,8,0)</f>
        <v>1.26813624968487</v>
      </c>
      <c r="I518" t="str">
        <f>VLOOKUP(A518,'[1]shui_24h-VS-hzt_10_24h.GeneDiff'!$1:$1048576,9,0)</f>
        <v>up</v>
      </c>
      <c r="J518">
        <f>VLOOKUP(A518,'[1]shui_24h-VS-hzt_10_24h.GeneDiff'!$1:$1048576,10,0)</f>
        <v>2.3624613335685401E-3</v>
      </c>
      <c r="K518">
        <f>VLOOKUP(A518,'[1]shui_24h-VS-hzt_10_24h.GeneDiff'!$1:$1048576,11,0)</f>
        <v>4.0725010052532901E-2</v>
      </c>
      <c r="L518" t="str">
        <f>VLOOKUP(A518,'[1]shui_24h-VS-hzt_10_24h.GeneDiff'!$1:$1048576,12,0)</f>
        <v>-</v>
      </c>
      <c r="M518" t="str">
        <f>VLOOKUP(A518,'[1]shui_24h-VS-hzt_10_24h.GeneDiff'!$1:$1048576,13,0)</f>
        <v>-</v>
      </c>
      <c r="N518" t="str">
        <f>VLOOKUP(A518,'[1]shui_24h-VS-hzt_10_24h.GeneDiff'!$1:$1048576,14,0)</f>
        <v>GO:0032550;GO:0046914//transition metal ion binding;GO:0042623//ATPase activity, coupled</v>
      </c>
      <c r="O518" t="str">
        <f>VLOOKUP(A518,'[1]shui_24h-VS-hzt_10_24h.GeneDiff'!$1:$1048576,15,0)</f>
        <v>GO:0009154//purine ribonucleotide catabolic process</v>
      </c>
      <c r="P518" t="str">
        <f>VLOOKUP(A518,'[1]shui_24h-VS-hzt_10_24h.GeneDiff'!$1:$1048576,16,0)</f>
        <v>gi|970020009|ref|XP_015071216.1|/2.90785e-175/PREDICTED: DEAD-box ATP-dependent RNA helicase 35 [Solanum pennellii]</v>
      </c>
    </row>
    <row r="519" spans="1:16">
      <c r="A519" s="1" t="s">
        <v>517</v>
      </c>
      <c r="B519">
        <f>VLOOKUP(A519,'[1]shui_24h-VS-hzt_10_24h.GeneDiff'!$1:$1048576,2,0)</f>
        <v>771</v>
      </c>
      <c r="C519">
        <f>VLOOKUP(A519,'[1]shui_24h-VS-hzt_10_24h.GeneDiff'!$1:$1048576,3,0)</f>
        <v>83</v>
      </c>
      <c r="D519">
        <f>VLOOKUP(A519,'[1]shui_24h-VS-hzt_10_24h.GeneDiff'!$1:$1048576,4,0)</f>
        <v>57</v>
      </c>
      <c r="E519">
        <f>VLOOKUP(A519,'[1]shui_24h-VS-hzt_10_24h.GeneDiff'!$1:$1048576,5,0)</f>
        <v>117</v>
      </c>
      <c r="F519">
        <f>VLOOKUP(A519,'[1]shui_24h-VS-hzt_10_24h.GeneDiff'!$1:$1048576,6,0)</f>
        <v>194</v>
      </c>
      <c r="G519">
        <f>VLOOKUP(A519,'[1]shui_24h-VS-hzt_10_24h.GeneDiff'!$1:$1048576,7,0)</f>
        <v>2.2998066862396498</v>
      </c>
      <c r="H519">
        <f>VLOOKUP(A519,'[1]shui_24h-VS-hzt_10_24h.GeneDiff'!$1:$1048576,8,0)</f>
        <v>1.0971041288446399</v>
      </c>
      <c r="I519" t="str">
        <f>VLOOKUP(A519,'[1]shui_24h-VS-hzt_10_24h.GeneDiff'!$1:$1048576,9,0)</f>
        <v>up</v>
      </c>
      <c r="J519">
        <f>VLOOKUP(A519,'[1]shui_24h-VS-hzt_10_24h.GeneDiff'!$1:$1048576,10,0)</f>
        <v>2.39694735801344E-3</v>
      </c>
      <c r="K519">
        <f>VLOOKUP(A519,'[1]shui_24h-VS-hzt_10_24h.GeneDiff'!$1:$1048576,11,0)</f>
        <v>4.1073754662654803E-2</v>
      </c>
      <c r="L519" t="str">
        <f>VLOOKUP(A519,'[1]shui_24h-VS-hzt_10_24h.GeneDiff'!$1:$1048576,12,0)</f>
        <v>-</v>
      </c>
      <c r="M519" t="str">
        <f>VLOOKUP(A519,'[1]shui_24h-VS-hzt_10_24h.GeneDiff'!$1:$1048576,13,0)</f>
        <v>-</v>
      </c>
      <c r="N519" t="str">
        <f>VLOOKUP(A519,'[1]shui_24h-VS-hzt_10_24h.GeneDiff'!$1:$1048576,14,0)</f>
        <v>-</v>
      </c>
      <c r="O519" t="str">
        <f>VLOOKUP(A519,'[1]shui_24h-VS-hzt_10_24h.GeneDiff'!$1:$1048576,15,0)</f>
        <v>-</v>
      </c>
      <c r="P519" t="str">
        <f>VLOOKUP(A519,'[1]shui_24h-VS-hzt_10_24h.GeneDiff'!$1:$1048576,16,0)</f>
        <v>gi|37572447|dbj|BAC98493.1|/3.25253e-147/AG-motif binding protein-3 [Nicotiana tabacum]</v>
      </c>
    </row>
    <row r="520" spans="1:16">
      <c r="A520" s="1" t="s">
        <v>518</v>
      </c>
      <c r="B520">
        <f>VLOOKUP(A520,'[1]shui_24h-VS-hzt_10_24h.GeneDiff'!$1:$1048576,2,0)</f>
        <v>708</v>
      </c>
      <c r="C520">
        <f>VLOOKUP(A520,'[1]shui_24h-VS-hzt_10_24h.GeneDiff'!$1:$1048576,3,0)</f>
        <v>47</v>
      </c>
      <c r="D520">
        <f>VLOOKUP(A520,'[1]shui_24h-VS-hzt_10_24h.GeneDiff'!$1:$1048576,4,0)</f>
        <v>77</v>
      </c>
      <c r="E520">
        <f>VLOOKUP(A520,'[1]shui_24h-VS-hzt_10_24h.GeneDiff'!$1:$1048576,5,0)</f>
        <v>139</v>
      </c>
      <c r="F520">
        <f>VLOOKUP(A520,'[1]shui_24h-VS-hzt_10_24h.GeneDiff'!$1:$1048576,6,0)</f>
        <v>126</v>
      </c>
      <c r="G520">
        <f>VLOOKUP(A520,'[1]shui_24h-VS-hzt_10_24h.GeneDiff'!$1:$1048576,7,0)</f>
        <v>2.0953753961560801</v>
      </c>
      <c r="H520">
        <f>VLOOKUP(A520,'[1]shui_24h-VS-hzt_10_24h.GeneDiff'!$1:$1048576,8,0)</f>
        <v>1.0725271767899001</v>
      </c>
      <c r="I520" t="str">
        <f>VLOOKUP(A520,'[1]shui_24h-VS-hzt_10_24h.GeneDiff'!$1:$1048576,9,0)</f>
        <v>up</v>
      </c>
      <c r="J520">
        <f>VLOOKUP(A520,'[1]shui_24h-VS-hzt_10_24h.GeneDiff'!$1:$1048576,10,0)</f>
        <v>2.4100919853761202E-3</v>
      </c>
      <c r="K520">
        <f>VLOOKUP(A520,'[1]shui_24h-VS-hzt_10_24h.GeneDiff'!$1:$1048576,11,0)</f>
        <v>4.1163483319026903E-2</v>
      </c>
      <c r="L520" t="str">
        <f>VLOOKUP(A520,'[1]shui_24h-VS-hzt_10_24h.GeneDiff'!$1:$1048576,12,0)</f>
        <v>-</v>
      </c>
      <c r="M520" t="str">
        <f>VLOOKUP(A520,'[1]shui_24h-VS-hzt_10_24h.GeneDiff'!$1:$1048576,13,0)</f>
        <v>-</v>
      </c>
      <c r="N520" t="str">
        <f>VLOOKUP(A520,'[1]shui_24h-VS-hzt_10_24h.GeneDiff'!$1:$1048576,14,0)</f>
        <v>-</v>
      </c>
      <c r="O520" t="str">
        <f>VLOOKUP(A520,'[1]shui_24h-VS-hzt_10_24h.GeneDiff'!$1:$1048576,15,0)</f>
        <v>-</v>
      </c>
      <c r="P520" t="str">
        <f>VLOOKUP(A520,'[1]shui_24h-VS-hzt_10_24h.GeneDiff'!$1:$1048576,16,0)</f>
        <v>gi|698554467|ref|XP_009770223.1|/8.74651e-135/PREDICTED: transmembrane epididymal protein 1 [Nicotiana sylvestris]</v>
      </c>
    </row>
    <row r="521" spans="1:16">
      <c r="A521" s="1" t="s">
        <v>519</v>
      </c>
      <c r="B521">
        <f>VLOOKUP(A521,'[1]shui_24h-VS-hzt_10_24h.GeneDiff'!$1:$1048576,2,0)</f>
        <v>1191</v>
      </c>
      <c r="C521">
        <f>VLOOKUP(A521,'[1]shui_24h-VS-hzt_10_24h.GeneDiff'!$1:$1048576,3,0)</f>
        <v>17</v>
      </c>
      <c r="D521">
        <f>VLOOKUP(A521,'[1]shui_24h-VS-hzt_10_24h.GeneDiff'!$1:$1048576,4,0)</f>
        <v>20</v>
      </c>
      <c r="E521">
        <f>VLOOKUP(A521,'[1]shui_24h-VS-hzt_10_24h.GeneDiff'!$1:$1048576,5,0)</f>
        <v>65</v>
      </c>
      <c r="F521">
        <f>VLOOKUP(A521,'[1]shui_24h-VS-hzt_10_24h.GeneDiff'!$1:$1048576,6,0)</f>
        <v>44</v>
      </c>
      <c r="G521">
        <f>VLOOKUP(A521,'[1]shui_24h-VS-hzt_10_24h.GeneDiff'!$1:$1048576,7,0)</f>
        <v>0.73415812069029696</v>
      </c>
      <c r="H521">
        <f>VLOOKUP(A521,'[1]shui_24h-VS-hzt_10_24h.GeneDiff'!$1:$1048576,8,0)</f>
        <v>1.5317962737086199</v>
      </c>
      <c r="I521" t="str">
        <f>VLOOKUP(A521,'[1]shui_24h-VS-hzt_10_24h.GeneDiff'!$1:$1048576,9,0)</f>
        <v>up</v>
      </c>
      <c r="J521">
        <f>VLOOKUP(A521,'[1]shui_24h-VS-hzt_10_24h.GeneDiff'!$1:$1048576,10,0)</f>
        <v>2.4397190930762402E-3</v>
      </c>
      <c r="K521">
        <f>VLOOKUP(A521,'[1]shui_24h-VS-hzt_10_24h.GeneDiff'!$1:$1048576,11,0)</f>
        <v>4.1537073413419501E-2</v>
      </c>
      <c r="L521" t="str">
        <f>VLOOKUP(A521,'[1]shui_24h-VS-hzt_10_24h.GeneDiff'!$1:$1048576,12,0)</f>
        <v>-</v>
      </c>
      <c r="M521" t="str">
        <f>VLOOKUP(A521,'[1]shui_24h-VS-hzt_10_24h.GeneDiff'!$1:$1048576,13,0)</f>
        <v>-</v>
      </c>
      <c r="N521" t="str">
        <f>VLOOKUP(A521,'[1]shui_24h-VS-hzt_10_24h.GeneDiff'!$1:$1048576,14,0)</f>
        <v>-</v>
      </c>
      <c r="O521" t="str">
        <f>VLOOKUP(A521,'[1]shui_24h-VS-hzt_10_24h.GeneDiff'!$1:$1048576,15,0)</f>
        <v>-</v>
      </c>
      <c r="P521" t="str">
        <f>VLOOKUP(A521,'[1]shui_24h-VS-hzt_10_24h.GeneDiff'!$1:$1048576,16,0)</f>
        <v>gi|697113365|ref|XP_009610561.1|/0/PREDICTED: protein kinase 2B, chloroplastic-like [Nicotiana tomentosiformis]</v>
      </c>
    </row>
    <row r="522" spans="1:16">
      <c r="A522" s="1" t="s">
        <v>520</v>
      </c>
      <c r="B522">
        <f>VLOOKUP(A522,'[1]shui_24h-VS-hzt_10_24h.GeneDiff'!$1:$1048576,2,0)</f>
        <v>669</v>
      </c>
      <c r="C522">
        <f>VLOOKUP(A522,'[1]shui_24h-VS-hzt_10_24h.GeneDiff'!$1:$1048576,3,0)</f>
        <v>16</v>
      </c>
      <c r="D522">
        <f>VLOOKUP(A522,'[1]shui_24h-VS-hzt_10_24h.GeneDiff'!$1:$1048576,4,0)</f>
        <v>16</v>
      </c>
      <c r="E522">
        <f>VLOOKUP(A522,'[1]shui_24h-VS-hzt_10_24h.GeneDiff'!$1:$1048576,5,0)</f>
        <v>82</v>
      </c>
      <c r="F522">
        <f>VLOOKUP(A522,'[1]shui_24h-VS-hzt_10_24h.GeneDiff'!$1:$1048576,6,0)</f>
        <v>31</v>
      </c>
      <c r="G522">
        <f>VLOOKUP(A522,'[1]shui_24h-VS-hzt_10_24h.GeneDiff'!$1:$1048576,7,0)</f>
        <v>0.73129843054481702</v>
      </c>
      <c r="H522">
        <f>VLOOKUP(A522,'[1]shui_24h-VS-hzt_10_24h.GeneDiff'!$1:$1048576,8,0)</f>
        <v>1.8035984361492099</v>
      </c>
      <c r="I522" t="str">
        <f>VLOOKUP(A522,'[1]shui_24h-VS-hzt_10_24h.GeneDiff'!$1:$1048576,9,0)</f>
        <v>up</v>
      </c>
      <c r="J522">
        <f>VLOOKUP(A522,'[1]shui_24h-VS-hzt_10_24h.GeneDiff'!$1:$1048576,10,0)</f>
        <v>2.4569933560090501E-3</v>
      </c>
      <c r="K522">
        <f>VLOOKUP(A522,'[1]shui_24h-VS-hzt_10_24h.GeneDiff'!$1:$1048576,11,0)</f>
        <v>4.1770507878027503E-2</v>
      </c>
      <c r="L522" t="str">
        <f>VLOOKUP(A522,'[1]shui_24h-VS-hzt_10_24h.GeneDiff'!$1:$1048576,12,0)</f>
        <v>-</v>
      </c>
      <c r="M522" t="str">
        <f>VLOOKUP(A522,'[1]shui_24h-VS-hzt_10_24h.GeneDiff'!$1:$1048576,13,0)</f>
        <v>GO:0044421;GO:0031012//extracellular matrix</v>
      </c>
      <c r="N522" t="str">
        <f>VLOOKUP(A522,'[1]shui_24h-VS-hzt_10_24h.GeneDiff'!$1:$1048576,14,0)</f>
        <v>GO:0008422//beta-glucosidase activity</v>
      </c>
      <c r="O522" t="str">
        <f>VLOOKUP(A522,'[1]shui_24h-VS-hzt_10_24h.GeneDiff'!$1:$1048576,15,0)</f>
        <v>GO:0033554//cellular response to stress;GO:0044238//primary metabolic process</v>
      </c>
      <c r="P522" t="str">
        <f>VLOOKUP(A522,'[1]shui_24h-VS-hzt_10_24h.GeneDiff'!$1:$1048576,16,0)</f>
        <v>gi|697131785|ref|XP_009619948.1|/1.52346e-152/PREDICTED: glucan endo-1,3-beta-glucosidase, acidic isoform GI9 [Nicotiana tomentosiformis]</v>
      </c>
    </row>
    <row r="523" spans="1:16">
      <c r="A523" s="1" t="s">
        <v>521</v>
      </c>
      <c r="B523">
        <f>VLOOKUP(A523,'[1]shui_24h-VS-hzt_10_24h.GeneDiff'!$1:$1048576,2,0)</f>
        <v>2430</v>
      </c>
      <c r="C523">
        <f>VLOOKUP(A523,'[1]shui_24h-VS-hzt_10_24h.GeneDiff'!$1:$1048576,3,0)</f>
        <v>156</v>
      </c>
      <c r="D523">
        <f>VLOOKUP(A523,'[1]shui_24h-VS-hzt_10_24h.GeneDiff'!$1:$1048576,4,0)</f>
        <v>49</v>
      </c>
      <c r="E523">
        <f>VLOOKUP(A523,'[1]shui_24h-VS-hzt_10_24h.GeneDiff'!$1:$1048576,5,0)</f>
        <v>361</v>
      </c>
      <c r="F523">
        <f>VLOOKUP(A523,'[1]shui_24h-VS-hzt_10_24h.GeneDiff'!$1:$1048576,6,0)</f>
        <v>204</v>
      </c>
      <c r="G523">
        <f>VLOOKUP(A523,'[1]shui_24h-VS-hzt_10_24h.GeneDiff'!$1:$1048576,7,0)</f>
        <v>3.0815690991260598</v>
      </c>
      <c r="H523">
        <f>VLOOKUP(A523,'[1]shui_24h-VS-hzt_10_24h.GeneDiff'!$1:$1048576,8,0)</f>
        <v>1.4226364483343801</v>
      </c>
      <c r="I523" t="str">
        <f>VLOOKUP(A523,'[1]shui_24h-VS-hzt_10_24h.GeneDiff'!$1:$1048576,9,0)</f>
        <v>up</v>
      </c>
      <c r="J523">
        <f>VLOOKUP(A523,'[1]shui_24h-VS-hzt_10_24h.GeneDiff'!$1:$1048576,10,0)</f>
        <v>2.46159651878985E-3</v>
      </c>
      <c r="K523">
        <f>VLOOKUP(A523,'[1]shui_24h-VS-hzt_10_24h.GeneDiff'!$1:$1048576,11,0)</f>
        <v>4.1808914940358502E-2</v>
      </c>
      <c r="L523" t="str">
        <f>VLOOKUP(A523,'[1]shui_24h-VS-hzt_10_24h.GeneDiff'!$1:$1048576,12,0)</f>
        <v>ko04626//Plant-pathogen interaction</v>
      </c>
      <c r="M523" t="str">
        <f>VLOOKUP(A523,'[1]shui_24h-VS-hzt_10_24h.GeneDiff'!$1:$1048576,13,0)</f>
        <v>-</v>
      </c>
      <c r="N523" t="str">
        <f>VLOOKUP(A523,'[1]shui_24h-VS-hzt_10_24h.GeneDiff'!$1:$1048576,14,0)</f>
        <v>-</v>
      </c>
      <c r="O523" t="str">
        <f>VLOOKUP(A523,'[1]shui_24h-VS-hzt_10_24h.GeneDiff'!$1:$1048576,15,0)</f>
        <v>-</v>
      </c>
      <c r="P523" t="str">
        <f>VLOOKUP(A523,'[1]shui_24h-VS-hzt_10_24h.GeneDiff'!$1:$1048576,16,0)</f>
        <v>gi|697112457|ref|XP_009610105.1|/0/PREDICTED: G-type lectin S-receptor-like serine/threonine-protein kinase At4g27290 [Nicotiana tomentosiformis]</v>
      </c>
    </row>
    <row r="524" spans="1:16">
      <c r="A524" s="1" t="s">
        <v>522</v>
      </c>
      <c r="B524">
        <f>VLOOKUP(A524,'[1]shui_24h-VS-hzt_10_24h.GeneDiff'!$1:$1048576,2,0)</f>
        <v>1170</v>
      </c>
      <c r="C524">
        <f>VLOOKUP(A524,'[1]shui_24h-VS-hzt_10_24h.GeneDiff'!$1:$1048576,3,0)</f>
        <v>46</v>
      </c>
      <c r="D524">
        <f>VLOOKUP(A524,'[1]shui_24h-VS-hzt_10_24h.GeneDiff'!$1:$1048576,4,0)</f>
        <v>58</v>
      </c>
      <c r="E524">
        <f>VLOOKUP(A524,'[1]shui_24h-VS-hzt_10_24h.GeneDiff'!$1:$1048576,5,0)</f>
        <v>129</v>
      </c>
      <c r="F524">
        <f>VLOOKUP(A524,'[1]shui_24h-VS-hzt_10_24h.GeneDiff'!$1:$1048576,6,0)</f>
        <v>100</v>
      </c>
      <c r="G524">
        <f>VLOOKUP(A524,'[1]shui_24h-VS-hzt_10_24h.GeneDiff'!$1:$1048576,7,0)</f>
        <v>1.87975597580136</v>
      </c>
      <c r="H524">
        <f>VLOOKUP(A524,'[1]shui_24h-VS-hzt_10_24h.GeneDiff'!$1:$1048576,8,0)</f>
        <v>1.1146893401625699</v>
      </c>
      <c r="I524" t="str">
        <f>VLOOKUP(A524,'[1]shui_24h-VS-hzt_10_24h.GeneDiff'!$1:$1048576,9,0)</f>
        <v>up</v>
      </c>
      <c r="J524">
        <f>VLOOKUP(A524,'[1]shui_24h-VS-hzt_10_24h.GeneDiff'!$1:$1048576,10,0)</f>
        <v>2.4810471191495402E-3</v>
      </c>
      <c r="K524">
        <f>VLOOKUP(A524,'[1]shui_24h-VS-hzt_10_24h.GeneDiff'!$1:$1048576,11,0)</f>
        <v>4.2056416462185997E-2</v>
      </c>
      <c r="L524" t="str">
        <f>VLOOKUP(A524,'[1]shui_24h-VS-hzt_10_24h.GeneDiff'!$1:$1048576,12,0)</f>
        <v>ko01100//Metabolic pathways;ko00350//Tyrosine metabolism;ko01110//Biosynthesis of secondary metabolites;ko00010//Glycolysis / Gluconeogenesis;ko00071//Fatty acid metabolism</v>
      </c>
      <c r="M524" t="str">
        <f>VLOOKUP(A524,'[1]shui_24h-VS-hzt_10_24h.GeneDiff'!$1:$1048576,13,0)</f>
        <v>-</v>
      </c>
      <c r="N524" t="str">
        <f>VLOOKUP(A524,'[1]shui_24h-VS-hzt_10_24h.GeneDiff'!$1:$1048576,14,0)</f>
        <v>GO:0003824//catalytic activity;GO:0046914//transition metal ion binding</v>
      </c>
      <c r="O524" t="str">
        <f>VLOOKUP(A524,'[1]shui_24h-VS-hzt_10_24h.GeneDiff'!$1:$1048576,15,0)</f>
        <v>GO:0044710</v>
      </c>
      <c r="P524" t="str">
        <f>VLOOKUP(A524,'[1]shui_24h-VS-hzt_10_24h.GeneDiff'!$1:$1048576,16,0)</f>
        <v>gi|697105839|ref|XP_009606746.1|/1.5302e-131/PREDICTED: alcohol dehydrogenase-like 4 [Nicotiana tomentosiformis]</v>
      </c>
    </row>
    <row r="525" spans="1:16">
      <c r="A525" s="1" t="s">
        <v>523</v>
      </c>
      <c r="B525">
        <f>VLOOKUP(A525,'[1]shui_24h-VS-hzt_10_24h.GeneDiff'!$1:$1048576,2,0)</f>
        <v>1041</v>
      </c>
      <c r="C525">
        <f>VLOOKUP(A525,'[1]shui_24h-VS-hzt_10_24h.GeneDiff'!$1:$1048576,3,0)</f>
        <v>15</v>
      </c>
      <c r="D525">
        <f>VLOOKUP(A525,'[1]shui_24h-VS-hzt_10_24h.GeneDiff'!$1:$1048576,4,0)</f>
        <v>26</v>
      </c>
      <c r="E525">
        <f>VLOOKUP(A525,'[1]shui_24h-VS-hzt_10_24h.GeneDiff'!$1:$1048576,5,0)</f>
        <v>44</v>
      </c>
      <c r="F525">
        <f>VLOOKUP(A525,'[1]shui_24h-VS-hzt_10_24h.GeneDiff'!$1:$1048576,6,0)</f>
        <v>81</v>
      </c>
      <c r="G525">
        <f>VLOOKUP(A525,'[1]shui_24h-VS-hzt_10_24h.GeneDiff'!$1:$1048576,7,0)</f>
        <v>0.89664784424337396</v>
      </c>
      <c r="H525">
        <f>VLOOKUP(A525,'[1]shui_24h-VS-hzt_10_24h.GeneDiff'!$1:$1048576,8,0)</f>
        <v>1.5627808392639599</v>
      </c>
      <c r="I525" t="str">
        <f>VLOOKUP(A525,'[1]shui_24h-VS-hzt_10_24h.GeneDiff'!$1:$1048576,9,0)</f>
        <v>up</v>
      </c>
      <c r="J525">
        <f>VLOOKUP(A525,'[1]shui_24h-VS-hzt_10_24h.GeneDiff'!$1:$1048576,10,0)</f>
        <v>2.5082934616694301E-3</v>
      </c>
      <c r="K525">
        <f>VLOOKUP(A525,'[1]shui_24h-VS-hzt_10_24h.GeneDiff'!$1:$1048576,11,0)</f>
        <v>4.2404281261649003E-2</v>
      </c>
      <c r="L525" t="str">
        <f>VLOOKUP(A525,'[1]shui_24h-VS-hzt_10_24h.GeneDiff'!$1:$1048576,12,0)</f>
        <v>ko01100//Metabolic pathways;ko01110//Biosynthesis of secondary metabolites;ko00940//Phenylpropanoid biosynthesis;ko00360//Phenylalanine metabolism</v>
      </c>
      <c r="M525" t="str">
        <f>VLOOKUP(A525,'[1]shui_24h-VS-hzt_10_24h.GeneDiff'!$1:$1048576,13,0)</f>
        <v>-</v>
      </c>
      <c r="N525" t="str">
        <f>VLOOKUP(A525,'[1]shui_24h-VS-hzt_10_24h.GeneDiff'!$1:$1048576,14,0)</f>
        <v>GO:0005488;GO:0003824//catalytic activity</v>
      </c>
      <c r="O525" t="str">
        <f>VLOOKUP(A525,'[1]shui_24h-VS-hzt_10_24h.GeneDiff'!$1:$1048576,15,0)</f>
        <v>GO:0006950//response to stress;GO:0044710</v>
      </c>
      <c r="P525" t="str">
        <f>VLOOKUP(A525,'[1]shui_24h-VS-hzt_10_24h.GeneDiff'!$1:$1048576,16,0)</f>
        <v>gi|697146481|ref|XP_009627391.1|/0/PREDICTED: suberization-associated anionic peroxidase 1-like [Nicotiana tomentosiformis]</v>
      </c>
    </row>
    <row r="526" spans="1:16">
      <c r="A526" s="1" t="s">
        <v>524</v>
      </c>
      <c r="B526">
        <f>VLOOKUP(A526,'[1]shui_24h-VS-hzt_10_24h.GeneDiff'!$1:$1048576,2,0)</f>
        <v>1239</v>
      </c>
      <c r="C526">
        <f>VLOOKUP(A526,'[1]shui_24h-VS-hzt_10_24h.GeneDiff'!$1:$1048576,3,0)</f>
        <v>54</v>
      </c>
      <c r="D526">
        <f>VLOOKUP(A526,'[1]shui_24h-VS-hzt_10_24h.GeneDiff'!$1:$1048576,4,0)</f>
        <v>31</v>
      </c>
      <c r="E526">
        <f>VLOOKUP(A526,'[1]shui_24h-VS-hzt_10_24h.GeneDiff'!$1:$1048576,5,0)</f>
        <v>85</v>
      </c>
      <c r="F526">
        <f>VLOOKUP(A526,'[1]shui_24h-VS-hzt_10_24h.GeneDiff'!$1:$1048576,6,0)</f>
        <v>129</v>
      </c>
      <c r="G526">
        <f>VLOOKUP(A526,'[1]shui_24h-VS-hzt_10_24h.GeneDiff'!$1:$1048576,7,0)</f>
        <v>1.72149304227683</v>
      </c>
      <c r="H526">
        <f>VLOOKUP(A526,'[1]shui_24h-VS-hzt_10_24h.GeneDiff'!$1:$1048576,8,0)</f>
        <v>1.2764231686091201</v>
      </c>
      <c r="I526" t="str">
        <f>VLOOKUP(A526,'[1]shui_24h-VS-hzt_10_24h.GeneDiff'!$1:$1048576,9,0)</f>
        <v>up</v>
      </c>
      <c r="J526">
        <f>VLOOKUP(A526,'[1]shui_24h-VS-hzt_10_24h.GeneDiff'!$1:$1048576,10,0)</f>
        <v>2.59000259404258E-3</v>
      </c>
      <c r="K526">
        <f>VLOOKUP(A526,'[1]shui_24h-VS-hzt_10_24h.GeneDiff'!$1:$1048576,11,0)</f>
        <v>4.3229323339104599E-2</v>
      </c>
      <c r="L526" t="str">
        <f>VLOOKUP(A526,'[1]shui_24h-VS-hzt_10_24h.GeneDiff'!$1:$1048576,12,0)</f>
        <v>-</v>
      </c>
      <c r="M526" t="str">
        <f>VLOOKUP(A526,'[1]shui_24h-VS-hzt_10_24h.GeneDiff'!$1:$1048576,13,0)</f>
        <v>GO:0016020//membrane</v>
      </c>
      <c r="N526" t="str">
        <f>VLOOKUP(A526,'[1]shui_24h-VS-hzt_10_24h.GeneDiff'!$1:$1048576,14,0)</f>
        <v>GO:0015103//inorganic anion transmembrane transporter activity</v>
      </c>
      <c r="O526" t="str">
        <f>VLOOKUP(A526,'[1]shui_24h-VS-hzt_10_24h.GeneDiff'!$1:$1048576,15,0)</f>
        <v>GO:0008272//sulfate transport;GO:0044763</v>
      </c>
      <c r="P526" t="str">
        <f>VLOOKUP(A526,'[1]shui_24h-VS-hzt_10_24h.GeneDiff'!$1:$1048576,16,0)</f>
        <v>gi|698576190|ref|XP_009776146.1|;gi|974707246|gb|ALZ41787.1|/1.58001e-169;1.2157e-129/PREDICTED: low affinity sulfate transporter 3-like [Nicotiana sylvestris];SULTR2 [Nicotiana tabacum]</v>
      </c>
    </row>
    <row r="527" spans="1:16">
      <c r="A527" s="1" t="s">
        <v>525</v>
      </c>
      <c r="B527">
        <f>VLOOKUP(A527,'[1]shui_24h-VS-hzt_10_24h.GeneDiff'!$1:$1048576,2,0)</f>
        <v>975</v>
      </c>
      <c r="C527">
        <f>VLOOKUP(A527,'[1]shui_24h-VS-hzt_10_24h.GeneDiff'!$1:$1048576,3,0)</f>
        <v>18</v>
      </c>
      <c r="D527">
        <f>VLOOKUP(A527,'[1]shui_24h-VS-hzt_10_24h.GeneDiff'!$1:$1048576,4,0)</f>
        <v>27</v>
      </c>
      <c r="E527">
        <f>VLOOKUP(A527,'[1]shui_24h-VS-hzt_10_24h.GeneDiff'!$1:$1048576,5,0)</f>
        <v>74</v>
      </c>
      <c r="F527">
        <f>VLOOKUP(A527,'[1]shui_24h-VS-hzt_10_24h.GeneDiff'!$1:$1048576,6,0)</f>
        <v>53</v>
      </c>
      <c r="G527">
        <f>VLOOKUP(A527,'[1]shui_24h-VS-hzt_10_24h.GeneDiff'!$1:$1048576,7,0)</f>
        <v>0.95785156244071801</v>
      </c>
      <c r="H527">
        <f>VLOOKUP(A527,'[1]shui_24h-VS-hzt_10_24h.GeneDiff'!$1:$1048576,8,0)</f>
        <v>1.47370567829588</v>
      </c>
      <c r="I527" t="str">
        <f>VLOOKUP(A527,'[1]shui_24h-VS-hzt_10_24h.GeneDiff'!$1:$1048576,9,0)</f>
        <v>up</v>
      </c>
      <c r="J527">
        <f>VLOOKUP(A527,'[1]shui_24h-VS-hzt_10_24h.GeneDiff'!$1:$1048576,10,0)</f>
        <v>2.6127932991160401E-3</v>
      </c>
      <c r="K527">
        <f>VLOOKUP(A527,'[1]shui_24h-VS-hzt_10_24h.GeneDiff'!$1:$1048576,11,0)</f>
        <v>4.34716411228653E-2</v>
      </c>
      <c r="L527" t="str">
        <f>VLOOKUP(A527,'[1]shui_24h-VS-hzt_10_24h.GeneDiff'!$1:$1048576,12,0)</f>
        <v>ko01100//Metabolic pathways;ko01110//Biosynthesis of secondary metabolites;ko00940//Phenylpropanoid biosynthesis;ko00360//Phenylalanine metabolism</v>
      </c>
      <c r="M527" t="str">
        <f>VLOOKUP(A527,'[1]shui_24h-VS-hzt_10_24h.GeneDiff'!$1:$1048576,13,0)</f>
        <v>GO:0044444</v>
      </c>
      <c r="N527" t="str">
        <f>VLOOKUP(A527,'[1]shui_24h-VS-hzt_10_24h.GeneDiff'!$1:$1048576,14,0)</f>
        <v>GO:0046906//tetrapyrrole binding;GO:0016209//antioxidant activity;GO:0043169//cation binding;GO:0003824//catalytic activity</v>
      </c>
      <c r="O527" t="str">
        <f>VLOOKUP(A527,'[1]shui_24h-VS-hzt_10_24h.GeneDiff'!$1:$1048576,15,0)</f>
        <v>GO:0006950//response to stress;GO:0044710;GO:0009620//response to fungus</v>
      </c>
      <c r="P527" t="str">
        <f>VLOOKUP(A527,'[1]shui_24h-VS-hzt_10_24h.GeneDiff'!$1:$1048576,16,0)</f>
        <v>gi|698486579|ref|XP_009790009.1|/0/PREDICTED: peroxidase 21 [Nicotiana sylvestris]</v>
      </c>
    </row>
    <row r="528" spans="1:16">
      <c r="A528" s="1" t="s">
        <v>526</v>
      </c>
      <c r="B528">
        <f>VLOOKUP(A528,'[1]shui_24h-VS-hzt_10_24h.GeneDiff'!$1:$1048576,2,0)</f>
        <v>1554</v>
      </c>
      <c r="C528">
        <f>VLOOKUP(A528,'[1]shui_24h-VS-hzt_10_24h.GeneDiff'!$1:$1048576,3,0)</f>
        <v>31</v>
      </c>
      <c r="D528">
        <f>VLOOKUP(A528,'[1]shui_24h-VS-hzt_10_24h.GeneDiff'!$1:$1048576,4,0)</f>
        <v>42</v>
      </c>
      <c r="E528">
        <f>VLOOKUP(A528,'[1]shui_24h-VS-hzt_10_24h.GeneDiff'!$1:$1048576,5,0)</f>
        <v>81</v>
      </c>
      <c r="F528">
        <f>VLOOKUP(A528,'[1]shui_24h-VS-hzt_10_24h.GeneDiff'!$1:$1048576,6,0)</f>
        <v>94</v>
      </c>
      <c r="G528">
        <f>VLOOKUP(A528,'[1]shui_24h-VS-hzt_10_24h.GeneDiff'!$1:$1048576,7,0)</f>
        <v>1.4599879743196</v>
      </c>
      <c r="H528">
        <f>VLOOKUP(A528,'[1]shui_24h-VS-hzt_10_24h.GeneDiff'!$1:$1048576,8,0)</f>
        <v>1.2269575251545799</v>
      </c>
      <c r="I528" t="str">
        <f>VLOOKUP(A528,'[1]shui_24h-VS-hzt_10_24h.GeneDiff'!$1:$1048576,9,0)</f>
        <v>up</v>
      </c>
      <c r="J528">
        <f>VLOOKUP(A528,'[1]shui_24h-VS-hzt_10_24h.GeneDiff'!$1:$1048576,10,0)</f>
        <v>2.6204857657688798E-3</v>
      </c>
      <c r="K528">
        <f>VLOOKUP(A528,'[1]shui_24h-VS-hzt_10_24h.GeneDiff'!$1:$1048576,11,0)</f>
        <v>4.3530714282890903E-2</v>
      </c>
      <c r="L528" t="str">
        <f>VLOOKUP(A528,'[1]shui_24h-VS-hzt_10_24h.GeneDiff'!$1:$1048576,12,0)</f>
        <v>ko00941//Flavonoid biosynthesis;ko00903//Limonene and pinene degradation;ko01100//Metabolic pathways;ko00945//Stilbenoid, diarylheptanoid and gingerol biosynthesis;ko01110//Biosynthesis of secondary metabolites;ko00944//Flavone and flavonol biosynthesis;ko00940//Phenylpropanoid biosynthesis</v>
      </c>
      <c r="M528" t="str">
        <f>VLOOKUP(A528,'[1]shui_24h-VS-hzt_10_24h.GeneDiff'!$1:$1048576,13,0)</f>
        <v>-</v>
      </c>
      <c r="N528" t="str">
        <f>VLOOKUP(A528,'[1]shui_24h-VS-hzt_10_24h.GeneDiff'!$1:$1048576,14,0)</f>
        <v>-</v>
      </c>
      <c r="O528" t="str">
        <f>VLOOKUP(A528,'[1]shui_24h-VS-hzt_10_24h.GeneDiff'!$1:$1048576,15,0)</f>
        <v>-</v>
      </c>
      <c r="P528" t="str">
        <f>VLOOKUP(A528,'[1]shui_24h-VS-hzt_10_24h.GeneDiff'!$1:$1048576,16,0)</f>
        <v>gi|698512314|ref|XP_009801176.1|/0/PREDICTED: cytochrome P450 CYP82D47-like [Nicotiana sylvestris]</v>
      </c>
    </row>
    <row r="529" spans="1:16">
      <c r="A529" s="1" t="s">
        <v>527</v>
      </c>
      <c r="B529">
        <f>VLOOKUP(A529,'[1]shui_24h-VS-hzt_10_24h.GeneDiff'!$1:$1048576,2,0)</f>
        <v>627</v>
      </c>
      <c r="C529">
        <f>VLOOKUP(A529,'[1]shui_24h-VS-hzt_10_24h.GeneDiff'!$1:$1048576,3,0)</f>
        <v>49</v>
      </c>
      <c r="D529">
        <f>VLOOKUP(A529,'[1]shui_24h-VS-hzt_10_24h.GeneDiff'!$1:$1048576,4,0)</f>
        <v>33</v>
      </c>
      <c r="E529">
        <f>VLOOKUP(A529,'[1]shui_24h-VS-hzt_10_24h.GeneDiff'!$1:$1048576,5,0)</f>
        <v>102</v>
      </c>
      <c r="F529">
        <f>VLOOKUP(A529,'[1]shui_24h-VS-hzt_10_24h.GeneDiff'!$1:$1048576,6,0)</f>
        <v>95</v>
      </c>
      <c r="G529">
        <f>VLOOKUP(A529,'[1]shui_24h-VS-hzt_10_24h.GeneDiff'!$1:$1048576,7,0)</f>
        <v>1.631118005137</v>
      </c>
      <c r="H529">
        <f>VLOOKUP(A529,'[1]shui_24h-VS-hzt_10_24h.GeneDiff'!$1:$1048576,8,0)</f>
        <v>1.2245828004635499</v>
      </c>
      <c r="I529" t="str">
        <f>VLOOKUP(A529,'[1]shui_24h-VS-hzt_10_24h.GeneDiff'!$1:$1048576,9,0)</f>
        <v>up</v>
      </c>
      <c r="J529">
        <f>VLOOKUP(A529,'[1]shui_24h-VS-hzt_10_24h.GeneDiff'!$1:$1048576,10,0)</f>
        <v>2.6559603121926699E-3</v>
      </c>
      <c r="K529">
        <f>VLOOKUP(A529,'[1]shui_24h-VS-hzt_10_24h.GeneDiff'!$1:$1048576,11,0)</f>
        <v>4.39578859228991E-2</v>
      </c>
      <c r="L529" t="str">
        <f>VLOOKUP(A529,'[1]shui_24h-VS-hzt_10_24h.GeneDiff'!$1:$1048576,12,0)</f>
        <v>-</v>
      </c>
      <c r="M529" t="str">
        <f>VLOOKUP(A529,'[1]shui_24h-VS-hzt_10_24h.GeneDiff'!$1:$1048576,13,0)</f>
        <v>-</v>
      </c>
      <c r="N529" t="str">
        <f>VLOOKUP(A529,'[1]shui_24h-VS-hzt_10_24h.GeneDiff'!$1:$1048576,14,0)</f>
        <v>-</v>
      </c>
      <c r="O529" t="str">
        <f>VLOOKUP(A529,'[1]shui_24h-VS-hzt_10_24h.GeneDiff'!$1:$1048576,15,0)</f>
        <v>-</v>
      </c>
      <c r="P529" t="str">
        <f>VLOOKUP(A529,'[1]shui_24h-VS-hzt_10_24h.GeneDiff'!$1:$1048576,16,0)</f>
        <v>gi|698576862|ref|XP_009776319.1|/1.60533e-131/PREDICTED: uncharacterized protein LOC104226126 [Nicotiana sylvestris]</v>
      </c>
    </row>
    <row r="530" spans="1:16">
      <c r="A530" s="1" t="s">
        <v>528</v>
      </c>
      <c r="B530">
        <f>VLOOKUP(A530,'[1]shui_24h-VS-hzt_10_24h.GeneDiff'!$1:$1048576,2,0)</f>
        <v>3642</v>
      </c>
      <c r="C530">
        <f>VLOOKUP(A530,'[1]shui_24h-VS-hzt_10_24h.GeneDiff'!$1:$1048576,3,0)</f>
        <v>108</v>
      </c>
      <c r="D530">
        <f>VLOOKUP(A530,'[1]shui_24h-VS-hzt_10_24h.GeneDiff'!$1:$1048576,4,0)</f>
        <v>105</v>
      </c>
      <c r="E530">
        <f>VLOOKUP(A530,'[1]shui_24h-VS-hzt_10_24h.GeneDiff'!$1:$1048576,5,0)</f>
        <v>141</v>
      </c>
      <c r="F530">
        <f>VLOOKUP(A530,'[1]shui_24h-VS-hzt_10_24h.GeneDiff'!$1:$1048576,6,0)</f>
        <v>314</v>
      </c>
      <c r="G530">
        <f>VLOOKUP(A530,'[1]shui_24h-VS-hzt_10_24h.GeneDiff'!$1:$1048576,7,0)</f>
        <v>2.8512484565060601</v>
      </c>
      <c r="H530">
        <f>VLOOKUP(A530,'[1]shui_24h-VS-hzt_10_24h.GeneDiff'!$1:$1048576,8,0)</f>
        <v>1.03945786346839</v>
      </c>
      <c r="I530" t="str">
        <f>VLOOKUP(A530,'[1]shui_24h-VS-hzt_10_24h.GeneDiff'!$1:$1048576,9,0)</f>
        <v>up</v>
      </c>
      <c r="J530">
        <f>VLOOKUP(A530,'[1]shui_24h-VS-hzt_10_24h.GeneDiff'!$1:$1048576,10,0)</f>
        <v>2.7068194877919202E-3</v>
      </c>
      <c r="K530">
        <f>VLOOKUP(A530,'[1]shui_24h-VS-hzt_10_24h.GeneDiff'!$1:$1048576,11,0)</f>
        <v>4.4588982043151301E-2</v>
      </c>
      <c r="L530" t="str">
        <f>VLOOKUP(A530,'[1]shui_24h-VS-hzt_10_24h.GeneDiff'!$1:$1048576,12,0)</f>
        <v>ko00230//Purine metabolism;ko01100//Metabolic pathways;ko04626//Plant-pathogen interaction;ko00240//Pyrimidine metabolism;ko03020//RNA polymerase</v>
      </c>
      <c r="M530" t="str">
        <f>VLOOKUP(A530,'[1]shui_24h-VS-hzt_10_24h.GeneDiff'!$1:$1048576,13,0)</f>
        <v>-</v>
      </c>
      <c r="N530" t="str">
        <f>VLOOKUP(A530,'[1]shui_24h-VS-hzt_10_24h.GeneDiff'!$1:$1048576,14,0)</f>
        <v>-</v>
      </c>
      <c r="O530" t="str">
        <f>VLOOKUP(A530,'[1]shui_24h-VS-hzt_10_24h.GeneDiff'!$1:$1048576,15,0)</f>
        <v>GO:0050896//response to stimulus</v>
      </c>
      <c r="P530" t="str">
        <f>VLOOKUP(A530,'[1]shui_24h-VS-hzt_10_24h.GeneDiff'!$1:$1048576,16,0)</f>
        <v>gi|697173359|ref|XP_009595605.1|;gi|697173361|ref|XP_009595606.1|/0;0/PREDICTED: TMV resistance protein N-like isoform X1 [Nicotiana tomentosiformis];PREDICTED: TMV resistance protein N-like isoform X2 [Nicotiana tomentosiformis]</v>
      </c>
    </row>
    <row r="531" spans="1:16">
      <c r="A531" s="1" t="s">
        <v>529</v>
      </c>
      <c r="B531">
        <f>VLOOKUP(A531,'[1]shui_24h-VS-hzt_10_24h.GeneDiff'!$1:$1048576,2,0)</f>
        <v>561</v>
      </c>
      <c r="C531">
        <f>VLOOKUP(A531,'[1]shui_24h-VS-hzt_10_24h.GeneDiff'!$1:$1048576,3,0)</f>
        <v>46</v>
      </c>
      <c r="D531">
        <f>VLOOKUP(A531,'[1]shui_24h-VS-hzt_10_24h.GeneDiff'!$1:$1048576,4,0)</f>
        <v>45</v>
      </c>
      <c r="E531">
        <f>VLOOKUP(A531,'[1]shui_24h-VS-hzt_10_24h.GeneDiff'!$1:$1048576,5,0)</f>
        <v>139</v>
      </c>
      <c r="F531">
        <f>VLOOKUP(A531,'[1]shui_24h-VS-hzt_10_24h.GeneDiff'!$1:$1048576,6,0)</f>
        <v>80</v>
      </c>
      <c r="G531">
        <f>VLOOKUP(A531,'[1]shui_24h-VS-hzt_10_24h.GeneDiff'!$1:$1048576,7,0)</f>
        <v>1.7842763466666001</v>
      </c>
      <c r="H531">
        <f>VLOOKUP(A531,'[1]shui_24h-VS-hzt_10_24h.GeneDiff'!$1:$1048576,8,0)</f>
        <v>1.2459597296587801</v>
      </c>
      <c r="I531" t="str">
        <f>VLOOKUP(A531,'[1]shui_24h-VS-hzt_10_24h.GeneDiff'!$1:$1048576,9,0)</f>
        <v>up</v>
      </c>
      <c r="J531">
        <f>VLOOKUP(A531,'[1]shui_24h-VS-hzt_10_24h.GeneDiff'!$1:$1048576,10,0)</f>
        <v>2.7567562369107102E-3</v>
      </c>
      <c r="K531">
        <f>VLOOKUP(A531,'[1]shui_24h-VS-hzt_10_24h.GeneDiff'!$1:$1048576,11,0)</f>
        <v>4.5246104837874897E-2</v>
      </c>
      <c r="L531" t="str">
        <f>VLOOKUP(A531,'[1]shui_24h-VS-hzt_10_24h.GeneDiff'!$1:$1048576,12,0)</f>
        <v>-</v>
      </c>
      <c r="M531" t="str">
        <f>VLOOKUP(A531,'[1]shui_24h-VS-hzt_10_24h.GeneDiff'!$1:$1048576,13,0)</f>
        <v>-</v>
      </c>
      <c r="N531" t="str">
        <f>VLOOKUP(A531,'[1]shui_24h-VS-hzt_10_24h.GeneDiff'!$1:$1048576,14,0)</f>
        <v>GO:0015036//disulfide oxidoreductase activity</v>
      </c>
      <c r="O531" t="str">
        <f>VLOOKUP(A531,'[1]shui_24h-VS-hzt_10_24h.GeneDiff'!$1:$1048576,15,0)</f>
        <v>GO:0019725//cellular homeostasis;GO:0018904;GO:0044710</v>
      </c>
      <c r="P531" t="str">
        <f>VLOOKUP(A531,'[1]shui_24h-VS-hzt_10_24h.GeneDiff'!$1:$1048576,16,0)</f>
        <v>gi|698559439|ref|XP_009771570.1|/2.92813e-138/PREDICTED: thioredoxin-like 3-1, chloroplastic [Nicotiana sylvestris]</v>
      </c>
    </row>
    <row r="532" spans="1:16">
      <c r="A532" s="1" t="s">
        <v>530</v>
      </c>
      <c r="B532">
        <f>VLOOKUP(A532,'[1]shui_24h-VS-hzt_10_24h.GeneDiff'!$1:$1048576,2,0)</f>
        <v>1008</v>
      </c>
      <c r="C532">
        <f>VLOOKUP(A532,'[1]shui_24h-VS-hzt_10_24h.GeneDiff'!$1:$1048576,3,0)</f>
        <v>13</v>
      </c>
      <c r="D532">
        <f>VLOOKUP(A532,'[1]shui_24h-VS-hzt_10_24h.GeneDiff'!$1:$1048576,4,0)</f>
        <v>24</v>
      </c>
      <c r="E532">
        <f>VLOOKUP(A532,'[1]shui_24h-VS-hzt_10_24h.GeneDiff'!$1:$1048576,5,0)</f>
        <v>53</v>
      </c>
      <c r="F532">
        <f>VLOOKUP(A532,'[1]shui_24h-VS-hzt_10_24h.GeneDiff'!$1:$1048576,6,0)</f>
        <v>54</v>
      </c>
      <c r="G532">
        <f>VLOOKUP(A532,'[1]shui_24h-VS-hzt_10_24h.GeneDiff'!$1:$1048576,7,0)</f>
        <v>0.70919542276866698</v>
      </c>
      <c r="H532">
        <f>VLOOKUP(A532,'[1]shui_24h-VS-hzt_10_24h.GeneDiff'!$1:$1048576,8,0)</f>
        <v>1.50123825009961</v>
      </c>
      <c r="I532" t="str">
        <f>VLOOKUP(A532,'[1]shui_24h-VS-hzt_10_24h.GeneDiff'!$1:$1048576,9,0)</f>
        <v>up</v>
      </c>
      <c r="J532">
        <f>VLOOKUP(A532,'[1]shui_24h-VS-hzt_10_24h.GeneDiff'!$1:$1048576,10,0)</f>
        <v>2.8731556547407699E-3</v>
      </c>
      <c r="K532">
        <f>VLOOKUP(A532,'[1]shui_24h-VS-hzt_10_24h.GeneDiff'!$1:$1048576,11,0)</f>
        <v>4.6767023561343199E-2</v>
      </c>
      <c r="L532" t="str">
        <f>VLOOKUP(A532,'[1]shui_24h-VS-hzt_10_24h.GeneDiff'!$1:$1048576,12,0)</f>
        <v>-</v>
      </c>
      <c r="M532" t="str">
        <f>VLOOKUP(A532,'[1]shui_24h-VS-hzt_10_24h.GeneDiff'!$1:$1048576,13,0)</f>
        <v>-</v>
      </c>
      <c r="N532" t="str">
        <f>VLOOKUP(A532,'[1]shui_24h-VS-hzt_10_24h.GeneDiff'!$1:$1048576,14,0)</f>
        <v>-</v>
      </c>
      <c r="O532" t="str">
        <f>VLOOKUP(A532,'[1]shui_24h-VS-hzt_10_24h.GeneDiff'!$1:$1048576,15,0)</f>
        <v>-</v>
      </c>
      <c r="P532" t="str">
        <f>VLOOKUP(A532,'[1]shui_24h-VS-hzt_10_24h.GeneDiff'!$1:$1048576,16,0)</f>
        <v>gi|697102185|ref|XP_009599719.1|/0/PREDICTED: protein BREVIS RADIX-like [Nicotiana tomentosiformis]</v>
      </c>
    </row>
    <row r="533" spans="1:16">
      <c r="A533" s="1" t="s">
        <v>531</v>
      </c>
      <c r="B533">
        <f>VLOOKUP(A533,'[1]shui_24h-VS-hzt_10_24h.GeneDiff'!$1:$1048576,2,0)</f>
        <v>417</v>
      </c>
      <c r="C533">
        <f>VLOOKUP(A533,'[1]shui_24h-VS-hzt_10_24h.GeneDiff'!$1:$1048576,3,0)</f>
        <v>62</v>
      </c>
      <c r="D533">
        <f>VLOOKUP(A533,'[1]shui_24h-VS-hzt_10_24h.GeneDiff'!$1:$1048576,4,0)</f>
        <v>52</v>
      </c>
      <c r="E533">
        <f>VLOOKUP(A533,'[1]shui_24h-VS-hzt_10_24h.GeneDiff'!$1:$1048576,5,0)</f>
        <v>104</v>
      </c>
      <c r="F533">
        <f>VLOOKUP(A533,'[1]shui_24h-VS-hzt_10_24h.GeneDiff'!$1:$1048576,6,0)</f>
        <v>141</v>
      </c>
      <c r="G533">
        <f>VLOOKUP(A533,'[1]shui_24h-VS-hzt_10_24h.GeneDiff'!$1:$1048576,7,0)</f>
        <v>1.9797034708772601</v>
      </c>
      <c r="H533">
        <f>VLOOKUP(A533,'[1]shui_24h-VS-hzt_10_24h.GeneDiff'!$1:$1048576,8,0)</f>
        <v>1.05853233656319</v>
      </c>
      <c r="I533" t="str">
        <f>VLOOKUP(A533,'[1]shui_24h-VS-hzt_10_24h.GeneDiff'!$1:$1048576,9,0)</f>
        <v>up</v>
      </c>
      <c r="J533">
        <f>VLOOKUP(A533,'[1]shui_24h-VS-hzt_10_24h.GeneDiff'!$1:$1048576,10,0)</f>
        <v>2.8849112142663399E-3</v>
      </c>
      <c r="K533">
        <f>VLOOKUP(A533,'[1]shui_24h-VS-hzt_10_24h.GeneDiff'!$1:$1048576,11,0)</f>
        <v>4.6861600038435501E-2</v>
      </c>
      <c r="L533" t="str">
        <f>VLOOKUP(A533,'[1]shui_24h-VS-hzt_10_24h.GeneDiff'!$1:$1048576,12,0)</f>
        <v>-</v>
      </c>
      <c r="M533" t="str">
        <f>VLOOKUP(A533,'[1]shui_24h-VS-hzt_10_24h.GeneDiff'!$1:$1048576,13,0)</f>
        <v>-</v>
      </c>
      <c r="N533" t="str">
        <f>VLOOKUP(A533,'[1]shui_24h-VS-hzt_10_24h.GeneDiff'!$1:$1048576,14,0)</f>
        <v>-</v>
      </c>
      <c r="O533" t="str">
        <f>VLOOKUP(A533,'[1]shui_24h-VS-hzt_10_24h.GeneDiff'!$1:$1048576,15,0)</f>
        <v>-</v>
      </c>
      <c r="P533" t="str">
        <f>VLOOKUP(A533,'[1]shui_24h-VS-hzt_10_24h.GeneDiff'!$1:$1048576,16,0)</f>
        <v>gi|697120059|ref|XP_009613993.1|/4.48044e-68/PREDICTED: uncharacterized protein At5g65660-like [Nicotiana tomentosiformis]</v>
      </c>
    </row>
    <row r="534" spans="1:16">
      <c r="A534" s="1" t="s">
        <v>532</v>
      </c>
      <c r="B534">
        <f>VLOOKUP(A534,'[1]shui_24h-VS-hzt_10_24h.GeneDiff'!$1:$1048576,2,0)</f>
        <v>1068</v>
      </c>
      <c r="C534">
        <f>VLOOKUP(A534,'[1]shui_24h-VS-hzt_10_24h.GeneDiff'!$1:$1048576,3,0)</f>
        <v>23</v>
      </c>
      <c r="D534">
        <f>VLOOKUP(A534,'[1]shui_24h-VS-hzt_10_24h.GeneDiff'!$1:$1048576,4,0)</f>
        <v>9</v>
      </c>
      <c r="E534">
        <f>VLOOKUP(A534,'[1]shui_24h-VS-hzt_10_24h.GeneDiff'!$1:$1048576,5,0)</f>
        <v>39</v>
      </c>
      <c r="F534">
        <f>VLOOKUP(A534,'[1]shui_24h-VS-hzt_10_24h.GeneDiff'!$1:$1048576,6,0)</f>
        <v>73</v>
      </c>
      <c r="G534">
        <f>VLOOKUP(A534,'[1]shui_24h-VS-hzt_10_24h.GeneDiff'!$1:$1048576,7,0)</f>
        <v>0.70564798750202196</v>
      </c>
      <c r="H534">
        <f>VLOOKUP(A534,'[1]shui_24h-VS-hzt_10_24h.GeneDiff'!$1:$1048576,8,0)</f>
        <v>1.7374664187387201</v>
      </c>
      <c r="I534" t="str">
        <f>VLOOKUP(A534,'[1]shui_24h-VS-hzt_10_24h.GeneDiff'!$1:$1048576,9,0)</f>
        <v>up</v>
      </c>
      <c r="J534">
        <f>VLOOKUP(A534,'[1]shui_24h-VS-hzt_10_24h.GeneDiff'!$1:$1048576,10,0)</f>
        <v>2.9083655594481202E-3</v>
      </c>
      <c r="K534">
        <f>VLOOKUP(A534,'[1]shui_24h-VS-hzt_10_24h.GeneDiff'!$1:$1048576,11,0)</f>
        <v>4.7159514726832101E-2</v>
      </c>
      <c r="L534" t="str">
        <f>VLOOKUP(A534,'[1]shui_24h-VS-hzt_10_24h.GeneDiff'!$1:$1048576,12,0)</f>
        <v>ko01110//Biosynthesis of secondary metabolites;ko00904//Diterpenoid biosynthesis</v>
      </c>
      <c r="M534" t="str">
        <f>VLOOKUP(A534,'[1]shui_24h-VS-hzt_10_24h.GeneDiff'!$1:$1048576,13,0)</f>
        <v>-</v>
      </c>
      <c r="N534" t="str">
        <f>VLOOKUP(A534,'[1]shui_24h-VS-hzt_10_24h.GeneDiff'!$1:$1048576,14,0)</f>
        <v>GO:0016491//oxidoreductase activity</v>
      </c>
      <c r="O534" t="str">
        <f>VLOOKUP(A534,'[1]shui_24h-VS-hzt_10_24h.GeneDiff'!$1:$1048576,15,0)</f>
        <v>-</v>
      </c>
      <c r="P534" t="str">
        <f>VLOOKUP(A534,'[1]shui_24h-VS-hzt_10_24h.GeneDiff'!$1:$1048576,16,0)</f>
        <v>gi|697113981|ref|XP_009610880.1|/0/PREDICTED: protein SRG1-like [Nicotiana tomentosiformis]</v>
      </c>
    </row>
    <row r="535" spans="1:16">
      <c r="A535" s="1" t="s">
        <v>533</v>
      </c>
      <c r="B535">
        <f>VLOOKUP(A535,'[1]shui_24h-VS-hzt_10_24h.GeneDiff'!$1:$1048576,2,0)</f>
        <v>579</v>
      </c>
      <c r="C535">
        <f>VLOOKUP(A535,'[1]shui_24h-VS-hzt_10_24h.GeneDiff'!$1:$1048576,3,0)</f>
        <v>71</v>
      </c>
      <c r="D535">
        <f>VLOOKUP(A535,'[1]shui_24h-VS-hzt_10_24h.GeneDiff'!$1:$1048576,4,0)</f>
        <v>55</v>
      </c>
      <c r="E535">
        <f>VLOOKUP(A535,'[1]shui_24h-VS-hzt_10_24h.GeneDiff'!$1:$1048576,5,0)</f>
        <v>154</v>
      </c>
      <c r="F535">
        <f>VLOOKUP(A535,'[1]shui_24h-VS-hzt_10_24h.GeneDiff'!$1:$1048576,6,0)</f>
        <v>115</v>
      </c>
      <c r="G535">
        <f>VLOOKUP(A535,'[1]shui_24h-VS-hzt_10_24h.GeneDiff'!$1:$1048576,7,0)</f>
        <v>2.1241893854071501</v>
      </c>
      <c r="H535">
        <f>VLOOKUP(A535,'[1]shui_24h-VS-hzt_10_24h.GeneDiff'!$1:$1048576,8,0)</f>
        <v>1.0630425680465601</v>
      </c>
      <c r="I535" t="str">
        <f>VLOOKUP(A535,'[1]shui_24h-VS-hzt_10_24h.GeneDiff'!$1:$1048576,9,0)</f>
        <v>up</v>
      </c>
      <c r="J535">
        <f>VLOOKUP(A535,'[1]shui_24h-VS-hzt_10_24h.GeneDiff'!$1:$1048576,10,0)</f>
        <v>2.9252484686789399E-3</v>
      </c>
      <c r="K535">
        <f>VLOOKUP(A535,'[1]shui_24h-VS-hzt_10_24h.GeneDiff'!$1:$1048576,11,0)</f>
        <v>4.7224863783399101E-2</v>
      </c>
      <c r="L535" t="str">
        <f>VLOOKUP(A535,'[1]shui_24h-VS-hzt_10_24h.GeneDiff'!$1:$1048576,12,0)</f>
        <v>ko04075//Plant hormone signal transduction</v>
      </c>
      <c r="M535" t="str">
        <f>VLOOKUP(A535,'[1]shui_24h-VS-hzt_10_24h.GeneDiff'!$1:$1048576,13,0)</f>
        <v>GO:0043231//intracellular membrane-bounded organelle;GO:0044444</v>
      </c>
      <c r="N535" t="str">
        <f>VLOOKUP(A535,'[1]shui_24h-VS-hzt_10_24h.GeneDiff'!$1:$1048576,14,0)</f>
        <v>GO:0032550;GO:0004672//protein kinase activity;GO:0019902//phosphatase binding</v>
      </c>
      <c r="O535" t="str">
        <f>VLOOKUP(A535,'[1]shui_24h-VS-hzt_10_24h.GeneDiff'!$1:$1048576,15,0)</f>
        <v>GO:0048827//phyllome development;GO:0031323//regulation of cellular metabolic process;GO:0009617//response to bacterium;GO:0005984//disaccharide metabolic process;GO:0032412//regulation of ion transmembrane transporter activity;GO:0010118//stomatal movement;GO:0006796//phosphate-containing compound metabolic process;GO:0006633//fatty acid biosynthetic process;GO:0006970//response to osmotic stress;GO:0001101//response to acid chemical;GO:0006464//cellular protein modification process;GO:0006641//triglyceride metabolic process</v>
      </c>
      <c r="P535" t="str">
        <f>VLOOKUP(A535,'[1]shui_24h-VS-hzt_10_24h.GeneDiff'!$1:$1048576,16,0)</f>
        <v>gi|698478861|ref|XP_009786561.1|/1.94961e-141/PREDICTED: serine/threonine-protein kinase SRK2E-like [Nicotiana sylvestris]</v>
      </c>
    </row>
    <row r="536" spans="1:16">
      <c r="A536" s="1" t="s">
        <v>534</v>
      </c>
      <c r="B536">
        <f>VLOOKUP(A536,'[1]shui_24h-VS-hzt_10_24h.GeneDiff'!$1:$1048576,2,0)</f>
        <v>2961</v>
      </c>
      <c r="C536">
        <f>VLOOKUP(A536,'[1]shui_24h-VS-hzt_10_24h.GeneDiff'!$1:$1048576,3,0)</f>
        <v>10</v>
      </c>
      <c r="D536">
        <f>VLOOKUP(A536,'[1]shui_24h-VS-hzt_10_24h.GeneDiff'!$1:$1048576,4,0)</f>
        <v>23</v>
      </c>
      <c r="E536">
        <f>VLOOKUP(A536,'[1]shui_24h-VS-hzt_10_24h.GeneDiff'!$1:$1048576,5,0)</f>
        <v>55</v>
      </c>
      <c r="F536">
        <f>VLOOKUP(A536,'[1]shui_24h-VS-hzt_10_24h.GeneDiff'!$1:$1048576,6,0)</f>
        <v>47</v>
      </c>
      <c r="G536">
        <f>VLOOKUP(A536,'[1]shui_24h-VS-hzt_10_24h.GeneDiff'!$1:$1048576,7,0)</f>
        <v>0.62264099659882</v>
      </c>
      <c r="H536">
        <f>VLOOKUP(A536,'[1]shui_24h-VS-hzt_10_24h.GeneDiff'!$1:$1048576,8,0)</f>
        <v>1.60355409578263</v>
      </c>
      <c r="I536" t="str">
        <f>VLOOKUP(A536,'[1]shui_24h-VS-hzt_10_24h.GeneDiff'!$1:$1048576,9,0)</f>
        <v>up</v>
      </c>
      <c r="J536">
        <f>VLOOKUP(A536,'[1]shui_24h-VS-hzt_10_24h.GeneDiff'!$1:$1048576,10,0)</f>
        <v>2.9467890129972999E-3</v>
      </c>
      <c r="K536">
        <f>VLOOKUP(A536,'[1]shui_24h-VS-hzt_10_24h.GeneDiff'!$1:$1048576,11,0)</f>
        <v>4.7451129106635202E-2</v>
      </c>
      <c r="L536" t="str">
        <f>VLOOKUP(A536,'[1]shui_24h-VS-hzt_10_24h.GeneDiff'!$1:$1048576,12,0)</f>
        <v>-</v>
      </c>
      <c r="M536" t="str">
        <f>VLOOKUP(A536,'[1]shui_24h-VS-hzt_10_24h.GeneDiff'!$1:$1048576,13,0)</f>
        <v>GO:0016020//membrane</v>
      </c>
      <c r="N536" t="str">
        <f>VLOOKUP(A536,'[1]shui_24h-VS-hzt_10_24h.GeneDiff'!$1:$1048576,14,0)</f>
        <v>GO:0036094//small molecule binding;GO:0004672//protein kinase activity;GO:1901363;GO:0097159//organic cyclic compound binding</v>
      </c>
      <c r="O536" t="str">
        <f>VLOOKUP(A536,'[1]shui_24h-VS-hzt_10_24h.GeneDiff'!$1:$1048576,15,0)</f>
        <v>GO:0006796//phosphate-containing compound metabolic process</v>
      </c>
      <c r="P536" t="str">
        <f>VLOOKUP(A536,'[1]shui_24h-VS-hzt_10_24h.GeneDiff'!$1:$1048576,16,0)</f>
        <v>gi|697125589|ref|XP_009616818.1|/0/PREDICTED: receptor-like protein kinase HAIKU2 [Nicotiana tomentosiformis]</v>
      </c>
    </row>
    <row r="537" spans="1:16">
      <c r="A537" s="1" t="s">
        <v>535</v>
      </c>
      <c r="B537">
        <f>VLOOKUP(A537,'[1]shui_24h-VS-hzt_10_24h.GeneDiff'!$1:$1048576,2,0)</f>
        <v>798</v>
      </c>
      <c r="C537">
        <f>VLOOKUP(A537,'[1]shui_24h-VS-hzt_10_24h.GeneDiff'!$1:$1048576,3,0)</f>
        <v>17</v>
      </c>
      <c r="D537">
        <f>VLOOKUP(A537,'[1]shui_24h-VS-hzt_10_24h.GeneDiff'!$1:$1048576,4,0)</f>
        <v>8</v>
      </c>
      <c r="E537">
        <f>VLOOKUP(A537,'[1]shui_24h-VS-hzt_10_24h.GeneDiff'!$1:$1048576,5,0)</f>
        <v>42</v>
      </c>
      <c r="F537">
        <f>VLOOKUP(A537,'[1]shui_24h-VS-hzt_10_24h.GeneDiff'!$1:$1048576,6,0)</f>
        <v>43</v>
      </c>
      <c r="G537">
        <f>VLOOKUP(A537,'[1]shui_24h-VS-hzt_10_24h.GeneDiff'!$1:$1048576,7,0)</f>
        <v>0.34747777039468902</v>
      </c>
      <c r="H537">
        <f>VLOOKUP(A537,'[1]shui_24h-VS-hzt_10_24h.GeneDiff'!$1:$1048576,8,0)</f>
        <v>1.71307651633517</v>
      </c>
      <c r="I537" t="str">
        <f>VLOOKUP(A537,'[1]shui_24h-VS-hzt_10_24h.GeneDiff'!$1:$1048576,9,0)</f>
        <v>up</v>
      </c>
      <c r="J537">
        <f>VLOOKUP(A537,'[1]shui_24h-VS-hzt_10_24h.GeneDiff'!$1:$1048576,10,0)</f>
        <v>2.9609397319519401E-3</v>
      </c>
      <c r="K537">
        <f>VLOOKUP(A537,'[1]shui_24h-VS-hzt_10_24h.GeneDiff'!$1:$1048576,11,0)</f>
        <v>4.7557549062003497E-2</v>
      </c>
      <c r="L537" t="str">
        <f>VLOOKUP(A537,'[1]shui_24h-VS-hzt_10_24h.GeneDiff'!$1:$1048576,12,0)</f>
        <v>-</v>
      </c>
      <c r="M537" t="str">
        <f>VLOOKUP(A537,'[1]shui_24h-VS-hzt_10_24h.GeneDiff'!$1:$1048576,13,0)</f>
        <v>-</v>
      </c>
      <c r="N537" t="str">
        <f>VLOOKUP(A537,'[1]shui_24h-VS-hzt_10_24h.GeneDiff'!$1:$1048576,14,0)</f>
        <v>-</v>
      </c>
      <c r="O537" t="str">
        <f>VLOOKUP(A537,'[1]shui_24h-VS-hzt_10_24h.GeneDiff'!$1:$1048576,15,0)</f>
        <v>-</v>
      </c>
      <c r="P537" t="str">
        <f>VLOOKUP(A537,'[1]shui_24h-VS-hzt_10_24h.GeneDiff'!$1:$1048576,16,0)</f>
        <v>gi|697168597|ref|XP_009593186.1|/1.65199e-77/PREDICTED: F-box/FBD/LRR-repeat protein At1g13570-like isoform X3 [Nicotiana tomentosiformis]</v>
      </c>
    </row>
    <row r="538" spans="1:16">
      <c r="A538" s="1" t="s">
        <v>536</v>
      </c>
      <c r="B538">
        <f>VLOOKUP(A538,'[1]shui_24h-VS-hzt_10_24h.GeneDiff'!$1:$1048576,2,0)</f>
        <v>2616</v>
      </c>
      <c r="C538">
        <f>VLOOKUP(A538,'[1]shui_24h-VS-hzt_10_24h.GeneDiff'!$1:$1048576,3,0)</f>
        <v>44</v>
      </c>
      <c r="D538">
        <f>VLOOKUP(A538,'[1]shui_24h-VS-hzt_10_24h.GeneDiff'!$1:$1048576,4,0)</f>
        <v>49</v>
      </c>
      <c r="E538">
        <f>VLOOKUP(A538,'[1]shui_24h-VS-hzt_10_24h.GeneDiff'!$1:$1048576,5,0)</f>
        <v>87</v>
      </c>
      <c r="F538">
        <f>VLOOKUP(A538,'[1]shui_24h-VS-hzt_10_24h.GeneDiff'!$1:$1048576,6,0)</f>
        <v>119</v>
      </c>
      <c r="G538">
        <f>VLOOKUP(A538,'[1]shui_24h-VS-hzt_10_24h.GeneDiff'!$1:$1048576,7,0)</f>
        <v>1.7206841211259001</v>
      </c>
      <c r="H538">
        <f>VLOOKUP(A538,'[1]shui_24h-VS-hzt_10_24h.GeneDiff'!$1:$1048576,8,0)</f>
        <v>1.10639935312308</v>
      </c>
      <c r="I538" t="str">
        <f>VLOOKUP(A538,'[1]shui_24h-VS-hzt_10_24h.GeneDiff'!$1:$1048576,9,0)</f>
        <v>up</v>
      </c>
      <c r="J538">
        <f>VLOOKUP(A538,'[1]shui_24h-VS-hzt_10_24h.GeneDiff'!$1:$1048576,10,0)</f>
        <v>3.0364149234666602E-3</v>
      </c>
      <c r="K538">
        <f>VLOOKUP(A538,'[1]shui_24h-VS-hzt_10_24h.GeneDiff'!$1:$1048576,11,0)</f>
        <v>4.8547224199787298E-2</v>
      </c>
      <c r="L538" t="str">
        <f>VLOOKUP(A538,'[1]shui_24h-VS-hzt_10_24h.GeneDiff'!$1:$1048576,12,0)</f>
        <v>ko04626//Plant-pathogen interaction</v>
      </c>
      <c r="M538" t="str">
        <f>VLOOKUP(A538,'[1]shui_24h-VS-hzt_10_24h.GeneDiff'!$1:$1048576,13,0)</f>
        <v>-</v>
      </c>
      <c r="N538" t="str">
        <f>VLOOKUP(A538,'[1]shui_24h-VS-hzt_10_24h.GeneDiff'!$1:$1048576,14,0)</f>
        <v>-</v>
      </c>
      <c r="O538" t="str">
        <f>VLOOKUP(A538,'[1]shui_24h-VS-hzt_10_24h.GeneDiff'!$1:$1048576,15,0)</f>
        <v>-</v>
      </c>
      <c r="P538" t="str">
        <f>VLOOKUP(A538,'[1]shui_24h-VS-hzt_10_24h.GeneDiff'!$1:$1048576,16,0)</f>
        <v>gi|698493909|ref|XP_009793189.1|/0/PREDICTED: putative late blight resistance protein homolog R1A-10 [Nicotiana sylvestris]</v>
      </c>
    </row>
    <row r="539" spans="1:16">
      <c r="A539" s="1" t="s">
        <v>537</v>
      </c>
      <c r="B539">
        <f>VLOOKUP(A539,'[1]shui_24h-VS-hzt_10_24h.GeneDiff'!$1:$1048576,2,0)</f>
        <v>2808</v>
      </c>
      <c r="C539">
        <f>VLOOKUP(A539,'[1]shui_24h-VS-hzt_10_24h.GeneDiff'!$1:$1048576,3,0)</f>
        <v>35</v>
      </c>
      <c r="D539">
        <f>VLOOKUP(A539,'[1]shui_24h-VS-hzt_10_24h.GeneDiff'!$1:$1048576,4,0)</f>
        <v>18</v>
      </c>
      <c r="E539">
        <f>VLOOKUP(A539,'[1]shui_24h-VS-hzt_10_24h.GeneDiff'!$1:$1048576,5,0)</f>
        <v>90</v>
      </c>
      <c r="F539">
        <f>VLOOKUP(A539,'[1]shui_24h-VS-hzt_10_24h.GeneDiff'!$1:$1048576,6,0)</f>
        <v>63</v>
      </c>
      <c r="G539">
        <f>VLOOKUP(A539,'[1]shui_24h-VS-hzt_10_24h.GeneDiff'!$1:$1048576,7,0)</f>
        <v>1.2115948532999401</v>
      </c>
      <c r="H539">
        <f>VLOOKUP(A539,'[1]shui_24h-VS-hzt_10_24h.GeneDiff'!$1:$1048576,8,0)</f>
        <v>1.49107215441985</v>
      </c>
      <c r="I539" t="str">
        <f>VLOOKUP(A539,'[1]shui_24h-VS-hzt_10_24h.GeneDiff'!$1:$1048576,9,0)</f>
        <v>up</v>
      </c>
      <c r="J539">
        <f>VLOOKUP(A539,'[1]shui_24h-VS-hzt_10_24h.GeneDiff'!$1:$1048576,10,0)</f>
        <v>3.12302534721519E-3</v>
      </c>
      <c r="K539">
        <f>VLOOKUP(A539,'[1]shui_24h-VS-hzt_10_24h.GeneDiff'!$1:$1048576,11,0)</f>
        <v>4.95550408517101E-2</v>
      </c>
      <c r="L539" t="str">
        <f>VLOOKUP(A539,'[1]shui_24h-VS-hzt_10_24h.GeneDiff'!$1:$1048576,12,0)</f>
        <v>ko04626//Plant-pathogen interaction</v>
      </c>
      <c r="M539" t="str">
        <f>VLOOKUP(A539,'[1]shui_24h-VS-hzt_10_24h.GeneDiff'!$1:$1048576,13,0)</f>
        <v>-</v>
      </c>
      <c r="N539" t="str">
        <f>VLOOKUP(A539,'[1]shui_24h-VS-hzt_10_24h.GeneDiff'!$1:$1048576,14,0)</f>
        <v>-</v>
      </c>
      <c r="O539" t="str">
        <f>VLOOKUP(A539,'[1]shui_24h-VS-hzt_10_24h.GeneDiff'!$1:$1048576,15,0)</f>
        <v>-</v>
      </c>
      <c r="P539" t="str">
        <f>VLOOKUP(A539,'[1]shui_24h-VS-hzt_10_24h.GeneDiff'!$1:$1048576,16,0)</f>
        <v>gi|698422529|ref|XP_009780928.1|/0/PREDICTED: putative late blight resistance protein homolog R1A-3 [Nicotiana sylvestris]</v>
      </c>
    </row>
    <row r="540" spans="1:16">
      <c r="A540" s="1" t="s">
        <v>538</v>
      </c>
      <c r="B540">
        <f>VLOOKUP(A540,'[1]shui_24h-VS-hzt_10_24h.GeneDiff'!$1:$1048576,2,0)</f>
        <v>1395</v>
      </c>
      <c r="C540">
        <f>VLOOKUP(A540,'[1]shui_24h-VS-hzt_10_24h.GeneDiff'!$1:$1048576,3,0)</f>
        <v>57</v>
      </c>
      <c r="D540">
        <f>VLOOKUP(A540,'[1]shui_24h-VS-hzt_10_24h.GeneDiff'!$1:$1048576,4,0)</f>
        <v>51</v>
      </c>
      <c r="E540">
        <f>VLOOKUP(A540,'[1]shui_24h-VS-hzt_10_24h.GeneDiff'!$1:$1048576,5,0)</f>
        <v>98</v>
      </c>
      <c r="F540">
        <f>VLOOKUP(A540,'[1]shui_24h-VS-hzt_10_24h.GeneDiff'!$1:$1048576,6,0)</f>
        <v>135</v>
      </c>
      <c r="G540">
        <f>VLOOKUP(A540,'[1]shui_24h-VS-hzt_10_24h.GeneDiff'!$1:$1048576,7,0)</f>
        <v>1.90662542678081</v>
      </c>
      <c r="H540">
        <f>VLOOKUP(A540,'[1]shui_24h-VS-hzt_10_24h.GeneDiff'!$1:$1048576,8,0)</f>
        <v>1.0647555810514</v>
      </c>
      <c r="I540" t="str">
        <f>VLOOKUP(A540,'[1]shui_24h-VS-hzt_10_24h.GeneDiff'!$1:$1048576,9,0)</f>
        <v>up</v>
      </c>
      <c r="J540">
        <f>VLOOKUP(A540,'[1]shui_24h-VS-hzt_10_24h.GeneDiff'!$1:$1048576,10,0)</f>
        <v>3.1435823444647699E-3</v>
      </c>
      <c r="K540">
        <f>VLOOKUP(A540,'[1]shui_24h-VS-hzt_10_24h.GeneDiff'!$1:$1048576,11,0)</f>
        <v>4.9781018452350403E-2</v>
      </c>
      <c r="L540" t="str">
        <f>VLOOKUP(A540,'[1]shui_24h-VS-hzt_10_24h.GeneDiff'!$1:$1048576,12,0)</f>
        <v>ko00908//Zeatin biosynthesis;ko01100//Metabolic pathways;ko01110//Biosynthesis of secondary metabolites</v>
      </c>
      <c r="M540" t="str">
        <f>VLOOKUP(A540,'[1]shui_24h-VS-hzt_10_24h.GeneDiff'!$1:$1048576,13,0)</f>
        <v>-</v>
      </c>
      <c r="N540" t="str">
        <f>VLOOKUP(A540,'[1]shui_24h-VS-hzt_10_24h.GeneDiff'!$1:$1048576,14,0)</f>
        <v>GO:0046914//transition metal ion binding;GO:0016634//oxidoreductase activity, acting on the CH-CH group of donors, oxygen as acceptor;GO:0046906//tetrapyrrole binding;GO:0016491//oxidoreductase activity</v>
      </c>
      <c r="O540" t="str">
        <f>VLOOKUP(A540,'[1]shui_24h-VS-hzt_10_24h.GeneDiff'!$1:$1048576,15,0)</f>
        <v>GO:0044710</v>
      </c>
      <c r="P540" t="str">
        <f>VLOOKUP(A540,'[1]shui_24h-VS-hzt_10_24h.GeneDiff'!$1:$1048576,16,0)</f>
        <v>gi|698490445|ref|XP_009791714.1|/0/PREDICTED: cytochrome P450 714A1-like [Nicotiana sylvestris]</v>
      </c>
    </row>
    <row r="541" spans="1:16">
      <c r="A541" s="1" t="s">
        <v>754</v>
      </c>
      <c r="B541">
        <f>VLOOKUP(A541,'[1]shui_24h-VS-hzt_10_24h.GeneDiff'!$1:$1048576,2,0)</f>
        <v>843</v>
      </c>
      <c r="C541">
        <f>VLOOKUP(A541,'[1]shui_24h-VS-hzt_10_24h.GeneDiff'!$1:$1048576,3,0)</f>
        <v>39</v>
      </c>
      <c r="D541">
        <f>VLOOKUP(A541,'[1]shui_24h-VS-hzt_10_24h.GeneDiff'!$1:$1048576,4,0)</f>
        <v>24</v>
      </c>
      <c r="E541">
        <f>VLOOKUP(A541,'[1]shui_24h-VS-hzt_10_24h.GeneDiff'!$1:$1048576,5,0)</f>
        <v>159</v>
      </c>
      <c r="F541">
        <f>VLOOKUP(A541,'[1]shui_24h-VS-hzt_10_24h.GeneDiff'!$1:$1048576,6,0)</f>
        <v>61</v>
      </c>
      <c r="G541">
        <f>VLOOKUP(A541,'[1]shui_24h-VS-hzt_10_24h.GeneDiff'!$1:$1048576,7,0)</f>
        <v>1.6625779608578299</v>
      </c>
      <c r="H541">
        <f>VLOOKUP(A541,'[1]shui_24h-VS-hzt_10_24h.GeneDiff'!$1:$1048576,8,0)</f>
        <v>1.78353109704145</v>
      </c>
      <c r="I541" t="str">
        <f>VLOOKUP(A541,'[1]shui_24h-VS-hzt_10_24h.GeneDiff'!$1:$1048576,9,0)</f>
        <v>up</v>
      </c>
      <c r="J541">
        <f>VLOOKUP(A541,'[1]shui_24h-VS-hzt_10_24h.GeneDiff'!$1:$1048576,10,0)</f>
        <v>7.4081124800674998E-4</v>
      </c>
      <c r="K541">
        <f>VLOOKUP(A541,'[1]shui_24h-VS-hzt_10_24h.GeneDiff'!$1:$1048576,11,0)</f>
        <v>1.84400176656703E-2</v>
      </c>
      <c r="L541" t="str">
        <f>VLOOKUP(A541,'[1]shui_24h-VS-hzt_10_24h.GeneDiff'!$1:$1048576,12,0)</f>
        <v>-</v>
      </c>
      <c r="M541" t="str">
        <f>VLOOKUP(A541,'[1]shui_24h-VS-hzt_10_24h.GeneDiff'!$1:$1048576,13,0)</f>
        <v>-</v>
      </c>
      <c r="N541" t="str">
        <f>VLOOKUP(A541,'[1]shui_24h-VS-hzt_10_24h.GeneDiff'!$1:$1048576,14,0)</f>
        <v>-</v>
      </c>
      <c r="O541" t="str">
        <f>VLOOKUP(A541,'[1]shui_24h-VS-hzt_10_24h.GeneDiff'!$1:$1048576,15,0)</f>
        <v>GO:0009987//cellular process;GO:0048367//shoot system development</v>
      </c>
      <c r="P541" t="str">
        <f>VLOOKUP(A541,'[1]shui_24h-VS-hzt_10_24h.GeneDiff'!$1:$1048576,16,0)</f>
        <v>gi|698459238|ref|XP_009781251.1|/0/PREDICTED: NAC transcription factor 29-like [Nicotiana sylvestris]</v>
      </c>
    </row>
    <row r="542" spans="1:16">
      <c r="A542" s="1" t="s">
        <v>755</v>
      </c>
      <c r="B542">
        <f>VLOOKUP(A542,'[1]shui_24h-VS-hzt_10_24h.GeneDiff'!$1:$1048576,2,0)</f>
        <v>483</v>
      </c>
      <c r="C542">
        <f>VLOOKUP(A542,'[1]shui_24h-VS-hzt_10_24h.GeneDiff'!$1:$1048576,3,0)</f>
        <v>131</v>
      </c>
      <c r="D542">
        <f>VLOOKUP(A542,'[1]shui_24h-VS-hzt_10_24h.GeneDiff'!$1:$1048576,4,0)</f>
        <v>125</v>
      </c>
      <c r="E542">
        <f>VLOOKUP(A542,'[1]shui_24h-VS-hzt_10_24h.GeneDiff'!$1:$1048576,5,0)</f>
        <v>290</v>
      </c>
      <c r="F542">
        <f>VLOOKUP(A542,'[1]shui_24h-VS-hzt_10_24h.GeneDiff'!$1:$1048576,6,0)</f>
        <v>328</v>
      </c>
      <c r="G542">
        <f>VLOOKUP(A542,'[1]shui_24h-VS-hzt_10_24h.GeneDiff'!$1:$1048576,7,0)</f>
        <v>3.2450805892339201</v>
      </c>
      <c r="H542">
        <f>VLOOKUP(A542,'[1]shui_24h-VS-hzt_10_24h.GeneDiff'!$1:$1048576,8,0)</f>
        <v>1.2338329158064201</v>
      </c>
      <c r="I542" t="str">
        <f>VLOOKUP(A542,'[1]shui_24h-VS-hzt_10_24h.GeneDiff'!$1:$1048576,9,0)</f>
        <v>up</v>
      </c>
      <c r="J542">
        <f>VLOOKUP(A542,'[1]shui_24h-VS-hzt_10_24h.GeneDiff'!$1:$1048576,10,0)</f>
        <v>4.40786822952443E-7</v>
      </c>
      <c r="K542">
        <f>VLOOKUP(A542,'[1]shui_24h-VS-hzt_10_24h.GeneDiff'!$1:$1048576,11,0)</f>
        <v>5.4287373987763999E-5</v>
      </c>
      <c r="L542" t="str">
        <f>VLOOKUP(A542,'[1]shui_24h-VS-hzt_10_24h.GeneDiff'!$1:$1048576,12,0)</f>
        <v>ko04141//Protein processing in endoplasmic reticulum</v>
      </c>
      <c r="M542" t="str">
        <f>VLOOKUP(A542,'[1]shui_24h-VS-hzt_10_24h.GeneDiff'!$1:$1048576,13,0)</f>
        <v>GO:0009532//plastid stroma</v>
      </c>
      <c r="N542" t="str">
        <f>VLOOKUP(A542,'[1]shui_24h-VS-hzt_10_24h.GeneDiff'!$1:$1048576,14,0)</f>
        <v>-</v>
      </c>
      <c r="O542" t="str">
        <f>VLOOKUP(A542,'[1]shui_24h-VS-hzt_10_24h.GeneDiff'!$1:$1048576,15,0)</f>
        <v>GO:0009314//response to radiation</v>
      </c>
      <c r="P542" t="str">
        <f>VLOOKUP(A542,'[1]shui_24h-VS-hzt_10_24h.GeneDiff'!$1:$1048576,16,0)</f>
        <v>gi|697147476|ref|XP_009627898.1|/5.01355e-102/PREDICTED: chaperone protein dnaJ 8, chloroplastic-like [Nicotiana tomentosiformis]</v>
      </c>
    </row>
    <row r="543" spans="1:16">
      <c r="A543" s="1" t="s">
        <v>756</v>
      </c>
      <c r="B543">
        <f>VLOOKUP(A543,'[1]shui_24h-VS-hzt_10_24h.GeneDiff'!$1:$1048576,2,0)</f>
        <v>585</v>
      </c>
      <c r="C543">
        <f>VLOOKUP(A543,'[1]shui_24h-VS-hzt_10_24h.GeneDiff'!$1:$1048576,3,0)</f>
        <v>3543</v>
      </c>
      <c r="D543">
        <f>VLOOKUP(A543,'[1]shui_24h-VS-hzt_10_24h.GeneDiff'!$1:$1048576,4,0)</f>
        <v>3533</v>
      </c>
      <c r="E543">
        <f>VLOOKUP(A543,'[1]shui_24h-VS-hzt_10_24h.GeneDiff'!$1:$1048576,5,0)</f>
        <v>6611</v>
      </c>
      <c r="F543">
        <f>VLOOKUP(A543,'[1]shui_24h-VS-hzt_10_24h.GeneDiff'!$1:$1048576,6,0)</f>
        <v>8489</v>
      </c>
      <c r="G543">
        <f>VLOOKUP(A543,'[1]shui_24h-VS-hzt_10_24h.GeneDiff'!$1:$1048576,7,0)</f>
        <v>7.8949018466245597</v>
      </c>
      <c r="H543">
        <f>VLOOKUP(A543,'[1]shui_24h-VS-hzt_10_24h.GeneDiff'!$1:$1048576,8,0)</f>
        <v>1.05312903075377</v>
      </c>
      <c r="I543" t="str">
        <f>VLOOKUP(A543,'[1]shui_24h-VS-hzt_10_24h.GeneDiff'!$1:$1048576,9,0)</f>
        <v>up</v>
      </c>
      <c r="J543">
        <f>VLOOKUP(A543,'[1]shui_24h-VS-hzt_10_24h.GeneDiff'!$1:$1048576,10,0)</f>
        <v>6.2967643267055602E-9</v>
      </c>
      <c r="K543">
        <f>VLOOKUP(A543,'[1]shui_24h-VS-hzt_10_24h.GeneDiff'!$1:$1048576,11,0)</f>
        <v>1.39882904467667E-6</v>
      </c>
      <c r="L543" t="str">
        <f>VLOOKUP(A543,'[1]shui_24h-VS-hzt_10_24h.GeneDiff'!$1:$1048576,12,0)</f>
        <v>-</v>
      </c>
      <c r="M543" t="str">
        <f>VLOOKUP(A543,'[1]shui_24h-VS-hzt_10_24h.GeneDiff'!$1:$1048576,13,0)</f>
        <v>-</v>
      </c>
      <c r="N543" t="str">
        <f>VLOOKUP(A543,'[1]shui_24h-VS-hzt_10_24h.GeneDiff'!$1:$1048576,14,0)</f>
        <v>-</v>
      </c>
      <c r="O543" t="str">
        <f>VLOOKUP(A543,'[1]shui_24h-VS-hzt_10_24h.GeneDiff'!$1:$1048576,15,0)</f>
        <v>-</v>
      </c>
      <c r="P543" t="str">
        <f>VLOOKUP(A543,'[1]shui_24h-VS-hzt_10_24h.GeneDiff'!$1:$1048576,16,0)</f>
        <v>gi|698547641|ref|XP_009768095.1|/2.63797e-100/PREDICTED: protein SSUH2 homolog [Nicotiana sylvestris]</v>
      </c>
    </row>
    <row r="544" spans="1:16">
      <c r="A544" s="1" t="s">
        <v>757</v>
      </c>
      <c r="B544">
        <f>VLOOKUP(A544,'[1]shui_24h-VS-hzt_10_24h.GeneDiff'!$1:$1048576,2,0)</f>
        <v>642</v>
      </c>
      <c r="C544">
        <f>VLOOKUP(A544,'[1]shui_24h-VS-hzt_10_24h.GeneDiff'!$1:$1048576,3,0)</f>
        <v>2110</v>
      </c>
      <c r="D544">
        <f>VLOOKUP(A544,'[1]shui_24h-VS-hzt_10_24h.GeneDiff'!$1:$1048576,4,0)</f>
        <v>2056</v>
      </c>
      <c r="E544">
        <f>VLOOKUP(A544,'[1]shui_24h-VS-hzt_10_24h.GeneDiff'!$1:$1048576,5,0)</f>
        <v>4170</v>
      </c>
      <c r="F544">
        <f>VLOOKUP(A544,'[1]shui_24h-VS-hzt_10_24h.GeneDiff'!$1:$1048576,6,0)</f>
        <v>5209</v>
      </c>
      <c r="G544">
        <f>VLOOKUP(A544,'[1]shui_24h-VS-hzt_10_24h.GeneDiff'!$1:$1048576,7,0)</f>
        <v>7.1842990681421597</v>
      </c>
      <c r="H544">
        <f>VLOOKUP(A544,'[1]shui_24h-VS-hzt_10_24h.GeneDiff'!$1:$1048576,8,0)</f>
        <v>1.13066940732622</v>
      </c>
      <c r="I544" t="str">
        <f>VLOOKUP(A544,'[1]shui_24h-VS-hzt_10_24h.GeneDiff'!$1:$1048576,9,0)</f>
        <v>up</v>
      </c>
      <c r="J544">
        <f>VLOOKUP(A544,'[1]shui_24h-VS-hzt_10_24h.GeneDiff'!$1:$1048576,10,0)</f>
        <v>6.6174643202214096E-10</v>
      </c>
      <c r="K544">
        <f>VLOOKUP(A544,'[1]shui_24h-VS-hzt_10_24h.GeneDiff'!$1:$1048576,11,0)</f>
        <v>2.0864203255226099E-7</v>
      </c>
      <c r="L544" t="str">
        <f>VLOOKUP(A544,'[1]shui_24h-VS-hzt_10_24h.GeneDiff'!$1:$1048576,12,0)</f>
        <v>-</v>
      </c>
      <c r="M544" t="str">
        <f>VLOOKUP(A544,'[1]shui_24h-VS-hzt_10_24h.GeneDiff'!$1:$1048576,13,0)</f>
        <v>-</v>
      </c>
      <c r="N544" t="str">
        <f>VLOOKUP(A544,'[1]shui_24h-VS-hzt_10_24h.GeneDiff'!$1:$1048576,14,0)</f>
        <v>-</v>
      </c>
      <c r="O544" t="str">
        <f>VLOOKUP(A544,'[1]shui_24h-VS-hzt_10_24h.GeneDiff'!$1:$1048576,15,0)</f>
        <v>-</v>
      </c>
      <c r="P544" t="str">
        <f>VLOOKUP(A544,'[1]shui_24h-VS-hzt_10_24h.GeneDiff'!$1:$1048576,16,0)</f>
        <v>gi|697167153|ref|XP_009592421.1|/5.45034e-85/PREDICTED: hornerin-like [Nicotiana tomentosiformis]</v>
      </c>
    </row>
    <row r="545" spans="1:16">
      <c r="A545" s="1" t="s">
        <v>758</v>
      </c>
      <c r="B545">
        <f>VLOOKUP(A545,'[1]shui_24h-VS-hzt_10_24h.GeneDiff'!$1:$1048576,2,0)</f>
        <v>576</v>
      </c>
      <c r="C545">
        <f>VLOOKUP(A545,'[1]shui_24h-VS-hzt_10_24h.GeneDiff'!$1:$1048576,3,0)</f>
        <v>78</v>
      </c>
      <c r="D545">
        <f>VLOOKUP(A545,'[1]shui_24h-VS-hzt_10_24h.GeneDiff'!$1:$1048576,4,0)</f>
        <v>120</v>
      </c>
      <c r="E545">
        <f>VLOOKUP(A545,'[1]shui_24h-VS-hzt_10_24h.GeneDiff'!$1:$1048576,5,0)</f>
        <v>265</v>
      </c>
      <c r="F545">
        <f>VLOOKUP(A545,'[1]shui_24h-VS-hzt_10_24h.GeneDiff'!$1:$1048576,6,0)</f>
        <v>229</v>
      </c>
      <c r="G545">
        <f>VLOOKUP(A545,'[1]shui_24h-VS-hzt_10_24h.GeneDiff'!$1:$1048576,7,0)</f>
        <v>2.9137898532854698</v>
      </c>
      <c r="H545">
        <f>VLOOKUP(A545,'[1]shui_24h-VS-hzt_10_24h.GeneDiff'!$1:$1048576,8,0)</f>
        <v>1.2968897384628</v>
      </c>
      <c r="I545" t="str">
        <f>VLOOKUP(A545,'[1]shui_24h-VS-hzt_10_24h.GeneDiff'!$1:$1048576,9,0)</f>
        <v>up</v>
      </c>
      <c r="J545">
        <f>VLOOKUP(A545,'[1]shui_24h-VS-hzt_10_24h.GeneDiff'!$1:$1048576,10,0)</f>
        <v>7.8138902310838093E-6</v>
      </c>
      <c r="K545">
        <f>VLOOKUP(A545,'[1]shui_24h-VS-hzt_10_24h.GeneDiff'!$1:$1048576,11,0)</f>
        <v>5.5991851158145804E-4</v>
      </c>
      <c r="L545" t="str">
        <f>VLOOKUP(A545,'[1]shui_24h-VS-hzt_10_24h.GeneDiff'!$1:$1048576,12,0)</f>
        <v>-</v>
      </c>
      <c r="M545" t="str">
        <f>VLOOKUP(A545,'[1]shui_24h-VS-hzt_10_24h.GeneDiff'!$1:$1048576,13,0)</f>
        <v>-</v>
      </c>
      <c r="N545" t="str">
        <f>VLOOKUP(A545,'[1]shui_24h-VS-hzt_10_24h.GeneDiff'!$1:$1048576,14,0)</f>
        <v>-</v>
      </c>
      <c r="O545" t="str">
        <f>VLOOKUP(A545,'[1]shui_24h-VS-hzt_10_24h.GeneDiff'!$1:$1048576,15,0)</f>
        <v>-</v>
      </c>
      <c r="P545" t="str">
        <f>VLOOKUP(A545,'[1]shui_24h-VS-hzt_10_24h.GeneDiff'!$1:$1048576,16,0)</f>
        <v>gi|698502162|ref|XP_009796748.1|/3.94393e-115/PREDICTED: F-box/LRR-repeat protein 14 isoform X1 [Nicotiana sylvestris]</v>
      </c>
    </row>
    <row r="546" spans="1:16">
      <c r="A546" s="1" t="s">
        <v>759</v>
      </c>
      <c r="B546">
        <f>VLOOKUP(A546,'[1]shui_24h-VS-hzt_10_24h.GeneDiff'!$1:$1048576,2,0)</f>
        <v>1143</v>
      </c>
      <c r="C546">
        <f>VLOOKUP(A546,'[1]shui_24h-VS-hzt_10_24h.GeneDiff'!$1:$1048576,3,0)</f>
        <v>348</v>
      </c>
      <c r="D546">
        <f>VLOOKUP(A546,'[1]shui_24h-VS-hzt_10_24h.GeneDiff'!$1:$1048576,4,0)</f>
        <v>322</v>
      </c>
      <c r="E546">
        <f>VLOOKUP(A546,'[1]shui_24h-VS-hzt_10_24h.GeneDiff'!$1:$1048576,5,0)</f>
        <v>842</v>
      </c>
      <c r="F546">
        <f>VLOOKUP(A546,'[1]shui_24h-VS-hzt_10_24h.GeneDiff'!$1:$1048576,6,0)</f>
        <v>766</v>
      </c>
      <c r="G546">
        <f>VLOOKUP(A546,'[1]shui_24h-VS-hzt_10_24h.GeneDiff'!$1:$1048576,7,0)</f>
        <v>4.6231783317241399</v>
      </c>
      <c r="H546">
        <f>VLOOKUP(A546,'[1]shui_24h-VS-hzt_10_24h.GeneDiff'!$1:$1048576,8,0)</f>
        <v>1.2310971496113601</v>
      </c>
      <c r="I546" t="str">
        <f>VLOOKUP(A546,'[1]shui_24h-VS-hzt_10_24h.GeneDiff'!$1:$1048576,9,0)</f>
        <v>up</v>
      </c>
      <c r="J546">
        <f>VLOOKUP(A546,'[1]shui_24h-VS-hzt_10_24h.GeneDiff'!$1:$1048576,10,0)</f>
        <v>5.8198518081640597E-10</v>
      </c>
      <c r="K546">
        <f>VLOOKUP(A546,'[1]shui_24h-VS-hzt_10_24h.GeneDiff'!$1:$1048576,11,0)</f>
        <v>1.8916918315423101E-7</v>
      </c>
      <c r="L546" t="str">
        <f>VLOOKUP(A546,'[1]shui_24h-VS-hzt_10_24h.GeneDiff'!$1:$1048576,12,0)</f>
        <v>-</v>
      </c>
      <c r="M546" t="str">
        <f>VLOOKUP(A546,'[1]shui_24h-VS-hzt_10_24h.GeneDiff'!$1:$1048576,13,0)</f>
        <v>-</v>
      </c>
      <c r="N546" t="str">
        <f>VLOOKUP(A546,'[1]shui_24h-VS-hzt_10_24h.GeneDiff'!$1:$1048576,14,0)</f>
        <v>-</v>
      </c>
      <c r="O546" t="str">
        <f>VLOOKUP(A546,'[1]shui_24h-VS-hzt_10_24h.GeneDiff'!$1:$1048576,15,0)</f>
        <v>-</v>
      </c>
      <c r="P546" t="str">
        <f>VLOOKUP(A546,'[1]shui_24h-VS-hzt_10_24h.GeneDiff'!$1:$1048576,16,0)</f>
        <v>gi|698502164|ref|XP_009796749.1|/8.32579e-163/PREDICTED: F-box/LRR-repeat protein 14 isoform X2 [Nicotiana sylvestris]</v>
      </c>
    </row>
    <row r="547" spans="1:16">
      <c r="A547" s="1" t="s">
        <v>769</v>
      </c>
      <c r="B547">
        <f>VLOOKUP(A547,'[1]shui_24h-VS-hzt_10_24h.GeneDiff'!$1:$1048576,2,0)</f>
        <v>558</v>
      </c>
      <c r="C547">
        <f>VLOOKUP(A547,'[1]shui_24h-VS-hzt_10_24h.GeneDiff'!$1:$1048576,3,0)</f>
        <v>1097</v>
      </c>
      <c r="D547">
        <f>VLOOKUP(A547,'[1]shui_24h-VS-hzt_10_24h.GeneDiff'!$1:$1048576,4,0)</f>
        <v>876</v>
      </c>
      <c r="E547">
        <f>VLOOKUP(A547,'[1]shui_24h-VS-hzt_10_24h.GeneDiff'!$1:$1048576,5,0)</f>
        <v>3396</v>
      </c>
      <c r="F547">
        <f>VLOOKUP(A547,'[1]shui_24h-VS-hzt_10_24h.GeneDiff'!$1:$1048576,6,0)</f>
        <v>2555</v>
      </c>
      <c r="G547">
        <f>VLOOKUP(A547,'[1]shui_24h-VS-hzt_10_24h.GeneDiff'!$1:$1048576,7,0)</f>
        <v>6.4216056192445103</v>
      </c>
      <c r="H547">
        <f>VLOOKUP(A547,'[1]shui_24h-VS-hzt_10_24h.GeneDiff'!$1:$1048576,8,0)</f>
        <v>1.56320051929061</v>
      </c>
      <c r="I547" t="str">
        <f>VLOOKUP(A547,'[1]shui_24h-VS-hzt_10_24h.GeneDiff'!$1:$1048576,9,0)</f>
        <v>up</v>
      </c>
      <c r="J547">
        <f>VLOOKUP(A547,'[1]shui_24h-VS-hzt_10_24h.GeneDiff'!$1:$1048576,10,0)</f>
        <v>7.7395687220737706E-12</v>
      </c>
      <c r="K547">
        <f>VLOOKUP(A547,'[1]shui_24h-VS-hzt_10_24h.GeneDiff'!$1:$1048576,11,0)</f>
        <v>4.8804172447652797E-9</v>
      </c>
      <c r="L547" t="str">
        <f>VLOOKUP(A547,'[1]shui_24h-VS-hzt_10_24h.GeneDiff'!$1:$1048576,12,0)</f>
        <v>-</v>
      </c>
      <c r="M547" t="str">
        <f>VLOOKUP(A547,'[1]shui_24h-VS-hzt_10_24h.GeneDiff'!$1:$1048576,13,0)</f>
        <v>-</v>
      </c>
      <c r="N547" t="str">
        <f>VLOOKUP(A547,'[1]shui_24h-VS-hzt_10_24h.GeneDiff'!$1:$1048576,14,0)</f>
        <v>GO:0005488</v>
      </c>
      <c r="O547" t="str">
        <f>VLOOKUP(A547,'[1]shui_24h-VS-hzt_10_24h.GeneDiff'!$1:$1048576,15,0)</f>
        <v>-</v>
      </c>
      <c r="P547" t="str">
        <f>VLOOKUP(A547,'[1]shui_24h-VS-hzt_10_24h.GeneDiff'!$1:$1048576,16,0)</f>
        <v>gi|7594903|dbj|BAA88985.2|/1.95803e-124/Ntdin [Nicotiana tabacum]</v>
      </c>
    </row>
    <row r="548" spans="1:16">
      <c r="A548" s="1" t="s">
        <v>770</v>
      </c>
      <c r="B548">
        <f>VLOOKUP(A548,'[1]shui_24h-VS-hzt_10_24h.GeneDiff'!$1:$1048576,2,0)</f>
        <v>2172</v>
      </c>
      <c r="C548">
        <f>VLOOKUP(A548,'[1]shui_24h-VS-hzt_10_24h.GeneDiff'!$1:$1048576,3,0)</f>
        <v>1731</v>
      </c>
      <c r="D548">
        <f>VLOOKUP(A548,'[1]shui_24h-VS-hzt_10_24h.GeneDiff'!$1:$1048576,4,0)</f>
        <v>2318</v>
      </c>
      <c r="E548">
        <f>VLOOKUP(A548,'[1]shui_24h-VS-hzt_10_24h.GeneDiff'!$1:$1048576,5,0)</f>
        <v>3999</v>
      </c>
      <c r="F548">
        <f>VLOOKUP(A548,'[1]shui_24h-VS-hzt_10_24h.GeneDiff'!$1:$1048576,6,0)</f>
        <v>4782</v>
      </c>
      <c r="G548">
        <f>VLOOKUP(A548,'[1]shui_24h-VS-hzt_10_24h.GeneDiff'!$1:$1048576,7,0)</f>
        <v>7.1049265067102496</v>
      </c>
      <c r="H548">
        <f>VLOOKUP(A548,'[1]shui_24h-VS-hzt_10_24h.GeneDiff'!$1:$1048576,8,0)</f>
        <v>1.08533749356636</v>
      </c>
      <c r="I548" t="str">
        <f>VLOOKUP(A548,'[1]shui_24h-VS-hzt_10_24h.GeneDiff'!$1:$1048576,9,0)</f>
        <v>up</v>
      </c>
      <c r="J548">
        <f>VLOOKUP(A548,'[1]shui_24h-VS-hzt_10_24h.GeneDiff'!$1:$1048576,10,0)</f>
        <v>1.2787617584308001E-8</v>
      </c>
      <c r="K548">
        <f>VLOOKUP(A548,'[1]shui_24h-VS-hzt_10_24h.GeneDiff'!$1:$1048576,11,0)</f>
        <v>2.56803054022704E-6</v>
      </c>
      <c r="L548" t="str">
        <f>VLOOKUP(A548,'[1]shui_24h-VS-hzt_10_24h.GeneDiff'!$1:$1048576,12,0)</f>
        <v>-</v>
      </c>
      <c r="M548" t="str">
        <f>VLOOKUP(A548,'[1]shui_24h-VS-hzt_10_24h.GeneDiff'!$1:$1048576,13,0)</f>
        <v>-</v>
      </c>
      <c r="N548" t="str">
        <f>VLOOKUP(A548,'[1]shui_24h-VS-hzt_10_24h.GeneDiff'!$1:$1048576,14,0)</f>
        <v>GO:0005515//protein binding</v>
      </c>
      <c r="O548" t="str">
        <f>VLOOKUP(A548,'[1]shui_24h-VS-hzt_10_24h.GeneDiff'!$1:$1048576,15,0)</f>
        <v>GO:0044699;GO:0009628//response to abiotic stimulus;GO:0006950//response to stress</v>
      </c>
      <c r="P548" t="str">
        <f>VLOOKUP(A548,'[1]shui_24h-VS-hzt_10_24h.GeneDiff'!$1:$1048576,16,0)</f>
        <v>gi|697165076|ref|XP_009591355.1|/0/PREDICTED: BAG family molecular chaperone regulator 6 [Nicotiana tomentosiformis]</v>
      </c>
    </row>
    <row r="549" spans="1:16">
      <c r="A549" s="1" t="s">
        <v>771</v>
      </c>
      <c r="B549">
        <f>VLOOKUP(A549,'[1]shui_24h-VS-hzt_10_24h.GeneDiff'!$1:$1048576,2,0)</f>
        <v>804</v>
      </c>
      <c r="C549">
        <f>VLOOKUP(A549,'[1]shui_24h-VS-hzt_10_24h.GeneDiff'!$1:$1048576,3,0)</f>
        <v>48</v>
      </c>
      <c r="D549">
        <f>VLOOKUP(A549,'[1]shui_24h-VS-hzt_10_24h.GeneDiff'!$1:$1048576,4,0)</f>
        <v>31</v>
      </c>
      <c r="E549">
        <f>VLOOKUP(A549,'[1]shui_24h-VS-hzt_10_24h.GeneDiff'!$1:$1048576,5,0)</f>
        <v>178</v>
      </c>
      <c r="F549">
        <f>VLOOKUP(A549,'[1]shui_24h-VS-hzt_10_24h.GeneDiff'!$1:$1048576,6,0)</f>
        <v>150</v>
      </c>
      <c r="G549">
        <f>VLOOKUP(A549,'[1]shui_24h-VS-hzt_10_24h.GeneDiff'!$1:$1048576,7,0)</f>
        <v>2.1621130321025599</v>
      </c>
      <c r="H549">
        <f>VLOOKUP(A549,'[1]shui_24h-VS-hzt_10_24h.GeneDiff'!$1:$1048576,8,0)</f>
        <v>2.0157438607973202</v>
      </c>
      <c r="I549" t="str">
        <f>VLOOKUP(A549,'[1]shui_24h-VS-hzt_10_24h.GeneDiff'!$1:$1048576,9,0)</f>
        <v>up</v>
      </c>
      <c r="J549">
        <f>VLOOKUP(A549,'[1]shui_24h-VS-hzt_10_24h.GeneDiff'!$1:$1048576,10,0)</f>
        <v>5.5861782963952701E-8</v>
      </c>
      <c r="K549">
        <f>VLOOKUP(A549,'[1]shui_24h-VS-hzt_10_24h.GeneDiff'!$1:$1048576,11,0)</f>
        <v>9.1257313734220993E-6</v>
      </c>
      <c r="L549" t="str">
        <f>VLOOKUP(A549,'[1]shui_24h-VS-hzt_10_24h.GeneDiff'!$1:$1048576,12,0)</f>
        <v>-</v>
      </c>
      <c r="M549" t="str">
        <f>VLOOKUP(A549,'[1]shui_24h-VS-hzt_10_24h.GeneDiff'!$1:$1048576,13,0)</f>
        <v>GO:0031224//intrinsic component of membrane</v>
      </c>
      <c r="N549" t="str">
        <f>VLOOKUP(A549,'[1]shui_24h-VS-hzt_10_24h.GeneDiff'!$1:$1048576,14,0)</f>
        <v>-</v>
      </c>
      <c r="O549" t="str">
        <f>VLOOKUP(A549,'[1]shui_24h-VS-hzt_10_24h.GeneDiff'!$1:$1048576,15,0)</f>
        <v>-</v>
      </c>
      <c r="P549" t="str">
        <f>VLOOKUP(A549,'[1]shui_24h-VS-hzt_10_24h.GeneDiff'!$1:$1048576,16,0)</f>
        <v>gi|698475738|ref|XP_009785227.1|/2.96671e-180/PREDICTED: transmembrane protein 56-like [Nicotiana sylvestris]</v>
      </c>
    </row>
    <row r="550" spans="1:16">
      <c r="A550" s="1" t="s">
        <v>772</v>
      </c>
      <c r="B550">
        <f>VLOOKUP(A550,'[1]shui_24h-VS-hzt_10_24h.GeneDiff'!$1:$1048576,2,0)</f>
        <v>1515</v>
      </c>
      <c r="C550">
        <f>VLOOKUP(A550,'[1]shui_24h-VS-hzt_10_24h.GeneDiff'!$1:$1048576,3,0)</f>
        <v>235</v>
      </c>
      <c r="D550">
        <f>VLOOKUP(A550,'[1]shui_24h-VS-hzt_10_24h.GeneDiff'!$1:$1048576,4,0)</f>
        <v>292</v>
      </c>
      <c r="E550">
        <f>VLOOKUP(A550,'[1]shui_24h-VS-hzt_10_24h.GeneDiff'!$1:$1048576,5,0)</f>
        <v>529</v>
      </c>
      <c r="F550">
        <f>VLOOKUP(A550,'[1]shui_24h-VS-hzt_10_24h.GeneDiff'!$1:$1048576,6,0)</f>
        <v>623</v>
      </c>
      <c r="G550">
        <f>VLOOKUP(A550,'[1]shui_24h-VS-hzt_10_24h.GeneDiff'!$1:$1048576,7,0)</f>
        <v>4.1784071612113998</v>
      </c>
      <c r="H550">
        <f>VLOOKUP(A550,'[1]shui_24h-VS-hzt_10_24h.GeneDiff'!$1:$1048576,8,0)</f>
        <v>1.0948510884043601</v>
      </c>
      <c r="I550" t="str">
        <f>VLOOKUP(A550,'[1]shui_24h-VS-hzt_10_24h.GeneDiff'!$1:$1048576,9,0)</f>
        <v>up</v>
      </c>
      <c r="J550">
        <f>VLOOKUP(A550,'[1]shui_24h-VS-hzt_10_24h.GeneDiff'!$1:$1048576,10,0)</f>
        <v>7.9348692766480603E-8</v>
      </c>
      <c r="K550">
        <f>VLOOKUP(A550,'[1]shui_24h-VS-hzt_10_24h.GeneDiff'!$1:$1048576,11,0)</f>
        <v>1.2324063715440201E-5</v>
      </c>
      <c r="L550" t="str">
        <f>VLOOKUP(A550,'[1]shui_24h-VS-hzt_10_24h.GeneDiff'!$1:$1048576,12,0)</f>
        <v>ko00908//Zeatin biosynthesis;ko00944//Flavone and flavonol biosynthesis</v>
      </c>
      <c r="M550" t="str">
        <f>VLOOKUP(A550,'[1]shui_24h-VS-hzt_10_24h.GeneDiff'!$1:$1048576,13,0)</f>
        <v>-</v>
      </c>
      <c r="N550" t="str">
        <f>VLOOKUP(A550,'[1]shui_24h-VS-hzt_10_24h.GeneDiff'!$1:$1048576,14,0)</f>
        <v>GO:0016757//transferase activity, transferring glycosyl groups;GO:0016758//transferase activity, transferring hexosyl groups</v>
      </c>
      <c r="O550" t="str">
        <f>VLOOKUP(A550,'[1]shui_24h-VS-hzt_10_24h.GeneDiff'!$1:$1048576,15,0)</f>
        <v>-</v>
      </c>
      <c r="P550" t="str">
        <f>VLOOKUP(A550,'[1]shui_24h-VS-hzt_10_24h.GeneDiff'!$1:$1048576,16,0)</f>
        <v>gi|697139535|ref|XP_009623857.1|;gi|62241063|dbj|BAD93688.1|/0;0/PREDICTED: UDP-glycosyltransferase 73C6-like [Nicotiana tomentosiformis];glucosyltransferase [Nicotiana tabacum]</v>
      </c>
    </row>
    <row r="551" spans="1:16">
      <c r="A551" s="1" t="s">
        <v>773</v>
      </c>
      <c r="B551">
        <f>VLOOKUP(A551,'[1]shui_24h-VS-hzt_10_24h.GeneDiff'!$1:$1048576,2,0)</f>
        <v>1929</v>
      </c>
      <c r="C551">
        <f>VLOOKUP(A551,'[1]shui_24h-VS-hzt_10_24h.GeneDiff'!$1:$1048576,3,0)</f>
        <v>0</v>
      </c>
      <c r="D551">
        <f>VLOOKUP(A551,'[1]shui_24h-VS-hzt_10_24h.GeneDiff'!$1:$1048576,4,0)</f>
        <v>4</v>
      </c>
      <c r="E551">
        <f>VLOOKUP(A551,'[1]shui_24h-VS-hzt_10_24h.GeneDiff'!$1:$1048576,5,0)</f>
        <v>56</v>
      </c>
      <c r="F551">
        <f>VLOOKUP(A551,'[1]shui_24h-VS-hzt_10_24h.GeneDiff'!$1:$1048576,6,0)</f>
        <v>312</v>
      </c>
      <c r="G551">
        <f>VLOOKUP(A551,'[1]shui_24h-VS-hzt_10_24h.GeneDiff'!$1:$1048576,7,0)</f>
        <v>1.99460800669033</v>
      </c>
      <c r="H551">
        <f>VLOOKUP(A551,'[1]shui_24h-VS-hzt_10_24h.GeneDiff'!$1:$1048576,8,0)</f>
        <v>6.3765864483213699</v>
      </c>
      <c r="I551" t="str">
        <f>VLOOKUP(A551,'[1]shui_24h-VS-hzt_10_24h.GeneDiff'!$1:$1048576,9,0)</f>
        <v>up</v>
      </c>
      <c r="J551">
        <f>VLOOKUP(A551,'[1]shui_24h-VS-hzt_10_24h.GeneDiff'!$1:$1048576,10,0)</f>
        <v>2.9951383569886899E-13</v>
      </c>
      <c r="K551">
        <f>VLOOKUP(A551,'[1]shui_24h-VS-hzt_10_24h.GeneDiff'!$1:$1048576,11,0)</f>
        <v>2.9354683171865599E-10</v>
      </c>
      <c r="L551" t="str">
        <f>VLOOKUP(A551,'[1]shui_24h-VS-hzt_10_24h.GeneDiff'!$1:$1048576,12,0)</f>
        <v>-</v>
      </c>
      <c r="M551" t="str">
        <f>VLOOKUP(A551,'[1]shui_24h-VS-hzt_10_24h.GeneDiff'!$1:$1048576,13,0)</f>
        <v>GO:0031224//intrinsic component of membrane;GO:0016020//membrane</v>
      </c>
      <c r="N551" t="str">
        <f>VLOOKUP(A551,'[1]shui_24h-VS-hzt_10_24h.GeneDiff'!$1:$1048576,14,0)</f>
        <v>GO:0015291//secondary active transmembrane transporter activity;GO:0015103//inorganic anion transmembrane transporter activity</v>
      </c>
      <c r="O551" t="str">
        <f>VLOOKUP(A551,'[1]shui_24h-VS-hzt_10_24h.GeneDiff'!$1:$1048576,15,0)</f>
        <v>GO:0008272//sulfate transport;GO:0044763</v>
      </c>
      <c r="P551" t="str">
        <f>VLOOKUP(A551,'[1]shui_24h-VS-hzt_10_24h.GeneDiff'!$1:$1048576,16,0)</f>
        <v>gi|698520492|ref|XP_009757059.1|;gi|698520494|ref|XP_009757060.1|;gi|698520490|ref|XP_009757058.1|/0;5.294e-158;0/PREDICTED: probable sulfate transporter 3.5 isoform X2 [Nicotiana sylvestris];PREDICTED: probable sulfate transporter 3.5 isoform X3 [Nicotiana sylvestris];PREDICTED: probable sulfate transporter 3.5 isoform X1 [Nicotiana sylvestris]</v>
      </c>
    </row>
    <row r="552" spans="1:16">
      <c r="A552" s="1" t="s">
        <v>774</v>
      </c>
      <c r="B552">
        <f>VLOOKUP(A552,'[1]shui_24h-VS-hzt_10_24h.GeneDiff'!$1:$1048576,2,0)</f>
        <v>453</v>
      </c>
      <c r="C552">
        <f>VLOOKUP(A552,'[1]shui_24h-VS-hzt_10_24h.GeneDiff'!$1:$1048576,3,0)</f>
        <v>65</v>
      </c>
      <c r="D552">
        <f>VLOOKUP(A552,'[1]shui_24h-VS-hzt_10_24h.GeneDiff'!$1:$1048576,4,0)</f>
        <v>45</v>
      </c>
      <c r="E552">
        <f>VLOOKUP(A552,'[1]shui_24h-VS-hzt_10_24h.GeneDiff'!$1:$1048576,5,0)</f>
        <v>181</v>
      </c>
      <c r="F552">
        <f>VLOOKUP(A552,'[1]shui_24h-VS-hzt_10_24h.GeneDiff'!$1:$1048576,6,0)</f>
        <v>245</v>
      </c>
      <c r="G552">
        <f>VLOOKUP(A552,'[1]shui_24h-VS-hzt_10_24h.GeneDiff'!$1:$1048576,7,0)</f>
        <v>2.5435102966715499</v>
      </c>
      <c r="H552">
        <f>VLOOKUP(A552,'[1]shui_24h-VS-hzt_10_24h.GeneDiff'!$1:$1048576,8,0)</f>
        <v>1.9043454332312499</v>
      </c>
      <c r="I552" t="str">
        <f>VLOOKUP(A552,'[1]shui_24h-VS-hzt_10_24h.GeneDiff'!$1:$1048576,9,0)</f>
        <v>up</v>
      </c>
      <c r="J552">
        <f>VLOOKUP(A552,'[1]shui_24h-VS-hzt_10_24h.GeneDiff'!$1:$1048576,10,0)</f>
        <v>6.58671289556881E-9</v>
      </c>
      <c r="K552">
        <f>VLOOKUP(A552,'[1]shui_24h-VS-hzt_10_24h.GeneDiff'!$1:$1048576,11,0)</f>
        <v>1.44216993669715E-6</v>
      </c>
      <c r="L552" t="str">
        <f>VLOOKUP(A552,'[1]shui_24h-VS-hzt_10_24h.GeneDiff'!$1:$1048576,12,0)</f>
        <v>-</v>
      </c>
      <c r="M552" t="str">
        <f>VLOOKUP(A552,'[1]shui_24h-VS-hzt_10_24h.GeneDiff'!$1:$1048576,13,0)</f>
        <v>-</v>
      </c>
      <c r="N552" t="str">
        <f>VLOOKUP(A552,'[1]shui_24h-VS-hzt_10_24h.GeneDiff'!$1:$1048576,14,0)</f>
        <v>-</v>
      </c>
      <c r="O552" t="str">
        <f>VLOOKUP(A552,'[1]shui_24h-VS-hzt_10_24h.GeneDiff'!$1:$1048576,15,0)</f>
        <v>-</v>
      </c>
      <c r="P552" t="str">
        <f>VLOOKUP(A552,'[1]shui_24h-VS-hzt_10_24h.GeneDiff'!$1:$1048576,16,0)</f>
        <v>gi|698463426|ref|XP_009782213.1|/3.74045e-102/PREDICTED: heavy metal-associated isoprenylated plant protein 26 [Nicotiana sylvestris]</v>
      </c>
    </row>
    <row r="553" spans="1:16">
      <c r="A553" s="1" t="s">
        <v>775</v>
      </c>
      <c r="B553">
        <f>VLOOKUP(A553,'[1]shui_24h-VS-hzt_10_24h.GeneDiff'!$1:$1048576,2,0)</f>
        <v>1455</v>
      </c>
      <c r="C553">
        <f>VLOOKUP(A553,'[1]shui_24h-VS-hzt_10_24h.GeneDiff'!$1:$1048576,3,0)</f>
        <v>72</v>
      </c>
      <c r="D553">
        <f>VLOOKUP(A553,'[1]shui_24h-VS-hzt_10_24h.GeneDiff'!$1:$1048576,4,0)</f>
        <v>72</v>
      </c>
      <c r="E553">
        <f>VLOOKUP(A553,'[1]shui_24h-VS-hzt_10_24h.GeneDiff'!$1:$1048576,5,0)</f>
        <v>263</v>
      </c>
      <c r="F553">
        <f>VLOOKUP(A553,'[1]shui_24h-VS-hzt_10_24h.GeneDiff'!$1:$1048576,6,0)</f>
        <v>276</v>
      </c>
      <c r="G553">
        <f>VLOOKUP(A553,'[1]shui_24h-VS-hzt_10_24h.GeneDiff'!$1:$1048576,7,0)</f>
        <v>2.8918861259973498</v>
      </c>
      <c r="H553">
        <f>VLOOKUP(A553,'[1]shui_24h-VS-hzt_10_24h.GeneDiff'!$1:$1048576,8,0)</f>
        <v>1.86855700306004</v>
      </c>
      <c r="I553" t="str">
        <f>VLOOKUP(A553,'[1]shui_24h-VS-hzt_10_24h.GeneDiff'!$1:$1048576,9,0)</f>
        <v>up</v>
      </c>
      <c r="J553">
        <f>VLOOKUP(A553,'[1]shui_24h-VS-hzt_10_24h.GeneDiff'!$1:$1048576,10,0)</f>
        <v>8.3028344915356703E-12</v>
      </c>
      <c r="K553">
        <f>VLOOKUP(A553,'[1]shui_24h-VS-hzt_10_24h.GeneDiff'!$1:$1048576,11,0)</f>
        <v>5.1329425232084002E-9</v>
      </c>
      <c r="L553" t="str">
        <f>VLOOKUP(A553,'[1]shui_24h-VS-hzt_10_24h.GeneDiff'!$1:$1048576,12,0)</f>
        <v>-</v>
      </c>
      <c r="M553" t="str">
        <f>VLOOKUP(A553,'[1]shui_24h-VS-hzt_10_24h.GeneDiff'!$1:$1048576,13,0)</f>
        <v>GO:0005911//cell-cell junction;GO:0031225//anchored component of membrane</v>
      </c>
      <c r="N553" t="str">
        <f>VLOOKUP(A553,'[1]shui_24h-VS-hzt_10_24h.GeneDiff'!$1:$1048576,14,0)</f>
        <v>GO:0016798//hydrolase activity, acting on glycosyl bonds</v>
      </c>
      <c r="O553" t="str">
        <f>VLOOKUP(A553,'[1]shui_24h-VS-hzt_10_24h.GeneDiff'!$1:$1048576,15,0)</f>
        <v>GO:0044238//primary metabolic process</v>
      </c>
      <c r="P553" t="str">
        <f>VLOOKUP(A553,'[1]shui_24h-VS-hzt_10_24h.GeneDiff'!$1:$1048576,16,0)</f>
        <v>gi|698460815|ref|XP_009781628.1|/4.65494e-170/PREDICTED: glucan endo-1,3-beta-glucosidase 6-like [Nicotiana sylvestris]</v>
      </c>
    </row>
    <row r="554" spans="1:16">
      <c r="A554" s="1" t="s">
        <v>776</v>
      </c>
      <c r="B554">
        <f>VLOOKUP(A554,'[1]shui_24h-VS-hzt_10_24h.GeneDiff'!$1:$1048576,2,0)</f>
        <v>558</v>
      </c>
      <c r="C554">
        <f>VLOOKUP(A554,'[1]shui_24h-VS-hzt_10_24h.GeneDiff'!$1:$1048576,3,0)</f>
        <v>1126</v>
      </c>
      <c r="D554">
        <f>VLOOKUP(A554,'[1]shui_24h-VS-hzt_10_24h.GeneDiff'!$1:$1048576,4,0)</f>
        <v>900</v>
      </c>
      <c r="E554">
        <f>VLOOKUP(A554,'[1]shui_24h-VS-hzt_10_24h.GeneDiff'!$1:$1048576,5,0)</f>
        <v>3721</v>
      </c>
      <c r="F554">
        <f>VLOOKUP(A554,'[1]shui_24h-VS-hzt_10_24h.GeneDiff'!$1:$1048576,6,0)</f>
        <v>3037</v>
      </c>
      <c r="G554">
        <f>VLOOKUP(A554,'[1]shui_24h-VS-hzt_10_24h.GeneDiff'!$1:$1048576,7,0)</f>
        <v>6.5677407902638896</v>
      </c>
      <c r="H554">
        <f>VLOOKUP(A554,'[1]shui_24h-VS-hzt_10_24h.GeneDiff'!$1:$1048576,8,0)</f>
        <v>1.7060690206053299</v>
      </c>
      <c r="I554" t="str">
        <f>VLOOKUP(A554,'[1]shui_24h-VS-hzt_10_24h.GeneDiff'!$1:$1048576,9,0)</f>
        <v>up</v>
      </c>
      <c r="J554">
        <f>VLOOKUP(A554,'[1]shui_24h-VS-hzt_10_24h.GeneDiff'!$1:$1048576,10,0)</f>
        <v>5.1188147028781803E-15</v>
      </c>
      <c r="K554">
        <f>VLOOKUP(A554,'[1]shui_24h-VS-hzt_10_24h.GeneDiff'!$1:$1048576,11,0)</f>
        <v>9.4935946333556607E-12</v>
      </c>
      <c r="L554" t="str">
        <f>VLOOKUP(A554,'[1]shui_24h-VS-hzt_10_24h.GeneDiff'!$1:$1048576,12,0)</f>
        <v>-</v>
      </c>
      <c r="M554" t="str">
        <f>VLOOKUP(A554,'[1]shui_24h-VS-hzt_10_24h.GeneDiff'!$1:$1048576,13,0)</f>
        <v>-</v>
      </c>
      <c r="N554" t="str">
        <f>VLOOKUP(A554,'[1]shui_24h-VS-hzt_10_24h.GeneDiff'!$1:$1048576,14,0)</f>
        <v>GO:0005488</v>
      </c>
      <c r="O554" t="str">
        <f>VLOOKUP(A554,'[1]shui_24h-VS-hzt_10_24h.GeneDiff'!$1:$1048576,15,0)</f>
        <v>-</v>
      </c>
      <c r="P554" t="str">
        <f>VLOOKUP(A554,'[1]shui_24h-VS-hzt_10_24h.GeneDiff'!$1:$1048576,16,0)</f>
        <v>gi|71081904|gb|AAZ23261.1|/2.51706e-125/senescence-associated protein [Nicotiana tabacum]</v>
      </c>
    </row>
    <row r="555" spans="1:16">
      <c r="A555" s="1" t="s">
        <v>784</v>
      </c>
      <c r="B555">
        <f>VLOOKUP(A555,'[1]shui_24h-VS-hzt_10_24h.GeneDiff'!$1:$1048576,2,0)</f>
        <v>489</v>
      </c>
      <c r="C555">
        <f>VLOOKUP(A555,'[1]shui_24h-VS-hzt_10_24h.GeneDiff'!$1:$1048576,3,0)</f>
        <v>111</v>
      </c>
      <c r="D555">
        <f>VLOOKUP(A555,'[1]shui_24h-VS-hzt_10_24h.GeneDiff'!$1:$1048576,4,0)</f>
        <v>120</v>
      </c>
      <c r="E555">
        <f>VLOOKUP(A555,'[1]shui_24h-VS-hzt_10_24h.GeneDiff'!$1:$1048576,5,0)</f>
        <v>440</v>
      </c>
      <c r="F555">
        <f>VLOOKUP(A555,'[1]shui_24h-VS-hzt_10_24h.GeneDiff'!$1:$1048576,6,0)</f>
        <v>268</v>
      </c>
      <c r="G555">
        <f>VLOOKUP(A555,'[1]shui_24h-VS-hzt_10_24h.GeneDiff'!$1:$1048576,7,0)</f>
        <v>3.3575684912354</v>
      </c>
      <c r="H555">
        <f>VLOOKUP(A555,'[1]shui_24h-VS-hzt_10_24h.GeneDiff'!$1:$1048576,8,0)</f>
        <v>1.59730367137102</v>
      </c>
      <c r="I555" t="str">
        <f>VLOOKUP(A555,'[1]shui_24h-VS-hzt_10_24h.GeneDiff'!$1:$1048576,9,0)</f>
        <v>up</v>
      </c>
      <c r="J555">
        <f>VLOOKUP(A555,'[1]shui_24h-VS-hzt_10_24h.GeneDiff'!$1:$1048576,10,0)</f>
        <v>1.16795413105595E-7</v>
      </c>
      <c r="K555">
        <f>VLOOKUP(A555,'[1]shui_24h-VS-hzt_10_24h.GeneDiff'!$1:$1048576,11,0)</f>
        <v>1.7207675606571501E-5</v>
      </c>
      <c r="L555" t="str">
        <f>VLOOKUP(A555,'[1]shui_24h-VS-hzt_10_24h.GeneDiff'!$1:$1048576,12,0)</f>
        <v>-</v>
      </c>
      <c r="M555" t="str">
        <f>VLOOKUP(A555,'[1]shui_24h-VS-hzt_10_24h.GeneDiff'!$1:$1048576,13,0)</f>
        <v>-</v>
      </c>
      <c r="N555" t="str">
        <f>VLOOKUP(A555,'[1]shui_24h-VS-hzt_10_24h.GeneDiff'!$1:$1048576,14,0)</f>
        <v>-</v>
      </c>
      <c r="O555" t="str">
        <f>VLOOKUP(A555,'[1]shui_24h-VS-hzt_10_24h.GeneDiff'!$1:$1048576,15,0)</f>
        <v>-</v>
      </c>
      <c r="P555" t="str">
        <f>VLOOKUP(A555,'[1]shui_24h-VS-hzt_10_24h.GeneDiff'!$1:$1048576,16,0)</f>
        <v>gi|697186040|ref|XP_009602053.1|/1.76136e-93/PREDICTED: universal stress protein A-like protein [Nicotiana tomentosiformis]</v>
      </c>
    </row>
    <row r="556" spans="1:16">
      <c r="A556" s="1" t="s">
        <v>785</v>
      </c>
      <c r="B556">
        <f>VLOOKUP(A556,'[1]shui_24h-VS-hzt_10_24h.GeneDiff'!$1:$1048576,2,0)</f>
        <v>1032</v>
      </c>
      <c r="C556">
        <f>VLOOKUP(A556,'[1]shui_24h-VS-hzt_10_24h.GeneDiff'!$1:$1048576,3,0)</f>
        <v>335</v>
      </c>
      <c r="D556">
        <f>VLOOKUP(A556,'[1]shui_24h-VS-hzt_10_24h.GeneDiff'!$1:$1048576,4,0)</f>
        <v>456</v>
      </c>
      <c r="E556">
        <f>VLOOKUP(A556,'[1]shui_24h-VS-hzt_10_24h.GeneDiff'!$1:$1048576,5,0)</f>
        <v>1045</v>
      </c>
      <c r="F556">
        <f>VLOOKUP(A556,'[1]shui_24h-VS-hzt_10_24h.GeneDiff'!$1:$1048576,6,0)</f>
        <v>1298</v>
      </c>
      <c r="G556">
        <f>VLOOKUP(A556,'[1]shui_24h-VS-hzt_10_24h.GeneDiff'!$1:$1048576,7,0)</f>
        <v>5.0717319507616203</v>
      </c>
      <c r="H556">
        <f>VLOOKUP(A556,'[1]shui_24h-VS-hzt_10_24h.GeneDiff'!$1:$1048576,8,0)</f>
        <v>1.53367068876947</v>
      </c>
      <c r="I556" t="str">
        <f>VLOOKUP(A556,'[1]shui_24h-VS-hzt_10_24h.GeneDiff'!$1:$1048576,9,0)</f>
        <v>up</v>
      </c>
      <c r="J556">
        <f>VLOOKUP(A556,'[1]shui_24h-VS-hzt_10_24h.GeneDiff'!$1:$1048576,10,0)</f>
        <v>2.1329757766621101E-14</v>
      </c>
      <c r="K556">
        <f>VLOOKUP(A556,'[1]shui_24h-VS-hzt_10_24h.GeneDiff'!$1:$1048576,11,0)</f>
        <v>3.3625296631189902E-11</v>
      </c>
      <c r="L556" t="str">
        <f>VLOOKUP(A556,'[1]shui_24h-VS-hzt_10_24h.GeneDiff'!$1:$1048576,12,0)</f>
        <v>-</v>
      </c>
      <c r="M556" t="str">
        <f>VLOOKUP(A556,'[1]shui_24h-VS-hzt_10_24h.GeneDiff'!$1:$1048576,13,0)</f>
        <v>-</v>
      </c>
      <c r="N556" t="str">
        <f>VLOOKUP(A556,'[1]shui_24h-VS-hzt_10_24h.GeneDiff'!$1:$1048576,14,0)</f>
        <v>GO:0016740//transferase activity</v>
      </c>
      <c r="O556" t="str">
        <f>VLOOKUP(A556,'[1]shui_24h-VS-hzt_10_24h.GeneDiff'!$1:$1048576,15,0)</f>
        <v>-</v>
      </c>
      <c r="P556" t="str">
        <f>VLOOKUP(A556,'[1]shui_24h-VS-hzt_10_24h.GeneDiff'!$1:$1048576,16,0)</f>
        <v>gi|697181257|ref|XP_009599613.1|/0/PREDICTED: galactinol synthase 1-like [Nicotiana tomentosiformis]</v>
      </c>
    </row>
    <row r="557" spans="1:16">
      <c r="A557" s="1" t="s">
        <v>786</v>
      </c>
      <c r="B557">
        <f>VLOOKUP(A557,'[1]shui_24h-VS-hzt_10_24h.GeneDiff'!$1:$1048576,2,0)</f>
        <v>2025</v>
      </c>
      <c r="C557">
        <f>VLOOKUP(A557,'[1]shui_24h-VS-hzt_10_24h.GeneDiff'!$1:$1048576,3,0)</f>
        <v>770</v>
      </c>
      <c r="D557">
        <f>VLOOKUP(A557,'[1]shui_24h-VS-hzt_10_24h.GeneDiff'!$1:$1048576,4,0)</f>
        <v>829</v>
      </c>
      <c r="E557">
        <f>VLOOKUP(A557,'[1]shui_24h-VS-hzt_10_24h.GeneDiff'!$1:$1048576,5,0)</f>
        <v>2054</v>
      </c>
      <c r="F557">
        <f>VLOOKUP(A557,'[1]shui_24h-VS-hzt_10_24h.GeneDiff'!$1:$1048576,6,0)</f>
        <v>1969</v>
      </c>
      <c r="G557">
        <f>VLOOKUP(A557,'[1]shui_24h-VS-hzt_10_24h.GeneDiff'!$1:$1048576,7,0)</f>
        <v>5.9210062349533503</v>
      </c>
      <c r="H557">
        <f>VLOOKUP(A557,'[1]shui_24h-VS-hzt_10_24h.GeneDiff'!$1:$1048576,8,0)</f>
        <v>1.30107026133973</v>
      </c>
      <c r="I557" t="str">
        <f>VLOOKUP(A557,'[1]shui_24h-VS-hzt_10_24h.GeneDiff'!$1:$1048576,9,0)</f>
        <v>up</v>
      </c>
      <c r="J557">
        <f>VLOOKUP(A557,'[1]shui_24h-VS-hzt_10_24h.GeneDiff'!$1:$1048576,10,0)</f>
        <v>9.6195698319665198E-13</v>
      </c>
      <c r="K557">
        <f>VLOOKUP(A557,'[1]shui_24h-VS-hzt_10_24h.GeneDiff'!$1:$1048576,11,0)</f>
        <v>8.1971734387046595E-10</v>
      </c>
      <c r="L557" t="str">
        <f>VLOOKUP(A557,'[1]shui_24h-VS-hzt_10_24h.GeneDiff'!$1:$1048576,12,0)</f>
        <v>-</v>
      </c>
      <c r="M557" t="str">
        <f>VLOOKUP(A557,'[1]shui_24h-VS-hzt_10_24h.GeneDiff'!$1:$1048576,13,0)</f>
        <v>GO:0044464</v>
      </c>
      <c r="N557" t="str">
        <f>VLOOKUP(A557,'[1]shui_24h-VS-hzt_10_24h.GeneDiff'!$1:$1048576,14,0)</f>
        <v>GO:0004175//endopeptidase activity;GO:0016462//pyrophosphatase activity;GO:0032550</v>
      </c>
      <c r="O557" t="str">
        <f>VLOOKUP(A557,'[1]shui_24h-VS-hzt_10_24h.GeneDiff'!$1:$1048576,15,0)</f>
        <v>GO:0016485//protein processing;GO:0006915//apoptotic process</v>
      </c>
      <c r="P557" t="str">
        <f>VLOOKUP(A557,'[1]shui_24h-VS-hzt_10_24h.GeneDiff'!$1:$1048576,16,0)</f>
        <v>gi|697122036|ref|XP_009615004.1|/0/PREDICTED: ATP-dependent zinc metalloprotease FTSH 6, chloroplastic [Nicotiana tomentosiformis]</v>
      </c>
    </row>
    <row r="558" spans="1:16">
      <c r="A558" s="1" t="s">
        <v>787</v>
      </c>
      <c r="B558">
        <f>VLOOKUP(A558,'[1]shui_24h-VS-hzt_10_24h.GeneDiff'!$1:$1048576,2,0)</f>
        <v>2025</v>
      </c>
      <c r="C558">
        <f>VLOOKUP(A558,'[1]shui_24h-VS-hzt_10_24h.GeneDiff'!$1:$1048576,3,0)</f>
        <v>1057</v>
      </c>
      <c r="D558">
        <f>VLOOKUP(A558,'[1]shui_24h-VS-hzt_10_24h.GeneDiff'!$1:$1048576,4,0)</f>
        <v>1789</v>
      </c>
      <c r="E558">
        <f>VLOOKUP(A558,'[1]shui_24h-VS-hzt_10_24h.GeneDiff'!$1:$1048576,5,0)</f>
        <v>4296</v>
      </c>
      <c r="F558">
        <f>VLOOKUP(A558,'[1]shui_24h-VS-hzt_10_24h.GeneDiff'!$1:$1048576,6,0)</f>
        <v>3381</v>
      </c>
      <c r="G558">
        <f>VLOOKUP(A558,'[1]shui_24h-VS-hzt_10_24h.GeneDiff'!$1:$1048576,7,0)</f>
        <v>6.8254091820973803</v>
      </c>
      <c r="H558">
        <f>VLOOKUP(A558,'[1]shui_24h-VS-hzt_10_24h.GeneDiff'!$1:$1048576,8,0)</f>
        <v>1.41790132398284</v>
      </c>
      <c r="I558" t="str">
        <f>VLOOKUP(A558,'[1]shui_24h-VS-hzt_10_24h.GeneDiff'!$1:$1048576,9,0)</f>
        <v>up</v>
      </c>
      <c r="J558">
        <f>VLOOKUP(A558,'[1]shui_24h-VS-hzt_10_24h.GeneDiff'!$1:$1048576,10,0)</f>
        <v>7.60777839198481E-9</v>
      </c>
      <c r="K558">
        <f>VLOOKUP(A558,'[1]shui_24h-VS-hzt_10_24h.GeneDiff'!$1:$1048576,11,0)</f>
        <v>1.6098365430932199E-6</v>
      </c>
      <c r="L558" t="str">
        <f>VLOOKUP(A558,'[1]shui_24h-VS-hzt_10_24h.GeneDiff'!$1:$1048576,12,0)</f>
        <v>-</v>
      </c>
      <c r="M558" t="str">
        <f>VLOOKUP(A558,'[1]shui_24h-VS-hzt_10_24h.GeneDiff'!$1:$1048576,13,0)</f>
        <v>GO:0044464;GO:0031224//intrinsic component of membrane</v>
      </c>
      <c r="N558" t="str">
        <f>VLOOKUP(A558,'[1]shui_24h-VS-hzt_10_24h.GeneDiff'!$1:$1048576,14,0)</f>
        <v>GO:0004175//endopeptidase activity;GO:0016462//pyrophosphatase activity;GO:0032550;GO:0046914//transition metal ion binding</v>
      </c>
      <c r="O558" t="str">
        <f>VLOOKUP(A558,'[1]shui_24h-VS-hzt_10_24h.GeneDiff'!$1:$1048576,15,0)</f>
        <v>GO:0016485//protein processing;GO:0006915//apoptotic process</v>
      </c>
      <c r="P558" t="str">
        <f>VLOOKUP(A558,'[1]shui_24h-VS-hzt_10_24h.GeneDiff'!$1:$1048576,16,0)</f>
        <v>gi|698496042|ref|XP_009794094.1|/1.40608e-71/PREDICTED: ATP-dependent zinc metalloprotease FTSH 6, chloroplastic [Nicotiana sylvestris]</v>
      </c>
    </row>
    <row r="559" spans="1:16">
      <c r="A559" s="1" t="s">
        <v>788</v>
      </c>
      <c r="B559">
        <f>VLOOKUP(A559,'[1]shui_24h-VS-hzt_10_24h.GeneDiff'!$1:$1048576,2,0)</f>
        <v>2736</v>
      </c>
      <c r="C559">
        <f>VLOOKUP(A559,'[1]shui_24h-VS-hzt_10_24h.GeneDiff'!$1:$1048576,3,0)</f>
        <v>2628</v>
      </c>
      <c r="D559">
        <f>VLOOKUP(A559,'[1]shui_24h-VS-hzt_10_24h.GeneDiff'!$1:$1048576,4,0)</f>
        <v>3106</v>
      </c>
      <c r="E559">
        <f>VLOOKUP(A559,'[1]shui_24h-VS-hzt_10_24h.GeneDiff'!$1:$1048576,5,0)</f>
        <v>6192</v>
      </c>
      <c r="F559">
        <f>VLOOKUP(A559,'[1]shui_24h-VS-hzt_10_24h.GeneDiff'!$1:$1048576,6,0)</f>
        <v>7925</v>
      </c>
      <c r="G559">
        <f>VLOOKUP(A559,'[1]shui_24h-VS-hzt_10_24h.GeneDiff'!$1:$1048576,7,0)</f>
        <v>7.7328468220771303</v>
      </c>
      <c r="H559">
        <f>VLOOKUP(A559,'[1]shui_24h-VS-hzt_10_24h.GeneDiff'!$1:$1048576,8,0)</f>
        <v>1.2634559318127301</v>
      </c>
      <c r="I559" t="str">
        <f>VLOOKUP(A559,'[1]shui_24h-VS-hzt_10_24h.GeneDiff'!$1:$1048576,9,0)</f>
        <v>up</v>
      </c>
      <c r="J559">
        <f>VLOOKUP(A559,'[1]shui_24h-VS-hzt_10_24h.GeneDiff'!$1:$1048576,10,0)</f>
        <v>5.1815489414028203E-12</v>
      </c>
      <c r="K559">
        <f>VLOOKUP(A559,'[1]shui_24h-VS-hzt_10_24h.GeneDiff'!$1:$1048576,11,0)</f>
        <v>3.4759373739040298E-9</v>
      </c>
      <c r="L559" t="str">
        <f>VLOOKUP(A559,'[1]shui_24h-VS-hzt_10_24h.GeneDiff'!$1:$1048576,12,0)</f>
        <v>-</v>
      </c>
      <c r="M559" t="str">
        <f>VLOOKUP(A559,'[1]shui_24h-VS-hzt_10_24h.GeneDiff'!$1:$1048576,13,0)</f>
        <v>GO:0009532//plastid stroma;GO:0009526//plastid envelope</v>
      </c>
      <c r="N559" t="str">
        <f>VLOOKUP(A559,'[1]shui_24h-VS-hzt_10_24h.GeneDiff'!$1:$1048576,14,0)</f>
        <v>GO:0032550;GO:0016462//pyrophosphatase activity</v>
      </c>
      <c r="O559" t="str">
        <f>VLOOKUP(A559,'[1]shui_24h-VS-hzt_10_24h.GeneDiff'!$1:$1048576,15,0)</f>
        <v>GO:0009642//response to light intensity;GO:0006412//translation;GO:0000302//response to reactive oxygen species</v>
      </c>
      <c r="P559" t="str">
        <f>VLOOKUP(A559,'[1]shui_24h-VS-hzt_10_24h.GeneDiff'!$1:$1048576,16,0)</f>
        <v>gi|698483248|ref|XP_009788495.1|/0/PREDICTED: chaperone protein ClpB1 [Nicotiana sylvestris]</v>
      </c>
    </row>
    <row r="560" spans="1:16">
      <c r="A560" s="1" t="s">
        <v>789</v>
      </c>
      <c r="B560">
        <f>VLOOKUP(A560,'[1]shui_24h-VS-hzt_10_24h.GeneDiff'!$1:$1048576,2,0)</f>
        <v>1026</v>
      </c>
      <c r="C560">
        <f>VLOOKUP(A560,'[1]shui_24h-VS-hzt_10_24h.GeneDiff'!$1:$1048576,3,0)</f>
        <v>568</v>
      </c>
      <c r="D560">
        <f>VLOOKUP(A560,'[1]shui_24h-VS-hzt_10_24h.GeneDiff'!$1:$1048576,4,0)</f>
        <v>466</v>
      </c>
      <c r="E560">
        <f>VLOOKUP(A560,'[1]shui_24h-VS-hzt_10_24h.GeneDiff'!$1:$1048576,5,0)</f>
        <v>1564</v>
      </c>
      <c r="F560">
        <f>VLOOKUP(A560,'[1]shui_24h-VS-hzt_10_24h.GeneDiff'!$1:$1048576,6,0)</f>
        <v>1608</v>
      </c>
      <c r="G560">
        <f>VLOOKUP(A560,'[1]shui_24h-VS-hzt_10_24h.GeneDiff'!$1:$1048576,7,0)</f>
        <v>5.50198929629091</v>
      </c>
      <c r="H560">
        <f>VLOOKUP(A560,'[1]shui_24h-VS-hzt_10_24h.GeneDiff'!$1:$1048576,8,0)</f>
        <v>1.5791717094422499</v>
      </c>
      <c r="I560" t="str">
        <f>VLOOKUP(A560,'[1]shui_24h-VS-hzt_10_24h.GeneDiff'!$1:$1048576,9,0)</f>
        <v>up</v>
      </c>
      <c r="J560">
        <f>VLOOKUP(A560,'[1]shui_24h-VS-hzt_10_24h.GeneDiff'!$1:$1048576,10,0)</f>
        <v>1.1609136478726899E-15</v>
      </c>
      <c r="K560">
        <f>VLOOKUP(A560,'[1]shui_24h-VS-hzt_10_24h.GeneDiff'!$1:$1048576,11,0)</f>
        <v>2.4401630935851899E-12</v>
      </c>
      <c r="L560" t="str">
        <f>VLOOKUP(A560,'[1]shui_24h-VS-hzt_10_24h.GeneDiff'!$1:$1048576,12,0)</f>
        <v>-</v>
      </c>
      <c r="M560" t="str">
        <f>VLOOKUP(A560,'[1]shui_24h-VS-hzt_10_24h.GeneDiff'!$1:$1048576,13,0)</f>
        <v>-</v>
      </c>
      <c r="N560" t="str">
        <f>VLOOKUP(A560,'[1]shui_24h-VS-hzt_10_24h.GeneDiff'!$1:$1048576,14,0)</f>
        <v>-</v>
      </c>
      <c r="O560" t="str">
        <f>VLOOKUP(A560,'[1]shui_24h-VS-hzt_10_24h.GeneDiff'!$1:$1048576,15,0)</f>
        <v>-</v>
      </c>
      <c r="P560" t="str">
        <f>VLOOKUP(A560,'[1]shui_24h-VS-hzt_10_24h.GeneDiff'!$1:$1048576,16,0)</f>
        <v>gi|697119032|ref|XP_009613462.1|/0/PREDICTED: dnaJ homolog subfamily B member 1-like [Nicotiana tomentosiformis]</v>
      </c>
    </row>
    <row r="561" spans="1:16">
      <c r="A561" s="1" t="s">
        <v>790</v>
      </c>
      <c r="B561">
        <f>VLOOKUP(A561,'[1]shui_24h-VS-hzt_10_24h.GeneDiff'!$1:$1048576,2,0)</f>
        <v>1722</v>
      </c>
      <c r="C561">
        <f>VLOOKUP(A561,'[1]shui_24h-VS-hzt_10_24h.GeneDiff'!$1:$1048576,3,0)</f>
        <v>615</v>
      </c>
      <c r="D561">
        <f>VLOOKUP(A561,'[1]shui_24h-VS-hzt_10_24h.GeneDiff'!$1:$1048576,4,0)</f>
        <v>615</v>
      </c>
      <c r="E561">
        <f>VLOOKUP(A561,'[1]shui_24h-VS-hzt_10_24h.GeneDiff'!$1:$1048576,5,0)</f>
        <v>1405</v>
      </c>
      <c r="F561">
        <f>VLOOKUP(A561,'[1]shui_24h-VS-hzt_10_24h.GeneDiff'!$1:$1048576,6,0)</f>
        <v>1775</v>
      </c>
      <c r="G561">
        <f>VLOOKUP(A561,'[1]shui_24h-VS-hzt_10_24h.GeneDiff'!$1:$1048576,7,0)</f>
        <v>5.5657840008450803</v>
      </c>
      <c r="H561">
        <f>VLOOKUP(A561,'[1]shui_24h-VS-hzt_10_24h.GeneDiff'!$1:$1048576,8,0)</f>
        <v>1.33062712988597</v>
      </c>
      <c r="I561" t="str">
        <f>VLOOKUP(A561,'[1]shui_24h-VS-hzt_10_24h.GeneDiff'!$1:$1048576,9,0)</f>
        <v>up</v>
      </c>
      <c r="J561">
        <f>VLOOKUP(A561,'[1]shui_24h-VS-hzt_10_24h.GeneDiff'!$1:$1048576,10,0)</f>
        <v>7.8554501296653195E-13</v>
      </c>
      <c r="K561">
        <f>VLOOKUP(A561,'[1]shui_24h-VS-hzt_10_24h.GeneDiff'!$1:$1048576,11,0)</f>
        <v>6.8798468649504998E-10</v>
      </c>
      <c r="L561" t="str">
        <f>VLOOKUP(A561,'[1]shui_24h-VS-hzt_10_24h.GeneDiff'!$1:$1048576,12,0)</f>
        <v>ko04144//Endocytosis;ko04141//Protein processing in endoplasmic reticulum;ko03040//Spliceosome</v>
      </c>
      <c r="M561" t="str">
        <f>VLOOKUP(A561,'[1]shui_24h-VS-hzt_10_24h.GeneDiff'!$1:$1048576,13,0)</f>
        <v>-</v>
      </c>
      <c r="N561" t="str">
        <f>VLOOKUP(A561,'[1]shui_24h-VS-hzt_10_24h.GeneDiff'!$1:$1048576,14,0)</f>
        <v>GO:0032550</v>
      </c>
      <c r="O561" t="str">
        <f>VLOOKUP(A561,'[1]shui_24h-VS-hzt_10_24h.GeneDiff'!$1:$1048576,15,0)</f>
        <v>GO:0009642//response to light intensity;GO:0000302//response to reactive oxygen species</v>
      </c>
      <c r="P561" t="str">
        <f>VLOOKUP(A561,'[1]shui_24h-VS-hzt_10_24h.GeneDiff'!$1:$1048576,16,0)</f>
        <v>gi|697163939|ref|XP_009590791.1|/0/PREDICTED: heat shock 70 kDa protein 8 [Nicotiana tomentosiformis]</v>
      </c>
    </row>
    <row r="562" spans="1:16">
      <c r="A562" s="1" t="s">
        <v>791</v>
      </c>
      <c r="B562">
        <f>VLOOKUP(A562,'[1]shui_24h-VS-hzt_10_24h.GeneDiff'!$1:$1048576,2,0)</f>
        <v>456</v>
      </c>
      <c r="C562">
        <f>VLOOKUP(A562,'[1]shui_24h-VS-hzt_10_24h.GeneDiff'!$1:$1048576,3,0)</f>
        <v>10</v>
      </c>
      <c r="D562">
        <f>VLOOKUP(A562,'[1]shui_24h-VS-hzt_10_24h.GeneDiff'!$1:$1048576,4,0)</f>
        <v>5</v>
      </c>
      <c r="E562">
        <f>VLOOKUP(A562,'[1]shui_24h-VS-hzt_10_24h.GeneDiff'!$1:$1048576,5,0)</f>
        <v>65</v>
      </c>
      <c r="F562">
        <f>VLOOKUP(A562,'[1]shui_24h-VS-hzt_10_24h.GeneDiff'!$1:$1048576,6,0)</f>
        <v>90</v>
      </c>
      <c r="G562">
        <f>VLOOKUP(A562,'[1]shui_24h-VS-hzt_10_24h.GeneDiff'!$1:$1048576,7,0)</f>
        <v>0.93149971207739202</v>
      </c>
      <c r="H562">
        <f>VLOOKUP(A562,'[1]shui_24h-VS-hzt_10_24h.GeneDiff'!$1:$1048576,8,0)</f>
        <v>3.3013423551719998</v>
      </c>
      <c r="I562" t="str">
        <f>VLOOKUP(A562,'[1]shui_24h-VS-hzt_10_24h.GeneDiff'!$1:$1048576,9,0)</f>
        <v>up</v>
      </c>
      <c r="J562">
        <f>VLOOKUP(A562,'[1]shui_24h-VS-hzt_10_24h.GeneDiff'!$1:$1048576,10,0)</f>
        <v>2.3478786034565102E-9</v>
      </c>
      <c r="K562">
        <f>VLOOKUP(A562,'[1]shui_24h-VS-hzt_10_24h.GeneDiff'!$1:$1048576,11,0)</f>
        <v>6.3815745248603705E-7</v>
      </c>
      <c r="L562" t="str">
        <f>VLOOKUP(A562,'[1]shui_24h-VS-hzt_10_24h.GeneDiff'!$1:$1048576,12,0)</f>
        <v>ko04141//Protein processing in endoplasmic reticulum</v>
      </c>
      <c r="M562" t="str">
        <f>VLOOKUP(A562,'[1]shui_24h-VS-hzt_10_24h.GeneDiff'!$1:$1048576,13,0)</f>
        <v>GO:0009536//plastid</v>
      </c>
      <c r="N562" t="str">
        <f>VLOOKUP(A562,'[1]shui_24h-VS-hzt_10_24h.GeneDiff'!$1:$1048576,14,0)</f>
        <v>-</v>
      </c>
      <c r="O562" t="str">
        <f>VLOOKUP(A562,'[1]shui_24h-VS-hzt_10_24h.GeneDiff'!$1:$1048576,15,0)</f>
        <v>GO:0000302//response to reactive oxygen species;GO:0009642//response to light intensity</v>
      </c>
      <c r="P562" t="str">
        <f>VLOOKUP(A562,'[1]shui_24h-VS-hzt_10_24h.GeneDiff'!$1:$1048576,16,0)</f>
        <v>gi|698490603|ref|XP_009791785.1|/2.38075e-95/PREDICTED: small heat shock protein, chloroplastic [Nicotiana sylvestris]</v>
      </c>
    </row>
    <row r="563" spans="1:16">
      <c r="A563" s="1" t="s">
        <v>792</v>
      </c>
      <c r="B563">
        <f>VLOOKUP(A563,'[1]shui_24h-VS-hzt_10_24h.GeneDiff'!$1:$1048576,2,0)</f>
        <v>726</v>
      </c>
      <c r="C563">
        <f>VLOOKUP(A563,'[1]shui_24h-VS-hzt_10_24h.GeneDiff'!$1:$1048576,3,0)</f>
        <v>245</v>
      </c>
      <c r="D563">
        <f>VLOOKUP(A563,'[1]shui_24h-VS-hzt_10_24h.GeneDiff'!$1:$1048576,4,0)</f>
        <v>225</v>
      </c>
      <c r="E563">
        <f>VLOOKUP(A563,'[1]shui_24h-VS-hzt_10_24h.GeneDiff'!$1:$1048576,5,0)</f>
        <v>804</v>
      </c>
      <c r="F563">
        <f>VLOOKUP(A563,'[1]shui_24h-VS-hzt_10_24h.GeneDiff'!$1:$1048576,6,0)</f>
        <v>815</v>
      </c>
      <c r="G563">
        <f>VLOOKUP(A563,'[1]shui_24h-VS-hzt_10_24h.GeneDiff'!$1:$1048576,7,0)</f>
        <v>4.49426392886157</v>
      </c>
      <c r="H563">
        <f>VLOOKUP(A563,'[1]shui_24h-VS-hzt_10_24h.GeneDiff'!$1:$1048576,8,0)</f>
        <v>1.74919993116127</v>
      </c>
      <c r="I563" t="str">
        <f>VLOOKUP(A563,'[1]shui_24h-VS-hzt_10_24h.GeneDiff'!$1:$1048576,9,0)</f>
        <v>up</v>
      </c>
      <c r="J563">
        <f>VLOOKUP(A563,'[1]shui_24h-VS-hzt_10_24h.GeneDiff'!$1:$1048576,10,0)</f>
        <v>2.90878410396201E-18</v>
      </c>
      <c r="K563">
        <f>VLOOKUP(A563,'[1]shui_24h-VS-hzt_10_24h.GeneDiff'!$1:$1048576,11,0)</f>
        <v>1.3101579144831201E-14</v>
      </c>
      <c r="L563" t="str">
        <f>VLOOKUP(A563,'[1]shui_24h-VS-hzt_10_24h.GeneDiff'!$1:$1048576,12,0)</f>
        <v>-</v>
      </c>
      <c r="M563" t="str">
        <f>VLOOKUP(A563,'[1]shui_24h-VS-hzt_10_24h.GeneDiff'!$1:$1048576,13,0)</f>
        <v>-</v>
      </c>
      <c r="N563" t="str">
        <f>VLOOKUP(A563,'[1]shui_24h-VS-hzt_10_24h.GeneDiff'!$1:$1048576,14,0)</f>
        <v>-</v>
      </c>
      <c r="O563" t="str">
        <f>VLOOKUP(A563,'[1]shui_24h-VS-hzt_10_24h.GeneDiff'!$1:$1048576,15,0)</f>
        <v>-</v>
      </c>
      <c r="P563" t="str">
        <f>VLOOKUP(A563,'[1]shui_24h-VS-hzt_10_24h.GeneDiff'!$1:$1048576,16,0)</f>
        <v>gi|697152849|ref|XP_009630661.1|/7.59119e-151/PREDICTED: uncharacterized protein LOC104120572 [Nicotiana tomentosiformis]</v>
      </c>
    </row>
    <row r="564" spans="1:16">
      <c r="A564" s="1" t="s">
        <v>793</v>
      </c>
      <c r="B564">
        <f>VLOOKUP(A564,'[1]shui_24h-VS-hzt_10_24h.GeneDiff'!$1:$1048576,2,0)</f>
        <v>726</v>
      </c>
      <c r="C564">
        <f>VLOOKUP(A564,'[1]shui_24h-VS-hzt_10_24h.GeneDiff'!$1:$1048576,3,0)</f>
        <v>276</v>
      </c>
      <c r="D564">
        <f>VLOOKUP(A564,'[1]shui_24h-VS-hzt_10_24h.GeneDiff'!$1:$1048576,4,0)</f>
        <v>194</v>
      </c>
      <c r="E564">
        <f>VLOOKUP(A564,'[1]shui_24h-VS-hzt_10_24h.GeneDiff'!$1:$1048576,5,0)</f>
        <v>876</v>
      </c>
      <c r="F564">
        <f>VLOOKUP(A564,'[1]shui_24h-VS-hzt_10_24h.GeneDiff'!$1:$1048576,6,0)</f>
        <v>866</v>
      </c>
      <c r="G564">
        <f>VLOOKUP(A564,'[1]shui_24h-VS-hzt_10_24h.GeneDiff'!$1:$1048576,7,0)</f>
        <v>4.5778999018433897</v>
      </c>
      <c r="H564">
        <f>VLOOKUP(A564,'[1]shui_24h-VS-hzt_10_24h.GeneDiff'!$1:$1048576,8,0)</f>
        <v>1.85022641637743</v>
      </c>
      <c r="I564" t="str">
        <f>VLOOKUP(A564,'[1]shui_24h-VS-hzt_10_24h.GeneDiff'!$1:$1048576,9,0)</f>
        <v>up</v>
      </c>
      <c r="J564">
        <f>VLOOKUP(A564,'[1]shui_24h-VS-hzt_10_24h.GeneDiff'!$1:$1048576,10,0)</f>
        <v>4.40890587747162E-16</v>
      </c>
      <c r="K564">
        <f>VLOOKUP(A564,'[1]shui_24h-VS-hzt_10_24h.GeneDiff'!$1:$1048576,11,0)</f>
        <v>1.2624473115949E-12</v>
      </c>
      <c r="L564" t="str">
        <f>VLOOKUP(A564,'[1]shui_24h-VS-hzt_10_24h.GeneDiff'!$1:$1048576,12,0)</f>
        <v>-</v>
      </c>
      <c r="M564" t="str">
        <f>VLOOKUP(A564,'[1]shui_24h-VS-hzt_10_24h.GeneDiff'!$1:$1048576,13,0)</f>
        <v>-</v>
      </c>
      <c r="N564" t="str">
        <f>VLOOKUP(A564,'[1]shui_24h-VS-hzt_10_24h.GeneDiff'!$1:$1048576,14,0)</f>
        <v>-</v>
      </c>
      <c r="O564" t="str">
        <f>VLOOKUP(A564,'[1]shui_24h-VS-hzt_10_24h.GeneDiff'!$1:$1048576,15,0)</f>
        <v>-</v>
      </c>
      <c r="P564" t="str">
        <f>VLOOKUP(A564,'[1]shui_24h-VS-hzt_10_24h.GeneDiff'!$1:$1048576,16,0)</f>
        <v>gi|698510661|ref|XP_009800480.1|/6.94766e-151/PREDICTED: uncharacterized protein LOC104246372 [Nicotiana sylvestris]</v>
      </c>
    </row>
    <row r="565" spans="1:16">
      <c r="A565" s="1" t="s">
        <v>794</v>
      </c>
      <c r="B565">
        <f>VLOOKUP(A565,'[1]shui_24h-VS-hzt_10_24h.GeneDiff'!$1:$1048576,2,0)</f>
        <v>1002</v>
      </c>
      <c r="C565">
        <f>VLOOKUP(A565,'[1]shui_24h-VS-hzt_10_24h.GeneDiff'!$1:$1048576,3,0)</f>
        <v>275</v>
      </c>
      <c r="D565">
        <f>VLOOKUP(A565,'[1]shui_24h-VS-hzt_10_24h.GeneDiff'!$1:$1048576,4,0)</f>
        <v>218</v>
      </c>
      <c r="E565">
        <f>VLOOKUP(A565,'[1]shui_24h-VS-hzt_10_24h.GeneDiff'!$1:$1048576,5,0)</f>
        <v>893</v>
      </c>
      <c r="F565">
        <f>VLOOKUP(A565,'[1]shui_24h-VS-hzt_10_24h.GeneDiff'!$1:$1048576,6,0)</f>
        <v>715</v>
      </c>
      <c r="G565">
        <f>VLOOKUP(A565,'[1]shui_24h-VS-hzt_10_24h.GeneDiff'!$1:$1048576,7,0)</f>
        <v>4.5087080813166303</v>
      </c>
      <c r="H565">
        <f>VLOOKUP(A565,'[1]shui_24h-VS-hzt_10_24h.GeneDiff'!$1:$1048576,8,0)</f>
        <v>1.6741368795935001</v>
      </c>
      <c r="I565" t="str">
        <f>VLOOKUP(A565,'[1]shui_24h-VS-hzt_10_24h.GeneDiff'!$1:$1048576,9,0)</f>
        <v>up</v>
      </c>
      <c r="J565">
        <f>VLOOKUP(A565,'[1]shui_24h-VS-hzt_10_24h.GeneDiff'!$1:$1048576,10,0)</f>
        <v>5.0350955383396597E-13</v>
      </c>
      <c r="K565">
        <f>VLOOKUP(A565,'[1]shui_24h-VS-hzt_10_24h.GeneDiff'!$1:$1048576,11,0)</f>
        <v>4.6691625655385603E-10</v>
      </c>
      <c r="L565" t="str">
        <f>VLOOKUP(A565,'[1]shui_24h-VS-hzt_10_24h.GeneDiff'!$1:$1048576,12,0)</f>
        <v>-</v>
      </c>
      <c r="M565" t="str">
        <f>VLOOKUP(A565,'[1]shui_24h-VS-hzt_10_24h.GeneDiff'!$1:$1048576,13,0)</f>
        <v>-</v>
      </c>
      <c r="N565" t="str">
        <f>VLOOKUP(A565,'[1]shui_24h-VS-hzt_10_24h.GeneDiff'!$1:$1048576,14,0)</f>
        <v>-</v>
      </c>
      <c r="O565" t="str">
        <f>VLOOKUP(A565,'[1]shui_24h-VS-hzt_10_24h.GeneDiff'!$1:$1048576,15,0)</f>
        <v>-</v>
      </c>
      <c r="P565" t="str">
        <f>VLOOKUP(A565,'[1]shui_24h-VS-hzt_10_24h.GeneDiff'!$1:$1048576,16,0)</f>
        <v>gi|698517948|ref|XP_009803855.1|/0/PREDICTED: heat stress transcription factor B-2b-like [Nicotiana sylvestris]</v>
      </c>
    </row>
    <row r="566" spans="1:16">
      <c r="A566" s="1" t="s">
        <v>795</v>
      </c>
      <c r="B566">
        <f>VLOOKUP(A566,'[1]shui_24h-VS-hzt_10_24h.GeneDiff'!$1:$1048576,2,0)</f>
        <v>789</v>
      </c>
      <c r="C566">
        <f>VLOOKUP(A566,'[1]shui_24h-VS-hzt_10_24h.GeneDiff'!$1:$1048576,3,0)</f>
        <v>117</v>
      </c>
      <c r="D566">
        <f>VLOOKUP(A566,'[1]shui_24h-VS-hzt_10_24h.GeneDiff'!$1:$1048576,4,0)</f>
        <v>76</v>
      </c>
      <c r="E566">
        <f>VLOOKUP(A566,'[1]shui_24h-VS-hzt_10_24h.GeneDiff'!$1:$1048576,5,0)</f>
        <v>362</v>
      </c>
      <c r="F566">
        <f>VLOOKUP(A566,'[1]shui_24h-VS-hzt_10_24h.GeneDiff'!$1:$1048576,6,0)</f>
        <v>359</v>
      </c>
      <c r="G566">
        <f>VLOOKUP(A566,'[1]shui_24h-VS-hzt_10_24h.GeneDiff'!$1:$1048576,7,0)</f>
        <v>3.3107500370733698</v>
      </c>
      <c r="H566">
        <f>VLOOKUP(A566,'[1]shui_24h-VS-hzt_10_24h.GeneDiff'!$1:$1048576,8,0)</f>
        <v>1.86018705466263</v>
      </c>
      <c r="I566" t="str">
        <f>VLOOKUP(A566,'[1]shui_24h-VS-hzt_10_24h.GeneDiff'!$1:$1048576,9,0)</f>
        <v>up</v>
      </c>
      <c r="J566">
        <f>VLOOKUP(A566,'[1]shui_24h-VS-hzt_10_24h.GeneDiff'!$1:$1048576,10,0)</f>
        <v>3.2294693541416298E-11</v>
      </c>
      <c r="K566">
        <f>VLOOKUP(A566,'[1]shui_24h-VS-hzt_10_24h.GeneDiff'!$1:$1048576,11,0)</f>
        <v>1.6422893430118E-8</v>
      </c>
      <c r="L566" t="str">
        <f>VLOOKUP(A566,'[1]shui_24h-VS-hzt_10_24h.GeneDiff'!$1:$1048576,12,0)</f>
        <v>-</v>
      </c>
      <c r="M566" t="str">
        <f>VLOOKUP(A566,'[1]shui_24h-VS-hzt_10_24h.GeneDiff'!$1:$1048576,13,0)</f>
        <v>-</v>
      </c>
      <c r="N566" t="str">
        <f>VLOOKUP(A566,'[1]shui_24h-VS-hzt_10_24h.GeneDiff'!$1:$1048576,14,0)</f>
        <v>-</v>
      </c>
      <c r="O566" t="str">
        <f>VLOOKUP(A566,'[1]shui_24h-VS-hzt_10_24h.GeneDiff'!$1:$1048576,15,0)</f>
        <v>-</v>
      </c>
      <c r="P566" t="str">
        <f>VLOOKUP(A566,'[1]shui_24h-VS-hzt_10_24h.GeneDiff'!$1:$1048576,16,0)</f>
        <v>gi|698564992|ref|XP_009773135.1|/0/PREDICTED: protein PHLOEM PROTEIN 2-LIKE A1 [Nicotiana sylvestris]</v>
      </c>
    </row>
    <row r="567" spans="1:16">
      <c r="A567" s="1" t="s">
        <v>796</v>
      </c>
      <c r="B567">
        <f>VLOOKUP(A567,'[1]shui_24h-VS-hzt_10_24h.GeneDiff'!$1:$1048576,2,0)</f>
        <v>969</v>
      </c>
      <c r="C567">
        <f>VLOOKUP(A567,'[1]shui_24h-VS-hzt_10_24h.GeneDiff'!$1:$1048576,3,0)</f>
        <v>59</v>
      </c>
      <c r="D567">
        <f>VLOOKUP(A567,'[1]shui_24h-VS-hzt_10_24h.GeneDiff'!$1:$1048576,4,0)</f>
        <v>70</v>
      </c>
      <c r="E567">
        <f>VLOOKUP(A567,'[1]shui_24h-VS-hzt_10_24h.GeneDiff'!$1:$1048576,5,0)</f>
        <v>207</v>
      </c>
      <c r="F567">
        <f>VLOOKUP(A567,'[1]shui_24h-VS-hzt_10_24h.GeneDiff'!$1:$1048576,6,0)</f>
        <v>261</v>
      </c>
      <c r="G567">
        <f>VLOOKUP(A567,'[1]shui_24h-VS-hzt_10_24h.GeneDiff'!$1:$1048576,7,0)</f>
        <v>2.69616122422218</v>
      </c>
      <c r="H567">
        <f>VLOOKUP(A567,'[1]shui_24h-VS-hzt_10_24h.GeneDiff'!$1:$1048576,8,0)</f>
        <v>1.8210878263957</v>
      </c>
      <c r="I567" t="str">
        <f>VLOOKUP(A567,'[1]shui_24h-VS-hzt_10_24h.GeneDiff'!$1:$1048576,9,0)</f>
        <v>up</v>
      </c>
      <c r="J567">
        <f>VLOOKUP(A567,'[1]shui_24h-VS-hzt_10_24h.GeneDiff'!$1:$1048576,10,0)</f>
        <v>3.60207751006563E-10</v>
      </c>
      <c r="K567">
        <f>VLOOKUP(A567,'[1]shui_24h-VS-hzt_10_24h.GeneDiff'!$1:$1048576,11,0)</f>
        <v>1.23445545450934E-7</v>
      </c>
      <c r="L567" t="str">
        <f>VLOOKUP(A567,'[1]shui_24h-VS-hzt_10_24h.GeneDiff'!$1:$1048576,12,0)</f>
        <v>-</v>
      </c>
      <c r="M567" t="str">
        <f>VLOOKUP(A567,'[1]shui_24h-VS-hzt_10_24h.GeneDiff'!$1:$1048576,13,0)</f>
        <v>-</v>
      </c>
      <c r="N567" t="str">
        <f>VLOOKUP(A567,'[1]shui_24h-VS-hzt_10_24h.GeneDiff'!$1:$1048576,14,0)</f>
        <v>GO:0003677//DNA binding</v>
      </c>
      <c r="O567" t="str">
        <f>VLOOKUP(A567,'[1]shui_24h-VS-hzt_10_24h.GeneDiff'!$1:$1048576,15,0)</f>
        <v>GO:0006351//transcription, DNA-templated</v>
      </c>
      <c r="P567" t="str">
        <f>VLOOKUP(A567,'[1]shui_24h-VS-hzt_10_24h.GeneDiff'!$1:$1048576,16,0)</f>
        <v>gi|697105826|ref|XP_009606739.1|/4.67566e-124/PREDICTED: heat stress transcription factor B-2b [Nicotiana tomentosiformis]</v>
      </c>
    </row>
    <row r="568" spans="1:16">
      <c r="A568" s="1" t="s">
        <v>797</v>
      </c>
      <c r="B568">
        <f>VLOOKUP(A568,'[1]shui_24h-VS-hzt_10_24h.GeneDiff'!$1:$1048576,2,0)</f>
        <v>735</v>
      </c>
      <c r="C568">
        <f>VLOOKUP(A568,'[1]shui_24h-VS-hzt_10_24h.GeneDiff'!$1:$1048576,3,0)</f>
        <v>155</v>
      </c>
      <c r="D568">
        <f>VLOOKUP(A568,'[1]shui_24h-VS-hzt_10_24h.GeneDiff'!$1:$1048576,4,0)</f>
        <v>134</v>
      </c>
      <c r="E568">
        <f>VLOOKUP(A568,'[1]shui_24h-VS-hzt_10_24h.GeneDiff'!$1:$1048576,5,0)</f>
        <v>396</v>
      </c>
      <c r="F568">
        <f>VLOOKUP(A568,'[1]shui_24h-VS-hzt_10_24h.GeneDiff'!$1:$1048576,6,0)</f>
        <v>395</v>
      </c>
      <c r="G568">
        <f>VLOOKUP(A568,'[1]shui_24h-VS-hzt_10_24h.GeneDiff'!$1:$1048576,7,0)</f>
        <v>3.5499492635157801</v>
      </c>
      <c r="H568">
        <f>VLOOKUP(A568,'[1]shui_24h-VS-hzt_10_24h.GeneDiff'!$1:$1048576,8,0)</f>
        <v>1.4166175915636501</v>
      </c>
      <c r="I568" t="str">
        <f>VLOOKUP(A568,'[1]shui_24h-VS-hzt_10_24h.GeneDiff'!$1:$1048576,9,0)</f>
        <v>up</v>
      </c>
      <c r="J568">
        <f>VLOOKUP(A568,'[1]shui_24h-VS-hzt_10_24h.GeneDiff'!$1:$1048576,10,0)</f>
        <v>1.3088357499871E-9</v>
      </c>
      <c r="K568">
        <f>VLOOKUP(A568,'[1]shui_24h-VS-hzt_10_24h.GeneDiff'!$1:$1048576,11,0)</f>
        <v>3.9679117655137798E-7</v>
      </c>
      <c r="L568" t="str">
        <f>VLOOKUP(A568,'[1]shui_24h-VS-hzt_10_24h.GeneDiff'!$1:$1048576,12,0)</f>
        <v>-</v>
      </c>
      <c r="M568" t="str">
        <f>VLOOKUP(A568,'[1]shui_24h-VS-hzt_10_24h.GeneDiff'!$1:$1048576,13,0)</f>
        <v>-</v>
      </c>
      <c r="N568" t="str">
        <f>VLOOKUP(A568,'[1]shui_24h-VS-hzt_10_24h.GeneDiff'!$1:$1048576,14,0)</f>
        <v>-</v>
      </c>
      <c r="O568" t="str">
        <f>VLOOKUP(A568,'[1]shui_24h-VS-hzt_10_24h.GeneDiff'!$1:$1048576,15,0)</f>
        <v>-</v>
      </c>
      <c r="P568" t="str">
        <f>VLOOKUP(A568,'[1]shui_24h-VS-hzt_10_24h.GeneDiff'!$1:$1048576,16,0)</f>
        <v>gi|698518531|ref|XP_009804133.1|/4.59711e-165/PREDICTED: uncharacterized protein LOC104249409 [Nicotiana sylvestris]</v>
      </c>
    </row>
    <row r="569" spans="1:16">
      <c r="A569" s="1" t="s">
        <v>798</v>
      </c>
      <c r="B569">
        <f>VLOOKUP(A569,'[1]shui_24h-VS-hzt_10_24h.GeneDiff'!$1:$1048576,2,0)</f>
        <v>1563</v>
      </c>
      <c r="C569">
        <f>VLOOKUP(A569,'[1]shui_24h-VS-hzt_10_24h.GeneDiff'!$1:$1048576,3,0)</f>
        <v>197</v>
      </c>
      <c r="D569">
        <f>VLOOKUP(A569,'[1]shui_24h-VS-hzt_10_24h.GeneDiff'!$1:$1048576,4,0)</f>
        <v>119</v>
      </c>
      <c r="E569">
        <f>VLOOKUP(A569,'[1]shui_24h-VS-hzt_10_24h.GeneDiff'!$1:$1048576,5,0)</f>
        <v>649</v>
      </c>
      <c r="F569">
        <f>VLOOKUP(A569,'[1]shui_24h-VS-hzt_10_24h.GeneDiff'!$1:$1048576,6,0)</f>
        <v>454</v>
      </c>
      <c r="G569">
        <f>VLOOKUP(A569,'[1]shui_24h-VS-hzt_10_24h.GeneDiff'!$1:$1048576,7,0)</f>
        <v>3.9489033650368599</v>
      </c>
      <c r="H569">
        <f>VLOOKUP(A569,'[1]shui_24h-VS-hzt_10_24h.GeneDiff'!$1:$1048576,8,0)</f>
        <v>1.77017418788878</v>
      </c>
      <c r="I569" t="str">
        <f>VLOOKUP(A569,'[1]shui_24h-VS-hzt_10_24h.GeneDiff'!$1:$1048576,9,0)</f>
        <v>up</v>
      </c>
      <c r="J569">
        <f>VLOOKUP(A569,'[1]shui_24h-VS-hzt_10_24h.GeneDiff'!$1:$1048576,10,0)</f>
        <v>3.0727694425749701E-9</v>
      </c>
      <c r="K569">
        <f>VLOOKUP(A569,'[1]shui_24h-VS-hzt_10_24h.GeneDiff'!$1:$1048576,11,0)</f>
        <v>8.00672295495423E-7</v>
      </c>
      <c r="L569" t="str">
        <f>VLOOKUP(A569,'[1]shui_24h-VS-hzt_10_24h.GeneDiff'!$1:$1048576,12,0)</f>
        <v>ko00903//Limonene and pinene degradation;ko01100//Metabolic pathways;ko00945//Stilbenoid, diarylheptanoid and gingerol biosynthesis;ko01110//Biosynthesis of secondary metabolites</v>
      </c>
      <c r="M569" t="str">
        <f>VLOOKUP(A569,'[1]shui_24h-VS-hzt_10_24h.GeneDiff'!$1:$1048576,13,0)</f>
        <v>-</v>
      </c>
      <c r="N569" t="str">
        <f>VLOOKUP(A569,'[1]shui_24h-VS-hzt_10_24h.GeneDiff'!$1:$1048576,14,0)</f>
        <v>-</v>
      </c>
      <c r="O569" t="str">
        <f>VLOOKUP(A569,'[1]shui_24h-VS-hzt_10_24h.GeneDiff'!$1:$1048576,15,0)</f>
        <v>-</v>
      </c>
      <c r="P569" t="str">
        <f>VLOOKUP(A569,'[1]shui_24h-VS-hzt_10_24h.GeneDiff'!$1:$1048576,16,0)</f>
        <v>gi|85068600|gb|ABC69380.1|;gi|698425240|ref|XP_009785012.1|/1.62619e-93;0/CYP81C6v2 [Nicotiana tabacum];PREDICTED: isoflavone 2'-hydroxylase-like isoform X1 [Nicotiana sylvestris]</v>
      </c>
    </row>
    <row r="570" spans="1:16">
      <c r="A570" s="1" t="s">
        <v>799</v>
      </c>
      <c r="B570">
        <f>VLOOKUP(A570,'[1]shui_24h-VS-hzt_10_24h.GeneDiff'!$1:$1048576,2,0)</f>
        <v>891</v>
      </c>
      <c r="C570">
        <f>VLOOKUP(A570,'[1]shui_24h-VS-hzt_10_24h.GeneDiff'!$1:$1048576,3,0)</f>
        <v>13</v>
      </c>
      <c r="D570">
        <f>VLOOKUP(A570,'[1]shui_24h-VS-hzt_10_24h.GeneDiff'!$1:$1048576,4,0)</f>
        <v>7</v>
      </c>
      <c r="E570">
        <f>VLOOKUP(A570,'[1]shui_24h-VS-hzt_10_24h.GeneDiff'!$1:$1048576,5,0)</f>
        <v>62</v>
      </c>
      <c r="F570">
        <f>VLOOKUP(A570,'[1]shui_24h-VS-hzt_10_24h.GeneDiff'!$1:$1048576,6,0)</f>
        <v>89</v>
      </c>
      <c r="G570">
        <f>VLOOKUP(A570,'[1]shui_24h-VS-hzt_10_24h.GeneDiff'!$1:$1048576,7,0)</f>
        <v>0.93987410889749701</v>
      </c>
      <c r="H570">
        <f>VLOOKUP(A570,'[1]shui_24h-VS-hzt_10_24h.GeneDiff'!$1:$1048576,8,0)</f>
        <v>2.8530473879209199</v>
      </c>
      <c r="I570" t="str">
        <f>VLOOKUP(A570,'[1]shui_24h-VS-hzt_10_24h.GeneDiff'!$1:$1048576,9,0)</f>
        <v>up</v>
      </c>
      <c r="J570">
        <f>VLOOKUP(A570,'[1]shui_24h-VS-hzt_10_24h.GeneDiff'!$1:$1048576,10,0)</f>
        <v>1.6682860411055001E-7</v>
      </c>
      <c r="K570">
        <f>VLOOKUP(A570,'[1]shui_24h-VS-hzt_10_24h.GeneDiff'!$1:$1048576,11,0)</f>
        <v>2.2969166196513301E-5</v>
      </c>
      <c r="L570" t="str">
        <f>VLOOKUP(A570,'[1]shui_24h-VS-hzt_10_24h.GeneDiff'!$1:$1048576,12,0)</f>
        <v>-</v>
      </c>
      <c r="M570" t="str">
        <f>VLOOKUP(A570,'[1]shui_24h-VS-hzt_10_24h.GeneDiff'!$1:$1048576,13,0)</f>
        <v>-</v>
      </c>
      <c r="N570" t="str">
        <f>VLOOKUP(A570,'[1]shui_24h-VS-hzt_10_24h.GeneDiff'!$1:$1048576,14,0)</f>
        <v>-</v>
      </c>
      <c r="O570" t="str">
        <f>VLOOKUP(A570,'[1]shui_24h-VS-hzt_10_24h.GeneDiff'!$1:$1048576,15,0)</f>
        <v>-</v>
      </c>
      <c r="P570" t="str">
        <f>VLOOKUP(A570,'[1]shui_24h-VS-hzt_10_24h.GeneDiff'!$1:$1048576,16,0)</f>
        <v>gi|698529873|ref|XP_009761756.1|/0/PREDICTED: uncharacterized protein LOC104213897 [Nicotiana sylvestris]</v>
      </c>
    </row>
    <row r="571" spans="1:16">
      <c r="A571" s="1" t="s">
        <v>800</v>
      </c>
      <c r="B571">
        <f>VLOOKUP(A571,'[1]shui_24h-VS-hzt_10_24h.GeneDiff'!$1:$1048576,2,0)</f>
        <v>999</v>
      </c>
      <c r="C571">
        <f>VLOOKUP(A571,'[1]shui_24h-VS-hzt_10_24h.GeneDiff'!$1:$1048576,3,0)</f>
        <v>67</v>
      </c>
      <c r="D571">
        <f>VLOOKUP(A571,'[1]shui_24h-VS-hzt_10_24h.GeneDiff'!$1:$1048576,4,0)</f>
        <v>97</v>
      </c>
      <c r="E571">
        <f>VLOOKUP(A571,'[1]shui_24h-VS-hzt_10_24h.GeneDiff'!$1:$1048576,5,0)</f>
        <v>219</v>
      </c>
      <c r="F571">
        <f>VLOOKUP(A571,'[1]shui_24h-VS-hzt_10_24h.GeneDiff'!$1:$1048576,6,0)</f>
        <v>233</v>
      </c>
      <c r="G571">
        <f>VLOOKUP(A571,'[1]shui_24h-VS-hzt_10_24h.GeneDiff'!$1:$1048576,7,0)</f>
        <v>2.7442601797735802</v>
      </c>
      <c r="H571">
        <f>VLOOKUP(A571,'[1]shui_24h-VS-hzt_10_24h.GeneDiff'!$1:$1048576,8,0)</f>
        <v>1.4331752295125799</v>
      </c>
      <c r="I571" t="str">
        <f>VLOOKUP(A571,'[1]shui_24h-VS-hzt_10_24h.GeneDiff'!$1:$1048576,9,0)</f>
        <v>up</v>
      </c>
      <c r="J571">
        <f>VLOOKUP(A571,'[1]shui_24h-VS-hzt_10_24h.GeneDiff'!$1:$1048576,10,0)</f>
        <v>6.4459310825254195E-7</v>
      </c>
      <c r="K571">
        <f>VLOOKUP(A571,'[1]shui_24h-VS-hzt_10_24h.GeneDiff'!$1:$1048576,11,0)</f>
        <v>7.5551584052395594E-5</v>
      </c>
      <c r="L571" t="str">
        <f>VLOOKUP(A571,'[1]shui_24h-VS-hzt_10_24h.GeneDiff'!$1:$1048576,12,0)</f>
        <v>-</v>
      </c>
      <c r="M571" t="str">
        <f>VLOOKUP(A571,'[1]shui_24h-VS-hzt_10_24h.GeneDiff'!$1:$1048576,13,0)</f>
        <v>-</v>
      </c>
      <c r="N571" t="str">
        <f>VLOOKUP(A571,'[1]shui_24h-VS-hzt_10_24h.GeneDiff'!$1:$1048576,14,0)</f>
        <v>-</v>
      </c>
      <c r="O571" t="str">
        <f>VLOOKUP(A571,'[1]shui_24h-VS-hzt_10_24h.GeneDiff'!$1:$1048576,15,0)</f>
        <v>-</v>
      </c>
      <c r="P571" t="str">
        <f>VLOOKUP(A571,'[1]shui_24h-VS-hzt_10_24h.GeneDiff'!$1:$1048576,16,0)</f>
        <v>gi|698528186|ref|XP_009760921.1|/5.2352e-124/PREDICTED: heat stress transcription factor B-2b [Nicotiana sylvestris]</v>
      </c>
    </row>
    <row r="572" spans="1:16">
      <c r="A572" s="1" t="s">
        <v>801</v>
      </c>
      <c r="B572">
        <f>VLOOKUP(A572,'[1]shui_24h-VS-hzt_10_24h.GeneDiff'!$1:$1048576,2,0)</f>
        <v>1059</v>
      </c>
      <c r="C572">
        <f>VLOOKUP(A572,'[1]shui_24h-VS-hzt_10_24h.GeneDiff'!$1:$1048576,3,0)</f>
        <v>441</v>
      </c>
      <c r="D572">
        <f>VLOOKUP(A572,'[1]shui_24h-VS-hzt_10_24h.GeneDiff'!$1:$1048576,4,0)</f>
        <v>369</v>
      </c>
      <c r="E572">
        <f>VLOOKUP(A572,'[1]shui_24h-VS-hzt_10_24h.GeneDiff'!$1:$1048576,5,0)</f>
        <v>1050</v>
      </c>
      <c r="F572">
        <f>VLOOKUP(A572,'[1]shui_24h-VS-hzt_10_24h.GeneDiff'!$1:$1048576,6,0)</f>
        <v>706</v>
      </c>
      <c r="G572">
        <f>VLOOKUP(A572,'[1]shui_24h-VS-hzt_10_24h.GeneDiff'!$1:$1048576,7,0)</f>
        <v>4.8015593084037897</v>
      </c>
      <c r="H572">
        <f>VLOOKUP(A572,'[1]shui_24h-VS-hzt_10_24h.GeneDiff'!$1:$1048576,8,0)</f>
        <v>1.09081480939063</v>
      </c>
      <c r="I572" t="str">
        <f>VLOOKUP(A572,'[1]shui_24h-VS-hzt_10_24h.GeneDiff'!$1:$1048576,9,0)</f>
        <v>up</v>
      </c>
      <c r="J572">
        <f>VLOOKUP(A572,'[1]shui_24h-VS-hzt_10_24h.GeneDiff'!$1:$1048576,10,0)</f>
        <v>7.4902745516715097E-6</v>
      </c>
      <c r="K572">
        <f>VLOOKUP(A572,'[1]shui_24h-VS-hzt_10_24h.GeneDiff'!$1:$1048576,11,0)</f>
        <v>5.4056534573341695E-4</v>
      </c>
      <c r="L572" t="str">
        <f>VLOOKUP(A572,'[1]shui_24h-VS-hzt_10_24h.GeneDiff'!$1:$1048576,12,0)</f>
        <v>-</v>
      </c>
      <c r="M572" t="str">
        <f>VLOOKUP(A572,'[1]shui_24h-VS-hzt_10_24h.GeneDiff'!$1:$1048576,13,0)</f>
        <v>GO:0043231//intracellular membrane-bounded organelle</v>
      </c>
      <c r="N572" t="str">
        <f>VLOOKUP(A572,'[1]shui_24h-VS-hzt_10_24h.GeneDiff'!$1:$1048576,14,0)</f>
        <v>GO:0003676//nucleic acid binding</v>
      </c>
      <c r="O572" t="str">
        <f>VLOOKUP(A572,'[1]shui_24h-VS-hzt_10_24h.GeneDiff'!$1:$1048576,15,0)</f>
        <v>GO:0001101//response to acid chemical;GO:0006950//response to stress;GO:0006351//transcription, DNA-templated</v>
      </c>
      <c r="P572" t="str">
        <f>VLOOKUP(A572,'[1]shui_24h-VS-hzt_10_24h.GeneDiff'!$1:$1048576,16,0)</f>
        <v>gi|697096784|ref|XP_009618124.1|/0/PREDICTED: NAC domain-containing protein 72-like [Nicotiana tomentosiformis]</v>
      </c>
    </row>
    <row r="573" spans="1:16">
      <c r="A573" s="1" t="s">
        <v>802</v>
      </c>
      <c r="B573">
        <f>VLOOKUP(A573,'[1]shui_24h-VS-hzt_10_24h.GeneDiff'!$1:$1048576,2,0)</f>
        <v>1074</v>
      </c>
      <c r="C573">
        <f>VLOOKUP(A573,'[1]shui_24h-VS-hzt_10_24h.GeneDiff'!$1:$1048576,3,0)</f>
        <v>22</v>
      </c>
      <c r="D573">
        <f>VLOOKUP(A573,'[1]shui_24h-VS-hzt_10_24h.GeneDiff'!$1:$1048576,4,0)</f>
        <v>65</v>
      </c>
      <c r="E573">
        <f>VLOOKUP(A573,'[1]shui_24h-VS-hzt_10_24h.GeneDiff'!$1:$1048576,5,0)</f>
        <v>102</v>
      </c>
      <c r="F573">
        <f>VLOOKUP(A573,'[1]shui_24h-VS-hzt_10_24h.GeneDiff'!$1:$1048576,6,0)</f>
        <v>130</v>
      </c>
      <c r="G573">
        <f>VLOOKUP(A573,'[1]shui_24h-VS-hzt_10_24h.GeneDiff'!$1:$1048576,7,0)</f>
        <v>1.80750657082162</v>
      </c>
      <c r="H573">
        <f>VLOOKUP(A573,'[1]shui_24h-VS-hzt_10_24h.GeneDiff'!$1:$1048576,8,0)</f>
        <v>1.39147006660159</v>
      </c>
      <c r="I573" t="str">
        <f>VLOOKUP(A573,'[1]shui_24h-VS-hzt_10_24h.GeneDiff'!$1:$1048576,9,0)</f>
        <v>up</v>
      </c>
      <c r="J573">
        <f>VLOOKUP(A573,'[1]shui_24h-VS-hzt_10_24h.GeneDiff'!$1:$1048576,10,0)</f>
        <v>2.2745815073857301E-3</v>
      </c>
      <c r="K573">
        <f>VLOOKUP(A573,'[1]shui_24h-VS-hzt_10_24h.GeneDiff'!$1:$1048576,11,0)</f>
        <v>3.95779692860731E-2</v>
      </c>
      <c r="L573" t="str">
        <f>VLOOKUP(A573,'[1]shui_24h-VS-hzt_10_24h.GeneDiff'!$1:$1048576,12,0)</f>
        <v>ko04141//Protein processing in endoplasmic reticulum;ko04626//Plant-pathogen interaction</v>
      </c>
      <c r="M573" t="str">
        <f>VLOOKUP(A573,'[1]shui_24h-VS-hzt_10_24h.GeneDiff'!$1:$1048576,13,0)</f>
        <v>-</v>
      </c>
      <c r="N573" t="str">
        <f>VLOOKUP(A573,'[1]shui_24h-VS-hzt_10_24h.GeneDiff'!$1:$1048576,14,0)</f>
        <v>GO:0005515//protein binding;GO:0032550</v>
      </c>
      <c r="O573" t="str">
        <f>VLOOKUP(A573,'[1]shui_24h-VS-hzt_10_24h.GeneDiff'!$1:$1048576,15,0)</f>
        <v>GO:0050896//response to stimulus;GO:0044267//cellular protein metabolic process</v>
      </c>
      <c r="P573" t="str">
        <f>VLOOKUP(A573,'[1]shui_24h-VS-hzt_10_24h.GeneDiff'!$1:$1048576,16,0)</f>
        <v>gi|697149387|ref|XP_009628903.1|/0/PREDICTED: heat shock protein 83-like [Nicotiana tomentosiformis]</v>
      </c>
    </row>
    <row r="574" spans="1:16">
      <c r="A574" s="1" t="s">
        <v>803</v>
      </c>
      <c r="B574">
        <f>VLOOKUP(A574,'[1]shui_24h-VS-hzt_10_24h.GeneDiff'!$1:$1048576,2,0)</f>
        <v>897</v>
      </c>
      <c r="C574">
        <f>VLOOKUP(A574,'[1]shui_24h-VS-hzt_10_24h.GeneDiff'!$1:$1048576,3,0)</f>
        <v>34</v>
      </c>
      <c r="D574">
        <f>VLOOKUP(A574,'[1]shui_24h-VS-hzt_10_24h.GeneDiff'!$1:$1048576,4,0)</f>
        <v>56</v>
      </c>
      <c r="E574">
        <f>VLOOKUP(A574,'[1]shui_24h-VS-hzt_10_24h.GeneDiff'!$1:$1048576,5,0)</f>
        <v>131</v>
      </c>
      <c r="F574">
        <f>VLOOKUP(A574,'[1]shui_24h-VS-hzt_10_24h.GeneDiff'!$1:$1048576,6,0)</f>
        <v>84</v>
      </c>
      <c r="G574">
        <f>VLOOKUP(A574,'[1]shui_24h-VS-hzt_10_24h.GeneDiff'!$1:$1048576,7,0)</f>
        <v>1.7573825081262</v>
      </c>
      <c r="H574">
        <f>VLOOKUP(A574,'[1]shui_24h-VS-hzt_10_24h.GeneDiff'!$1:$1048576,8,0)</f>
        <v>1.2417122839082</v>
      </c>
      <c r="I574" t="str">
        <f>VLOOKUP(A574,'[1]shui_24h-VS-hzt_10_24h.GeneDiff'!$1:$1048576,9,0)</f>
        <v>up</v>
      </c>
      <c r="J574">
        <f>VLOOKUP(A574,'[1]shui_24h-VS-hzt_10_24h.GeneDiff'!$1:$1048576,10,0)</f>
        <v>2.89469026730065E-3</v>
      </c>
      <c r="K574">
        <f>VLOOKUP(A574,'[1]shui_24h-VS-hzt_10_24h.GeneDiff'!$1:$1048576,11,0)</f>
        <v>4.6996235549805497E-2</v>
      </c>
      <c r="L574" t="str">
        <f>VLOOKUP(A574,'[1]shui_24h-VS-hzt_10_24h.GeneDiff'!$1:$1048576,12,0)</f>
        <v>-</v>
      </c>
      <c r="M574" t="str">
        <f>VLOOKUP(A574,'[1]shui_24h-VS-hzt_10_24h.GeneDiff'!$1:$1048576,13,0)</f>
        <v>-</v>
      </c>
      <c r="N574" t="str">
        <f>VLOOKUP(A574,'[1]shui_24h-VS-hzt_10_24h.GeneDiff'!$1:$1048576,14,0)</f>
        <v>-</v>
      </c>
      <c r="O574" t="str">
        <f>VLOOKUP(A574,'[1]shui_24h-VS-hzt_10_24h.GeneDiff'!$1:$1048576,15,0)</f>
        <v>-</v>
      </c>
      <c r="P574" t="str">
        <f>VLOOKUP(A574,'[1]shui_24h-VS-hzt_10_24h.GeneDiff'!$1:$1048576,16,0)</f>
        <v>gi|698514651|ref|XP_009802194.1|/0/PREDICTED: bidirectional sugar transporter SWEET12-like isoform X1 [Nicotiana sylvestris]</v>
      </c>
    </row>
    <row r="575" spans="1:16">
      <c r="A575" s="1" t="s">
        <v>827</v>
      </c>
      <c r="B575">
        <f>VLOOKUP(A575,'[1]shui_24h-VS-hzt_10_24h.GeneDiff'!$1:$1048576,2,0)</f>
        <v>738</v>
      </c>
      <c r="C575">
        <f>VLOOKUP(A575,'[1]shui_24h-VS-hzt_10_24h.GeneDiff'!$1:$1048576,3,0)</f>
        <v>63</v>
      </c>
      <c r="D575">
        <f>VLOOKUP(A575,'[1]shui_24h-VS-hzt_10_24h.GeneDiff'!$1:$1048576,4,0)</f>
        <v>73</v>
      </c>
      <c r="E575">
        <f>VLOOKUP(A575,'[1]shui_24h-VS-hzt_10_24h.GeneDiff'!$1:$1048576,5,0)</f>
        <v>125</v>
      </c>
      <c r="F575">
        <f>VLOOKUP(A575,'[1]shui_24h-VS-hzt_10_24h.GeneDiff'!$1:$1048576,6,0)</f>
        <v>166</v>
      </c>
      <c r="G575">
        <f>VLOOKUP(A575,'[1]shui_24h-VS-hzt_10_24h.GeneDiff'!$1:$1048576,7,0)</f>
        <v>2.2231288685296202</v>
      </c>
      <c r="H575">
        <f>VLOOKUP(A575,'[1]shui_24h-VS-hzt_10_24h.GeneDiff'!$1:$1048576,8,0)</f>
        <v>1.0585401082669099</v>
      </c>
      <c r="I575" t="str">
        <f>VLOOKUP(A575,'[1]shui_24h-VS-hzt_10_24h.GeneDiff'!$1:$1048576,9,0)</f>
        <v>up</v>
      </c>
      <c r="J575">
        <f>VLOOKUP(A575,'[1]shui_24h-VS-hzt_10_24h.GeneDiff'!$1:$1048576,10,0)</f>
        <v>9.9968000428047503E-4</v>
      </c>
      <c r="K575">
        <f>VLOOKUP(A575,'[1]shui_24h-VS-hzt_10_24h.GeneDiff'!$1:$1048576,11,0)</f>
        <v>2.24493667058113E-2</v>
      </c>
      <c r="L575" t="str">
        <f>VLOOKUP(A575,'[1]shui_24h-VS-hzt_10_24h.GeneDiff'!$1:$1048576,12,0)</f>
        <v>-</v>
      </c>
      <c r="M575" t="str">
        <f>VLOOKUP(A575,'[1]shui_24h-VS-hzt_10_24h.GeneDiff'!$1:$1048576,13,0)</f>
        <v>-</v>
      </c>
      <c r="N575" t="str">
        <f>VLOOKUP(A575,'[1]shui_24h-VS-hzt_10_24h.GeneDiff'!$1:$1048576,14,0)</f>
        <v>-</v>
      </c>
      <c r="O575" t="str">
        <f>VLOOKUP(A575,'[1]shui_24h-VS-hzt_10_24h.GeneDiff'!$1:$1048576,15,0)</f>
        <v>-</v>
      </c>
      <c r="P575" t="str">
        <f>VLOOKUP(A575,'[1]shui_24h-VS-hzt_10_24h.GeneDiff'!$1:$1048576,16,0)</f>
        <v>gi|697185606|ref|XP_009601840.1|/1.17866e-176/PREDICTED: BI1-like protein isoform X1 [Nicotiana tomentosiformis]</v>
      </c>
    </row>
    <row r="576" spans="1:16">
      <c r="A576" s="1" t="s">
        <v>828</v>
      </c>
      <c r="B576">
        <f>VLOOKUP(A576,'[1]shui_24h-VS-hzt_10_24h.GeneDiff'!$1:$1048576,2,0)</f>
        <v>1830</v>
      </c>
      <c r="C576">
        <f>VLOOKUP(A576,'[1]shui_24h-VS-hzt_10_24h.GeneDiff'!$1:$1048576,3,0)</f>
        <v>323</v>
      </c>
      <c r="D576">
        <f>VLOOKUP(A576,'[1]shui_24h-VS-hzt_10_24h.GeneDiff'!$1:$1048576,4,0)</f>
        <v>374</v>
      </c>
      <c r="E576">
        <f>VLOOKUP(A576,'[1]shui_24h-VS-hzt_10_24h.GeneDiff'!$1:$1048576,5,0)</f>
        <v>906</v>
      </c>
      <c r="F576">
        <f>VLOOKUP(A576,'[1]shui_24h-VS-hzt_10_24h.GeneDiff'!$1:$1048576,6,0)</f>
        <v>716</v>
      </c>
      <c r="G576">
        <f>VLOOKUP(A576,'[1]shui_24h-VS-hzt_10_24h.GeneDiff'!$1:$1048576,7,0)</f>
        <v>4.6502734336112397</v>
      </c>
      <c r="H576">
        <f>VLOOKUP(A576,'[1]shui_24h-VS-hzt_10_24h.GeneDiff'!$1:$1048576,8,0)</f>
        <v>1.19521373658055</v>
      </c>
      <c r="I576" t="str">
        <f>VLOOKUP(A576,'[1]shui_24h-VS-hzt_10_24h.GeneDiff'!$1:$1048576,9,0)</f>
        <v>up</v>
      </c>
      <c r="J576">
        <f>VLOOKUP(A576,'[1]shui_24h-VS-hzt_10_24h.GeneDiff'!$1:$1048576,10,0)</f>
        <v>1.5844969927630899E-8</v>
      </c>
      <c r="K576">
        <f>VLOOKUP(A576,'[1]shui_24h-VS-hzt_10_24h.GeneDiff'!$1:$1048576,11,0)</f>
        <v>3.1029568748339999E-6</v>
      </c>
      <c r="L576" t="str">
        <f>VLOOKUP(A576,'[1]shui_24h-VS-hzt_10_24h.GeneDiff'!$1:$1048576,12,0)</f>
        <v>-</v>
      </c>
      <c r="M576" t="str">
        <f>VLOOKUP(A576,'[1]shui_24h-VS-hzt_10_24h.GeneDiff'!$1:$1048576,13,0)</f>
        <v>GO:0043231//intracellular membrane-bounded organelle</v>
      </c>
      <c r="N576" t="str">
        <f>VLOOKUP(A576,'[1]shui_24h-VS-hzt_10_24h.GeneDiff'!$1:$1048576,14,0)</f>
        <v>-</v>
      </c>
      <c r="O576" t="str">
        <f>VLOOKUP(A576,'[1]shui_24h-VS-hzt_10_24h.GeneDiff'!$1:$1048576,15,0)</f>
        <v>GO:0009411//response to UV;GO:0001101//response to acid chemical;GO:0019941//modification-dependent protein catabolic process;GO:0006605//protein targeting;GO:0036211</v>
      </c>
      <c r="P576" t="str">
        <f>VLOOKUP(A576,'[1]shui_24h-VS-hzt_10_24h.GeneDiff'!$1:$1048576,16,0)</f>
        <v>gi|697103712|ref|XP_009605659.1|;gi|848882817|ref|XP_012841732.1|/0;0/PREDICTED: polyubiquitin [Nicotiana tomentosiformis];PREDICTED: polyubiquitin-A-like isoform X2 [Erythranthe guttata]</v>
      </c>
    </row>
    <row r="577" spans="1:16">
      <c r="A577" s="1" t="s">
        <v>829</v>
      </c>
      <c r="B577">
        <f>VLOOKUP(A577,'[1]shui_24h-VS-hzt_10_24h.GeneDiff'!$1:$1048576,2,0)</f>
        <v>867</v>
      </c>
      <c r="C577">
        <f>VLOOKUP(A577,'[1]shui_24h-VS-hzt_10_24h.GeneDiff'!$1:$1048576,3,0)</f>
        <v>567</v>
      </c>
      <c r="D577">
        <f>VLOOKUP(A577,'[1]shui_24h-VS-hzt_10_24h.GeneDiff'!$1:$1048576,4,0)</f>
        <v>252</v>
      </c>
      <c r="E577">
        <f>VLOOKUP(A577,'[1]shui_24h-VS-hzt_10_24h.GeneDiff'!$1:$1048576,5,0)</f>
        <v>1408</v>
      </c>
      <c r="F577">
        <f>VLOOKUP(A577,'[1]shui_24h-VS-hzt_10_24h.GeneDiff'!$1:$1048576,6,0)</f>
        <v>1297</v>
      </c>
      <c r="G577">
        <f>VLOOKUP(A577,'[1]shui_24h-VS-hzt_10_24h.GeneDiff'!$1:$1048576,7,0)</f>
        <v>5.25236331068482</v>
      </c>
      <c r="H577">
        <f>VLOOKUP(A577,'[1]shui_24h-VS-hzt_10_24h.GeneDiff'!$1:$1048576,8,0)</f>
        <v>1.67582100461545</v>
      </c>
      <c r="I577" t="str">
        <f>VLOOKUP(A577,'[1]shui_24h-VS-hzt_10_24h.GeneDiff'!$1:$1048576,9,0)</f>
        <v>up</v>
      </c>
      <c r="J577">
        <f>VLOOKUP(A577,'[1]shui_24h-VS-hzt_10_24h.GeneDiff'!$1:$1048576,10,0)</f>
        <v>1.3245421574549499E-7</v>
      </c>
      <c r="K577">
        <f>VLOOKUP(A577,'[1]shui_24h-VS-hzt_10_24h.GeneDiff'!$1:$1048576,11,0)</f>
        <v>1.89824953101805E-5</v>
      </c>
      <c r="L577" t="str">
        <f>VLOOKUP(A577,'[1]shui_24h-VS-hzt_10_24h.GeneDiff'!$1:$1048576,12,0)</f>
        <v>-</v>
      </c>
      <c r="M577" t="str">
        <f>VLOOKUP(A577,'[1]shui_24h-VS-hzt_10_24h.GeneDiff'!$1:$1048576,13,0)</f>
        <v>-</v>
      </c>
      <c r="N577" t="str">
        <f>VLOOKUP(A577,'[1]shui_24h-VS-hzt_10_24h.GeneDiff'!$1:$1048576,14,0)</f>
        <v>GO:0005515//protein binding;GO:0003677//DNA binding</v>
      </c>
      <c r="O577" t="str">
        <f>VLOOKUP(A577,'[1]shui_24h-VS-hzt_10_24h.GeneDiff'!$1:$1048576,15,0)</f>
        <v>GO:0009653//anatomical structure morphogenesis;GO:0009908//flower development;GO:0044763;GO:0009888//tissue development;GO:0009639//response to red or far red light;GO:0009725//response to hormone;GO:0006351//transcription, DNA-templated;GO:0050794//regulation of cellular process</v>
      </c>
      <c r="P577" t="str">
        <f>VLOOKUP(A577,'[1]shui_24h-VS-hzt_10_24h.GeneDiff'!$1:$1048576,16,0)</f>
        <v>gi|697161365|ref|XP_009589459.1|/0/PREDICTED: homeobox-leucine zipper protein HAT4-like [Nicotiana tomentosiformis]</v>
      </c>
    </row>
    <row r="578" spans="1:16">
      <c r="A578" s="1" t="s">
        <v>830</v>
      </c>
      <c r="B578">
        <f>VLOOKUP(A578,'[1]shui_24h-VS-hzt_10_24h.GeneDiff'!$1:$1048576,2,0)</f>
        <v>1653</v>
      </c>
      <c r="C578">
        <f>VLOOKUP(A578,'[1]shui_24h-VS-hzt_10_24h.GeneDiff'!$1:$1048576,3,0)</f>
        <v>8</v>
      </c>
      <c r="D578">
        <f>VLOOKUP(A578,'[1]shui_24h-VS-hzt_10_24h.GeneDiff'!$1:$1048576,4,0)</f>
        <v>4</v>
      </c>
      <c r="E578">
        <f>VLOOKUP(A578,'[1]shui_24h-VS-hzt_10_24h.GeneDiff'!$1:$1048576,5,0)</f>
        <v>76</v>
      </c>
      <c r="F578">
        <f>VLOOKUP(A578,'[1]shui_24h-VS-hzt_10_24h.GeneDiff'!$1:$1048576,6,0)</f>
        <v>30</v>
      </c>
      <c r="G578">
        <f>VLOOKUP(A578,'[1]shui_24h-VS-hzt_10_24h.GeneDiff'!$1:$1048576,7,0)</f>
        <v>0.45044482012542802</v>
      </c>
      <c r="H578">
        <f>VLOOKUP(A578,'[1]shui_24h-VS-hzt_10_24h.GeneDiff'!$1:$1048576,8,0)</f>
        <v>3.1006671349602799</v>
      </c>
      <c r="I578" t="str">
        <f>VLOOKUP(A578,'[1]shui_24h-VS-hzt_10_24h.GeneDiff'!$1:$1048576,9,0)</f>
        <v>up</v>
      </c>
      <c r="J578">
        <f>VLOOKUP(A578,'[1]shui_24h-VS-hzt_10_24h.GeneDiff'!$1:$1048576,10,0)</f>
        <v>7.6633520209672102E-6</v>
      </c>
      <c r="K578">
        <f>VLOOKUP(A578,'[1]shui_24h-VS-hzt_10_24h.GeneDiff'!$1:$1048576,11,0)</f>
        <v>5.5163887184720404E-4</v>
      </c>
      <c r="L578" t="str">
        <f>VLOOKUP(A578,'[1]shui_24h-VS-hzt_10_24h.GeneDiff'!$1:$1048576,12,0)</f>
        <v>ko01100//Metabolic pathways;ko00909//Sesquiterpenoid and triterpenoid biosynthesis;ko01110//Biosynthesis of secondary metabolites;ko00904//Diterpenoid biosynthesis</v>
      </c>
      <c r="M578" t="str">
        <f>VLOOKUP(A578,'[1]shui_24h-VS-hzt_10_24h.GeneDiff'!$1:$1048576,13,0)</f>
        <v>GO:0044424</v>
      </c>
      <c r="N578" t="str">
        <f>VLOOKUP(A578,'[1]shui_24h-VS-hzt_10_24h.GeneDiff'!$1:$1048576,14,0)</f>
        <v>GO:0046872//metal ion binding;GO:0016838</v>
      </c>
      <c r="O578" t="str">
        <f>VLOOKUP(A578,'[1]shui_24h-VS-hzt_10_24h.GeneDiff'!$1:$1048576,15,0)</f>
        <v>GO:0006950//response to stress;GO:0006721</v>
      </c>
      <c r="P578" t="str">
        <f>VLOOKUP(A578,'[1]shui_24h-VS-hzt_10_24h.GeneDiff'!$1:$1048576,16,0)</f>
        <v>gi|505588|gb|AAA19216.1|/0/5-epi-aristolochene synthase [Nicotiana tabacum]</v>
      </c>
    </row>
    <row r="579" spans="1:16">
      <c r="A579" s="1" t="s">
        <v>831</v>
      </c>
      <c r="B579">
        <f>VLOOKUP(A579,'[1]shui_24h-VS-hzt_10_24h.GeneDiff'!$1:$1048576,2,0)</f>
        <v>435</v>
      </c>
      <c r="C579">
        <f>VLOOKUP(A579,'[1]shui_24h-VS-hzt_10_24h.GeneDiff'!$1:$1048576,3,0)</f>
        <v>15</v>
      </c>
      <c r="D579">
        <f>VLOOKUP(A579,'[1]shui_24h-VS-hzt_10_24h.GeneDiff'!$1:$1048576,4,0)</f>
        <v>21</v>
      </c>
      <c r="E579">
        <f>VLOOKUP(A579,'[1]shui_24h-VS-hzt_10_24h.GeneDiff'!$1:$1048576,5,0)</f>
        <v>76</v>
      </c>
      <c r="F579">
        <f>VLOOKUP(A579,'[1]shui_24h-VS-hzt_10_24h.GeneDiff'!$1:$1048576,6,0)</f>
        <v>60</v>
      </c>
      <c r="G579">
        <f>VLOOKUP(A579,'[1]shui_24h-VS-hzt_10_24h.GeneDiff'!$1:$1048576,7,0)</f>
        <v>0.95634372979159998</v>
      </c>
      <c r="H579">
        <f>VLOOKUP(A579,'[1]shui_24h-VS-hzt_10_24h.GeneDiff'!$1:$1048576,8,0)</f>
        <v>1.8883945103589299</v>
      </c>
      <c r="I579" t="str">
        <f>VLOOKUP(A579,'[1]shui_24h-VS-hzt_10_24h.GeneDiff'!$1:$1048576,9,0)</f>
        <v>up</v>
      </c>
      <c r="J579">
        <f>VLOOKUP(A579,'[1]shui_24h-VS-hzt_10_24h.GeneDiff'!$1:$1048576,10,0)</f>
        <v>1.0836208572214601E-4</v>
      </c>
      <c r="K579">
        <f>VLOOKUP(A579,'[1]shui_24h-VS-hzt_10_24h.GeneDiff'!$1:$1048576,11,0)</f>
        <v>4.30295743165433E-3</v>
      </c>
      <c r="L579" t="str">
        <f>VLOOKUP(A579,'[1]shui_24h-VS-hzt_10_24h.GeneDiff'!$1:$1048576,12,0)</f>
        <v>-</v>
      </c>
      <c r="M579" t="str">
        <f>VLOOKUP(A579,'[1]shui_24h-VS-hzt_10_24h.GeneDiff'!$1:$1048576,13,0)</f>
        <v>-</v>
      </c>
      <c r="N579" t="str">
        <f>VLOOKUP(A579,'[1]shui_24h-VS-hzt_10_24h.GeneDiff'!$1:$1048576,14,0)</f>
        <v>-</v>
      </c>
      <c r="O579" t="str">
        <f>VLOOKUP(A579,'[1]shui_24h-VS-hzt_10_24h.GeneDiff'!$1:$1048576,15,0)</f>
        <v>-</v>
      </c>
      <c r="P579" t="str">
        <f>VLOOKUP(A579,'[1]shui_24h-VS-hzt_10_24h.GeneDiff'!$1:$1048576,16,0)</f>
        <v>gi|697106024|ref|XP_009606845.1|/1.18989e-85/PREDICTED: calcyclin-binding protein isoform X2 [Nicotiana tomentosiformis]</v>
      </c>
    </row>
    <row r="580" spans="1:16">
      <c r="A580" s="1" t="s">
        <v>832</v>
      </c>
      <c r="B580">
        <f>VLOOKUP(A580,'[1]shui_24h-VS-hzt_10_24h.GeneDiff'!$1:$1048576,2,0)</f>
        <v>1074</v>
      </c>
      <c r="C580">
        <f>VLOOKUP(A580,'[1]shui_24h-VS-hzt_10_24h.GeneDiff'!$1:$1048576,3,0)</f>
        <v>150</v>
      </c>
      <c r="D580">
        <f>VLOOKUP(A580,'[1]shui_24h-VS-hzt_10_24h.GeneDiff'!$1:$1048576,4,0)</f>
        <v>86</v>
      </c>
      <c r="E580">
        <f>VLOOKUP(A580,'[1]shui_24h-VS-hzt_10_24h.GeneDiff'!$1:$1048576,5,0)</f>
        <v>270</v>
      </c>
      <c r="F580">
        <f>VLOOKUP(A580,'[1]shui_24h-VS-hzt_10_24h.GeneDiff'!$1:$1048576,6,0)</f>
        <v>263</v>
      </c>
      <c r="G580">
        <f>VLOOKUP(A580,'[1]shui_24h-VS-hzt_10_24h.GeneDiff'!$1:$1048576,7,0)</f>
        <v>3.0685622174497298</v>
      </c>
      <c r="H580">
        <f>VLOOKUP(A580,'[1]shui_24h-VS-hzt_10_24h.GeneDiff'!$1:$1048576,8,0)</f>
        <v>1.1319517500941501</v>
      </c>
      <c r="I580" t="str">
        <f>VLOOKUP(A580,'[1]shui_24h-VS-hzt_10_24h.GeneDiff'!$1:$1048576,9,0)</f>
        <v>up</v>
      </c>
      <c r="J580">
        <f>VLOOKUP(A580,'[1]shui_24h-VS-hzt_10_24h.GeneDiff'!$1:$1048576,10,0)</f>
        <v>2.4420337222006002E-4</v>
      </c>
      <c r="K580">
        <f>VLOOKUP(A580,'[1]shui_24h-VS-hzt_10_24h.GeneDiff'!$1:$1048576,11,0)</f>
        <v>8.1525872381480995E-3</v>
      </c>
      <c r="L580" t="str">
        <f>VLOOKUP(A580,'[1]shui_24h-VS-hzt_10_24h.GeneDiff'!$1:$1048576,12,0)</f>
        <v>-</v>
      </c>
      <c r="M580" t="str">
        <f>VLOOKUP(A580,'[1]shui_24h-VS-hzt_10_24h.GeneDiff'!$1:$1048576,13,0)</f>
        <v>GO:0043231//intracellular membrane-bounded organelle</v>
      </c>
      <c r="N580" t="str">
        <f>VLOOKUP(A580,'[1]shui_24h-VS-hzt_10_24h.GeneDiff'!$1:$1048576,14,0)</f>
        <v>GO:0003677//DNA binding;GO:0001071//nucleic acid binding transcription factor activity</v>
      </c>
      <c r="O580" t="str">
        <f>VLOOKUP(A580,'[1]shui_24h-VS-hzt_10_24h.GeneDiff'!$1:$1048576,15,0)</f>
        <v>GO:0006351//transcription, DNA-templated</v>
      </c>
      <c r="P580" t="str">
        <f>VLOOKUP(A580,'[1]shui_24h-VS-hzt_10_24h.GeneDiff'!$1:$1048576,16,0)</f>
        <v>gi|697154762|ref|XP_009631619.1|;gi|697154760|ref|XP_009631618.1|/3.86646e-177;1.75237e-120/PREDICTED: heat stress transcription factor A-7a-like isoform X2 [Nicotiana tomentosiformis];PREDICTED: heat stress transcription factor A-7a-like isoform X1 [Nicotiana tomentosiformis]</v>
      </c>
    </row>
    <row r="581" spans="1:16">
      <c r="A581" s="1" t="s">
        <v>539</v>
      </c>
      <c r="B581">
        <f>VLOOKUP(A581,'[1]shui_24h-VS-hzt_10_24h.GeneDiff'!$1:$1048576,2,0)</f>
        <v>813</v>
      </c>
      <c r="C581">
        <f>VLOOKUP(A581,'[1]shui_24h-VS-hzt_10_24h.GeneDiff'!$1:$1048576,3,0)</f>
        <v>664</v>
      </c>
      <c r="D581">
        <f>VLOOKUP(A581,'[1]shui_24h-VS-hzt_10_24h.GeneDiff'!$1:$1048576,4,0)</f>
        <v>824</v>
      </c>
      <c r="E581">
        <f>VLOOKUP(A581,'[1]shui_24h-VS-hzt_10_24h.GeneDiff'!$1:$1048576,5,0)</f>
        <v>217</v>
      </c>
      <c r="F581">
        <f>VLOOKUP(A581,'[1]shui_24h-VS-hzt_10_24h.GeneDiff'!$1:$1048576,6,0)</f>
        <v>271</v>
      </c>
      <c r="G581">
        <f>VLOOKUP(A581,'[1]shui_24h-VS-hzt_10_24h.GeneDiff'!$1:$1048576,7,0)</f>
        <v>4.4253198469013402</v>
      </c>
      <c r="H581">
        <f>VLOOKUP(A581,'[1]shui_24h-VS-hzt_10_24h.GeneDiff'!$1:$1048576,8,0)</f>
        <v>-1.6417766248355901</v>
      </c>
      <c r="I581" t="str">
        <f>VLOOKUP(A581,'[1]shui_24h-VS-hzt_10_24h.GeneDiff'!$1:$1048576,9,0)</f>
        <v>down</v>
      </c>
      <c r="J581">
        <f>VLOOKUP(A581,'[1]shui_24h-VS-hzt_10_24h.GeneDiff'!$1:$1048576,10,0)</f>
        <v>1.02558301995006E-15</v>
      </c>
      <c r="K581">
        <f>VLOOKUP(A581,'[1]shui_24h-VS-hzt_10_24h.GeneDiff'!$1:$1048576,11,0)</f>
        <v>2.30968621685753E-12</v>
      </c>
      <c r="L581" t="str">
        <f>VLOOKUP(A581,'[1]shui_24h-VS-hzt_10_24h.GeneDiff'!$1:$1048576,12,0)</f>
        <v>ko01100//Metabolic pathways;ko04070//Phosphatidylinositol signaling system;ko00562//Inositol phosphate metabolism;ko01110//Biosynthesis of secondary metabolites;ko00053//Ascorbate and aldarate metabolism</v>
      </c>
      <c r="M581" t="str">
        <f>VLOOKUP(A581,'[1]shui_24h-VS-hzt_10_24h.GeneDiff'!$1:$1048576,13,0)</f>
        <v>-</v>
      </c>
      <c r="N581" t="str">
        <f>VLOOKUP(A581,'[1]shui_24h-VS-hzt_10_24h.GeneDiff'!$1:$1048576,14,0)</f>
        <v>GO:0046872//metal ion binding;GO:0052834//inositol monophosphate phosphatase activity</v>
      </c>
      <c r="O581" t="str">
        <f>VLOOKUP(A581,'[1]shui_24h-VS-hzt_10_24h.GeneDiff'!$1:$1048576,15,0)</f>
        <v>GO:0046488//phosphatidylinositol metabolic process;GO:0006020//inositol metabolic process</v>
      </c>
      <c r="P581" t="str">
        <f>VLOOKUP(A581,'[1]shui_24h-VS-hzt_10_24h.GeneDiff'!$1:$1048576,16,0)</f>
        <v>gi|698573826|ref|XP_009775508.1|/0/PREDICTED: inositol monophosphatase 3 [Nicotiana sylvestris]</v>
      </c>
    </row>
    <row r="582" spans="1:16">
      <c r="A582" s="1" t="s">
        <v>540</v>
      </c>
      <c r="B582">
        <f>VLOOKUP(A582,'[1]shui_24h-VS-hzt_10_24h.GeneDiff'!$1:$1048576,2,0)</f>
        <v>759</v>
      </c>
      <c r="C582">
        <f>VLOOKUP(A582,'[1]shui_24h-VS-hzt_10_24h.GeneDiff'!$1:$1048576,3,0)</f>
        <v>706</v>
      </c>
      <c r="D582">
        <f>VLOOKUP(A582,'[1]shui_24h-VS-hzt_10_24h.GeneDiff'!$1:$1048576,4,0)</f>
        <v>850</v>
      </c>
      <c r="E582">
        <f>VLOOKUP(A582,'[1]shui_24h-VS-hzt_10_24h.GeneDiff'!$1:$1048576,5,0)</f>
        <v>270</v>
      </c>
      <c r="F582">
        <f>VLOOKUP(A582,'[1]shui_24h-VS-hzt_10_24h.GeneDiff'!$1:$1048576,6,0)</f>
        <v>287</v>
      </c>
      <c r="G582">
        <f>VLOOKUP(A582,'[1]shui_24h-VS-hzt_10_24h.GeneDiff'!$1:$1048576,7,0)</f>
        <v>4.5228277609551002</v>
      </c>
      <c r="H582">
        <f>VLOOKUP(A582,'[1]shui_24h-VS-hzt_10_24h.GeneDiff'!$1:$1048576,8,0)</f>
        <v>-1.5122701257442801</v>
      </c>
      <c r="I582" t="str">
        <f>VLOOKUP(A582,'[1]shui_24h-VS-hzt_10_24h.GeneDiff'!$1:$1048576,9,0)</f>
        <v>down</v>
      </c>
      <c r="J582">
        <f>VLOOKUP(A582,'[1]shui_24h-VS-hzt_10_24h.GeneDiff'!$1:$1048576,10,0)</f>
        <v>9.8619716518993799E-15</v>
      </c>
      <c r="K582">
        <f>VLOOKUP(A582,'[1]shui_24h-VS-hzt_10_24h.GeneDiff'!$1:$1048576,11,0)</f>
        <v>1.6365163379617701E-11</v>
      </c>
      <c r="L582" t="str">
        <f>VLOOKUP(A582,'[1]shui_24h-VS-hzt_10_24h.GeneDiff'!$1:$1048576,12,0)</f>
        <v>-</v>
      </c>
      <c r="M582" t="str">
        <f>VLOOKUP(A582,'[1]shui_24h-VS-hzt_10_24h.GeneDiff'!$1:$1048576,13,0)</f>
        <v>GO:0031224//intrinsic component of membrane</v>
      </c>
      <c r="N582" t="str">
        <f>VLOOKUP(A582,'[1]shui_24h-VS-hzt_10_24h.GeneDiff'!$1:$1048576,14,0)</f>
        <v>GO:0042887</v>
      </c>
      <c r="O582" t="str">
        <f>VLOOKUP(A582,'[1]shui_24h-VS-hzt_10_24h.GeneDiff'!$1:$1048576,15,0)</f>
        <v>GO:0015840//urea transport;GO:0042044//fluid transport</v>
      </c>
      <c r="P582" t="str">
        <f>VLOOKUP(A582,'[1]shui_24h-VS-hzt_10_24h.GeneDiff'!$1:$1048576,16,0)</f>
        <v>gi|698456204|ref|XP_009780564.1|/8.39374e-163/PREDICTED: aquaporin TIP1-3 [Nicotiana sylvestris]</v>
      </c>
    </row>
    <row r="583" spans="1:16">
      <c r="A583" s="1" t="s">
        <v>541</v>
      </c>
      <c r="B583">
        <f>VLOOKUP(A583,'[1]shui_24h-VS-hzt_10_24h.GeneDiff'!$1:$1048576,2,0)</f>
        <v>1170</v>
      </c>
      <c r="C583">
        <f>VLOOKUP(A583,'[1]shui_24h-VS-hzt_10_24h.GeneDiff'!$1:$1048576,3,0)</f>
        <v>1051</v>
      </c>
      <c r="D583">
        <f>VLOOKUP(A583,'[1]shui_24h-VS-hzt_10_24h.GeneDiff'!$1:$1048576,4,0)</f>
        <v>1428</v>
      </c>
      <c r="E583">
        <f>VLOOKUP(A583,'[1]shui_24h-VS-hzt_10_24h.GeneDiff'!$1:$1048576,5,0)</f>
        <v>174</v>
      </c>
      <c r="F583">
        <f>VLOOKUP(A583,'[1]shui_24h-VS-hzt_10_24h.GeneDiff'!$1:$1048576,6,0)</f>
        <v>390</v>
      </c>
      <c r="G583">
        <f>VLOOKUP(A583,'[1]shui_24h-VS-hzt_10_24h.GeneDiff'!$1:$1048576,7,0)</f>
        <v>5.0437326996388201</v>
      </c>
      <c r="H583">
        <f>VLOOKUP(A583,'[1]shui_24h-VS-hzt_10_24h.GeneDiff'!$1:$1048576,8,0)</f>
        <v>-2.1826983294359201</v>
      </c>
      <c r="I583" t="str">
        <f>VLOOKUP(A583,'[1]shui_24h-VS-hzt_10_24h.GeneDiff'!$1:$1048576,9,0)</f>
        <v>down</v>
      </c>
      <c r="J583">
        <f>VLOOKUP(A583,'[1]shui_24h-VS-hzt_10_24h.GeneDiff'!$1:$1048576,10,0)</f>
        <v>5.0361203782626699E-14</v>
      </c>
      <c r="K583">
        <f>VLOOKUP(A583,'[1]shui_24h-VS-hzt_10_24h.GeneDiff'!$1:$1048576,11,0)</f>
        <v>6.9036451915758099E-11</v>
      </c>
      <c r="L583" t="str">
        <f>VLOOKUP(A583,'[1]shui_24h-VS-hzt_10_24h.GeneDiff'!$1:$1048576,12,0)</f>
        <v>ko00941//Flavonoid biosynthesis;ko01100//Metabolic pathways;ko04712//Circadian rhythm - plant;ko01110//Biosynthesis of secondary metabolites</v>
      </c>
      <c r="M583" t="str">
        <f>VLOOKUP(A583,'[1]shui_24h-VS-hzt_10_24h.GeneDiff'!$1:$1048576,13,0)</f>
        <v>-</v>
      </c>
      <c r="N583" t="str">
        <f>VLOOKUP(A583,'[1]shui_24h-VS-hzt_10_24h.GeneDiff'!$1:$1048576,14,0)</f>
        <v>GO:0016747//transferase activity, transferring acyl groups other than amino-acyl groups</v>
      </c>
      <c r="O583" t="str">
        <f>VLOOKUP(A583,'[1]shui_24h-VS-hzt_10_24h.GeneDiff'!$1:$1048576,15,0)</f>
        <v>GO:0009812//flavonoid metabolic process</v>
      </c>
      <c r="P583" t="str">
        <f>VLOOKUP(A583,'[1]shui_24h-VS-hzt_10_24h.GeneDiff'!$1:$1048576,16,0)</f>
        <v>gi|13925890|gb|AAK49457.1|/0/chalcone synthase [Nicotiana tabacum]</v>
      </c>
    </row>
    <row r="584" spans="1:16">
      <c r="A584" s="1" t="s">
        <v>542</v>
      </c>
      <c r="B584">
        <f>VLOOKUP(A584,'[1]shui_24h-VS-hzt_10_24h.GeneDiff'!$1:$1048576,2,0)</f>
        <v>1170</v>
      </c>
      <c r="C584">
        <f>VLOOKUP(A584,'[1]shui_24h-VS-hzt_10_24h.GeneDiff'!$1:$1048576,3,0)</f>
        <v>495</v>
      </c>
      <c r="D584">
        <f>VLOOKUP(A584,'[1]shui_24h-VS-hzt_10_24h.GeneDiff'!$1:$1048576,4,0)</f>
        <v>654</v>
      </c>
      <c r="E584">
        <f>VLOOKUP(A584,'[1]shui_24h-VS-hzt_10_24h.GeneDiff'!$1:$1048576,5,0)</f>
        <v>215</v>
      </c>
      <c r="F584">
        <f>VLOOKUP(A584,'[1]shui_24h-VS-hzt_10_24h.GeneDiff'!$1:$1048576,6,0)</f>
        <v>204</v>
      </c>
      <c r="G584">
        <f>VLOOKUP(A584,'[1]shui_24h-VS-hzt_10_24h.GeneDiff'!$1:$1048576,7,0)</f>
        <v>4.0934918526153998</v>
      </c>
      <c r="H584">
        <f>VLOOKUP(A584,'[1]shui_24h-VS-hzt_10_24h.GeneDiff'!$1:$1048576,8,0)</f>
        <v>-1.48066745030821</v>
      </c>
      <c r="I584" t="str">
        <f>VLOOKUP(A584,'[1]shui_24h-VS-hzt_10_24h.GeneDiff'!$1:$1048576,9,0)</f>
        <v>down</v>
      </c>
      <c r="J584">
        <f>VLOOKUP(A584,'[1]shui_24h-VS-hzt_10_24h.GeneDiff'!$1:$1048576,10,0)</f>
        <v>1.0402450068755299E-11</v>
      </c>
      <c r="K584">
        <f>VLOOKUP(A584,'[1]shui_24h-VS-hzt_10_24h.GeneDiff'!$1:$1048576,11,0)</f>
        <v>6.1882801550525603E-9</v>
      </c>
      <c r="L584" t="str">
        <f>VLOOKUP(A584,'[1]shui_24h-VS-hzt_10_24h.GeneDiff'!$1:$1048576,12,0)</f>
        <v>ko00941//Flavonoid biosynthesis;ko01100//Metabolic pathways;ko04712//Circadian rhythm - plant;ko01110//Biosynthesis of secondary metabolites</v>
      </c>
      <c r="M584" t="str">
        <f>VLOOKUP(A584,'[1]shui_24h-VS-hzt_10_24h.GeneDiff'!$1:$1048576,13,0)</f>
        <v>-</v>
      </c>
      <c r="N584" t="str">
        <f>VLOOKUP(A584,'[1]shui_24h-VS-hzt_10_24h.GeneDiff'!$1:$1048576,14,0)</f>
        <v>GO:0016747//transferase activity, transferring acyl groups other than amino-acyl groups</v>
      </c>
      <c r="O584" t="str">
        <f>VLOOKUP(A584,'[1]shui_24h-VS-hzt_10_24h.GeneDiff'!$1:$1048576,15,0)</f>
        <v>GO:0009812//flavonoid metabolic process</v>
      </c>
      <c r="P584" t="str">
        <f>VLOOKUP(A584,'[1]shui_24h-VS-hzt_10_24h.GeneDiff'!$1:$1048576,16,0)</f>
        <v>gi|698537794|ref|XP_009764938.1|/0/PREDICTED: chalcone synthase A [Nicotiana sylvestris]</v>
      </c>
    </row>
    <row r="585" spans="1:16">
      <c r="A585" s="1" t="s">
        <v>543</v>
      </c>
      <c r="B585">
        <f>VLOOKUP(A585,'[1]shui_24h-VS-hzt_10_24h.GeneDiff'!$1:$1048576,2,0)</f>
        <v>1110</v>
      </c>
      <c r="C585">
        <f>VLOOKUP(A585,'[1]shui_24h-VS-hzt_10_24h.GeneDiff'!$1:$1048576,3,0)</f>
        <v>873</v>
      </c>
      <c r="D585">
        <f>VLOOKUP(A585,'[1]shui_24h-VS-hzt_10_24h.GeneDiff'!$1:$1048576,4,0)</f>
        <v>1188</v>
      </c>
      <c r="E585">
        <f>VLOOKUP(A585,'[1]shui_24h-VS-hzt_10_24h.GeneDiff'!$1:$1048576,5,0)</f>
        <v>254</v>
      </c>
      <c r="F585">
        <f>VLOOKUP(A585,'[1]shui_24h-VS-hzt_10_24h.GeneDiff'!$1:$1048576,6,0)</f>
        <v>440</v>
      </c>
      <c r="G585">
        <f>VLOOKUP(A585,'[1]shui_24h-VS-hzt_10_24h.GeneDiff'!$1:$1048576,7,0)</f>
        <v>4.8992293503449602</v>
      </c>
      <c r="H585">
        <f>VLOOKUP(A585,'[1]shui_24h-VS-hzt_10_24h.GeneDiff'!$1:$1048576,8,0)</f>
        <v>-1.6106326391243</v>
      </c>
      <c r="I585" t="str">
        <f>VLOOKUP(A585,'[1]shui_24h-VS-hzt_10_24h.GeneDiff'!$1:$1048576,9,0)</f>
        <v>down</v>
      </c>
      <c r="J585">
        <f>VLOOKUP(A585,'[1]shui_24h-VS-hzt_10_24h.GeneDiff'!$1:$1048576,10,0)</f>
        <v>1.63370411805183E-11</v>
      </c>
      <c r="K585">
        <f>VLOOKUP(A585,'[1]shui_24h-VS-hzt_10_24h.GeneDiff'!$1:$1048576,11,0)</f>
        <v>9.3652831160102105E-9</v>
      </c>
      <c r="L585" t="str">
        <f>VLOOKUP(A585,'[1]shui_24h-VS-hzt_10_24h.GeneDiff'!$1:$1048576,12,0)</f>
        <v>ko00941//Flavonoid biosynthesis;ko01100//Metabolic pathways;ko01110//Biosynthesis of secondary metabolites</v>
      </c>
      <c r="M585" t="str">
        <f>VLOOKUP(A585,'[1]shui_24h-VS-hzt_10_24h.GeneDiff'!$1:$1048576,13,0)</f>
        <v>-</v>
      </c>
      <c r="N585" t="str">
        <f>VLOOKUP(A585,'[1]shui_24h-VS-hzt_10_24h.GeneDiff'!$1:$1048576,14,0)</f>
        <v>GO:0043169//cation binding;GO:0019842//vitamin binding;GO:0016706//oxidoreductase activity, acting on paired donors, with incorporation or reduction of molecular oxygen, 2-oxoglutarate as one donor, and incorporation of one atom each of oxygen into both donors</v>
      </c>
      <c r="O585" t="str">
        <f>VLOOKUP(A585,'[1]shui_24h-VS-hzt_10_24h.GeneDiff'!$1:$1048576,15,0)</f>
        <v>GO:0009812//flavonoid metabolic process;GO:0044710;GO:0009411//response to UV</v>
      </c>
      <c r="P585" t="str">
        <f>VLOOKUP(A585,'[1]shui_24h-VS-hzt_10_24h.GeneDiff'!$1:$1048576,16,0)</f>
        <v>gi|698539747|ref|XP_009765543.1|/0/PREDICTED: naringenin,2-oxoglutarate 3-dioxygenase [Nicotiana sylvestris]</v>
      </c>
    </row>
    <row r="586" spans="1:16">
      <c r="A586" s="1" t="s">
        <v>544</v>
      </c>
      <c r="B586">
        <f>VLOOKUP(A586,'[1]shui_24h-VS-hzt_10_24h.GeneDiff'!$1:$1048576,2,0)</f>
        <v>1239</v>
      </c>
      <c r="C586">
        <f>VLOOKUP(A586,'[1]shui_24h-VS-hzt_10_24h.GeneDiff'!$1:$1048576,3,0)</f>
        <v>2280</v>
      </c>
      <c r="D586">
        <f>VLOOKUP(A586,'[1]shui_24h-VS-hzt_10_24h.GeneDiff'!$1:$1048576,4,0)</f>
        <v>1736</v>
      </c>
      <c r="E586">
        <f>VLOOKUP(A586,'[1]shui_24h-VS-hzt_10_24h.GeneDiff'!$1:$1048576,5,0)</f>
        <v>693</v>
      </c>
      <c r="F586">
        <f>VLOOKUP(A586,'[1]shui_24h-VS-hzt_10_24h.GeneDiff'!$1:$1048576,6,0)</f>
        <v>861</v>
      </c>
      <c r="G586">
        <f>VLOOKUP(A586,'[1]shui_24h-VS-hzt_10_24h.GeneDiff'!$1:$1048576,7,0)</f>
        <v>5.92402137668007</v>
      </c>
      <c r="H586">
        <f>VLOOKUP(A586,'[1]shui_24h-VS-hzt_10_24h.GeneDiff'!$1:$1048576,8,0)</f>
        <v>-1.4150166299225599</v>
      </c>
      <c r="I586" t="str">
        <f>VLOOKUP(A586,'[1]shui_24h-VS-hzt_10_24h.GeneDiff'!$1:$1048576,9,0)</f>
        <v>down</v>
      </c>
      <c r="J586">
        <f>VLOOKUP(A586,'[1]shui_24h-VS-hzt_10_24h.GeneDiff'!$1:$1048576,10,0)</f>
        <v>1.70115990056871E-11</v>
      </c>
      <c r="K586">
        <f>VLOOKUP(A586,'[1]shui_24h-VS-hzt_10_24h.GeneDiff'!$1:$1048576,11,0)</f>
        <v>9.5778340187554897E-9</v>
      </c>
      <c r="L586" t="str">
        <f>VLOOKUP(A586,'[1]shui_24h-VS-hzt_10_24h.GeneDiff'!$1:$1048576,12,0)</f>
        <v>ko01100//Metabolic pathways;ko00620//Pyruvate metabolism;ko00630//Glyoxylate and dicarboxylate metabolism;ko01110//Biosynthesis of secondary metabolites;ko00020//Citrate cycle (TCA cycle);ko00710//Carbon fixation in photosynthetic organisms</v>
      </c>
      <c r="M586" t="str">
        <f>VLOOKUP(A586,'[1]shui_24h-VS-hzt_10_24h.GeneDiff'!$1:$1048576,13,0)</f>
        <v>-</v>
      </c>
      <c r="N586" t="str">
        <f>VLOOKUP(A586,'[1]shui_24h-VS-hzt_10_24h.GeneDiff'!$1:$1048576,14,0)</f>
        <v>GO:0016615//malate dehydrogenase activity</v>
      </c>
      <c r="O586" t="str">
        <f>VLOOKUP(A586,'[1]shui_24h-VS-hzt_10_24h.GeneDiff'!$1:$1048576,15,0)</f>
        <v>GO:0005975//carbohydrate metabolic process;GO:0043648//dicarboxylic acid metabolic process</v>
      </c>
      <c r="P586" t="str">
        <f>VLOOKUP(A586,'[1]shui_24h-VS-hzt_10_24h.GeneDiff'!$1:$1048576,16,0)</f>
        <v>gi|697121612|ref|XP_009614783.1|/0/PREDICTED: malate dehydrogenase, chloroplastic [Nicotiana tomentosiformis]</v>
      </c>
    </row>
    <row r="587" spans="1:16">
      <c r="A587" s="1" t="s">
        <v>545</v>
      </c>
      <c r="B587">
        <f>VLOOKUP(A587,'[1]shui_24h-VS-hzt_10_24h.GeneDiff'!$1:$1048576,2,0)</f>
        <v>1110</v>
      </c>
      <c r="C587">
        <f>VLOOKUP(A587,'[1]shui_24h-VS-hzt_10_24h.GeneDiff'!$1:$1048576,3,0)</f>
        <v>1141</v>
      </c>
      <c r="D587">
        <f>VLOOKUP(A587,'[1]shui_24h-VS-hzt_10_24h.GeneDiff'!$1:$1048576,4,0)</f>
        <v>1241</v>
      </c>
      <c r="E587">
        <f>VLOOKUP(A587,'[1]shui_24h-VS-hzt_10_24h.GeneDiff'!$1:$1048576,5,0)</f>
        <v>396</v>
      </c>
      <c r="F587">
        <f>VLOOKUP(A587,'[1]shui_24h-VS-hzt_10_24h.GeneDiff'!$1:$1048576,6,0)</f>
        <v>578</v>
      </c>
      <c r="G587">
        <f>VLOOKUP(A587,'[1]shui_24h-VS-hzt_10_24h.GeneDiff'!$1:$1048576,7,0)</f>
        <v>5.1866488634523797</v>
      </c>
      <c r="H587">
        <f>VLOOKUP(A587,'[1]shui_24h-VS-hzt_10_24h.GeneDiff'!$1:$1048576,8,0)</f>
        <v>-1.33124800203052</v>
      </c>
      <c r="I587" t="str">
        <f>VLOOKUP(A587,'[1]shui_24h-VS-hzt_10_24h.GeneDiff'!$1:$1048576,9,0)</f>
        <v>down</v>
      </c>
      <c r="J587">
        <f>VLOOKUP(A587,'[1]shui_24h-VS-hzt_10_24h.GeneDiff'!$1:$1048576,10,0)</f>
        <v>2.7354748748423702E-11</v>
      </c>
      <c r="K587">
        <f>VLOOKUP(A587,'[1]shui_24h-VS-hzt_10_24h.GeneDiff'!$1:$1048576,11,0)</f>
        <v>1.4618099547272E-8</v>
      </c>
      <c r="L587" t="str">
        <f>VLOOKUP(A587,'[1]shui_24h-VS-hzt_10_24h.GeneDiff'!$1:$1048576,12,0)</f>
        <v>ko00941//Flavonoid biosynthesis;ko01100//Metabolic pathways;ko01110//Biosynthesis of secondary metabolites</v>
      </c>
      <c r="M587" t="str">
        <f>VLOOKUP(A587,'[1]shui_24h-VS-hzt_10_24h.GeneDiff'!$1:$1048576,13,0)</f>
        <v>-</v>
      </c>
      <c r="N587" t="str">
        <f>VLOOKUP(A587,'[1]shui_24h-VS-hzt_10_24h.GeneDiff'!$1:$1048576,14,0)</f>
        <v>GO:0043169//cation binding;GO:0019842//vitamin binding;GO:0016706//oxidoreductase activity, acting on paired donors, with incorporation or reduction of molecular oxygen, 2-oxoglutarate as one donor, and incorporation of one atom each of oxygen into both donors</v>
      </c>
      <c r="O587" t="str">
        <f>VLOOKUP(A587,'[1]shui_24h-VS-hzt_10_24h.GeneDiff'!$1:$1048576,15,0)</f>
        <v>GO:0009812//flavonoid metabolic process;GO:0044710;GO:0009411//response to UV</v>
      </c>
      <c r="P587" t="str">
        <f>VLOOKUP(A587,'[1]shui_24h-VS-hzt_10_24h.GeneDiff'!$1:$1048576,16,0)</f>
        <v>gi|164454783|dbj|BAF96938.1|/0/flavanone 3-hydroxylase [Nicotiana tabacum]</v>
      </c>
    </row>
    <row r="588" spans="1:16">
      <c r="A588" s="1" t="s">
        <v>546</v>
      </c>
      <c r="B588">
        <f>VLOOKUP(A588,'[1]shui_24h-VS-hzt_10_24h.GeneDiff'!$1:$1048576,2,0)</f>
        <v>4521</v>
      </c>
      <c r="C588">
        <f>VLOOKUP(A588,'[1]shui_24h-VS-hzt_10_24h.GeneDiff'!$1:$1048576,3,0)</f>
        <v>1911</v>
      </c>
      <c r="D588">
        <f>VLOOKUP(A588,'[1]shui_24h-VS-hzt_10_24h.GeneDiff'!$1:$1048576,4,0)</f>
        <v>2294</v>
      </c>
      <c r="E588">
        <f>VLOOKUP(A588,'[1]shui_24h-VS-hzt_10_24h.GeneDiff'!$1:$1048576,5,0)</f>
        <v>574</v>
      </c>
      <c r="F588">
        <f>VLOOKUP(A588,'[1]shui_24h-VS-hzt_10_24h.GeneDiff'!$1:$1048576,6,0)</f>
        <v>988</v>
      </c>
      <c r="G588">
        <f>VLOOKUP(A588,'[1]shui_24h-VS-hzt_10_24h.GeneDiff'!$1:$1048576,7,0)</f>
        <v>5.9642253826052096</v>
      </c>
      <c r="H588">
        <f>VLOOKUP(A588,'[1]shui_24h-VS-hzt_10_24h.GeneDiff'!$1:$1048576,8,0)</f>
        <v>-1.4725689410462399</v>
      </c>
      <c r="I588" t="str">
        <f>VLOOKUP(A588,'[1]shui_24h-VS-hzt_10_24h.GeneDiff'!$1:$1048576,9,0)</f>
        <v>down</v>
      </c>
      <c r="J588">
        <f>VLOOKUP(A588,'[1]shui_24h-VS-hzt_10_24h.GeneDiff'!$1:$1048576,10,0)</f>
        <v>8.5320190799348495E-11</v>
      </c>
      <c r="K588">
        <f>VLOOKUP(A588,'[1]shui_24h-VS-hzt_10_24h.GeneDiff'!$1:$1048576,11,0)</f>
        <v>3.6850141037159697E-8</v>
      </c>
      <c r="L588" t="str">
        <f>VLOOKUP(A588,'[1]shui_24h-VS-hzt_10_24h.GeneDiff'!$1:$1048576,12,0)</f>
        <v>ko02010//ABC transporters</v>
      </c>
      <c r="M588" t="str">
        <f>VLOOKUP(A588,'[1]shui_24h-VS-hzt_10_24h.GeneDiff'!$1:$1048576,13,0)</f>
        <v>-</v>
      </c>
      <c r="N588" t="str">
        <f>VLOOKUP(A588,'[1]shui_24h-VS-hzt_10_24h.GeneDiff'!$1:$1048576,14,0)</f>
        <v>GO:0017111//nucleoside-triphosphatase activity;GO:0097159//organic cyclic compound binding;GO:0016491//oxidoreductase activity;GO:1901363;GO:0036094//small molecule binding</v>
      </c>
      <c r="O588" t="str">
        <f>VLOOKUP(A588,'[1]shui_24h-VS-hzt_10_24h.GeneDiff'!$1:$1048576,15,0)</f>
        <v>GO:0044763;GO:0044710;GO:0051234//establishment of localization</v>
      </c>
      <c r="P588" t="str">
        <f>VLOOKUP(A588,'[1]shui_24h-VS-hzt_10_24h.GeneDiff'!$1:$1048576,16,0)</f>
        <v>gi|698491694|ref|XP_009792251.1|/0/PREDICTED: ABC transporter C family member 14-like [Nicotiana sylvestris]</v>
      </c>
    </row>
    <row r="589" spans="1:16">
      <c r="A589" s="1" t="s">
        <v>547</v>
      </c>
      <c r="B589">
        <f>VLOOKUP(A589,'[1]shui_24h-VS-hzt_10_24h.GeneDiff'!$1:$1048576,2,0)</f>
        <v>759</v>
      </c>
      <c r="C589">
        <f>VLOOKUP(A589,'[1]shui_24h-VS-hzt_10_24h.GeneDiff'!$1:$1048576,3,0)</f>
        <v>337</v>
      </c>
      <c r="D589">
        <f>VLOOKUP(A589,'[1]shui_24h-VS-hzt_10_24h.GeneDiff'!$1:$1048576,4,0)</f>
        <v>450</v>
      </c>
      <c r="E589">
        <f>VLOOKUP(A589,'[1]shui_24h-VS-hzt_10_24h.GeneDiff'!$1:$1048576,5,0)</f>
        <v>116</v>
      </c>
      <c r="F589">
        <f>VLOOKUP(A589,'[1]shui_24h-VS-hzt_10_24h.GeneDiff'!$1:$1048576,6,0)</f>
        <v>155</v>
      </c>
      <c r="G589">
        <f>VLOOKUP(A589,'[1]shui_24h-VS-hzt_10_24h.GeneDiff'!$1:$1048576,7,0)</f>
        <v>3.5270023737154998</v>
      </c>
      <c r="H589">
        <f>VLOOKUP(A589,'[1]shui_24h-VS-hzt_10_24h.GeneDiff'!$1:$1048576,8,0)</f>
        <v>-1.5709239598956499</v>
      </c>
      <c r="I589" t="str">
        <f>VLOOKUP(A589,'[1]shui_24h-VS-hzt_10_24h.GeneDiff'!$1:$1048576,9,0)</f>
        <v>down</v>
      </c>
      <c r="J589">
        <f>VLOOKUP(A589,'[1]shui_24h-VS-hzt_10_24h.GeneDiff'!$1:$1048576,10,0)</f>
        <v>1.3770398660638699E-10</v>
      </c>
      <c r="K589">
        <f>VLOOKUP(A589,'[1]shui_24h-VS-hzt_10_24h.GeneDiff'!$1:$1048576,11,0)</f>
        <v>5.1981770559157903E-8</v>
      </c>
      <c r="L589" t="str">
        <f>VLOOKUP(A589,'[1]shui_24h-VS-hzt_10_24h.GeneDiff'!$1:$1048576,12,0)</f>
        <v>ko00520//Amino sugar and nucleotide sugar metabolism;ko01100//Metabolic pathways;ko01110//Biosynthesis of secondary metabolites;ko00051//Fructose and mannose metabolism</v>
      </c>
      <c r="M589" t="str">
        <f>VLOOKUP(A589,'[1]shui_24h-VS-hzt_10_24h.GeneDiff'!$1:$1048576,13,0)</f>
        <v>GO:0044444</v>
      </c>
      <c r="N589" t="str">
        <f>VLOOKUP(A589,'[1]shui_24h-VS-hzt_10_24h.GeneDiff'!$1:$1048576,14,0)</f>
        <v>GO:0016868//intramolecular transferase activity, phosphotransferases</v>
      </c>
      <c r="O589" t="str">
        <f>VLOOKUP(A589,'[1]shui_24h-VS-hzt_10_24h.GeneDiff'!$1:$1048576,15,0)</f>
        <v>GO:0019852//L-ascorbic acid metabolic process;GO:0006013//mannose metabolic process;GO:0009226//nucleotide-sugar biosynthetic process;GO:0006970//response to osmotic stress</v>
      </c>
      <c r="P589" t="str">
        <f>VLOOKUP(A589,'[1]shui_24h-VS-hzt_10_24h.GeneDiff'!$1:$1048576,16,0)</f>
        <v>gi|697108914|ref|XP_009608311.1|/7.40309e-175/PREDICTED: phosphomannomutase [Nicotiana tomentosiformis]</v>
      </c>
    </row>
    <row r="590" spans="1:16">
      <c r="A590" s="1" t="s">
        <v>548</v>
      </c>
      <c r="B590">
        <f>VLOOKUP(A590,'[1]shui_24h-VS-hzt_10_24h.GeneDiff'!$1:$1048576,2,0)</f>
        <v>747</v>
      </c>
      <c r="C590">
        <f>VLOOKUP(A590,'[1]shui_24h-VS-hzt_10_24h.GeneDiff'!$1:$1048576,3,0)</f>
        <v>1889</v>
      </c>
      <c r="D590">
        <f>VLOOKUP(A590,'[1]shui_24h-VS-hzt_10_24h.GeneDiff'!$1:$1048576,4,0)</f>
        <v>2476</v>
      </c>
      <c r="E590">
        <f>VLOOKUP(A590,'[1]shui_24h-VS-hzt_10_24h.GeneDiff'!$1:$1048576,5,0)</f>
        <v>907</v>
      </c>
      <c r="F590">
        <f>VLOOKUP(A590,'[1]shui_24h-VS-hzt_10_24h.GeneDiff'!$1:$1048576,6,0)</f>
        <v>1059</v>
      </c>
      <c r="G590">
        <f>VLOOKUP(A590,'[1]shui_24h-VS-hzt_10_24h.GeneDiff'!$1:$1048576,7,0)</f>
        <v>6.0989652099677096</v>
      </c>
      <c r="H590">
        <f>VLOOKUP(A590,'[1]shui_24h-VS-hzt_10_24h.GeneDiff'!$1:$1048576,8,0)</f>
        <v>-1.18171919647334</v>
      </c>
      <c r="I590" t="str">
        <f>VLOOKUP(A590,'[1]shui_24h-VS-hzt_10_24h.GeneDiff'!$1:$1048576,9,0)</f>
        <v>down</v>
      </c>
      <c r="J590">
        <f>VLOOKUP(A590,'[1]shui_24h-VS-hzt_10_24h.GeneDiff'!$1:$1048576,10,0)</f>
        <v>4.2253263287418702E-10</v>
      </c>
      <c r="K590">
        <f>VLOOKUP(A590,'[1]shui_24h-VS-hzt_10_24h.GeneDiff'!$1:$1048576,11,0)</f>
        <v>1.4324764926763701E-7</v>
      </c>
      <c r="L590" t="str">
        <f>VLOOKUP(A590,'[1]shui_24h-VS-hzt_10_24h.GeneDiff'!$1:$1048576,12,0)</f>
        <v>-</v>
      </c>
      <c r="M590" t="str">
        <f>VLOOKUP(A590,'[1]shui_24h-VS-hzt_10_24h.GeneDiff'!$1:$1048576,13,0)</f>
        <v>GO:0031224//intrinsic component of membrane</v>
      </c>
      <c r="N590" t="str">
        <f>VLOOKUP(A590,'[1]shui_24h-VS-hzt_10_24h.GeneDiff'!$1:$1048576,14,0)</f>
        <v>-</v>
      </c>
      <c r="O590" t="str">
        <f>VLOOKUP(A590,'[1]shui_24h-VS-hzt_10_24h.GeneDiff'!$1:$1048576,15,0)</f>
        <v>GO:0051234//establishment of localization</v>
      </c>
      <c r="P590" t="str">
        <f>VLOOKUP(A590,'[1]shui_24h-VS-hzt_10_24h.GeneDiff'!$1:$1048576,16,0)</f>
        <v>gi|697120677|ref|XP_009614306.1|/1.17125e-153/PREDICTED: aquaporin TIP2-1-like [Nicotiana tomentosiformis]</v>
      </c>
    </row>
    <row r="591" spans="1:16">
      <c r="A591" s="1" t="s">
        <v>549</v>
      </c>
      <c r="B591">
        <f>VLOOKUP(A591,'[1]shui_24h-VS-hzt_10_24h.GeneDiff'!$1:$1048576,2,0)</f>
        <v>1971</v>
      </c>
      <c r="C591">
        <f>VLOOKUP(A591,'[1]shui_24h-VS-hzt_10_24h.GeneDiff'!$1:$1048576,3,0)</f>
        <v>365</v>
      </c>
      <c r="D591">
        <f>VLOOKUP(A591,'[1]shui_24h-VS-hzt_10_24h.GeneDiff'!$1:$1048576,4,0)</f>
        <v>491</v>
      </c>
      <c r="E591">
        <f>VLOOKUP(A591,'[1]shui_24h-VS-hzt_10_24h.GeneDiff'!$1:$1048576,5,0)</f>
        <v>167</v>
      </c>
      <c r="F591">
        <f>VLOOKUP(A591,'[1]shui_24h-VS-hzt_10_24h.GeneDiff'!$1:$1048576,6,0)</f>
        <v>172</v>
      </c>
      <c r="G591">
        <f>VLOOKUP(A591,'[1]shui_24h-VS-hzt_10_24h.GeneDiff'!$1:$1048576,7,0)</f>
        <v>3.7024795950715501</v>
      </c>
      <c r="H591">
        <f>VLOOKUP(A591,'[1]shui_24h-VS-hzt_10_24h.GeneDiff'!$1:$1048576,8,0)</f>
        <v>-1.3632675573026301</v>
      </c>
      <c r="I591" t="str">
        <f>VLOOKUP(A591,'[1]shui_24h-VS-hzt_10_24h.GeneDiff'!$1:$1048576,9,0)</f>
        <v>down</v>
      </c>
      <c r="J591">
        <f>VLOOKUP(A591,'[1]shui_24h-VS-hzt_10_24h.GeneDiff'!$1:$1048576,10,0)</f>
        <v>3.2348362819635199E-9</v>
      </c>
      <c r="K591">
        <f>VLOOKUP(A591,'[1]shui_24h-VS-hzt_10_24h.GeneDiff'!$1:$1048576,11,0)</f>
        <v>8.2919636694331496E-7</v>
      </c>
      <c r="L591" t="str">
        <f>VLOOKUP(A591,'[1]shui_24h-VS-hzt_10_24h.GeneDiff'!$1:$1048576,12,0)</f>
        <v>-</v>
      </c>
      <c r="M591" t="str">
        <f>VLOOKUP(A591,'[1]shui_24h-VS-hzt_10_24h.GeneDiff'!$1:$1048576,13,0)</f>
        <v>-</v>
      </c>
      <c r="N591" t="str">
        <f>VLOOKUP(A591,'[1]shui_24h-VS-hzt_10_24h.GeneDiff'!$1:$1048576,14,0)</f>
        <v>-</v>
      </c>
      <c r="O591" t="str">
        <f>VLOOKUP(A591,'[1]shui_24h-VS-hzt_10_24h.GeneDiff'!$1:$1048576,15,0)</f>
        <v>-</v>
      </c>
      <c r="P591" t="str">
        <f>VLOOKUP(A591,'[1]shui_24h-VS-hzt_10_24h.GeneDiff'!$1:$1048576,16,0)</f>
        <v>gi|698583885|ref|XP_009778206.1|/0/PREDICTED: sulfate transporter 3.1-like [Nicotiana sylvestris]</v>
      </c>
    </row>
    <row r="592" spans="1:16">
      <c r="A592" s="1" t="s">
        <v>550</v>
      </c>
      <c r="B592">
        <f>VLOOKUP(A592,'[1]shui_24h-VS-hzt_10_24h.GeneDiff'!$1:$1048576,2,0)</f>
        <v>2361</v>
      </c>
      <c r="C592">
        <f>VLOOKUP(A592,'[1]shui_24h-VS-hzt_10_24h.GeneDiff'!$1:$1048576,3,0)</f>
        <v>1400</v>
      </c>
      <c r="D592">
        <f>VLOOKUP(A592,'[1]shui_24h-VS-hzt_10_24h.GeneDiff'!$1:$1048576,4,0)</f>
        <v>1384</v>
      </c>
      <c r="E592">
        <f>VLOOKUP(A592,'[1]shui_24h-VS-hzt_10_24h.GeneDiff'!$1:$1048576,5,0)</f>
        <v>683</v>
      </c>
      <c r="F592">
        <f>VLOOKUP(A592,'[1]shui_24h-VS-hzt_10_24h.GeneDiff'!$1:$1048576,6,0)</f>
        <v>517</v>
      </c>
      <c r="G592">
        <f>VLOOKUP(A592,'[1]shui_24h-VS-hzt_10_24h.GeneDiff'!$1:$1048576,7,0)</f>
        <v>5.4403991618259901</v>
      </c>
      <c r="H592">
        <f>VLOOKUP(A592,'[1]shui_24h-VS-hzt_10_24h.GeneDiff'!$1:$1048576,8,0)</f>
        <v>-1.23942536005143</v>
      </c>
      <c r="I592" t="str">
        <f>VLOOKUP(A592,'[1]shui_24h-VS-hzt_10_24h.GeneDiff'!$1:$1048576,9,0)</f>
        <v>down</v>
      </c>
      <c r="J592">
        <f>VLOOKUP(A592,'[1]shui_24h-VS-hzt_10_24h.GeneDiff'!$1:$1048576,10,0)</f>
        <v>3.3294801596780698E-9</v>
      </c>
      <c r="K592">
        <f>VLOOKUP(A592,'[1]shui_24h-VS-hzt_10_24h.GeneDiff'!$1:$1048576,11,0)</f>
        <v>8.4657403189104796E-7</v>
      </c>
      <c r="L592" t="str">
        <f>VLOOKUP(A592,'[1]shui_24h-VS-hzt_10_24h.GeneDiff'!$1:$1048576,12,0)</f>
        <v>ko04141//Protein processing in endoplasmic reticulum;ko04626//Plant-pathogen interaction</v>
      </c>
      <c r="M592" t="str">
        <f>VLOOKUP(A592,'[1]shui_24h-VS-hzt_10_24h.GeneDiff'!$1:$1048576,13,0)</f>
        <v>-</v>
      </c>
      <c r="N592" t="str">
        <f>VLOOKUP(A592,'[1]shui_24h-VS-hzt_10_24h.GeneDiff'!$1:$1048576,14,0)</f>
        <v>GO:0005515//protein binding;GO:0032550</v>
      </c>
      <c r="O592" t="str">
        <f>VLOOKUP(A592,'[1]shui_24h-VS-hzt_10_24h.GeneDiff'!$1:$1048576,15,0)</f>
        <v>GO:0050896//response to stimulus;GO:0044267//cellular protein metabolic process</v>
      </c>
      <c r="P592" t="str">
        <f>VLOOKUP(A592,'[1]shui_24h-VS-hzt_10_24h.GeneDiff'!$1:$1048576,16,0)</f>
        <v>gi|698451062|ref|XP_009776793.1|/0/PREDICTED: heat shock protein 90-1-like [Nicotiana sylvestris]</v>
      </c>
    </row>
    <row r="593" spans="1:16">
      <c r="A593" s="1" t="s">
        <v>551</v>
      </c>
      <c r="B593">
        <f>VLOOKUP(A593,'[1]shui_24h-VS-hzt_10_24h.GeneDiff'!$1:$1048576,2,0)</f>
        <v>1515</v>
      </c>
      <c r="C593">
        <f>VLOOKUP(A593,'[1]shui_24h-VS-hzt_10_24h.GeneDiff'!$1:$1048576,3,0)</f>
        <v>587</v>
      </c>
      <c r="D593">
        <f>VLOOKUP(A593,'[1]shui_24h-VS-hzt_10_24h.GeneDiff'!$1:$1048576,4,0)</f>
        <v>649</v>
      </c>
      <c r="E593">
        <f>VLOOKUP(A593,'[1]shui_24h-VS-hzt_10_24h.GeneDiff'!$1:$1048576,5,0)</f>
        <v>111</v>
      </c>
      <c r="F593">
        <f>VLOOKUP(A593,'[1]shui_24h-VS-hzt_10_24h.GeneDiff'!$1:$1048576,6,0)</f>
        <v>265</v>
      </c>
      <c r="G593">
        <f>VLOOKUP(A593,'[1]shui_24h-VS-hzt_10_24h.GeneDiff'!$1:$1048576,7,0)</f>
        <v>4.1313470368534304</v>
      </c>
      <c r="H593">
        <f>VLOOKUP(A593,'[1]shui_24h-VS-hzt_10_24h.GeneDiff'!$1:$1048576,8,0)</f>
        <v>-1.7689310045752999</v>
      </c>
      <c r="I593" t="str">
        <f>VLOOKUP(A593,'[1]shui_24h-VS-hzt_10_24h.GeneDiff'!$1:$1048576,9,0)</f>
        <v>down</v>
      </c>
      <c r="J593">
        <f>VLOOKUP(A593,'[1]shui_24h-VS-hzt_10_24h.GeneDiff'!$1:$1048576,10,0)</f>
        <v>3.9691452100083699E-9</v>
      </c>
      <c r="K593">
        <f>VLOOKUP(A593,'[1]shui_24h-VS-hzt_10_24h.GeneDiff'!$1:$1048576,11,0)</f>
        <v>9.9570713431810205E-7</v>
      </c>
      <c r="L593" t="str">
        <f>VLOOKUP(A593,'[1]shui_24h-VS-hzt_10_24h.GeneDiff'!$1:$1048576,12,0)</f>
        <v>-</v>
      </c>
      <c r="M593" t="str">
        <f>VLOOKUP(A593,'[1]shui_24h-VS-hzt_10_24h.GeneDiff'!$1:$1048576,13,0)</f>
        <v>GO:0031224//intrinsic component of membrane</v>
      </c>
      <c r="N593" t="str">
        <f>VLOOKUP(A593,'[1]shui_24h-VS-hzt_10_24h.GeneDiff'!$1:$1048576,14,0)</f>
        <v>GO:0015291//secondary active transmembrane transporter activity</v>
      </c>
      <c r="O593" t="str">
        <f>VLOOKUP(A593,'[1]shui_24h-VS-hzt_10_24h.GeneDiff'!$1:$1048576,15,0)</f>
        <v>GO:0015893//drug transport;GO:0044763</v>
      </c>
      <c r="P593" t="str">
        <f>VLOOKUP(A593,'[1]shui_24h-VS-hzt_10_24h.GeneDiff'!$1:$1048576,16,0)</f>
        <v>gi|698548410|ref|XP_009768339.1|/0/PREDICTED: protein TRANSPARENT TESTA 12-like [Nicotiana sylvestris]</v>
      </c>
    </row>
    <row r="594" spans="1:16">
      <c r="A594" s="1" t="s">
        <v>552</v>
      </c>
      <c r="B594">
        <f>VLOOKUP(A594,'[1]shui_24h-VS-hzt_10_24h.GeneDiff'!$1:$1048576,2,0)</f>
        <v>1170</v>
      </c>
      <c r="C594">
        <f>VLOOKUP(A594,'[1]shui_24h-VS-hzt_10_24h.GeneDiff'!$1:$1048576,3,0)</f>
        <v>183</v>
      </c>
      <c r="D594">
        <f>VLOOKUP(A594,'[1]shui_24h-VS-hzt_10_24h.GeneDiff'!$1:$1048576,4,0)</f>
        <v>382</v>
      </c>
      <c r="E594">
        <f>VLOOKUP(A594,'[1]shui_24h-VS-hzt_10_24h.GeneDiff'!$1:$1048576,5,0)</f>
        <v>74</v>
      </c>
      <c r="F594">
        <f>VLOOKUP(A594,'[1]shui_24h-VS-hzt_10_24h.GeneDiff'!$1:$1048576,6,0)</f>
        <v>58</v>
      </c>
      <c r="G594">
        <f>VLOOKUP(A594,'[1]shui_24h-VS-hzt_10_24h.GeneDiff'!$1:$1048576,7,0)</f>
        <v>2.9280342713678298</v>
      </c>
      <c r="H594">
        <f>VLOOKUP(A594,'[1]shui_24h-VS-hzt_10_24h.GeneDiff'!$1:$1048576,8,0)</f>
        <v>-2.1075550778632701</v>
      </c>
      <c r="I594" t="str">
        <f>VLOOKUP(A594,'[1]shui_24h-VS-hzt_10_24h.GeneDiff'!$1:$1048576,9,0)</f>
        <v>down</v>
      </c>
      <c r="J594">
        <f>VLOOKUP(A594,'[1]shui_24h-VS-hzt_10_24h.GeneDiff'!$1:$1048576,10,0)</f>
        <v>3.9791651788537796E-9</v>
      </c>
      <c r="K594">
        <f>VLOOKUP(A594,'[1]shui_24h-VS-hzt_10_24h.GeneDiff'!$1:$1048576,11,0)</f>
        <v>9.9570713431810205E-7</v>
      </c>
      <c r="L594" t="str">
        <f>VLOOKUP(A594,'[1]shui_24h-VS-hzt_10_24h.GeneDiff'!$1:$1048576,12,0)</f>
        <v>ko00941//Flavonoid biosynthesis;ko01100//Metabolic pathways;ko04712//Circadian rhythm - plant;ko01110//Biosynthesis of secondary metabolites</v>
      </c>
      <c r="M594" t="str">
        <f>VLOOKUP(A594,'[1]shui_24h-VS-hzt_10_24h.GeneDiff'!$1:$1048576,13,0)</f>
        <v>-</v>
      </c>
      <c r="N594" t="str">
        <f>VLOOKUP(A594,'[1]shui_24h-VS-hzt_10_24h.GeneDiff'!$1:$1048576,14,0)</f>
        <v>GO:0016747//transferase activity, transferring acyl groups other than amino-acyl groups</v>
      </c>
      <c r="O594" t="str">
        <f>VLOOKUP(A594,'[1]shui_24h-VS-hzt_10_24h.GeneDiff'!$1:$1048576,15,0)</f>
        <v>GO:0009812//flavonoid metabolic process</v>
      </c>
      <c r="P594" t="str">
        <f>VLOOKUP(A594,'[1]shui_24h-VS-hzt_10_24h.GeneDiff'!$1:$1048576,16,0)</f>
        <v>gi|698571631|ref|XP_009774927.1|/0/PREDICTED: chalcone synthase 2 [Nicotiana sylvestris]</v>
      </c>
    </row>
    <row r="595" spans="1:16">
      <c r="A595" s="1" t="s">
        <v>553</v>
      </c>
      <c r="B595">
        <f>VLOOKUP(A595,'[1]shui_24h-VS-hzt_10_24h.GeneDiff'!$1:$1048576,2,0)</f>
        <v>633</v>
      </c>
      <c r="C595">
        <f>VLOOKUP(A595,'[1]shui_24h-VS-hzt_10_24h.GeneDiff'!$1:$1048576,3,0)</f>
        <v>512</v>
      </c>
      <c r="D595">
        <f>VLOOKUP(A595,'[1]shui_24h-VS-hzt_10_24h.GeneDiff'!$1:$1048576,4,0)</f>
        <v>410</v>
      </c>
      <c r="E595">
        <f>VLOOKUP(A595,'[1]shui_24h-VS-hzt_10_24h.GeneDiff'!$1:$1048576,5,0)</f>
        <v>136</v>
      </c>
      <c r="F595">
        <f>VLOOKUP(A595,'[1]shui_24h-VS-hzt_10_24h.GeneDiff'!$1:$1048576,6,0)</f>
        <v>209</v>
      </c>
      <c r="G595">
        <f>VLOOKUP(A595,'[1]shui_24h-VS-hzt_10_24h.GeneDiff'!$1:$1048576,7,0)</f>
        <v>3.7918597241723799</v>
      </c>
      <c r="H595">
        <f>VLOOKUP(A595,'[1]shui_24h-VS-hzt_10_24h.GeneDiff'!$1:$1048576,8,0)</f>
        <v>-1.46602285805852</v>
      </c>
      <c r="I595" t="str">
        <f>VLOOKUP(A595,'[1]shui_24h-VS-hzt_10_24h.GeneDiff'!$1:$1048576,9,0)</f>
        <v>down</v>
      </c>
      <c r="J595">
        <f>VLOOKUP(A595,'[1]shui_24h-VS-hzt_10_24h.GeneDiff'!$1:$1048576,10,0)</f>
        <v>5.4052364080384596E-9</v>
      </c>
      <c r="K595">
        <f>VLOOKUP(A595,'[1]shui_24h-VS-hzt_10_24h.GeneDiff'!$1:$1048576,11,0)</f>
        <v>1.2623829534003301E-6</v>
      </c>
      <c r="L595" t="str">
        <f>VLOOKUP(A595,'[1]shui_24h-VS-hzt_10_24h.GeneDiff'!$1:$1048576,12,0)</f>
        <v>ko00941//Flavonoid biosynthesis;ko01100//Metabolic pathways;ko01110//Biosynthesis of secondary metabolites</v>
      </c>
      <c r="M595" t="str">
        <f>VLOOKUP(A595,'[1]shui_24h-VS-hzt_10_24h.GeneDiff'!$1:$1048576,13,0)</f>
        <v>-</v>
      </c>
      <c r="N595" t="str">
        <f>VLOOKUP(A595,'[1]shui_24h-VS-hzt_10_24h.GeneDiff'!$1:$1048576,14,0)</f>
        <v>GO:0016872//intramolecular lyase activity</v>
      </c>
      <c r="O595" t="str">
        <f>VLOOKUP(A595,'[1]shui_24h-VS-hzt_10_24h.GeneDiff'!$1:$1048576,15,0)</f>
        <v>GO:0009812//flavonoid metabolic process;GO:0009628//response to abiotic stimulus</v>
      </c>
      <c r="P595" t="str">
        <f>VLOOKUP(A595,'[1]shui_24h-VS-hzt_10_24h.GeneDiff'!$1:$1048576,16,0)</f>
        <v>gi|697146197|ref|XP_009627241.1|/2.38827e-135/PREDICTED: probable chalcone--flavonone isomerase 3 [Nicotiana tomentosiformis]</v>
      </c>
    </row>
    <row r="596" spans="1:16">
      <c r="A596" s="1" t="s">
        <v>554</v>
      </c>
      <c r="B596">
        <f>VLOOKUP(A596,'[1]shui_24h-VS-hzt_10_24h.GeneDiff'!$1:$1048576,2,0)</f>
        <v>924</v>
      </c>
      <c r="C596">
        <f>VLOOKUP(A596,'[1]shui_24h-VS-hzt_10_24h.GeneDiff'!$1:$1048576,3,0)</f>
        <v>260</v>
      </c>
      <c r="D596">
        <f>VLOOKUP(A596,'[1]shui_24h-VS-hzt_10_24h.GeneDiff'!$1:$1048576,4,0)</f>
        <v>349</v>
      </c>
      <c r="E596">
        <f>VLOOKUP(A596,'[1]shui_24h-VS-hzt_10_24h.GeneDiff'!$1:$1048576,5,0)</f>
        <v>93</v>
      </c>
      <c r="F596">
        <f>VLOOKUP(A596,'[1]shui_24h-VS-hzt_10_24h.GeneDiff'!$1:$1048576,6,0)</f>
        <v>121</v>
      </c>
      <c r="G596">
        <f>VLOOKUP(A596,'[1]shui_24h-VS-hzt_10_24h.GeneDiff'!$1:$1048576,7,0)</f>
        <v>3.16762416331028</v>
      </c>
      <c r="H596">
        <f>VLOOKUP(A596,'[1]shui_24h-VS-hzt_10_24h.GeneDiff'!$1:$1048576,8,0)</f>
        <v>-1.5407019334684899</v>
      </c>
      <c r="I596" t="str">
        <f>VLOOKUP(A596,'[1]shui_24h-VS-hzt_10_24h.GeneDiff'!$1:$1048576,9,0)</f>
        <v>down</v>
      </c>
      <c r="J596">
        <f>VLOOKUP(A596,'[1]shui_24h-VS-hzt_10_24h.GeneDiff'!$1:$1048576,10,0)</f>
        <v>5.4759731041168996E-9</v>
      </c>
      <c r="K596">
        <f>VLOOKUP(A596,'[1]shui_24h-VS-hzt_10_24h.GeneDiff'!$1:$1048576,11,0)</f>
        <v>1.2694419763759701E-6</v>
      </c>
      <c r="L596" t="str">
        <f>VLOOKUP(A596,'[1]shui_24h-VS-hzt_10_24h.GeneDiff'!$1:$1048576,12,0)</f>
        <v>-</v>
      </c>
      <c r="M596" t="str">
        <f>VLOOKUP(A596,'[1]shui_24h-VS-hzt_10_24h.GeneDiff'!$1:$1048576,13,0)</f>
        <v>-</v>
      </c>
      <c r="N596" t="str">
        <f>VLOOKUP(A596,'[1]shui_24h-VS-hzt_10_24h.GeneDiff'!$1:$1048576,14,0)</f>
        <v>-</v>
      </c>
      <c r="O596" t="str">
        <f>VLOOKUP(A596,'[1]shui_24h-VS-hzt_10_24h.GeneDiff'!$1:$1048576,15,0)</f>
        <v>-</v>
      </c>
      <c r="P596" t="str">
        <f>VLOOKUP(A596,'[1]shui_24h-VS-hzt_10_24h.GeneDiff'!$1:$1048576,16,0)</f>
        <v>gi|697161862|ref|XP_009589727.1|/2.28776e-63/PREDICTED: uncharacterized protein LOC104087042 [Nicotiana tomentosiformis]</v>
      </c>
    </row>
    <row r="597" spans="1:16">
      <c r="A597" s="1" t="s">
        <v>555</v>
      </c>
      <c r="B597">
        <f>VLOOKUP(A597,'[1]shui_24h-VS-hzt_10_24h.GeneDiff'!$1:$1048576,2,0)</f>
        <v>399</v>
      </c>
      <c r="C597">
        <f>VLOOKUP(A597,'[1]shui_24h-VS-hzt_10_24h.GeneDiff'!$1:$1048576,3,0)</f>
        <v>612</v>
      </c>
      <c r="D597">
        <f>VLOOKUP(A597,'[1]shui_24h-VS-hzt_10_24h.GeneDiff'!$1:$1048576,4,0)</f>
        <v>608</v>
      </c>
      <c r="E597">
        <f>VLOOKUP(A597,'[1]shui_24h-VS-hzt_10_24h.GeneDiff'!$1:$1048576,5,0)</f>
        <v>284</v>
      </c>
      <c r="F597">
        <f>VLOOKUP(A597,'[1]shui_24h-VS-hzt_10_24h.GeneDiff'!$1:$1048576,6,0)</f>
        <v>274</v>
      </c>
      <c r="G597">
        <f>VLOOKUP(A597,'[1]shui_24h-VS-hzt_10_24h.GeneDiff'!$1:$1048576,7,0)</f>
        <v>4.2771278856197803</v>
      </c>
      <c r="H597">
        <f>VLOOKUP(A597,'[1]shui_24h-VS-hzt_10_24h.GeneDiff'!$1:$1048576,8,0)</f>
        <v>-1.16055500462738</v>
      </c>
      <c r="I597" t="str">
        <f>VLOOKUP(A597,'[1]shui_24h-VS-hzt_10_24h.GeneDiff'!$1:$1048576,9,0)</f>
        <v>down</v>
      </c>
      <c r="J597">
        <f>VLOOKUP(A597,'[1]shui_24h-VS-hzt_10_24h.GeneDiff'!$1:$1048576,10,0)</f>
        <v>6.3000324889494301E-9</v>
      </c>
      <c r="K597">
        <f>VLOOKUP(A597,'[1]shui_24h-VS-hzt_10_24h.GeneDiff'!$1:$1048576,11,0)</f>
        <v>1.39882904467667E-6</v>
      </c>
      <c r="L597" t="str">
        <f>VLOOKUP(A597,'[1]shui_24h-VS-hzt_10_24h.GeneDiff'!$1:$1048576,12,0)</f>
        <v>ko03010//Ribosome</v>
      </c>
      <c r="M597" t="str">
        <f>VLOOKUP(A597,'[1]shui_24h-VS-hzt_10_24h.GeneDiff'!$1:$1048576,13,0)</f>
        <v>GO:0005911//cell-cell junction;GO:0015935//small ribosomal subunit;GO:0030312//external encapsulating structure</v>
      </c>
      <c r="N597" t="str">
        <f>VLOOKUP(A597,'[1]shui_24h-VS-hzt_10_24h.GeneDiff'!$1:$1048576,14,0)</f>
        <v>GO:0005198//structural molecule activity</v>
      </c>
      <c r="O597" t="str">
        <f>VLOOKUP(A597,'[1]shui_24h-VS-hzt_10_24h.GeneDiff'!$1:$1048576,15,0)</f>
        <v>GO:0010467//gene expression</v>
      </c>
      <c r="P597" t="str">
        <f>VLOOKUP(A597,'[1]shui_24h-VS-hzt_10_24h.GeneDiff'!$1:$1048576,16,0)</f>
        <v>gi|697103317|ref|XP_009605477.1|/9.60272e-84/PREDICTED: 40S ribosomal protein S11-like [Nicotiana tomentosiformis]</v>
      </c>
    </row>
    <row r="598" spans="1:16">
      <c r="A598" s="1" t="s">
        <v>556</v>
      </c>
      <c r="B598">
        <f>VLOOKUP(A598,'[1]shui_24h-VS-hzt_10_24h.GeneDiff'!$1:$1048576,2,0)</f>
        <v>729</v>
      </c>
      <c r="C598">
        <f>VLOOKUP(A598,'[1]shui_24h-VS-hzt_10_24h.GeneDiff'!$1:$1048576,3,0)</f>
        <v>340</v>
      </c>
      <c r="D598">
        <f>VLOOKUP(A598,'[1]shui_24h-VS-hzt_10_24h.GeneDiff'!$1:$1048576,4,0)</f>
        <v>542</v>
      </c>
      <c r="E598">
        <f>VLOOKUP(A598,'[1]shui_24h-VS-hzt_10_24h.GeneDiff'!$1:$1048576,5,0)</f>
        <v>133</v>
      </c>
      <c r="F598">
        <f>VLOOKUP(A598,'[1]shui_24h-VS-hzt_10_24h.GeneDiff'!$1:$1048576,6,0)</f>
        <v>184</v>
      </c>
      <c r="G598">
        <f>VLOOKUP(A598,'[1]shui_24h-VS-hzt_10_24h.GeneDiff'!$1:$1048576,7,0)</f>
        <v>3.70302908765649</v>
      </c>
      <c r="H598">
        <f>VLOOKUP(A598,'[1]shui_24h-VS-hzt_10_24h.GeneDiff'!$1:$1048576,8,0)</f>
        <v>-1.50658547639296</v>
      </c>
      <c r="I598" t="str">
        <f>VLOOKUP(A598,'[1]shui_24h-VS-hzt_10_24h.GeneDiff'!$1:$1048576,9,0)</f>
        <v>down</v>
      </c>
      <c r="J598">
        <f>VLOOKUP(A598,'[1]shui_24h-VS-hzt_10_24h.GeneDiff'!$1:$1048576,10,0)</f>
        <v>7.8498299472869605E-9</v>
      </c>
      <c r="K598">
        <f>VLOOKUP(A598,'[1]shui_24h-VS-hzt_10_24h.GeneDiff'!$1:$1048576,11,0)</f>
        <v>1.6499819227200701E-6</v>
      </c>
      <c r="L598" t="str">
        <f>VLOOKUP(A598,'[1]shui_24h-VS-hzt_10_24h.GeneDiff'!$1:$1048576,12,0)</f>
        <v>-</v>
      </c>
      <c r="M598" t="str">
        <f>VLOOKUP(A598,'[1]shui_24h-VS-hzt_10_24h.GeneDiff'!$1:$1048576,13,0)</f>
        <v>GO:0031224//intrinsic component of membrane</v>
      </c>
      <c r="N598" t="str">
        <f>VLOOKUP(A598,'[1]shui_24h-VS-hzt_10_24h.GeneDiff'!$1:$1048576,14,0)</f>
        <v>GO:0015171//amino acid transmembrane transporter activity</v>
      </c>
      <c r="O598" t="str">
        <f>VLOOKUP(A598,'[1]shui_24h-VS-hzt_10_24h.GeneDiff'!$1:$1048576,15,0)</f>
        <v>GO:0006865//amino acid transport;GO:0051707//response to other organism;GO:0006812//cation transport;GO:0015740//C4-dicarboxylate transport</v>
      </c>
      <c r="P598" t="str">
        <f>VLOOKUP(A598,'[1]shui_24h-VS-hzt_10_24h.GeneDiff'!$1:$1048576,16,0)</f>
        <v>gi|697149670|ref|XP_009629042.1|/1.02668e-147/PREDICTED: amino acid permease 6-like [Nicotiana tomentosiformis]</v>
      </c>
    </row>
    <row r="599" spans="1:16">
      <c r="A599" s="1" t="s">
        <v>557</v>
      </c>
      <c r="B599">
        <f>VLOOKUP(A599,'[1]shui_24h-VS-hzt_10_24h.GeneDiff'!$1:$1048576,2,0)</f>
        <v>648</v>
      </c>
      <c r="C599">
        <f>VLOOKUP(A599,'[1]shui_24h-VS-hzt_10_24h.GeneDiff'!$1:$1048576,3,0)</f>
        <v>470</v>
      </c>
      <c r="D599">
        <f>VLOOKUP(A599,'[1]shui_24h-VS-hzt_10_24h.GeneDiff'!$1:$1048576,4,0)</f>
        <v>412</v>
      </c>
      <c r="E599">
        <f>VLOOKUP(A599,'[1]shui_24h-VS-hzt_10_24h.GeneDiff'!$1:$1048576,5,0)</f>
        <v>178</v>
      </c>
      <c r="F599">
        <f>VLOOKUP(A599,'[1]shui_24h-VS-hzt_10_24h.GeneDiff'!$1:$1048576,6,0)</f>
        <v>197</v>
      </c>
      <c r="G599">
        <f>VLOOKUP(A599,'[1]shui_24h-VS-hzt_10_24h.GeneDiff'!$1:$1048576,7,0)</f>
        <v>3.7805426833771398</v>
      </c>
      <c r="H599">
        <f>VLOOKUP(A599,'[1]shui_24h-VS-hzt_10_24h.GeneDiff'!$1:$1048576,8,0)</f>
        <v>-1.2717326024314899</v>
      </c>
      <c r="I599" t="str">
        <f>VLOOKUP(A599,'[1]shui_24h-VS-hzt_10_24h.GeneDiff'!$1:$1048576,9,0)</f>
        <v>down</v>
      </c>
      <c r="J599">
        <f>VLOOKUP(A599,'[1]shui_24h-VS-hzt_10_24h.GeneDiff'!$1:$1048576,10,0)</f>
        <v>9.7466851835292294E-9</v>
      </c>
      <c r="K599">
        <f>VLOOKUP(A599,'[1]shui_24h-VS-hzt_10_24h.GeneDiff'!$1:$1048576,11,0)</f>
        <v>2.0085178898790401E-6</v>
      </c>
      <c r="L599" t="str">
        <f>VLOOKUP(A599,'[1]shui_24h-VS-hzt_10_24h.GeneDiff'!$1:$1048576,12,0)</f>
        <v>ko03010//Ribosome</v>
      </c>
      <c r="M599" t="str">
        <f>VLOOKUP(A599,'[1]shui_24h-VS-hzt_10_24h.GeneDiff'!$1:$1048576,13,0)</f>
        <v>GO:0005840//ribosome;GO:0043231//intracellular membrane-bounded organelle;GO:0016020//membrane;GO:0044446</v>
      </c>
      <c r="N599" t="str">
        <f>VLOOKUP(A599,'[1]shui_24h-VS-hzt_10_24h.GeneDiff'!$1:$1048576,14,0)</f>
        <v>-</v>
      </c>
      <c r="O599" t="str">
        <f>VLOOKUP(A599,'[1]shui_24h-VS-hzt_10_24h.GeneDiff'!$1:$1048576,15,0)</f>
        <v>-</v>
      </c>
      <c r="P599" t="str">
        <f>VLOOKUP(A599,'[1]shui_24h-VS-hzt_10_24h.GeneDiff'!$1:$1048576,16,0)</f>
        <v>gi|697094490|ref|XP_009606590.1|/3.66184e-101/PREDICTED: 60S ribosomal protein L15 [Nicotiana tomentosiformis]</v>
      </c>
    </row>
    <row r="600" spans="1:16">
      <c r="A600" s="1" t="s">
        <v>558</v>
      </c>
      <c r="B600">
        <f>VLOOKUP(A600,'[1]shui_24h-VS-hzt_10_24h.GeneDiff'!$1:$1048576,2,0)</f>
        <v>363</v>
      </c>
      <c r="C600">
        <f>VLOOKUP(A600,'[1]shui_24h-VS-hzt_10_24h.GeneDiff'!$1:$1048576,3,0)</f>
        <v>326</v>
      </c>
      <c r="D600">
        <f>VLOOKUP(A600,'[1]shui_24h-VS-hzt_10_24h.GeneDiff'!$1:$1048576,4,0)</f>
        <v>330</v>
      </c>
      <c r="E600">
        <f>VLOOKUP(A600,'[1]shui_24h-VS-hzt_10_24h.GeneDiff'!$1:$1048576,5,0)</f>
        <v>122</v>
      </c>
      <c r="F600">
        <f>VLOOKUP(A600,'[1]shui_24h-VS-hzt_10_24h.GeneDiff'!$1:$1048576,6,0)</f>
        <v>145</v>
      </c>
      <c r="G600">
        <f>VLOOKUP(A600,'[1]shui_24h-VS-hzt_10_24h.GeneDiff'!$1:$1048576,7,0)</f>
        <v>3.3355855858516499</v>
      </c>
      <c r="H600">
        <f>VLOOKUP(A600,'[1]shui_24h-VS-hzt_10_24h.GeneDiff'!$1:$1048576,8,0)</f>
        <v>-1.33294476140678</v>
      </c>
      <c r="I600" t="str">
        <f>VLOOKUP(A600,'[1]shui_24h-VS-hzt_10_24h.GeneDiff'!$1:$1048576,9,0)</f>
        <v>down</v>
      </c>
      <c r="J600">
        <f>VLOOKUP(A600,'[1]shui_24h-VS-hzt_10_24h.GeneDiff'!$1:$1048576,10,0)</f>
        <v>2.3050121888618199E-8</v>
      </c>
      <c r="K600">
        <f>VLOOKUP(A600,'[1]shui_24h-VS-hzt_10_24h.GeneDiff'!$1:$1048576,11,0)</f>
        <v>4.2499841697441003E-6</v>
      </c>
      <c r="L600" t="str">
        <f>VLOOKUP(A600,'[1]shui_24h-VS-hzt_10_24h.GeneDiff'!$1:$1048576,12,0)</f>
        <v>ko03010//Ribosome</v>
      </c>
      <c r="M600" t="str">
        <f>VLOOKUP(A600,'[1]shui_24h-VS-hzt_10_24h.GeneDiff'!$1:$1048576,13,0)</f>
        <v>GO:0005911//cell-cell junction;GO:0015934//large ribosomal subunit;GO:0016020//membrane;GO:0030312//external encapsulating structure;GO:0009536//plastid</v>
      </c>
      <c r="N600" t="str">
        <f>VLOOKUP(A600,'[1]shui_24h-VS-hzt_10_24h.GeneDiff'!$1:$1048576,14,0)</f>
        <v>GO:0005198//structural molecule activity</v>
      </c>
      <c r="O600" t="str">
        <f>VLOOKUP(A600,'[1]shui_24h-VS-hzt_10_24h.GeneDiff'!$1:$1048576,15,0)</f>
        <v>GO:0010467//gene expression</v>
      </c>
      <c r="P600" t="str">
        <f>VLOOKUP(A600,'[1]shui_24h-VS-hzt_10_24h.GeneDiff'!$1:$1048576,16,0)</f>
        <v>gi|697179313|ref|XP_009598635.1|/7.37342e-66/PREDICTED: 60S ribosomal protein L31 [Nicotiana tomentosiformis]</v>
      </c>
    </row>
    <row r="601" spans="1:16">
      <c r="A601" s="1" t="s">
        <v>559</v>
      </c>
      <c r="B601">
        <f>VLOOKUP(A601,'[1]shui_24h-VS-hzt_10_24h.GeneDiff'!$1:$1048576,2,0)</f>
        <v>1515</v>
      </c>
      <c r="C601">
        <f>VLOOKUP(A601,'[1]shui_24h-VS-hzt_10_24h.GeneDiff'!$1:$1048576,3,0)</f>
        <v>271</v>
      </c>
      <c r="D601">
        <f>VLOOKUP(A601,'[1]shui_24h-VS-hzt_10_24h.GeneDiff'!$1:$1048576,4,0)</f>
        <v>361</v>
      </c>
      <c r="E601">
        <f>VLOOKUP(A601,'[1]shui_24h-VS-hzt_10_24h.GeneDiff'!$1:$1048576,5,0)</f>
        <v>62</v>
      </c>
      <c r="F601">
        <f>VLOOKUP(A601,'[1]shui_24h-VS-hzt_10_24h.GeneDiff'!$1:$1048576,6,0)</f>
        <v>133</v>
      </c>
      <c r="G601">
        <f>VLOOKUP(A601,'[1]shui_24h-VS-hzt_10_24h.GeneDiff'!$1:$1048576,7,0)</f>
        <v>3.1725158000392599</v>
      </c>
      <c r="H601">
        <f>VLOOKUP(A601,'[1]shui_24h-VS-hzt_10_24h.GeneDiff'!$1:$1048576,8,0)</f>
        <v>-1.7397560145830799</v>
      </c>
      <c r="I601" t="str">
        <f>VLOOKUP(A601,'[1]shui_24h-VS-hzt_10_24h.GeneDiff'!$1:$1048576,9,0)</f>
        <v>down</v>
      </c>
      <c r="J601">
        <f>VLOOKUP(A601,'[1]shui_24h-VS-hzt_10_24h.GeneDiff'!$1:$1048576,10,0)</f>
        <v>4.4381148138216699E-8</v>
      </c>
      <c r="K601">
        <f>VLOOKUP(A601,'[1]shui_24h-VS-hzt_10_24h.GeneDiff'!$1:$1048576,11,0)</f>
        <v>7.5230818260743898E-6</v>
      </c>
      <c r="L601" t="str">
        <f>VLOOKUP(A601,'[1]shui_24h-VS-hzt_10_24h.GeneDiff'!$1:$1048576,12,0)</f>
        <v>-</v>
      </c>
      <c r="M601" t="str">
        <f>VLOOKUP(A601,'[1]shui_24h-VS-hzt_10_24h.GeneDiff'!$1:$1048576,13,0)</f>
        <v>-</v>
      </c>
      <c r="N601" t="str">
        <f>VLOOKUP(A601,'[1]shui_24h-VS-hzt_10_24h.GeneDiff'!$1:$1048576,14,0)</f>
        <v>-</v>
      </c>
      <c r="O601" t="str">
        <f>VLOOKUP(A601,'[1]shui_24h-VS-hzt_10_24h.GeneDiff'!$1:$1048576,15,0)</f>
        <v>-</v>
      </c>
      <c r="P601" t="str">
        <f>VLOOKUP(A601,'[1]shui_24h-VS-hzt_10_24h.GeneDiff'!$1:$1048576,16,0)</f>
        <v>gi|698548410|ref|XP_009768339.1|/0/PREDICTED: protein TRANSPARENT TESTA 12-like [Nicotiana sylvestris]</v>
      </c>
    </row>
    <row r="602" spans="1:16">
      <c r="A602" s="1" t="s">
        <v>560</v>
      </c>
      <c r="B602">
        <f>VLOOKUP(A602,'[1]shui_24h-VS-hzt_10_24h.GeneDiff'!$1:$1048576,2,0)</f>
        <v>1248</v>
      </c>
      <c r="C602">
        <f>VLOOKUP(A602,'[1]shui_24h-VS-hzt_10_24h.GeneDiff'!$1:$1048576,3,0)</f>
        <v>835</v>
      </c>
      <c r="D602">
        <f>VLOOKUP(A602,'[1]shui_24h-VS-hzt_10_24h.GeneDiff'!$1:$1048576,4,0)</f>
        <v>916</v>
      </c>
      <c r="E602">
        <f>VLOOKUP(A602,'[1]shui_24h-VS-hzt_10_24h.GeneDiff'!$1:$1048576,5,0)</f>
        <v>409</v>
      </c>
      <c r="F602">
        <f>VLOOKUP(A602,'[1]shui_24h-VS-hzt_10_24h.GeneDiff'!$1:$1048576,6,0)</f>
        <v>487</v>
      </c>
      <c r="G602">
        <f>VLOOKUP(A602,'[1]shui_24h-VS-hzt_10_24h.GeneDiff'!$1:$1048576,7,0)</f>
        <v>4.8450157170674002</v>
      </c>
      <c r="H602">
        <f>VLOOKUP(A602,'[1]shui_24h-VS-hzt_10_24h.GeneDiff'!$1:$1048576,8,0)</f>
        <v>-1.0019845109657699</v>
      </c>
      <c r="I602" t="str">
        <f>VLOOKUP(A602,'[1]shui_24h-VS-hzt_10_24h.GeneDiff'!$1:$1048576,9,0)</f>
        <v>down</v>
      </c>
      <c r="J602">
        <f>VLOOKUP(A602,'[1]shui_24h-VS-hzt_10_24h.GeneDiff'!$1:$1048576,10,0)</f>
        <v>4.5917611353308301E-8</v>
      </c>
      <c r="K602">
        <f>VLOOKUP(A602,'[1]shui_24h-VS-hzt_10_24h.GeneDiff'!$1:$1048576,11,0)</f>
        <v>7.7007253636088206E-6</v>
      </c>
      <c r="L602" t="str">
        <f>VLOOKUP(A602,'[1]shui_24h-VS-hzt_10_24h.GeneDiff'!$1:$1048576,12,0)</f>
        <v>ko03015//mRNA surveillance pathway;ko03013//RNA transport</v>
      </c>
      <c r="M602" t="str">
        <f>VLOOKUP(A602,'[1]shui_24h-VS-hzt_10_24h.GeneDiff'!$1:$1048576,13,0)</f>
        <v>-</v>
      </c>
      <c r="N602" t="str">
        <f>VLOOKUP(A602,'[1]shui_24h-VS-hzt_10_24h.GeneDiff'!$1:$1048576,14,0)</f>
        <v>-</v>
      </c>
      <c r="O602" t="str">
        <f>VLOOKUP(A602,'[1]shui_24h-VS-hzt_10_24h.GeneDiff'!$1:$1048576,15,0)</f>
        <v>-</v>
      </c>
      <c r="P602" t="str">
        <f>VLOOKUP(A602,'[1]shui_24h-VS-hzt_10_24h.GeneDiff'!$1:$1048576,16,0)</f>
        <v>gi|697189510|ref|XP_009603812.1|/0/PREDICTED: LOW QUALITY PROTEIN: uncharacterized protein LOC104098710 [Nicotiana tomentosiformis]</v>
      </c>
    </row>
    <row r="603" spans="1:16">
      <c r="A603" s="1" t="s">
        <v>561</v>
      </c>
      <c r="B603">
        <f>VLOOKUP(A603,'[1]shui_24h-VS-hzt_10_24h.GeneDiff'!$1:$1048576,2,0)</f>
        <v>735</v>
      </c>
      <c r="C603">
        <f>VLOOKUP(A603,'[1]shui_24h-VS-hzt_10_24h.GeneDiff'!$1:$1048576,3,0)</f>
        <v>1108</v>
      </c>
      <c r="D603">
        <f>VLOOKUP(A603,'[1]shui_24h-VS-hzt_10_24h.GeneDiff'!$1:$1048576,4,0)</f>
        <v>1146</v>
      </c>
      <c r="E603">
        <f>VLOOKUP(A603,'[1]shui_24h-VS-hzt_10_24h.GeneDiff'!$1:$1048576,5,0)</f>
        <v>414</v>
      </c>
      <c r="F603">
        <f>VLOOKUP(A603,'[1]shui_24h-VS-hzt_10_24h.GeneDiff'!$1:$1048576,6,0)</f>
        <v>647</v>
      </c>
      <c r="G603">
        <f>VLOOKUP(A603,'[1]shui_24h-VS-hzt_10_24h.GeneDiff'!$1:$1048576,7,0)</f>
        <v>5.1679332708867198</v>
      </c>
      <c r="H603">
        <f>VLOOKUP(A603,'[1]shui_24h-VS-hzt_10_24h.GeneDiff'!$1:$1048576,8,0)</f>
        <v>-1.1312863865726701</v>
      </c>
      <c r="I603" t="str">
        <f>VLOOKUP(A603,'[1]shui_24h-VS-hzt_10_24h.GeneDiff'!$1:$1048576,9,0)</f>
        <v>down</v>
      </c>
      <c r="J603">
        <f>VLOOKUP(A603,'[1]shui_24h-VS-hzt_10_24h.GeneDiff'!$1:$1048576,10,0)</f>
        <v>5.88922805663442E-8</v>
      </c>
      <c r="K603">
        <f>VLOOKUP(A603,'[1]shui_24h-VS-hzt_10_24h.GeneDiff'!$1:$1048576,11,0)</f>
        <v>9.4735444590625793E-6</v>
      </c>
      <c r="L603" t="str">
        <f>VLOOKUP(A603,'[1]shui_24h-VS-hzt_10_24h.GeneDiff'!$1:$1048576,12,0)</f>
        <v>ko00941//Flavonoid biosynthesis;ko01100//Metabolic pathways;ko01110//Biosynthesis of secondary metabolites</v>
      </c>
      <c r="M603" t="str">
        <f>VLOOKUP(A603,'[1]shui_24h-VS-hzt_10_24h.GeneDiff'!$1:$1048576,13,0)</f>
        <v>-</v>
      </c>
      <c r="N603" t="str">
        <f>VLOOKUP(A603,'[1]shui_24h-VS-hzt_10_24h.GeneDiff'!$1:$1048576,14,0)</f>
        <v>GO:0016872//intramolecular lyase activity</v>
      </c>
      <c r="O603" t="str">
        <f>VLOOKUP(A603,'[1]shui_24h-VS-hzt_10_24h.GeneDiff'!$1:$1048576,15,0)</f>
        <v>GO:0009812//flavonoid metabolic process</v>
      </c>
      <c r="P603" t="str">
        <f>VLOOKUP(A603,'[1]shui_24h-VS-hzt_10_24h.GeneDiff'!$1:$1048576,16,0)</f>
        <v>gi|697156565|ref|XP_009587034.1|/3.70543e-162/PREDICTED: chalcone--flavonone isomerase [Nicotiana tomentosiformis]</v>
      </c>
    </row>
    <row r="604" spans="1:16">
      <c r="A604" s="1" t="s">
        <v>562</v>
      </c>
      <c r="B604">
        <f>VLOOKUP(A604,'[1]shui_24h-VS-hzt_10_24h.GeneDiff'!$1:$1048576,2,0)</f>
        <v>1497</v>
      </c>
      <c r="C604">
        <f>VLOOKUP(A604,'[1]shui_24h-VS-hzt_10_24h.GeneDiff'!$1:$1048576,3,0)</f>
        <v>6573</v>
      </c>
      <c r="D604">
        <f>VLOOKUP(A604,'[1]shui_24h-VS-hzt_10_24h.GeneDiff'!$1:$1048576,4,0)</f>
        <v>10076</v>
      </c>
      <c r="E604">
        <f>VLOOKUP(A604,'[1]shui_24h-VS-hzt_10_24h.GeneDiff'!$1:$1048576,5,0)</f>
        <v>2871</v>
      </c>
      <c r="F604">
        <f>VLOOKUP(A604,'[1]shui_24h-VS-hzt_10_24h.GeneDiff'!$1:$1048576,6,0)</f>
        <v>4371</v>
      </c>
      <c r="G604">
        <f>VLOOKUP(A604,'[1]shui_24h-VS-hzt_10_24h.GeneDiff'!$1:$1048576,7,0)</f>
        <v>8.0089555463366704</v>
      </c>
      <c r="H604">
        <f>VLOOKUP(A604,'[1]shui_24h-VS-hzt_10_24h.GeneDiff'!$1:$1048576,8,0)</f>
        <v>-1.23628404988928</v>
      </c>
      <c r="I604" t="str">
        <f>VLOOKUP(A604,'[1]shui_24h-VS-hzt_10_24h.GeneDiff'!$1:$1048576,9,0)</f>
        <v>down</v>
      </c>
      <c r="J604">
        <f>VLOOKUP(A604,'[1]shui_24h-VS-hzt_10_24h.GeneDiff'!$1:$1048576,10,0)</f>
        <v>6.5440837202246495E-8</v>
      </c>
      <c r="K604">
        <f>VLOOKUP(A604,'[1]shui_24h-VS-hzt_10_24h.GeneDiff'!$1:$1048576,11,0)</f>
        <v>1.0368262091204199E-5</v>
      </c>
      <c r="L604" t="str">
        <f>VLOOKUP(A604,'[1]shui_24h-VS-hzt_10_24h.GeneDiff'!$1:$1048576,12,0)</f>
        <v>ko00941//Flavonoid biosynthesis;ko00903//Limonene and pinene degradation;ko01100//Metabolic pathways;ko00945//Stilbenoid, diarylheptanoid and gingerol biosynthesis;ko01110//Biosynthesis of secondary metabolites;ko00944//Flavone and flavonol biosynthesis;ko00940//Phenylpropanoid biosynthesis</v>
      </c>
      <c r="M604" t="str">
        <f>VLOOKUP(A604,'[1]shui_24h-VS-hzt_10_24h.GeneDiff'!$1:$1048576,13,0)</f>
        <v>-</v>
      </c>
      <c r="N604" t="str">
        <f>VLOOKUP(A604,'[1]shui_24h-VS-hzt_10_24h.GeneDiff'!$1:$1048576,14,0)</f>
        <v>-</v>
      </c>
      <c r="O604" t="str">
        <f>VLOOKUP(A604,'[1]shui_24h-VS-hzt_10_24h.GeneDiff'!$1:$1048576,15,0)</f>
        <v>-</v>
      </c>
      <c r="P604" t="str">
        <f>VLOOKUP(A604,'[1]shui_24h-VS-hzt_10_24h.GeneDiff'!$1:$1048576,16,0)</f>
        <v>gi|697106757|ref|XP_009607201.1|/0/PREDICTED: cytochrome P450 CYP736A12-like [Nicotiana tomentosiformis]</v>
      </c>
    </row>
    <row r="605" spans="1:16">
      <c r="A605" s="1" t="s">
        <v>563</v>
      </c>
      <c r="B605">
        <f>VLOOKUP(A605,'[1]shui_24h-VS-hzt_10_24h.GeneDiff'!$1:$1048576,2,0)</f>
        <v>750</v>
      </c>
      <c r="C605">
        <f>VLOOKUP(A605,'[1]shui_24h-VS-hzt_10_24h.GeneDiff'!$1:$1048576,3,0)</f>
        <v>1394</v>
      </c>
      <c r="D605">
        <f>VLOOKUP(A605,'[1]shui_24h-VS-hzt_10_24h.GeneDiff'!$1:$1048576,4,0)</f>
        <v>1331</v>
      </c>
      <c r="E605">
        <f>VLOOKUP(A605,'[1]shui_24h-VS-hzt_10_24h.GeneDiff'!$1:$1048576,5,0)</f>
        <v>722</v>
      </c>
      <c r="F605">
        <f>VLOOKUP(A605,'[1]shui_24h-VS-hzt_10_24h.GeneDiff'!$1:$1048576,6,0)</f>
        <v>653</v>
      </c>
      <c r="G605">
        <f>VLOOKUP(A605,'[1]shui_24h-VS-hzt_10_24h.GeneDiff'!$1:$1048576,7,0)</f>
        <v>5.4797378012783904</v>
      </c>
      <c r="H605">
        <f>VLOOKUP(A605,'[1]shui_24h-VS-hzt_10_24h.GeneDiff'!$1:$1048576,8,0)</f>
        <v>-1.0178952328496</v>
      </c>
      <c r="I605" t="str">
        <f>VLOOKUP(A605,'[1]shui_24h-VS-hzt_10_24h.GeneDiff'!$1:$1048576,9,0)</f>
        <v>down</v>
      </c>
      <c r="J605">
        <f>VLOOKUP(A605,'[1]shui_24h-VS-hzt_10_24h.GeneDiff'!$1:$1048576,10,0)</f>
        <v>7.6922782438216304E-8</v>
      </c>
      <c r="K605">
        <f>VLOOKUP(A605,'[1]shui_24h-VS-hzt_10_24h.GeneDiff'!$1:$1048576,11,0)</f>
        <v>1.20064277598739E-5</v>
      </c>
      <c r="L605" t="str">
        <f>VLOOKUP(A605,'[1]shui_24h-VS-hzt_10_24h.GeneDiff'!$1:$1048576,12,0)</f>
        <v>ko03010//Ribosome</v>
      </c>
      <c r="M605" t="str">
        <f>VLOOKUP(A605,'[1]shui_24h-VS-hzt_10_24h.GeneDiff'!$1:$1048576,13,0)</f>
        <v>GO:0030529//ribonucleoprotein complex</v>
      </c>
      <c r="N605" t="str">
        <f>VLOOKUP(A605,'[1]shui_24h-VS-hzt_10_24h.GeneDiff'!$1:$1048576,14,0)</f>
        <v>GO:0005198//structural molecule activity</v>
      </c>
      <c r="O605" t="str">
        <f>VLOOKUP(A605,'[1]shui_24h-VS-hzt_10_24h.GeneDiff'!$1:$1048576,15,0)</f>
        <v>GO:0010467//gene expression</v>
      </c>
      <c r="P605" t="str">
        <f>VLOOKUP(A605,'[1]shui_24h-VS-hzt_10_24h.GeneDiff'!$1:$1048576,16,0)</f>
        <v>gi|698462945|ref|XP_009782102.1|/2.04302e-146/PREDICTED: 40S ribosomal protein S6-like [Nicotiana sylvestris]</v>
      </c>
    </row>
    <row r="606" spans="1:16">
      <c r="A606" s="1" t="s">
        <v>564</v>
      </c>
      <c r="B606">
        <f>VLOOKUP(A606,'[1]shui_24h-VS-hzt_10_24h.GeneDiff'!$1:$1048576,2,0)</f>
        <v>1023</v>
      </c>
      <c r="C606">
        <f>VLOOKUP(A606,'[1]shui_24h-VS-hzt_10_24h.GeneDiff'!$1:$1048576,3,0)</f>
        <v>326</v>
      </c>
      <c r="D606">
        <f>VLOOKUP(A606,'[1]shui_24h-VS-hzt_10_24h.GeneDiff'!$1:$1048576,4,0)</f>
        <v>174</v>
      </c>
      <c r="E606">
        <f>VLOOKUP(A606,'[1]shui_24h-VS-hzt_10_24h.GeneDiff'!$1:$1048576,5,0)</f>
        <v>56</v>
      </c>
      <c r="F606">
        <f>VLOOKUP(A606,'[1]shui_24h-VS-hzt_10_24h.GeneDiff'!$1:$1048576,6,0)</f>
        <v>80</v>
      </c>
      <c r="G606">
        <f>VLOOKUP(A606,'[1]shui_24h-VS-hzt_10_24h.GeneDiff'!$1:$1048576,7,0)</f>
        <v>2.8145496754290402</v>
      </c>
      <c r="H606">
        <f>VLOOKUP(A606,'[1]shui_24h-VS-hzt_10_24h.GeneDiff'!$1:$1048576,8,0)</f>
        <v>-1.93131737182598</v>
      </c>
      <c r="I606" t="str">
        <f>VLOOKUP(A606,'[1]shui_24h-VS-hzt_10_24h.GeneDiff'!$1:$1048576,9,0)</f>
        <v>down</v>
      </c>
      <c r="J606">
        <f>VLOOKUP(A606,'[1]shui_24h-VS-hzt_10_24h.GeneDiff'!$1:$1048576,10,0)</f>
        <v>8.90742651162492E-8</v>
      </c>
      <c r="K606">
        <f>VLOOKUP(A606,'[1]shui_24h-VS-hzt_10_24h.GeneDiff'!$1:$1048576,11,0)</f>
        <v>1.3567258477537301E-5</v>
      </c>
      <c r="L606" t="str">
        <f>VLOOKUP(A606,'[1]shui_24h-VS-hzt_10_24h.GeneDiff'!$1:$1048576,12,0)</f>
        <v>ko01100//Metabolic pathways;ko00630//Glyoxylate and dicarboxylate metabolism</v>
      </c>
      <c r="M606" t="str">
        <f>VLOOKUP(A606,'[1]shui_24h-VS-hzt_10_24h.GeneDiff'!$1:$1048576,13,0)</f>
        <v>GO:0009532//plastid stroma</v>
      </c>
      <c r="N606" t="str">
        <f>VLOOKUP(A606,'[1]shui_24h-VS-hzt_10_24h.GeneDiff'!$1:$1048576,14,0)</f>
        <v>-</v>
      </c>
      <c r="O606" t="str">
        <f>VLOOKUP(A606,'[1]shui_24h-VS-hzt_10_24h.GeneDiff'!$1:$1048576,15,0)</f>
        <v>-</v>
      </c>
      <c r="P606" t="str">
        <f>VLOOKUP(A606,'[1]shui_24h-VS-hzt_10_24h.GeneDiff'!$1:$1048576,16,0)</f>
        <v>gi|698474333|ref|XP_009784669.1|/0/PREDICTED: carboxyvinyl-carboxyphosphonate phosphorylmutase, chloroplastic-like [Nicotiana sylvestris]</v>
      </c>
    </row>
    <row r="607" spans="1:16">
      <c r="A607" s="1" t="s">
        <v>565</v>
      </c>
      <c r="B607">
        <f>VLOOKUP(A607,'[1]shui_24h-VS-hzt_10_24h.GeneDiff'!$1:$1048576,2,0)</f>
        <v>750</v>
      </c>
      <c r="C607">
        <f>VLOOKUP(A607,'[1]shui_24h-VS-hzt_10_24h.GeneDiff'!$1:$1048576,3,0)</f>
        <v>1180</v>
      </c>
      <c r="D607">
        <f>VLOOKUP(A607,'[1]shui_24h-VS-hzt_10_24h.GeneDiff'!$1:$1048576,4,0)</f>
        <v>1251</v>
      </c>
      <c r="E607">
        <f>VLOOKUP(A607,'[1]shui_24h-VS-hzt_10_24h.GeneDiff'!$1:$1048576,5,0)</f>
        <v>654</v>
      </c>
      <c r="F607">
        <f>VLOOKUP(A607,'[1]shui_24h-VS-hzt_10_24h.GeneDiff'!$1:$1048576,6,0)</f>
        <v>549</v>
      </c>
      <c r="G607">
        <f>VLOOKUP(A607,'[1]shui_24h-VS-hzt_10_24h.GeneDiff'!$1:$1048576,7,0)</f>
        <v>5.3052173430121004</v>
      </c>
      <c r="H607">
        <f>VLOOKUP(A607,'[1]shui_24h-VS-hzt_10_24h.GeneDiff'!$1:$1048576,8,0)</f>
        <v>-1.0415668989076801</v>
      </c>
      <c r="I607" t="str">
        <f>VLOOKUP(A607,'[1]shui_24h-VS-hzt_10_24h.GeneDiff'!$1:$1048576,9,0)</f>
        <v>down</v>
      </c>
      <c r="J607">
        <f>VLOOKUP(A607,'[1]shui_24h-VS-hzt_10_24h.GeneDiff'!$1:$1048576,10,0)</f>
        <v>8.9656912471263805E-8</v>
      </c>
      <c r="K607">
        <f>VLOOKUP(A607,'[1]shui_24h-VS-hzt_10_24h.GeneDiff'!$1:$1048576,11,0)</f>
        <v>1.35903499678196E-5</v>
      </c>
      <c r="L607" t="str">
        <f>VLOOKUP(A607,'[1]shui_24h-VS-hzt_10_24h.GeneDiff'!$1:$1048576,12,0)</f>
        <v>ko03010//Ribosome</v>
      </c>
      <c r="M607" t="str">
        <f>VLOOKUP(A607,'[1]shui_24h-VS-hzt_10_24h.GeneDiff'!$1:$1048576,13,0)</f>
        <v>GO:0030529//ribonucleoprotein complex</v>
      </c>
      <c r="N607" t="str">
        <f>VLOOKUP(A607,'[1]shui_24h-VS-hzt_10_24h.GeneDiff'!$1:$1048576,14,0)</f>
        <v>GO:0005198//structural molecule activity</v>
      </c>
      <c r="O607" t="str">
        <f>VLOOKUP(A607,'[1]shui_24h-VS-hzt_10_24h.GeneDiff'!$1:$1048576,15,0)</f>
        <v>GO:0010467//gene expression</v>
      </c>
      <c r="P607" t="str">
        <f>VLOOKUP(A607,'[1]shui_24h-VS-hzt_10_24h.GeneDiff'!$1:$1048576,16,0)</f>
        <v>gi|697116734|ref|XP_009612288.1|/1.52277e-146/PREDICTED: 40S ribosomal protein S6-like [Nicotiana tomentosiformis]</v>
      </c>
    </row>
    <row r="608" spans="1:16">
      <c r="A608" s="1" t="s">
        <v>566</v>
      </c>
      <c r="B608">
        <f>VLOOKUP(A608,'[1]shui_24h-VS-hzt_10_24h.GeneDiff'!$1:$1048576,2,0)</f>
        <v>1251</v>
      </c>
      <c r="C608">
        <f>VLOOKUP(A608,'[1]shui_24h-VS-hzt_10_24h.GeneDiff'!$1:$1048576,3,0)</f>
        <v>197</v>
      </c>
      <c r="D608">
        <f>VLOOKUP(A608,'[1]shui_24h-VS-hzt_10_24h.GeneDiff'!$1:$1048576,4,0)</f>
        <v>233</v>
      </c>
      <c r="E608">
        <f>VLOOKUP(A608,'[1]shui_24h-VS-hzt_10_24h.GeneDiff'!$1:$1048576,5,0)</f>
        <v>50</v>
      </c>
      <c r="F608">
        <f>VLOOKUP(A608,'[1]shui_24h-VS-hzt_10_24h.GeneDiff'!$1:$1048576,6,0)</f>
        <v>88</v>
      </c>
      <c r="G608">
        <f>VLOOKUP(A608,'[1]shui_24h-VS-hzt_10_24h.GeneDiff'!$1:$1048576,7,0)</f>
        <v>2.63929493892116</v>
      </c>
      <c r="H608">
        <f>VLOOKUP(A608,'[1]shui_24h-VS-hzt_10_24h.GeneDiff'!$1:$1048576,8,0)</f>
        <v>-1.6797131547817801</v>
      </c>
      <c r="I608" t="str">
        <f>VLOOKUP(A608,'[1]shui_24h-VS-hzt_10_24h.GeneDiff'!$1:$1048576,9,0)</f>
        <v>down</v>
      </c>
      <c r="J608">
        <f>VLOOKUP(A608,'[1]shui_24h-VS-hzt_10_24h.GeneDiff'!$1:$1048576,10,0)</f>
        <v>1.02480865655106E-7</v>
      </c>
      <c r="K608">
        <f>VLOOKUP(A608,'[1]shui_24h-VS-hzt_10_24h.GeneDiff'!$1:$1048576,11,0)</f>
        <v>1.5313361200188802E-5</v>
      </c>
      <c r="L608" t="str">
        <f>VLOOKUP(A608,'[1]shui_24h-VS-hzt_10_24h.GeneDiff'!$1:$1048576,12,0)</f>
        <v>ko01100//Metabolic pathways;ko00350//Tyrosine metabolism;ko01110//Biosynthesis of secondary metabolites;ko00010//Glycolysis / Gluconeogenesis;ko00071//Fatty acid metabolism</v>
      </c>
      <c r="M608" t="str">
        <f>VLOOKUP(A608,'[1]shui_24h-VS-hzt_10_24h.GeneDiff'!$1:$1048576,13,0)</f>
        <v>-</v>
      </c>
      <c r="N608" t="str">
        <f>VLOOKUP(A608,'[1]shui_24h-VS-hzt_10_24h.GeneDiff'!$1:$1048576,14,0)</f>
        <v>-</v>
      </c>
      <c r="O608" t="str">
        <f>VLOOKUP(A608,'[1]shui_24h-VS-hzt_10_24h.GeneDiff'!$1:$1048576,15,0)</f>
        <v>-</v>
      </c>
      <c r="P608" t="str">
        <f>VLOOKUP(A608,'[1]shui_24h-VS-hzt_10_24h.GeneDiff'!$1:$1048576,16,0)</f>
        <v>gi|697099011|ref|XP_009629645.1|;gi|698570984|ref|XP_009774751.1|/5.35998e-109;0/PREDICTED: zinc finger BED domain-containing protein RICESLEEPER 2-like [Nicotiana tomentosiformis];PREDICTED: zinc finger BED domain-containing protein RICESLEEPER 2-like, partial [Nicotiana sylvestris]</v>
      </c>
    </row>
    <row r="609" spans="1:16">
      <c r="A609" s="1" t="s">
        <v>567</v>
      </c>
      <c r="B609">
        <f>VLOOKUP(A609,'[1]shui_24h-VS-hzt_10_24h.GeneDiff'!$1:$1048576,2,0)</f>
        <v>858</v>
      </c>
      <c r="C609">
        <f>VLOOKUP(A609,'[1]shui_24h-VS-hzt_10_24h.GeneDiff'!$1:$1048576,3,0)</f>
        <v>777</v>
      </c>
      <c r="D609">
        <f>VLOOKUP(A609,'[1]shui_24h-VS-hzt_10_24h.GeneDiff'!$1:$1048576,4,0)</f>
        <v>1134</v>
      </c>
      <c r="E609">
        <f>VLOOKUP(A609,'[1]shui_24h-VS-hzt_10_24h.GeneDiff'!$1:$1048576,5,0)</f>
        <v>453</v>
      </c>
      <c r="F609">
        <f>VLOOKUP(A609,'[1]shui_24h-VS-hzt_10_24h.GeneDiff'!$1:$1048576,6,0)</f>
        <v>468</v>
      </c>
      <c r="G609">
        <f>VLOOKUP(A609,'[1]shui_24h-VS-hzt_10_24h.GeneDiff'!$1:$1048576,7,0)</f>
        <v>4.9396277064484302</v>
      </c>
      <c r="H609">
        <f>VLOOKUP(A609,'[1]shui_24h-VS-hzt_10_24h.GeneDiff'!$1:$1048576,8,0)</f>
        <v>-1.07828766589504</v>
      </c>
      <c r="I609" t="str">
        <f>VLOOKUP(A609,'[1]shui_24h-VS-hzt_10_24h.GeneDiff'!$1:$1048576,9,0)</f>
        <v>down</v>
      </c>
      <c r="J609">
        <f>VLOOKUP(A609,'[1]shui_24h-VS-hzt_10_24h.GeneDiff'!$1:$1048576,10,0)</f>
        <v>1.38192057400619E-7</v>
      </c>
      <c r="K609">
        <f>VLOOKUP(A609,'[1]shui_24h-VS-hzt_10_24h.GeneDiff'!$1:$1048576,11,0)</f>
        <v>1.9626384584613099E-5</v>
      </c>
      <c r="L609" t="str">
        <f>VLOOKUP(A609,'[1]shui_24h-VS-hzt_10_24h.GeneDiff'!$1:$1048576,12,0)</f>
        <v>-</v>
      </c>
      <c r="M609" t="str">
        <f>VLOOKUP(A609,'[1]shui_24h-VS-hzt_10_24h.GeneDiff'!$1:$1048576,13,0)</f>
        <v>GO:0031224//intrinsic component of membrane</v>
      </c>
      <c r="N609" t="str">
        <f>VLOOKUP(A609,'[1]shui_24h-VS-hzt_10_24h.GeneDiff'!$1:$1048576,14,0)</f>
        <v>GO:0005372//water transmembrane transporter activity</v>
      </c>
      <c r="O609" t="str">
        <f>VLOOKUP(A609,'[1]shui_24h-VS-hzt_10_24h.GeneDiff'!$1:$1048576,15,0)</f>
        <v>GO:0006950//response to stress;GO:0042044//fluid transport</v>
      </c>
      <c r="P609" t="str">
        <f>VLOOKUP(A609,'[1]shui_24h-VS-hzt_10_24h.GeneDiff'!$1:$1048576,16,0)</f>
        <v>gi|735997355|tpg|DAA64676.1|/0/TPA_exp: aquaporin PIP2 3b [Nicotiana tabacum]</v>
      </c>
    </row>
    <row r="610" spans="1:16">
      <c r="A610" s="1" t="s">
        <v>568</v>
      </c>
      <c r="B610">
        <f>VLOOKUP(A610,'[1]shui_24h-VS-hzt_10_24h.GeneDiff'!$1:$1048576,2,0)</f>
        <v>945</v>
      </c>
      <c r="C610">
        <f>VLOOKUP(A610,'[1]shui_24h-VS-hzt_10_24h.GeneDiff'!$1:$1048576,3,0)</f>
        <v>339</v>
      </c>
      <c r="D610">
        <f>VLOOKUP(A610,'[1]shui_24h-VS-hzt_10_24h.GeneDiff'!$1:$1048576,4,0)</f>
        <v>327</v>
      </c>
      <c r="E610">
        <f>VLOOKUP(A610,'[1]shui_24h-VS-hzt_10_24h.GeneDiff'!$1:$1048576,5,0)</f>
        <v>91</v>
      </c>
      <c r="F610">
        <f>VLOOKUP(A610,'[1]shui_24h-VS-hzt_10_24h.GeneDiff'!$1:$1048576,6,0)</f>
        <v>161</v>
      </c>
      <c r="G610">
        <f>VLOOKUP(A610,'[1]shui_24h-VS-hzt_10_24h.GeneDiff'!$1:$1048576,7,0)</f>
        <v>3.3262637045454402</v>
      </c>
      <c r="H610">
        <f>VLOOKUP(A610,'[1]shui_24h-VS-hzt_10_24h.GeneDiff'!$1:$1048576,8,0)</f>
        <v>-1.4485742788446301</v>
      </c>
      <c r="I610" t="str">
        <f>VLOOKUP(A610,'[1]shui_24h-VS-hzt_10_24h.GeneDiff'!$1:$1048576,9,0)</f>
        <v>down</v>
      </c>
      <c r="J610">
        <f>VLOOKUP(A610,'[1]shui_24h-VS-hzt_10_24h.GeneDiff'!$1:$1048576,10,0)</f>
        <v>1.43984479604733E-7</v>
      </c>
      <c r="K610">
        <f>VLOOKUP(A610,'[1]shui_24h-VS-hzt_10_24h.GeneDiff'!$1:$1048576,11,0)</f>
        <v>2.0116798268683799E-5</v>
      </c>
      <c r="L610" t="str">
        <f>VLOOKUP(A610,'[1]shui_24h-VS-hzt_10_24h.GeneDiff'!$1:$1048576,12,0)</f>
        <v>ko04626//Plant-pathogen interaction;ko04075//Plant hormone signal transduction</v>
      </c>
      <c r="M610" t="str">
        <f>VLOOKUP(A610,'[1]shui_24h-VS-hzt_10_24h.GeneDiff'!$1:$1048576,13,0)</f>
        <v>-</v>
      </c>
      <c r="N610" t="str">
        <f>VLOOKUP(A610,'[1]shui_24h-VS-hzt_10_24h.GeneDiff'!$1:$1048576,14,0)</f>
        <v>-</v>
      </c>
      <c r="O610" t="str">
        <f>VLOOKUP(A610,'[1]shui_24h-VS-hzt_10_24h.GeneDiff'!$1:$1048576,15,0)</f>
        <v>-</v>
      </c>
      <c r="P610" t="str">
        <f>VLOOKUP(A610,'[1]shui_24h-VS-hzt_10_24h.GeneDiff'!$1:$1048576,16,0)</f>
        <v>gi|698532791|ref|XP_009763212.1|/0/PREDICTED: transcription factor bHLH71-like [Nicotiana sylvestris]</v>
      </c>
    </row>
    <row r="611" spans="1:16">
      <c r="A611" s="1" t="s">
        <v>569</v>
      </c>
      <c r="B611">
        <f>VLOOKUP(A611,'[1]shui_24h-VS-hzt_10_24h.GeneDiff'!$1:$1048576,2,0)</f>
        <v>1530</v>
      </c>
      <c r="C611">
        <f>VLOOKUP(A611,'[1]shui_24h-VS-hzt_10_24h.GeneDiff'!$1:$1048576,3,0)</f>
        <v>2045</v>
      </c>
      <c r="D611">
        <f>VLOOKUP(A611,'[1]shui_24h-VS-hzt_10_24h.GeneDiff'!$1:$1048576,4,0)</f>
        <v>1227</v>
      </c>
      <c r="E611">
        <f>VLOOKUP(A611,'[1]shui_24h-VS-hzt_10_24h.GeneDiff'!$1:$1048576,5,0)</f>
        <v>587</v>
      </c>
      <c r="F611">
        <f>VLOOKUP(A611,'[1]shui_24h-VS-hzt_10_24h.GeneDiff'!$1:$1048576,6,0)</f>
        <v>766</v>
      </c>
      <c r="G611">
        <f>VLOOKUP(A611,'[1]shui_24h-VS-hzt_10_24h.GeneDiff'!$1:$1048576,7,0)</f>
        <v>5.6589175439077604</v>
      </c>
      <c r="H611">
        <f>VLOOKUP(A611,'[1]shui_24h-VS-hzt_10_24h.GeneDiff'!$1:$1048576,8,0)</f>
        <v>-1.3260452470675901</v>
      </c>
      <c r="I611" t="str">
        <f>VLOOKUP(A611,'[1]shui_24h-VS-hzt_10_24h.GeneDiff'!$1:$1048576,9,0)</f>
        <v>down</v>
      </c>
      <c r="J611">
        <f>VLOOKUP(A611,'[1]shui_24h-VS-hzt_10_24h.GeneDiff'!$1:$1048576,10,0)</f>
        <v>1.93724427861212E-7</v>
      </c>
      <c r="K611">
        <f>VLOOKUP(A611,'[1]shui_24h-VS-hzt_10_24h.GeneDiff'!$1:$1048576,11,0)</f>
        <v>2.64412878183384E-5</v>
      </c>
      <c r="L611" t="str">
        <f>VLOOKUP(A611,'[1]shui_24h-VS-hzt_10_24h.GeneDiff'!$1:$1048576,12,0)</f>
        <v>-</v>
      </c>
      <c r="M611" t="str">
        <f>VLOOKUP(A611,'[1]shui_24h-VS-hzt_10_24h.GeneDiff'!$1:$1048576,13,0)</f>
        <v>GO:0043231//intracellular membrane-bounded organelle;GO:0005911//cell-cell junction</v>
      </c>
      <c r="N611" t="str">
        <f>VLOOKUP(A611,'[1]shui_24h-VS-hzt_10_24h.GeneDiff'!$1:$1048576,14,0)</f>
        <v>-</v>
      </c>
      <c r="O611" t="str">
        <f>VLOOKUP(A611,'[1]shui_24h-VS-hzt_10_24h.GeneDiff'!$1:$1048576,15,0)</f>
        <v>GO:0010038//response to metal ion;GO:0000041//transition metal ion transport;GO:0046916//cellular transition metal ion homeostasis;GO:0072593//reactive oxygen species metabolic process;GO:0009617//response to bacterium</v>
      </c>
      <c r="P611" t="str">
        <f>VLOOKUP(A611,'[1]shui_24h-VS-hzt_10_24h.GeneDiff'!$1:$1048576,16,0)</f>
        <v>gi|698502238|ref|XP_009796782.1|/0/PREDICTED: metal transporter Nramp3-like [Nicotiana sylvestris]</v>
      </c>
    </row>
    <row r="612" spans="1:16">
      <c r="A612" s="1" t="s">
        <v>570</v>
      </c>
      <c r="B612">
        <f>VLOOKUP(A612,'[1]shui_24h-VS-hzt_10_24h.GeneDiff'!$1:$1048576,2,0)</f>
        <v>1086</v>
      </c>
      <c r="C612">
        <f>VLOOKUP(A612,'[1]shui_24h-VS-hzt_10_24h.GeneDiff'!$1:$1048576,3,0)</f>
        <v>611</v>
      </c>
      <c r="D612">
        <f>VLOOKUP(A612,'[1]shui_24h-VS-hzt_10_24h.GeneDiff'!$1:$1048576,4,0)</f>
        <v>596</v>
      </c>
      <c r="E612">
        <f>VLOOKUP(A612,'[1]shui_24h-VS-hzt_10_24h.GeneDiff'!$1:$1048576,5,0)</f>
        <v>274</v>
      </c>
      <c r="F612">
        <f>VLOOKUP(A612,'[1]shui_24h-VS-hzt_10_24h.GeneDiff'!$1:$1048576,6,0)</f>
        <v>334</v>
      </c>
      <c r="G612">
        <f>VLOOKUP(A612,'[1]shui_24h-VS-hzt_10_24h.GeneDiff'!$1:$1048576,7,0)</f>
        <v>4.3041784083897303</v>
      </c>
      <c r="H612">
        <f>VLOOKUP(A612,'[1]shui_24h-VS-hzt_10_24h.GeneDiff'!$1:$1048576,8,0)</f>
        <v>-1.0276084068901099</v>
      </c>
      <c r="I612" t="str">
        <f>VLOOKUP(A612,'[1]shui_24h-VS-hzt_10_24h.GeneDiff'!$1:$1048576,9,0)</f>
        <v>down</v>
      </c>
      <c r="J612">
        <f>VLOOKUP(A612,'[1]shui_24h-VS-hzt_10_24h.GeneDiff'!$1:$1048576,10,0)</f>
        <v>2.4794209847390702E-7</v>
      </c>
      <c r="K612">
        <f>VLOOKUP(A612,'[1]shui_24h-VS-hzt_10_24h.GeneDiff'!$1:$1048576,11,0)</f>
        <v>3.3265389033122598E-5</v>
      </c>
      <c r="L612" t="str">
        <f>VLOOKUP(A612,'[1]shui_24h-VS-hzt_10_24h.GeneDiff'!$1:$1048576,12,0)</f>
        <v>-</v>
      </c>
      <c r="M612" t="str">
        <f>VLOOKUP(A612,'[1]shui_24h-VS-hzt_10_24h.GeneDiff'!$1:$1048576,13,0)</f>
        <v>-</v>
      </c>
      <c r="N612" t="str">
        <f>VLOOKUP(A612,'[1]shui_24h-VS-hzt_10_24h.GeneDiff'!$1:$1048576,14,0)</f>
        <v>-</v>
      </c>
      <c r="O612" t="str">
        <f>VLOOKUP(A612,'[1]shui_24h-VS-hzt_10_24h.GeneDiff'!$1:$1048576,15,0)</f>
        <v>-</v>
      </c>
      <c r="P612" t="str">
        <f>VLOOKUP(A612,'[1]shui_24h-VS-hzt_10_24h.GeneDiff'!$1:$1048576,16,0)</f>
        <v>gi|698531802|ref|XP_009762731.1|/6.47533e-90/PREDICTED: GDT1-like protein 1, chloroplastic [Nicotiana sylvestris]</v>
      </c>
    </row>
    <row r="613" spans="1:16">
      <c r="A613" s="1" t="s">
        <v>571</v>
      </c>
      <c r="B613">
        <f>VLOOKUP(A613,'[1]shui_24h-VS-hzt_10_24h.GeneDiff'!$1:$1048576,2,0)</f>
        <v>2529</v>
      </c>
      <c r="C613">
        <f>VLOOKUP(A613,'[1]shui_24h-VS-hzt_10_24h.GeneDiff'!$1:$1048576,3,0)</f>
        <v>4295</v>
      </c>
      <c r="D613">
        <f>VLOOKUP(A613,'[1]shui_24h-VS-hzt_10_24h.GeneDiff'!$1:$1048576,4,0)</f>
        <v>2913</v>
      </c>
      <c r="E613">
        <f>VLOOKUP(A613,'[1]shui_24h-VS-hzt_10_24h.GeneDiff'!$1:$1048576,5,0)</f>
        <v>1271</v>
      </c>
      <c r="F613">
        <f>VLOOKUP(A613,'[1]shui_24h-VS-hzt_10_24h.GeneDiff'!$1:$1048576,6,0)</f>
        <v>1882</v>
      </c>
      <c r="G613">
        <f>VLOOKUP(A613,'[1]shui_24h-VS-hzt_10_24h.GeneDiff'!$1:$1048576,7,0)</f>
        <v>6.8177789543035301</v>
      </c>
      <c r="H613">
        <f>VLOOKUP(A613,'[1]shui_24h-VS-hzt_10_24h.GeneDiff'!$1:$1048576,8,0)</f>
        <v>-1.2462327665663999</v>
      </c>
      <c r="I613" t="str">
        <f>VLOOKUP(A613,'[1]shui_24h-VS-hzt_10_24h.GeneDiff'!$1:$1048576,9,0)</f>
        <v>down</v>
      </c>
      <c r="J613">
        <f>VLOOKUP(A613,'[1]shui_24h-VS-hzt_10_24h.GeneDiff'!$1:$1048576,10,0)</f>
        <v>2.67728753572194E-7</v>
      </c>
      <c r="K613">
        <f>VLOOKUP(A613,'[1]shui_24h-VS-hzt_10_24h.GeneDiff'!$1:$1048576,11,0)</f>
        <v>3.5767880810922502E-5</v>
      </c>
      <c r="L613" t="str">
        <f>VLOOKUP(A613,'[1]shui_24h-VS-hzt_10_24h.GeneDiff'!$1:$1048576,12,0)</f>
        <v>ko00500//Starch and sucrose metabolism</v>
      </c>
      <c r="M613" t="str">
        <f>VLOOKUP(A613,'[1]shui_24h-VS-hzt_10_24h.GeneDiff'!$1:$1048576,13,0)</f>
        <v>GO:0009536//plastid;GO:0044424</v>
      </c>
      <c r="N613" t="str">
        <f>VLOOKUP(A613,'[1]shui_24h-VS-hzt_10_24h.GeneDiff'!$1:$1048576,14,0)</f>
        <v>GO:0004645//phosphorylase activity;GO:0043168//anion binding</v>
      </c>
      <c r="O613" t="str">
        <f>VLOOKUP(A613,'[1]shui_24h-VS-hzt_10_24h.GeneDiff'!$1:$1048576,15,0)</f>
        <v>GO:0006950//response to stress;GO:0044238//primary metabolic process;GO:0010038//response to metal ion</v>
      </c>
      <c r="P613" t="str">
        <f>VLOOKUP(A613,'[1]shui_24h-VS-hzt_10_24h.GeneDiff'!$1:$1048576,16,0)</f>
        <v>gi|697100237|ref|XP_009590194.1|;gi|697100243|ref|XP_009590220.1|/0;0/PREDICTED: alpha-glucan phosphorylase, H isozyme isoform X1 [Nicotiana tomentosiformis];PREDICTED: alpha-glucan phosphorylase, H isozyme isoform X2 [Nicotiana tomentosiformis]</v>
      </c>
    </row>
    <row r="614" spans="1:16">
      <c r="A614" s="1" t="s">
        <v>572</v>
      </c>
      <c r="B614">
        <f>VLOOKUP(A614,'[1]shui_24h-VS-hzt_10_24h.GeneDiff'!$1:$1048576,2,0)</f>
        <v>1974</v>
      </c>
      <c r="C614">
        <f>VLOOKUP(A614,'[1]shui_24h-VS-hzt_10_24h.GeneDiff'!$1:$1048576,3,0)</f>
        <v>295</v>
      </c>
      <c r="D614">
        <f>VLOOKUP(A614,'[1]shui_24h-VS-hzt_10_24h.GeneDiff'!$1:$1048576,4,0)</f>
        <v>301</v>
      </c>
      <c r="E614">
        <f>VLOOKUP(A614,'[1]shui_24h-VS-hzt_10_24h.GeneDiff'!$1:$1048576,5,0)</f>
        <v>107</v>
      </c>
      <c r="F614">
        <f>VLOOKUP(A614,'[1]shui_24h-VS-hzt_10_24h.GeneDiff'!$1:$1048576,6,0)</f>
        <v>143</v>
      </c>
      <c r="G614">
        <f>VLOOKUP(A614,'[1]shui_24h-VS-hzt_10_24h.GeneDiff'!$1:$1048576,7,0)</f>
        <v>3.2097584765887999</v>
      </c>
      <c r="H614">
        <f>VLOOKUP(A614,'[1]shui_24h-VS-hzt_10_24h.GeneDiff'!$1:$1048576,8,0)</f>
        <v>-1.2919426918269701</v>
      </c>
      <c r="I614" t="str">
        <f>VLOOKUP(A614,'[1]shui_24h-VS-hzt_10_24h.GeneDiff'!$1:$1048576,9,0)</f>
        <v>down</v>
      </c>
      <c r="J614">
        <f>VLOOKUP(A614,'[1]shui_24h-VS-hzt_10_24h.GeneDiff'!$1:$1048576,10,0)</f>
        <v>2.8498417304441401E-7</v>
      </c>
      <c r="K614">
        <f>VLOOKUP(A614,'[1]shui_24h-VS-hzt_10_24h.GeneDiff'!$1:$1048576,11,0)</f>
        <v>3.7438608299655503E-5</v>
      </c>
      <c r="L614" t="str">
        <f>VLOOKUP(A614,'[1]shui_24h-VS-hzt_10_24h.GeneDiff'!$1:$1048576,12,0)</f>
        <v>-</v>
      </c>
      <c r="M614" t="str">
        <f>VLOOKUP(A614,'[1]shui_24h-VS-hzt_10_24h.GeneDiff'!$1:$1048576,13,0)</f>
        <v>-</v>
      </c>
      <c r="N614" t="str">
        <f>VLOOKUP(A614,'[1]shui_24h-VS-hzt_10_24h.GeneDiff'!$1:$1048576,14,0)</f>
        <v>-</v>
      </c>
      <c r="O614" t="str">
        <f>VLOOKUP(A614,'[1]shui_24h-VS-hzt_10_24h.GeneDiff'!$1:$1048576,15,0)</f>
        <v>-</v>
      </c>
      <c r="P614" t="str">
        <f>VLOOKUP(A614,'[1]shui_24h-VS-hzt_10_24h.GeneDiff'!$1:$1048576,16,0)</f>
        <v>gi|697102768|ref|XP_009602942.1|/0/PREDICTED: rop guanine nucleotide exchange factor 7-like [Nicotiana tomentosiformis]</v>
      </c>
    </row>
    <row r="615" spans="1:16">
      <c r="A615" s="1" t="s">
        <v>573</v>
      </c>
      <c r="B615">
        <f>VLOOKUP(A615,'[1]shui_24h-VS-hzt_10_24h.GeneDiff'!$1:$1048576,2,0)</f>
        <v>693</v>
      </c>
      <c r="C615">
        <f>VLOOKUP(A615,'[1]shui_24h-VS-hzt_10_24h.GeneDiff'!$1:$1048576,3,0)</f>
        <v>268</v>
      </c>
      <c r="D615">
        <f>VLOOKUP(A615,'[1]shui_24h-VS-hzt_10_24h.GeneDiff'!$1:$1048576,4,0)</f>
        <v>389</v>
      </c>
      <c r="E615">
        <f>VLOOKUP(A615,'[1]shui_24h-VS-hzt_10_24h.GeneDiff'!$1:$1048576,5,0)</f>
        <v>127</v>
      </c>
      <c r="F615">
        <f>VLOOKUP(A615,'[1]shui_24h-VS-hzt_10_24h.GeneDiff'!$1:$1048576,6,0)</f>
        <v>145</v>
      </c>
      <c r="G615">
        <f>VLOOKUP(A615,'[1]shui_24h-VS-hzt_10_24h.GeneDiff'!$1:$1048576,7,0)</f>
        <v>3.3397622113935901</v>
      </c>
      <c r="H615">
        <f>VLOOKUP(A615,'[1]shui_24h-VS-hzt_10_24h.GeneDiff'!$1:$1048576,8,0)</f>
        <v>-1.29997285583764</v>
      </c>
      <c r="I615" t="str">
        <f>VLOOKUP(A615,'[1]shui_24h-VS-hzt_10_24h.GeneDiff'!$1:$1048576,9,0)</f>
        <v>down</v>
      </c>
      <c r="J615">
        <f>VLOOKUP(A615,'[1]shui_24h-VS-hzt_10_24h.GeneDiff'!$1:$1048576,10,0)</f>
        <v>3.9683702311073198E-7</v>
      </c>
      <c r="K615">
        <f>VLOOKUP(A615,'[1]shui_24h-VS-hzt_10_24h.GeneDiff'!$1:$1048576,11,0)</f>
        <v>4.9650295641501102E-5</v>
      </c>
      <c r="L615" t="str">
        <f>VLOOKUP(A615,'[1]shui_24h-VS-hzt_10_24h.GeneDiff'!$1:$1048576,12,0)</f>
        <v>ko00480//Glutathione metabolism</v>
      </c>
      <c r="M615" t="str">
        <f>VLOOKUP(A615,'[1]shui_24h-VS-hzt_10_24h.GeneDiff'!$1:$1048576,13,0)</f>
        <v>-</v>
      </c>
      <c r="N615" t="str">
        <f>VLOOKUP(A615,'[1]shui_24h-VS-hzt_10_24h.GeneDiff'!$1:$1048576,14,0)</f>
        <v>-</v>
      </c>
      <c r="O615" t="str">
        <f>VLOOKUP(A615,'[1]shui_24h-VS-hzt_10_24h.GeneDiff'!$1:$1048576,15,0)</f>
        <v>-</v>
      </c>
      <c r="P615" t="str">
        <f>VLOOKUP(A615,'[1]shui_24h-VS-hzt_10_24h.GeneDiff'!$1:$1048576,16,0)</f>
        <v>gi|698553843|ref|XP_009770048.1|/5.75221e-146/PREDICTED: glutathione S-transferase U17-like [Nicotiana sylvestris]</v>
      </c>
    </row>
    <row r="616" spans="1:16">
      <c r="A616" s="1" t="s">
        <v>574</v>
      </c>
      <c r="B616">
        <f>VLOOKUP(A616,'[1]shui_24h-VS-hzt_10_24h.GeneDiff'!$1:$1048576,2,0)</f>
        <v>1530</v>
      </c>
      <c r="C616">
        <f>VLOOKUP(A616,'[1]shui_24h-VS-hzt_10_24h.GeneDiff'!$1:$1048576,3,0)</f>
        <v>555</v>
      </c>
      <c r="D616">
        <f>VLOOKUP(A616,'[1]shui_24h-VS-hzt_10_24h.GeneDiff'!$1:$1048576,4,0)</f>
        <v>570</v>
      </c>
      <c r="E616">
        <f>VLOOKUP(A616,'[1]shui_24h-VS-hzt_10_24h.GeneDiff'!$1:$1048576,5,0)</f>
        <v>216</v>
      </c>
      <c r="F616">
        <f>VLOOKUP(A616,'[1]shui_24h-VS-hzt_10_24h.GeneDiff'!$1:$1048576,6,0)</f>
        <v>324</v>
      </c>
      <c r="G616">
        <f>VLOOKUP(A616,'[1]shui_24h-VS-hzt_10_24h.GeneDiff'!$1:$1048576,7,0)</f>
        <v>4.1780497670424097</v>
      </c>
      <c r="H616">
        <f>VLOOKUP(A616,'[1]shui_24h-VS-hzt_10_24h.GeneDiff'!$1:$1048576,8,0)</f>
        <v>-1.1013013255986699</v>
      </c>
      <c r="I616" t="str">
        <f>VLOOKUP(A616,'[1]shui_24h-VS-hzt_10_24h.GeneDiff'!$1:$1048576,9,0)</f>
        <v>down</v>
      </c>
      <c r="J616">
        <f>VLOOKUP(A616,'[1]shui_24h-VS-hzt_10_24h.GeneDiff'!$1:$1048576,10,0)</f>
        <v>4.35187576824032E-7</v>
      </c>
      <c r="K616">
        <f>VLOOKUP(A616,'[1]shui_24h-VS-hzt_10_24h.GeneDiff'!$1:$1048576,11,0)</f>
        <v>5.4019799644428702E-5</v>
      </c>
      <c r="L616" t="str">
        <f>VLOOKUP(A616,'[1]shui_24h-VS-hzt_10_24h.GeneDiff'!$1:$1048576,12,0)</f>
        <v>ko01100//Metabolic pathways;ko00040//Pentose and glucuronate interconversions;ko00500//Starch and sucrose metabolism</v>
      </c>
      <c r="M616" t="str">
        <f>VLOOKUP(A616,'[1]shui_24h-VS-hzt_10_24h.GeneDiff'!$1:$1048576,13,0)</f>
        <v>-</v>
      </c>
      <c r="N616" t="str">
        <f>VLOOKUP(A616,'[1]shui_24h-VS-hzt_10_24h.GeneDiff'!$1:$1048576,14,0)</f>
        <v>GO:0016798//hydrolase activity, acting on glycosyl bonds</v>
      </c>
      <c r="O616" t="str">
        <f>VLOOKUP(A616,'[1]shui_24h-VS-hzt_10_24h.GeneDiff'!$1:$1048576,15,0)</f>
        <v>GO:0008152//metabolic process</v>
      </c>
      <c r="P616" t="str">
        <f>VLOOKUP(A616,'[1]shui_24h-VS-hzt_10_24h.GeneDiff'!$1:$1048576,16,0)</f>
        <v>gi|697151087|ref|XP_009629756.1|/0/PREDICTED: polygalacturonase At1g48100-like [Nicotiana tomentosiformis]</v>
      </c>
    </row>
    <row r="617" spans="1:16">
      <c r="A617" s="1" t="s">
        <v>575</v>
      </c>
      <c r="B617">
        <f>VLOOKUP(A617,'[1]shui_24h-VS-hzt_10_24h.GeneDiff'!$1:$1048576,2,0)</f>
        <v>606</v>
      </c>
      <c r="C617">
        <f>VLOOKUP(A617,'[1]shui_24h-VS-hzt_10_24h.GeneDiff'!$1:$1048576,3,0)</f>
        <v>735</v>
      </c>
      <c r="D617">
        <f>VLOOKUP(A617,'[1]shui_24h-VS-hzt_10_24h.GeneDiff'!$1:$1048576,4,0)</f>
        <v>1224</v>
      </c>
      <c r="E617">
        <f>VLOOKUP(A617,'[1]shui_24h-VS-hzt_10_24h.GeneDiff'!$1:$1048576,5,0)</f>
        <v>374</v>
      </c>
      <c r="F617">
        <f>VLOOKUP(A617,'[1]shui_24h-VS-hzt_10_24h.GeneDiff'!$1:$1048576,6,0)</f>
        <v>516</v>
      </c>
      <c r="G617">
        <f>VLOOKUP(A617,'[1]shui_24h-VS-hzt_10_24h.GeneDiff'!$1:$1048576,7,0)</f>
        <v>4.9439730434640499</v>
      </c>
      <c r="H617">
        <f>VLOOKUP(A617,'[1]shui_24h-VS-hzt_10_24h.GeneDiff'!$1:$1048576,8,0)</f>
        <v>-1.1684326330429999</v>
      </c>
      <c r="I617" t="str">
        <f>VLOOKUP(A617,'[1]shui_24h-VS-hzt_10_24h.GeneDiff'!$1:$1048576,9,0)</f>
        <v>down</v>
      </c>
      <c r="J617">
        <f>VLOOKUP(A617,'[1]shui_24h-VS-hzt_10_24h.GeneDiff'!$1:$1048576,10,0)</f>
        <v>7.2092499654554797E-7</v>
      </c>
      <c r="K617">
        <f>VLOOKUP(A617,'[1]shui_24h-VS-hzt_10_24h.GeneDiff'!$1:$1048576,11,0)</f>
        <v>8.3566339029722704E-5</v>
      </c>
      <c r="L617" t="str">
        <f>VLOOKUP(A617,'[1]shui_24h-VS-hzt_10_24h.GeneDiff'!$1:$1048576,12,0)</f>
        <v>-</v>
      </c>
      <c r="M617" t="str">
        <f>VLOOKUP(A617,'[1]shui_24h-VS-hzt_10_24h.GeneDiff'!$1:$1048576,13,0)</f>
        <v>-</v>
      </c>
      <c r="N617" t="str">
        <f>VLOOKUP(A617,'[1]shui_24h-VS-hzt_10_24h.GeneDiff'!$1:$1048576,14,0)</f>
        <v>-</v>
      </c>
      <c r="O617" t="str">
        <f>VLOOKUP(A617,'[1]shui_24h-VS-hzt_10_24h.GeneDiff'!$1:$1048576,15,0)</f>
        <v>-</v>
      </c>
      <c r="P617" t="str">
        <f>VLOOKUP(A617,'[1]shui_24h-VS-hzt_10_24h.GeneDiff'!$1:$1048576,16,0)</f>
        <v>gi|698454177|ref|XP_009780118.1|/1.07731e-137/PREDICTED: lactoylglutathione lyase-like [Nicotiana sylvestris]</v>
      </c>
    </row>
    <row r="618" spans="1:16">
      <c r="A618" s="1" t="s">
        <v>576</v>
      </c>
      <c r="B618">
        <f>VLOOKUP(A618,'[1]shui_24h-VS-hzt_10_24h.GeneDiff'!$1:$1048576,2,0)</f>
        <v>1548</v>
      </c>
      <c r="C618">
        <f>VLOOKUP(A618,'[1]shui_24h-VS-hzt_10_24h.GeneDiff'!$1:$1048576,3,0)</f>
        <v>3406</v>
      </c>
      <c r="D618">
        <f>VLOOKUP(A618,'[1]shui_24h-VS-hzt_10_24h.GeneDiff'!$1:$1048576,4,0)</f>
        <v>3775</v>
      </c>
      <c r="E618">
        <f>VLOOKUP(A618,'[1]shui_24h-VS-hzt_10_24h.GeneDiff'!$1:$1048576,5,0)</f>
        <v>1315</v>
      </c>
      <c r="F618">
        <f>VLOOKUP(A618,'[1]shui_24h-VS-hzt_10_24h.GeneDiff'!$1:$1048576,6,0)</f>
        <v>2191</v>
      </c>
      <c r="G618">
        <f>VLOOKUP(A618,'[1]shui_24h-VS-hzt_10_24h.GeneDiff'!$1:$1048576,7,0)</f>
        <v>6.8523470772634401</v>
      </c>
      <c r="H618">
        <f>VLOOKUP(A618,'[1]shui_24h-VS-hzt_10_24h.GeneDiff'!$1:$1048576,8,0)</f>
        <v>-1.07963057334837</v>
      </c>
      <c r="I618" t="str">
        <f>VLOOKUP(A618,'[1]shui_24h-VS-hzt_10_24h.GeneDiff'!$1:$1048576,9,0)</f>
        <v>down</v>
      </c>
      <c r="J618">
        <f>VLOOKUP(A618,'[1]shui_24h-VS-hzt_10_24h.GeneDiff'!$1:$1048576,10,0)</f>
        <v>7.3294422163207198E-7</v>
      </c>
      <c r="K618">
        <f>VLOOKUP(A618,'[1]shui_24h-VS-hzt_10_24h.GeneDiff'!$1:$1048576,11,0)</f>
        <v>8.4648345655082797E-5</v>
      </c>
      <c r="L618" t="str">
        <f>VLOOKUP(A618,'[1]shui_24h-VS-hzt_10_24h.GeneDiff'!$1:$1048576,12,0)</f>
        <v>ko00941//Flavonoid biosynthesis;ko01100//Metabolic pathways;ko01110//Biosynthesis of secondary metabolites;ko00944//Flavone and flavonol biosynthesis</v>
      </c>
      <c r="M618" t="str">
        <f>VLOOKUP(A618,'[1]shui_24h-VS-hzt_10_24h.GeneDiff'!$1:$1048576,13,0)</f>
        <v>GO:0031224//intrinsic component of membrane;GO:0042175//nuclear outer membrane-endoplasmic reticulum membrane network;GO:0043231//intracellular membrane-bounded organelle</v>
      </c>
      <c r="N618" t="str">
        <f>VLOOKUP(A618,'[1]shui_24h-VS-hzt_10_24h.GeneDiff'!$1:$1048576,14,0)</f>
        <v>GO:0046906//tetrapyrrole binding;GO:0046914//transition metal ion binding;GO:0016709//oxidoreductase activity, acting on paired donors, with incorporation or reduction of molecular oxygen, NAD(P)H as one donor, and incorporation of one atom of oxygen</v>
      </c>
      <c r="O618" t="str">
        <f>VLOOKUP(A618,'[1]shui_24h-VS-hzt_10_24h.GeneDiff'!$1:$1048576,15,0)</f>
        <v>GO:0009812//flavonoid metabolic process;GO:0044710</v>
      </c>
      <c r="P618" t="str">
        <f>VLOOKUP(A618,'[1]shui_24h-VS-hzt_10_24h.GeneDiff'!$1:$1048576,16,0)</f>
        <v>gi|697176627|ref|XP_009597267.1|/0/PREDICTED: flavonoid 3'-monooxygenase [Nicotiana tomentosiformis]</v>
      </c>
    </row>
    <row r="619" spans="1:16">
      <c r="A619" s="1" t="s">
        <v>577</v>
      </c>
      <c r="B619">
        <f>VLOOKUP(A619,'[1]shui_24h-VS-hzt_10_24h.GeneDiff'!$1:$1048576,2,0)</f>
        <v>1344</v>
      </c>
      <c r="C619">
        <f>VLOOKUP(A619,'[1]shui_24h-VS-hzt_10_24h.GeneDiff'!$1:$1048576,3,0)</f>
        <v>220</v>
      </c>
      <c r="D619">
        <f>VLOOKUP(A619,'[1]shui_24h-VS-hzt_10_24h.GeneDiff'!$1:$1048576,4,0)</f>
        <v>341</v>
      </c>
      <c r="E619">
        <f>VLOOKUP(A619,'[1]shui_24h-VS-hzt_10_24h.GeneDiff'!$1:$1048576,5,0)</f>
        <v>86</v>
      </c>
      <c r="F619">
        <f>VLOOKUP(A619,'[1]shui_24h-VS-hzt_10_24h.GeneDiff'!$1:$1048576,6,0)</f>
        <v>125</v>
      </c>
      <c r="G619">
        <f>VLOOKUP(A619,'[1]shui_24h-VS-hzt_10_24h.GeneDiff'!$1:$1048576,7,0)</f>
        <v>3.0730124050332699</v>
      </c>
      <c r="H619">
        <f>VLOOKUP(A619,'[1]shui_24h-VS-hzt_10_24h.GeneDiff'!$1:$1048576,8,0)</f>
        <v>-1.44235336238973</v>
      </c>
      <c r="I619" t="str">
        <f>VLOOKUP(A619,'[1]shui_24h-VS-hzt_10_24h.GeneDiff'!$1:$1048576,9,0)</f>
        <v>down</v>
      </c>
      <c r="J619">
        <f>VLOOKUP(A619,'[1]shui_24h-VS-hzt_10_24h.GeneDiff'!$1:$1048576,10,0)</f>
        <v>7.5555324868000296E-7</v>
      </c>
      <c r="K619">
        <f>VLOOKUP(A619,'[1]shui_24h-VS-hzt_10_24h.GeneDiff'!$1:$1048576,11,0)</f>
        <v>8.6311008614608004E-5</v>
      </c>
      <c r="L619" t="str">
        <f>VLOOKUP(A619,'[1]shui_24h-VS-hzt_10_24h.GeneDiff'!$1:$1048576,12,0)</f>
        <v>ko00591//Linoleic acid metabolism;ko01100//Metabolic pathways;ko00592//alpha-Linolenic acid metabolism</v>
      </c>
      <c r="M619" t="str">
        <f>VLOOKUP(A619,'[1]shui_24h-VS-hzt_10_24h.GeneDiff'!$1:$1048576,13,0)</f>
        <v>GO:0031976;GO:0009532//plastid stroma</v>
      </c>
      <c r="N619" t="str">
        <f>VLOOKUP(A619,'[1]shui_24h-VS-hzt_10_24h.GeneDiff'!$1:$1048576,14,0)</f>
        <v>GO:0046914//transition metal ion binding;GO:0016702//oxidoreductase activity, acting on single donors with incorporation of molecular oxygen, incorporation of two atoms of oxygen</v>
      </c>
      <c r="O619" t="str">
        <f>VLOOKUP(A619,'[1]shui_24h-VS-hzt_10_24h.GeneDiff'!$1:$1048576,15,0)</f>
        <v>GO:0006633//fatty acid biosynthetic process</v>
      </c>
      <c r="P619" t="str">
        <f>VLOOKUP(A619,'[1]shui_24h-VS-hzt_10_24h.GeneDiff'!$1:$1048576,16,0)</f>
        <v>gi|32454712|gb|AAP83137.1|/0/lipoxygenase, partial [Nicotiana attenuata]</v>
      </c>
    </row>
    <row r="620" spans="1:16">
      <c r="A620" s="1" t="s">
        <v>578</v>
      </c>
      <c r="B620">
        <f>VLOOKUP(A620,'[1]shui_24h-VS-hzt_10_24h.GeneDiff'!$1:$1048576,2,0)</f>
        <v>858</v>
      </c>
      <c r="C620">
        <f>VLOOKUP(A620,'[1]shui_24h-VS-hzt_10_24h.GeneDiff'!$1:$1048576,3,0)</f>
        <v>6513</v>
      </c>
      <c r="D620">
        <f>VLOOKUP(A620,'[1]shui_24h-VS-hzt_10_24h.GeneDiff'!$1:$1048576,4,0)</f>
        <v>9841</v>
      </c>
      <c r="E620">
        <f>VLOOKUP(A620,'[1]shui_24h-VS-hzt_10_24h.GeneDiff'!$1:$1048576,5,0)</f>
        <v>4116</v>
      </c>
      <c r="F620">
        <f>VLOOKUP(A620,'[1]shui_24h-VS-hzt_10_24h.GeneDiff'!$1:$1048576,6,0)</f>
        <v>4149</v>
      </c>
      <c r="G620">
        <f>VLOOKUP(A620,'[1]shui_24h-VS-hzt_10_24h.GeneDiff'!$1:$1048576,7,0)</f>
        <v>8.0554151680790103</v>
      </c>
      <c r="H620">
        <f>VLOOKUP(A620,'[1]shui_24h-VS-hzt_10_24h.GeneDiff'!$1:$1048576,8,0)</f>
        <v>-1.00793610224333</v>
      </c>
      <c r="I620" t="str">
        <f>VLOOKUP(A620,'[1]shui_24h-VS-hzt_10_24h.GeneDiff'!$1:$1048576,9,0)</f>
        <v>down</v>
      </c>
      <c r="J620">
        <f>VLOOKUP(A620,'[1]shui_24h-VS-hzt_10_24h.GeneDiff'!$1:$1048576,10,0)</f>
        <v>7.6091648678668595E-7</v>
      </c>
      <c r="K620">
        <f>VLOOKUP(A620,'[1]shui_24h-VS-hzt_10_24h.GeneDiff'!$1:$1048576,11,0)</f>
        <v>8.6609876938257806E-5</v>
      </c>
      <c r="L620" t="str">
        <f>VLOOKUP(A620,'[1]shui_24h-VS-hzt_10_24h.GeneDiff'!$1:$1048576,12,0)</f>
        <v>-</v>
      </c>
      <c r="M620" t="str">
        <f>VLOOKUP(A620,'[1]shui_24h-VS-hzt_10_24h.GeneDiff'!$1:$1048576,13,0)</f>
        <v>GO:0031224//intrinsic component of membrane</v>
      </c>
      <c r="N620" t="str">
        <f>VLOOKUP(A620,'[1]shui_24h-VS-hzt_10_24h.GeneDiff'!$1:$1048576,14,0)</f>
        <v>-</v>
      </c>
      <c r="O620" t="str">
        <f>VLOOKUP(A620,'[1]shui_24h-VS-hzt_10_24h.GeneDiff'!$1:$1048576,15,0)</f>
        <v>GO:0051234//establishment of localization</v>
      </c>
      <c r="P620" t="str">
        <f>VLOOKUP(A620,'[1]shui_24h-VS-hzt_10_24h.GeneDiff'!$1:$1048576,16,0)</f>
        <v>gi|735997345|tpg|DAA64671.1|/0/TPA_exp: aquaporin PIP1 4 [Nicotiana tabacum]</v>
      </c>
    </row>
    <row r="621" spans="1:16">
      <c r="A621" s="1" t="s">
        <v>579</v>
      </c>
      <c r="B621">
        <f>VLOOKUP(A621,'[1]shui_24h-VS-hzt_10_24h.GeneDiff'!$1:$1048576,2,0)</f>
        <v>1536</v>
      </c>
      <c r="C621">
        <f>VLOOKUP(A621,'[1]shui_24h-VS-hzt_10_24h.GeneDiff'!$1:$1048576,3,0)</f>
        <v>158</v>
      </c>
      <c r="D621">
        <f>VLOOKUP(A621,'[1]shui_24h-VS-hzt_10_24h.GeneDiff'!$1:$1048576,4,0)</f>
        <v>368</v>
      </c>
      <c r="E621">
        <f>VLOOKUP(A621,'[1]shui_24h-VS-hzt_10_24h.GeneDiff'!$1:$1048576,5,0)</f>
        <v>65</v>
      </c>
      <c r="F621">
        <f>VLOOKUP(A621,'[1]shui_24h-VS-hzt_10_24h.GeneDiff'!$1:$1048576,6,0)</f>
        <v>85</v>
      </c>
      <c r="G621">
        <f>VLOOKUP(A621,'[1]shui_24h-VS-hzt_10_24h.GeneDiff'!$1:$1048576,7,0)</f>
        <v>2.87984294811677</v>
      </c>
      <c r="H621">
        <f>VLOOKUP(A621,'[1]shui_24h-VS-hzt_10_24h.GeneDiff'!$1:$1048576,8,0)</f>
        <v>-1.8302170629932799</v>
      </c>
      <c r="I621" t="str">
        <f>VLOOKUP(A621,'[1]shui_24h-VS-hzt_10_24h.GeneDiff'!$1:$1048576,9,0)</f>
        <v>down</v>
      </c>
      <c r="J621">
        <f>VLOOKUP(A621,'[1]shui_24h-VS-hzt_10_24h.GeneDiff'!$1:$1048576,10,0)</f>
        <v>7.6715643082076197E-7</v>
      </c>
      <c r="K621">
        <f>VLOOKUP(A621,'[1]shui_24h-VS-hzt_10_24h.GeneDiff'!$1:$1048576,11,0)</f>
        <v>8.7006025565999296E-5</v>
      </c>
      <c r="L621" t="str">
        <f>VLOOKUP(A621,'[1]shui_24h-VS-hzt_10_24h.GeneDiff'!$1:$1048576,12,0)</f>
        <v>ko01100//Metabolic pathways;ko00500//Starch and sucrose metabolism</v>
      </c>
      <c r="M621" t="str">
        <f>VLOOKUP(A621,'[1]shui_24h-VS-hzt_10_24h.GeneDiff'!$1:$1048576,13,0)</f>
        <v>-</v>
      </c>
      <c r="N621" t="str">
        <f>VLOOKUP(A621,'[1]shui_24h-VS-hzt_10_24h.GeneDiff'!$1:$1048576,14,0)</f>
        <v>GO:0004553//hydrolase activity, hydrolyzing O-glycosyl compounds</v>
      </c>
      <c r="O621" t="str">
        <f>VLOOKUP(A621,'[1]shui_24h-VS-hzt_10_24h.GeneDiff'!$1:$1048576,15,0)</f>
        <v>GO:0009827//plant-type cell wall modification;GO:0044238//primary metabolic process</v>
      </c>
      <c r="P621" t="str">
        <f>VLOOKUP(A621,'[1]shui_24h-VS-hzt_10_24h.GeneDiff'!$1:$1048576,16,0)</f>
        <v>gi|698443246|ref|XP_009764272.1|/0/PREDICTED: endoglucanase 18-like [Nicotiana sylvestris]</v>
      </c>
    </row>
    <row r="622" spans="1:16">
      <c r="A622" s="1" t="s">
        <v>580</v>
      </c>
      <c r="B622">
        <f>VLOOKUP(A622,'[1]shui_24h-VS-hzt_10_24h.GeneDiff'!$1:$1048576,2,0)</f>
        <v>2382</v>
      </c>
      <c r="C622">
        <f>VLOOKUP(A622,'[1]shui_24h-VS-hzt_10_24h.GeneDiff'!$1:$1048576,3,0)</f>
        <v>880</v>
      </c>
      <c r="D622">
        <f>VLOOKUP(A622,'[1]shui_24h-VS-hzt_10_24h.GeneDiff'!$1:$1048576,4,0)</f>
        <v>1040</v>
      </c>
      <c r="E622">
        <f>VLOOKUP(A622,'[1]shui_24h-VS-hzt_10_24h.GeneDiff'!$1:$1048576,5,0)</f>
        <v>371</v>
      </c>
      <c r="F622">
        <f>VLOOKUP(A622,'[1]shui_24h-VS-hzt_10_24h.GeneDiff'!$1:$1048576,6,0)</f>
        <v>590</v>
      </c>
      <c r="G622">
        <f>VLOOKUP(A622,'[1]shui_24h-VS-hzt_10_24h.GeneDiff'!$1:$1048576,7,0)</f>
        <v>4.9632167902711499</v>
      </c>
      <c r="H622">
        <f>VLOOKUP(A622,'[1]shui_24h-VS-hzt_10_24h.GeneDiff'!$1:$1048576,8,0)</f>
        <v>-1.0400994516717701</v>
      </c>
      <c r="I622" t="str">
        <f>VLOOKUP(A622,'[1]shui_24h-VS-hzt_10_24h.GeneDiff'!$1:$1048576,9,0)</f>
        <v>down</v>
      </c>
      <c r="J622">
        <f>VLOOKUP(A622,'[1]shui_24h-VS-hzt_10_24h.GeneDiff'!$1:$1048576,10,0)</f>
        <v>1.03388469196042E-6</v>
      </c>
      <c r="K622">
        <f>VLOOKUP(A622,'[1]shui_24h-VS-hzt_10_24h.GeneDiff'!$1:$1048576,11,0)</f>
        <v>1.12793600182768E-4</v>
      </c>
      <c r="L622" t="str">
        <f>VLOOKUP(A622,'[1]shui_24h-VS-hzt_10_24h.GeneDiff'!$1:$1048576,12,0)</f>
        <v>-</v>
      </c>
      <c r="M622" t="str">
        <f>VLOOKUP(A622,'[1]shui_24h-VS-hzt_10_24h.GeneDiff'!$1:$1048576,13,0)</f>
        <v>GO:0043033//isoamylase complex</v>
      </c>
      <c r="N622" t="str">
        <f>VLOOKUP(A622,'[1]shui_24h-VS-hzt_10_24h.GeneDiff'!$1:$1048576,14,0)</f>
        <v>GO:0016798//hydrolase activity, acting on glycosyl bonds;GO:0043167//ion binding</v>
      </c>
      <c r="O622" t="str">
        <f>VLOOKUP(A622,'[1]shui_24h-VS-hzt_10_24h.GeneDiff'!$1:$1048576,15,0)</f>
        <v>GO:0009059//macromolecule biosynthetic process;GO:0044238//primary metabolic process</v>
      </c>
      <c r="P622" t="str">
        <f>VLOOKUP(A622,'[1]shui_24h-VS-hzt_10_24h.GeneDiff'!$1:$1048576,16,0)</f>
        <v>gi|697160267|ref|XP_009588914.1|/0/PREDICTED: isoamylase 1, chloroplastic [Nicotiana tomentosiformis]</v>
      </c>
    </row>
    <row r="623" spans="1:16">
      <c r="A623" s="1" t="s">
        <v>581</v>
      </c>
      <c r="B623">
        <f>VLOOKUP(A623,'[1]shui_24h-VS-hzt_10_24h.GeneDiff'!$1:$1048576,2,0)</f>
        <v>633</v>
      </c>
      <c r="C623">
        <f>VLOOKUP(A623,'[1]shui_24h-VS-hzt_10_24h.GeneDiff'!$1:$1048576,3,0)</f>
        <v>344</v>
      </c>
      <c r="D623">
        <f>VLOOKUP(A623,'[1]shui_24h-VS-hzt_10_24h.GeneDiff'!$1:$1048576,4,0)</f>
        <v>442</v>
      </c>
      <c r="E623">
        <f>VLOOKUP(A623,'[1]shui_24h-VS-hzt_10_24h.GeneDiff'!$1:$1048576,5,0)</f>
        <v>89</v>
      </c>
      <c r="F623">
        <f>VLOOKUP(A623,'[1]shui_24h-VS-hzt_10_24h.GeneDiff'!$1:$1048576,6,0)</f>
        <v>199</v>
      </c>
      <c r="G623">
        <f>VLOOKUP(A623,'[1]shui_24h-VS-hzt_10_24h.GeneDiff'!$1:$1048576,7,0)</f>
        <v>3.5452910896857301</v>
      </c>
      <c r="H623">
        <f>VLOOKUP(A623,'[1]shui_24h-VS-hzt_10_24h.GeneDiff'!$1:$1048576,8,0)</f>
        <v>-1.49497901819357</v>
      </c>
      <c r="I623" t="str">
        <f>VLOOKUP(A623,'[1]shui_24h-VS-hzt_10_24h.GeneDiff'!$1:$1048576,9,0)</f>
        <v>down</v>
      </c>
      <c r="J623">
        <f>VLOOKUP(A623,'[1]shui_24h-VS-hzt_10_24h.GeneDiff'!$1:$1048576,10,0)</f>
        <v>1.0747091878432201E-6</v>
      </c>
      <c r="K623">
        <f>VLOOKUP(A623,'[1]shui_24h-VS-hzt_10_24h.GeneDiff'!$1:$1048576,11,0)</f>
        <v>1.15646778100713E-4</v>
      </c>
      <c r="L623" t="str">
        <f>VLOOKUP(A623,'[1]shui_24h-VS-hzt_10_24h.GeneDiff'!$1:$1048576,12,0)</f>
        <v>ko00941//Flavonoid biosynthesis;ko01100//Metabolic pathways;ko01110//Biosynthesis of secondary metabolites</v>
      </c>
      <c r="M623" t="str">
        <f>VLOOKUP(A623,'[1]shui_24h-VS-hzt_10_24h.GeneDiff'!$1:$1048576,13,0)</f>
        <v>-</v>
      </c>
      <c r="N623" t="str">
        <f>VLOOKUP(A623,'[1]shui_24h-VS-hzt_10_24h.GeneDiff'!$1:$1048576,14,0)</f>
        <v>GO:0016872//intramolecular lyase activity</v>
      </c>
      <c r="O623" t="str">
        <f>VLOOKUP(A623,'[1]shui_24h-VS-hzt_10_24h.GeneDiff'!$1:$1048576,15,0)</f>
        <v>GO:0009812//flavonoid metabolic process;GO:0009628//response to abiotic stimulus</v>
      </c>
      <c r="P623" t="str">
        <f>VLOOKUP(A623,'[1]shui_24h-VS-hzt_10_24h.GeneDiff'!$1:$1048576,16,0)</f>
        <v>gi|698519061|ref|XP_009804396.1|/1.23791e-135/PREDICTED: probable chalcone--flavonone isomerase 3 [Nicotiana sylvestris]</v>
      </c>
    </row>
    <row r="624" spans="1:16">
      <c r="A624" s="1" t="s">
        <v>582</v>
      </c>
      <c r="B624">
        <f>VLOOKUP(A624,'[1]shui_24h-VS-hzt_10_24h.GeneDiff'!$1:$1048576,2,0)</f>
        <v>984</v>
      </c>
      <c r="C624">
        <f>VLOOKUP(A624,'[1]shui_24h-VS-hzt_10_24h.GeneDiff'!$1:$1048576,3,0)</f>
        <v>269</v>
      </c>
      <c r="D624">
        <f>VLOOKUP(A624,'[1]shui_24h-VS-hzt_10_24h.GeneDiff'!$1:$1048576,4,0)</f>
        <v>484</v>
      </c>
      <c r="E624">
        <f>VLOOKUP(A624,'[1]shui_24h-VS-hzt_10_24h.GeneDiff'!$1:$1048576,5,0)</f>
        <v>78</v>
      </c>
      <c r="F624">
        <f>VLOOKUP(A624,'[1]shui_24h-VS-hzt_10_24h.GeneDiff'!$1:$1048576,6,0)</f>
        <v>167</v>
      </c>
      <c r="G624">
        <f>VLOOKUP(A624,'[1]shui_24h-VS-hzt_10_24h.GeneDiff'!$1:$1048576,7,0)</f>
        <v>3.4363140837948301</v>
      </c>
      <c r="H624">
        <f>VLOOKUP(A624,'[1]shui_24h-VS-hzt_10_24h.GeneDiff'!$1:$1048576,8,0)</f>
        <v>-1.65798670222095</v>
      </c>
      <c r="I624" t="str">
        <f>VLOOKUP(A624,'[1]shui_24h-VS-hzt_10_24h.GeneDiff'!$1:$1048576,9,0)</f>
        <v>down</v>
      </c>
      <c r="J624">
        <f>VLOOKUP(A624,'[1]shui_24h-VS-hzt_10_24h.GeneDiff'!$1:$1048576,10,0)</f>
        <v>1.15521253719763E-6</v>
      </c>
      <c r="K624">
        <f>VLOOKUP(A624,'[1]shui_24h-VS-hzt_10_24h.GeneDiff'!$1:$1048576,11,0)</f>
        <v>1.22223812366793E-4</v>
      </c>
      <c r="L624" t="str">
        <f>VLOOKUP(A624,'[1]shui_24h-VS-hzt_10_24h.GeneDiff'!$1:$1048576,12,0)</f>
        <v>ko00860//Porphyrin and chlorophyll metabolism;ko01100//Metabolic pathways;ko01110//Biosynthesis of secondary metabolites</v>
      </c>
      <c r="M624" t="str">
        <f>VLOOKUP(A624,'[1]shui_24h-VS-hzt_10_24h.GeneDiff'!$1:$1048576,13,0)</f>
        <v>-</v>
      </c>
      <c r="N624" t="str">
        <f>VLOOKUP(A624,'[1]shui_24h-VS-hzt_10_24h.GeneDiff'!$1:$1048576,14,0)</f>
        <v>-</v>
      </c>
      <c r="O624" t="str">
        <f>VLOOKUP(A624,'[1]shui_24h-VS-hzt_10_24h.GeneDiff'!$1:$1048576,15,0)</f>
        <v>-</v>
      </c>
      <c r="P624" t="str">
        <f>VLOOKUP(A624,'[1]shui_24h-VS-hzt_10_24h.GeneDiff'!$1:$1048576,16,0)</f>
        <v>gi|698490789|ref|XP_009791851.1|/0/PREDICTED: chlorophyllase-2, chloroplastic-like [Nicotiana sylvestris]</v>
      </c>
    </row>
    <row r="625" spans="1:16">
      <c r="A625" s="1" t="s">
        <v>583</v>
      </c>
      <c r="B625">
        <f>VLOOKUP(A625,'[1]shui_24h-VS-hzt_10_24h.GeneDiff'!$1:$1048576,2,0)</f>
        <v>522</v>
      </c>
      <c r="C625">
        <f>VLOOKUP(A625,'[1]shui_24h-VS-hzt_10_24h.GeneDiff'!$1:$1048576,3,0)</f>
        <v>1485</v>
      </c>
      <c r="D625">
        <f>VLOOKUP(A625,'[1]shui_24h-VS-hzt_10_24h.GeneDiff'!$1:$1048576,4,0)</f>
        <v>1907</v>
      </c>
      <c r="E625">
        <f>VLOOKUP(A625,'[1]shui_24h-VS-hzt_10_24h.GeneDiff'!$1:$1048576,5,0)</f>
        <v>574</v>
      </c>
      <c r="F625">
        <f>VLOOKUP(A625,'[1]shui_24h-VS-hzt_10_24h.GeneDiff'!$1:$1048576,6,0)</f>
        <v>1014</v>
      </c>
      <c r="G625">
        <f>VLOOKUP(A625,'[1]shui_24h-VS-hzt_10_24h.GeneDiff'!$1:$1048576,7,0)</f>
        <v>5.7494884390418397</v>
      </c>
      <c r="H625">
        <f>VLOOKUP(A625,'[1]shui_24h-VS-hzt_10_24h.GeneDiff'!$1:$1048576,8,0)</f>
        <v>-1.1380251267395001</v>
      </c>
      <c r="I625" t="str">
        <f>VLOOKUP(A625,'[1]shui_24h-VS-hzt_10_24h.GeneDiff'!$1:$1048576,9,0)</f>
        <v>down</v>
      </c>
      <c r="J625">
        <f>VLOOKUP(A625,'[1]shui_24h-VS-hzt_10_24h.GeneDiff'!$1:$1048576,10,0)</f>
        <v>1.1611585005501901E-6</v>
      </c>
      <c r="K625">
        <f>VLOOKUP(A625,'[1]shui_24h-VS-hzt_10_24h.GeneDiff'!$1:$1048576,11,0)</f>
        <v>1.2244202797273199E-4</v>
      </c>
      <c r="L625" t="str">
        <f>VLOOKUP(A625,'[1]shui_24h-VS-hzt_10_24h.GeneDiff'!$1:$1048576,12,0)</f>
        <v>-</v>
      </c>
      <c r="M625" t="str">
        <f>VLOOKUP(A625,'[1]shui_24h-VS-hzt_10_24h.GeneDiff'!$1:$1048576,13,0)</f>
        <v>-</v>
      </c>
      <c r="N625" t="str">
        <f>VLOOKUP(A625,'[1]shui_24h-VS-hzt_10_24h.GeneDiff'!$1:$1048576,14,0)</f>
        <v>-</v>
      </c>
      <c r="O625" t="str">
        <f>VLOOKUP(A625,'[1]shui_24h-VS-hzt_10_24h.GeneDiff'!$1:$1048576,15,0)</f>
        <v>-</v>
      </c>
      <c r="P625" t="str">
        <f>VLOOKUP(A625,'[1]shui_24h-VS-hzt_10_24h.GeneDiff'!$1:$1048576,16,0)</f>
        <v>gi|697150024|ref|XP_009629223.1|/1.87825e-121/PREDICTED: CASP-like protein 4D2 [Nicotiana tomentosiformis]</v>
      </c>
    </row>
    <row r="626" spans="1:16">
      <c r="A626" s="1" t="s">
        <v>584</v>
      </c>
      <c r="B626">
        <f>VLOOKUP(A626,'[1]shui_24h-VS-hzt_10_24h.GeneDiff'!$1:$1048576,2,0)</f>
        <v>528</v>
      </c>
      <c r="C626">
        <f>VLOOKUP(A626,'[1]shui_24h-VS-hzt_10_24h.GeneDiff'!$1:$1048576,3,0)</f>
        <v>279</v>
      </c>
      <c r="D626">
        <f>VLOOKUP(A626,'[1]shui_24h-VS-hzt_10_24h.GeneDiff'!$1:$1048576,4,0)</f>
        <v>315</v>
      </c>
      <c r="E626">
        <f>VLOOKUP(A626,'[1]shui_24h-VS-hzt_10_24h.GeneDiff'!$1:$1048576,5,0)</f>
        <v>141</v>
      </c>
      <c r="F626">
        <f>VLOOKUP(A626,'[1]shui_24h-VS-hzt_10_24h.GeneDiff'!$1:$1048576,6,0)</f>
        <v>101</v>
      </c>
      <c r="G626">
        <f>VLOOKUP(A626,'[1]shui_24h-VS-hzt_10_24h.GeneDiff'!$1:$1048576,7,0)</f>
        <v>3.1961382762574999</v>
      </c>
      <c r="H626">
        <f>VLOOKUP(A626,'[1]shui_24h-VS-hzt_10_24h.GeneDiff'!$1:$1048576,8,0)</f>
        <v>-1.3173555004262301</v>
      </c>
      <c r="I626" t="str">
        <f>VLOOKUP(A626,'[1]shui_24h-VS-hzt_10_24h.GeneDiff'!$1:$1048576,9,0)</f>
        <v>down</v>
      </c>
      <c r="J626">
        <f>VLOOKUP(A626,'[1]shui_24h-VS-hzt_10_24h.GeneDiff'!$1:$1048576,10,0)</f>
        <v>1.3971960730668E-6</v>
      </c>
      <c r="K626">
        <f>VLOOKUP(A626,'[1]shui_24h-VS-hzt_10_24h.GeneDiff'!$1:$1048576,11,0)</f>
        <v>1.4302660710299701E-4</v>
      </c>
      <c r="L626" t="str">
        <f>VLOOKUP(A626,'[1]shui_24h-VS-hzt_10_24h.GeneDiff'!$1:$1048576,12,0)</f>
        <v>ko03010//Ribosome</v>
      </c>
      <c r="M626" t="str">
        <f>VLOOKUP(A626,'[1]shui_24h-VS-hzt_10_24h.GeneDiff'!$1:$1048576,13,0)</f>
        <v>GO:0044391//ribosomal subunit</v>
      </c>
      <c r="N626" t="str">
        <f>VLOOKUP(A626,'[1]shui_24h-VS-hzt_10_24h.GeneDiff'!$1:$1048576,14,0)</f>
        <v>GO:0005198//structural molecule activity</v>
      </c>
      <c r="O626" t="str">
        <f>VLOOKUP(A626,'[1]shui_24h-VS-hzt_10_24h.GeneDiff'!$1:$1048576,15,0)</f>
        <v>GO:0010467//gene expression</v>
      </c>
      <c r="P626" t="str">
        <f>VLOOKUP(A626,'[1]shui_24h-VS-hzt_10_24h.GeneDiff'!$1:$1048576,16,0)</f>
        <v>gi|698516752|ref|XP_009803259.1|/5.61548e-100/PREDICTED: 60S ribosomal protein L17-2-like [Nicotiana sylvestris]</v>
      </c>
    </row>
    <row r="627" spans="1:16">
      <c r="A627" s="1" t="s">
        <v>585</v>
      </c>
      <c r="B627">
        <f>VLOOKUP(A627,'[1]shui_24h-VS-hzt_10_24h.GeneDiff'!$1:$1048576,2,0)</f>
        <v>1530</v>
      </c>
      <c r="C627">
        <f>VLOOKUP(A627,'[1]shui_24h-VS-hzt_10_24h.GeneDiff'!$1:$1048576,3,0)</f>
        <v>226</v>
      </c>
      <c r="D627">
        <f>VLOOKUP(A627,'[1]shui_24h-VS-hzt_10_24h.GeneDiff'!$1:$1048576,4,0)</f>
        <v>286</v>
      </c>
      <c r="E627">
        <f>VLOOKUP(A627,'[1]shui_24h-VS-hzt_10_24h.GeneDiff'!$1:$1048576,5,0)</f>
        <v>110</v>
      </c>
      <c r="F627">
        <f>VLOOKUP(A627,'[1]shui_24h-VS-hzt_10_24h.GeneDiff'!$1:$1048576,6,0)</f>
        <v>105</v>
      </c>
      <c r="G627">
        <f>VLOOKUP(A627,'[1]shui_24h-VS-hzt_10_24h.GeneDiff'!$1:$1048576,7,0)</f>
        <v>2.9926105671873602</v>
      </c>
      <c r="H627">
        <f>VLOOKUP(A627,'[1]shui_24h-VS-hzt_10_24h.GeneDiff'!$1:$1048576,8,0)</f>
        <v>-1.27816193243576</v>
      </c>
      <c r="I627" t="str">
        <f>VLOOKUP(A627,'[1]shui_24h-VS-hzt_10_24h.GeneDiff'!$1:$1048576,9,0)</f>
        <v>down</v>
      </c>
      <c r="J627">
        <f>VLOOKUP(A627,'[1]shui_24h-VS-hzt_10_24h.GeneDiff'!$1:$1048576,10,0)</f>
        <v>1.5102193792896999E-6</v>
      </c>
      <c r="K627">
        <f>VLOOKUP(A627,'[1]shui_24h-VS-hzt_10_24h.GeneDiff'!$1:$1048576,11,0)</f>
        <v>1.51642378374602E-4</v>
      </c>
      <c r="L627" t="str">
        <f>VLOOKUP(A627,'[1]shui_24h-VS-hzt_10_24h.GeneDiff'!$1:$1048576,12,0)</f>
        <v>-</v>
      </c>
      <c r="M627" t="str">
        <f>VLOOKUP(A627,'[1]shui_24h-VS-hzt_10_24h.GeneDiff'!$1:$1048576,13,0)</f>
        <v>GO:0016020//membrane</v>
      </c>
      <c r="N627" t="str">
        <f>VLOOKUP(A627,'[1]shui_24h-VS-hzt_10_24h.GeneDiff'!$1:$1048576,14,0)</f>
        <v>GO:0022857//transmembrane transporter activity</v>
      </c>
      <c r="O627" t="str">
        <f>VLOOKUP(A627,'[1]shui_24h-VS-hzt_10_24h.GeneDiff'!$1:$1048576,15,0)</f>
        <v>GO:0044765;GO:0044763</v>
      </c>
      <c r="P627" t="str">
        <f>VLOOKUP(A627,'[1]shui_24h-VS-hzt_10_24h.GeneDiff'!$1:$1048576,16,0)</f>
        <v>gi|698527550|ref|XP_009760619.1|/2.63856e-158/PREDICTED: protein TRANSPARENT TESTA 12-like [Nicotiana sylvestris]</v>
      </c>
    </row>
    <row r="628" spans="1:16">
      <c r="A628" s="1" t="s">
        <v>586</v>
      </c>
      <c r="B628">
        <f>VLOOKUP(A628,'[1]shui_24h-VS-hzt_10_24h.GeneDiff'!$1:$1048576,2,0)</f>
        <v>1098</v>
      </c>
      <c r="C628">
        <f>VLOOKUP(A628,'[1]shui_24h-VS-hzt_10_24h.GeneDiff'!$1:$1048576,3,0)</f>
        <v>1235</v>
      </c>
      <c r="D628">
        <f>VLOOKUP(A628,'[1]shui_24h-VS-hzt_10_24h.GeneDiff'!$1:$1048576,4,0)</f>
        <v>1724</v>
      </c>
      <c r="E628">
        <f>VLOOKUP(A628,'[1]shui_24h-VS-hzt_10_24h.GeneDiff'!$1:$1048576,5,0)</f>
        <v>519</v>
      </c>
      <c r="F628">
        <f>VLOOKUP(A628,'[1]shui_24h-VS-hzt_10_24h.GeneDiff'!$1:$1048576,6,0)</f>
        <v>877</v>
      </c>
      <c r="G628">
        <f>VLOOKUP(A628,'[1]shui_24h-VS-hzt_10_24h.GeneDiff'!$1:$1048576,7,0)</f>
        <v>5.5553689619914897</v>
      </c>
      <c r="H628">
        <f>VLOOKUP(A628,'[1]shui_24h-VS-hzt_10_24h.GeneDiff'!$1:$1048576,8,0)</f>
        <v>-1.1237123585867901</v>
      </c>
      <c r="I628" t="str">
        <f>VLOOKUP(A628,'[1]shui_24h-VS-hzt_10_24h.GeneDiff'!$1:$1048576,9,0)</f>
        <v>down</v>
      </c>
      <c r="J628">
        <f>VLOOKUP(A628,'[1]shui_24h-VS-hzt_10_24h.GeneDiff'!$1:$1048576,10,0)</f>
        <v>1.52497372895947E-6</v>
      </c>
      <c r="K628">
        <f>VLOOKUP(A628,'[1]shui_24h-VS-hzt_10_24h.GeneDiff'!$1:$1048576,11,0)</f>
        <v>1.51797621168397E-4</v>
      </c>
      <c r="L628" t="str">
        <f>VLOOKUP(A628,'[1]shui_24h-VS-hzt_10_24h.GeneDiff'!$1:$1048576,12,0)</f>
        <v>ko01100//Metabolic pathways;ko00906//Carotenoid biosynthesis;ko01110//Biosynthesis of secondary metabolites;ko00511//Other glycan degradation</v>
      </c>
      <c r="M628" t="str">
        <f>VLOOKUP(A628,'[1]shui_24h-VS-hzt_10_24h.GeneDiff'!$1:$1048576,13,0)</f>
        <v>-</v>
      </c>
      <c r="N628" t="str">
        <f>VLOOKUP(A628,'[1]shui_24h-VS-hzt_10_24h.GeneDiff'!$1:$1048576,14,0)</f>
        <v>GO:0016787//hydrolase activity</v>
      </c>
      <c r="O628" t="str">
        <f>VLOOKUP(A628,'[1]shui_24h-VS-hzt_10_24h.GeneDiff'!$1:$1048576,15,0)</f>
        <v>-</v>
      </c>
      <c r="P628" t="str">
        <f>VLOOKUP(A628,'[1]shui_24h-VS-hzt_10_24h.GeneDiff'!$1:$1048576,16,0)</f>
        <v>gi|697123075|ref|XP_009615525.1|/0/PREDICTED: GDSL esterase/lipase At5g45950 [Nicotiana tomentosiformis]</v>
      </c>
    </row>
    <row r="629" spans="1:16">
      <c r="A629" s="1" t="s">
        <v>587</v>
      </c>
      <c r="B629">
        <f>VLOOKUP(A629,'[1]shui_24h-VS-hzt_10_24h.GeneDiff'!$1:$1048576,2,0)</f>
        <v>657</v>
      </c>
      <c r="C629">
        <f>VLOOKUP(A629,'[1]shui_24h-VS-hzt_10_24h.GeneDiff'!$1:$1048576,3,0)</f>
        <v>42</v>
      </c>
      <c r="D629">
        <f>VLOOKUP(A629,'[1]shui_24h-VS-hzt_10_24h.GeneDiff'!$1:$1048576,4,0)</f>
        <v>40</v>
      </c>
      <c r="E629">
        <f>VLOOKUP(A629,'[1]shui_24h-VS-hzt_10_24h.GeneDiff'!$1:$1048576,5,0)</f>
        <v>5</v>
      </c>
      <c r="F629">
        <f>VLOOKUP(A629,'[1]shui_24h-VS-hzt_10_24h.GeneDiff'!$1:$1048576,6,0)</f>
        <v>5</v>
      </c>
      <c r="G629">
        <f>VLOOKUP(A629,'[1]shui_24h-VS-hzt_10_24h.GeneDiff'!$1:$1048576,7,0)</f>
        <v>0.11695529365285499</v>
      </c>
      <c r="H629">
        <f>VLOOKUP(A629,'[1]shui_24h-VS-hzt_10_24h.GeneDiff'!$1:$1048576,8,0)</f>
        <v>-3.03908218225064</v>
      </c>
      <c r="I629" t="str">
        <f>VLOOKUP(A629,'[1]shui_24h-VS-hzt_10_24h.GeneDiff'!$1:$1048576,9,0)</f>
        <v>down</v>
      </c>
      <c r="J629">
        <f>VLOOKUP(A629,'[1]shui_24h-VS-hzt_10_24h.GeneDiff'!$1:$1048576,10,0)</f>
        <v>1.5260094133875301E-6</v>
      </c>
      <c r="K629">
        <f>VLOOKUP(A629,'[1]shui_24h-VS-hzt_10_24h.GeneDiff'!$1:$1048576,11,0)</f>
        <v>1.51797621168397E-4</v>
      </c>
      <c r="L629" t="str">
        <f>VLOOKUP(A629,'[1]shui_24h-VS-hzt_10_24h.GeneDiff'!$1:$1048576,12,0)</f>
        <v>ko01100//Metabolic pathways;ko00906//Carotenoid biosynthesis;ko01110//Biosynthesis of secondary metabolites;ko00511//Other glycan degradation</v>
      </c>
      <c r="M629" t="str">
        <f>VLOOKUP(A629,'[1]shui_24h-VS-hzt_10_24h.GeneDiff'!$1:$1048576,13,0)</f>
        <v>-</v>
      </c>
      <c r="N629" t="str">
        <f>VLOOKUP(A629,'[1]shui_24h-VS-hzt_10_24h.GeneDiff'!$1:$1048576,14,0)</f>
        <v>-</v>
      </c>
      <c r="O629" t="str">
        <f>VLOOKUP(A629,'[1]shui_24h-VS-hzt_10_24h.GeneDiff'!$1:$1048576,15,0)</f>
        <v>-</v>
      </c>
      <c r="P629" t="str">
        <f>VLOOKUP(A629,'[1]shui_24h-VS-hzt_10_24h.GeneDiff'!$1:$1048576,16,0)</f>
        <v>gi|698503739|ref|XP_009797436.1|;gi|698503736|ref|XP_009797435.1|/1.29008e-66;5.8607e-141/PREDICTED: acetylajmalan esterase-like isoform X2 [Nicotiana sylvestris];PREDICTED: acetylajmalan esterase-like isoform X1 [Nicotiana sylvestris]</v>
      </c>
    </row>
    <row r="630" spans="1:16">
      <c r="A630" s="1" t="s">
        <v>588</v>
      </c>
      <c r="B630">
        <f>VLOOKUP(A630,'[1]shui_24h-VS-hzt_10_24h.GeneDiff'!$1:$1048576,2,0)</f>
        <v>1071</v>
      </c>
      <c r="C630">
        <f>VLOOKUP(A630,'[1]shui_24h-VS-hzt_10_24h.GeneDiff'!$1:$1048576,3,0)</f>
        <v>347</v>
      </c>
      <c r="D630">
        <f>VLOOKUP(A630,'[1]shui_24h-VS-hzt_10_24h.GeneDiff'!$1:$1048576,4,0)</f>
        <v>614</v>
      </c>
      <c r="E630">
        <f>VLOOKUP(A630,'[1]shui_24h-VS-hzt_10_24h.GeneDiff'!$1:$1048576,5,0)</f>
        <v>163</v>
      </c>
      <c r="F630">
        <f>VLOOKUP(A630,'[1]shui_24h-VS-hzt_10_24h.GeneDiff'!$1:$1048576,6,0)</f>
        <v>234</v>
      </c>
      <c r="G630">
        <f>VLOOKUP(A630,'[1]shui_24h-VS-hzt_10_24h.GeneDiff'!$1:$1048576,7,0)</f>
        <v>3.8789393948323498</v>
      </c>
      <c r="H630">
        <f>VLOOKUP(A630,'[1]shui_24h-VS-hzt_10_24h.GeneDiff'!$1:$1048576,8,0)</f>
        <v>-1.3048538984873601</v>
      </c>
      <c r="I630" t="str">
        <f>VLOOKUP(A630,'[1]shui_24h-VS-hzt_10_24h.GeneDiff'!$1:$1048576,9,0)</f>
        <v>down</v>
      </c>
      <c r="J630">
        <f>VLOOKUP(A630,'[1]shui_24h-VS-hzt_10_24h.GeneDiff'!$1:$1048576,10,0)</f>
        <v>1.6766250531475399E-6</v>
      </c>
      <c r="K630">
        <f>VLOOKUP(A630,'[1]shui_24h-VS-hzt_10_24h.GeneDiff'!$1:$1048576,11,0)</f>
        <v>1.6468009750993399E-4</v>
      </c>
      <c r="L630" t="str">
        <f>VLOOKUP(A630,'[1]shui_24h-VS-hzt_10_24h.GeneDiff'!$1:$1048576,12,0)</f>
        <v>ko01100//Metabolic pathways;ko00500//Starch and sucrose metabolism</v>
      </c>
      <c r="M630" t="str">
        <f>VLOOKUP(A630,'[1]shui_24h-VS-hzt_10_24h.GeneDiff'!$1:$1048576,13,0)</f>
        <v>-</v>
      </c>
      <c r="N630" t="str">
        <f>VLOOKUP(A630,'[1]shui_24h-VS-hzt_10_24h.GeneDiff'!$1:$1048576,14,0)</f>
        <v>GO:0004553//hydrolase activity, hydrolyzing O-glycosyl compounds</v>
      </c>
      <c r="O630" t="str">
        <f>VLOOKUP(A630,'[1]shui_24h-VS-hzt_10_24h.GeneDiff'!$1:$1048576,15,0)</f>
        <v>GO:0009827//plant-type cell wall modification;GO:0044238//primary metabolic process</v>
      </c>
      <c r="P630" t="str">
        <f>VLOOKUP(A630,'[1]shui_24h-VS-hzt_10_24h.GeneDiff'!$1:$1048576,16,0)</f>
        <v>gi|697172743|ref|XP_009595307.1|/0/PREDICTED: endoglucanase 18-like [Nicotiana tomentosiformis]</v>
      </c>
    </row>
    <row r="631" spans="1:16">
      <c r="A631" s="1" t="s">
        <v>589</v>
      </c>
      <c r="B631">
        <f>VLOOKUP(A631,'[1]shui_24h-VS-hzt_10_24h.GeneDiff'!$1:$1048576,2,0)</f>
        <v>1200</v>
      </c>
      <c r="C631">
        <f>VLOOKUP(A631,'[1]shui_24h-VS-hzt_10_24h.GeneDiff'!$1:$1048576,3,0)</f>
        <v>235</v>
      </c>
      <c r="D631">
        <f>VLOOKUP(A631,'[1]shui_24h-VS-hzt_10_24h.GeneDiff'!$1:$1048576,4,0)</f>
        <v>221</v>
      </c>
      <c r="E631">
        <f>VLOOKUP(A631,'[1]shui_24h-VS-hzt_10_24h.GeneDiff'!$1:$1048576,5,0)</f>
        <v>88</v>
      </c>
      <c r="F631">
        <f>VLOOKUP(A631,'[1]shui_24h-VS-hzt_10_24h.GeneDiff'!$1:$1048576,6,0)</f>
        <v>103</v>
      </c>
      <c r="G631">
        <f>VLOOKUP(A631,'[1]shui_24h-VS-hzt_10_24h.GeneDiff'!$1:$1048576,7,0)</f>
        <v>2.8289304921395102</v>
      </c>
      <c r="H631">
        <f>VLOOKUP(A631,'[1]shui_24h-VS-hzt_10_24h.GeneDiff'!$1:$1048576,8,0)</f>
        <v>-1.29234834413428</v>
      </c>
      <c r="I631" t="str">
        <f>VLOOKUP(A631,'[1]shui_24h-VS-hzt_10_24h.GeneDiff'!$1:$1048576,9,0)</f>
        <v>down</v>
      </c>
      <c r="J631">
        <f>VLOOKUP(A631,'[1]shui_24h-VS-hzt_10_24h.GeneDiff'!$1:$1048576,10,0)</f>
        <v>1.88512007030299E-6</v>
      </c>
      <c r="K631">
        <f>VLOOKUP(A631,'[1]shui_24h-VS-hzt_10_24h.GeneDiff'!$1:$1048576,11,0)</f>
        <v>1.80663872424535E-4</v>
      </c>
      <c r="L631" t="str">
        <f>VLOOKUP(A631,'[1]shui_24h-VS-hzt_10_24h.GeneDiff'!$1:$1048576,12,0)</f>
        <v>ko01100//Metabolic pathways;ko01110//Biosynthesis of secondary metabolites;ko00400//Phenylalanine, tyrosine and tryptophan biosynthesis</v>
      </c>
      <c r="M631" t="str">
        <f>VLOOKUP(A631,'[1]shui_24h-VS-hzt_10_24h.GeneDiff'!$1:$1048576,13,0)</f>
        <v>-</v>
      </c>
      <c r="N631" t="str">
        <f>VLOOKUP(A631,'[1]shui_24h-VS-hzt_10_24h.GeneDiff'!$1:$1048576,14,0)</f>
        <v>GO:0031406//carboxylic acid binding;GO:0016836//hydro-lyase activity</v>
      </c>
      <c r="O631" t="str">
        <f>VLOOKUP(A631,'[1]shui_24h-VS-hzt_10_24h.GeneDiff'!$1:$1048576,15,0)</f>
        <v>GO:0006558//L-phenylalanine metabolic process</v>
      </c>
      <c r="P631" t="str">
        <f>VLOOKUP(A631,'[1]shui_24h-VS-hzt_10_24h.GeneDiff'!$1:$1048576,16,0)</f>
        <v>gi|697188230|ref|XP_009603150.1|/0/PREDICTED: arogenate dehydratase/prephenate dehydratase 1, chloroplastic [Nicotiana tomentosiformis]</v>
      </c>
    </row>
    <row r="632" spans="1:16">
      <c r="A632" s="1" t="s">
        <v>590</v>
      </c>
      <c r="B632">
        <f>VLOOKUP(A632,'[1]shui_24h-VS-hzt_10_24h.GeneDiff'!$1:$1048576,2,0)</f>
        <v>1476</v>
      </c>
      <c r="C632">
        <f>VLOOKUP(A632,'[1]shui_24h-VS-hzt_10_24h.GeneDiff'!$1:$1048576,3,0)</f>
        <v>327</v>
      </c>
      <c r="D632">
        <f>VLOOKUP(A632,'[1]shui_24h-VS-hzt_10_24h.GeneDiff'!$1:$1048576,4,0)</f>
        <v>336</v>
      </c>
      <c r="E632">
        <f>VLOOKUP(A632,'[1]shui_24h-VS-hzt_10_24h.GeneDiff'!$1:$1048576,5,0)</f>
        <v>165</v>
      </c>
      <c r="F632">
        <f>VLOOKUP(A632,'[1]shui_24h-VS-hzt_10_24h.GeneDiff'!$1:$1048576,6,0)</f>
        <v>143</v>
      </c>
      <c r="G632">
        <f>VLOOKUP(A632,'[1]shui_24h-VS-hzt_10_24h.GeneDiff'!$1:$1048576,7,0)</f>
        <v>3.4096575789955299</v>
      </c>
      <c r="H632">
        <f>VLOOKUP(A632,'[1]shui_24h-VS-hzt_10_24h.GeneDiff'!$1:$1048576,8,0)</f>
        <v>-1.1346896060289899</v>
      </c>
      <c r="I632" t="str">
        <f>VLOOKUP(A632,'[1]shui_24h-VS-hzt_10_24h.GeneDiff'!$1:$1048576,9,0)</f>
        <v>down</v>
      </c>
      <c r="J632">
        <f>VLOOKUP(A632,'[1]shui_24h-VS-hzt_10_24h.GeneDiff'!$1:$1048576,10,0)</f>
        <v>2.1529822652809501E-6</v>
      </c>
      <c r="K632">
        <f>VLOOKUP(A632,'[1]shui_24h-VS-hzt_10_24h.GeneDiff'!$1:$1048576,11,0)</f>
        <v>2.0076935015379799E-4</v>
      </c>
      <c r="L632" t="str">
        <f>VLOOKUP(A632,'[1]shui_24h-VS-hzt_10_24h.GeneDiff'!$1:$1048576,12,0)</f>
        <v>ko00564//Glycerophospholipid metabolism</v>
      </c>
      <c r="M632" t="str">
        <f>VLOOKUP(A632,'[1]shui_24h-VS-hzt_10_24h.GeneDiff'!$1:$1048576,13,0)</f>
        <v>GO:0044444</v>
      </c>
      <c r="N632" t="str">
        <f>VLOOKUP(A632,'[1]shui_24h-VS-hzt_10_24h.GeneDiff'!$1:$1048576,14,0)</f>
        <v>GO:0008170//N-methyltransferase activity</v>
      </c>
      <c r="O632" t="str">
        <f>VLOOKUP(A632,'[1]shui_24h-VS-hzt_10_24h.GeneDiff'!$1:$1048576,15,0)</f>
        <v>GO:0048868//pollen tube development;GO:0048229//gametophyte development;GO:0019695//choline metabolic process;GO:0046165;GO:0009791//post-embryonic development;GO:0000904//cell morphogenesis involved in differentiation</v>
      </c>
      <c r="P632" t="str">
        <f>VLOOKUP(A632,'[1]shui_24h-VS-hzt_10_24h.GeneDiff'!$1:$1048576,16,0)</f>
        <v>gi|697093591|ref|XP_009616694.1|/0/PREDICTED: phosphoethanolamine N-methyltransferase 1-like [Nicotiana tomentosiformis]</v>
      </c>
    </row>
    <row r="633" spans="1:16">
      <c r="A633" s="1" t="s">
        <v>591</v>
      </c>
      <c r="B633">
        <f>VLOOKUP(A633,'[1]shui_24h-VS-hzt_10_24h.GeneDiff'!$1:$1048576,2,0)</f>
        <v>759</v>
      </c>
      <c r="C633">
        <f>VLOOKUP(A633,'[1]shui_24h-VS-hzt_10_24h.GeneDiff'!$1:$1048576,3,0)</f>
        <v>359</v>
      </c>
      <c r="D633">
        <f>VLOOKUP(A633,'[1]shui_24h-VS-hzt_10_24h.GeneDiff'!$1:$1048576,4,0)</f>
        <v>516</v>
      </c>
      <c r="E633">
        <f>VLOOKUP(A633,'[1]shui_24h-VS-hzt_10_24h.GeneDiff'!$1:$1048576,5,0)</f>
        <v>130</v>
      </c>
      <c r="F633">
        <f>VLOOKUP(A633,'[1]shui_24h-VS-hzt_10_24h.GeneDiff'!$1:$1048576,6,0)</f>
        <v>235</v>
      </c>
      <c r="G633">
        <f>VLOOKUP(A633,'[1]shui_24h-VS-hzt_10_24h.GeneDiff'!$1:$1048576,7,0)</f>
        <v>3.7498474728980802</v>
      </c>
      <c r="H633">
        <f>VLOOKUP(A633,'[1]shui_24h-VS-hzt_10_24h.GeneDiff'!$1:$1048576,8,0)</f>
        <v>-1.30084431334207</v>
      </c>
      <c r="I633" t="str">
        <f>VLOOKUP(A633,'[1]shui_24h-VS-hzt_10_24h.GeneDiff'!$1:$1048576,9,0)</f>
        <v>down</v>
      </c>
      <c r="J633">
        <f>VLOOKUP(A633,'[1]shui_24h-VS-hzt_10_24h.GeneDiff'!$1:$1048576,10,0)</f>
        <v>2.1586732754650498E-6</v>
      </c>
      <c r="K633">
        <f>VLOOKUP(A633,'[1]shui_24h-VS-hzt_10_24h.GeneDiff'!$1:$1048576,11,0)</f>
        <v>2.0076935015379799E-4</v>
      </c>
      <c r="L633" t="str">
        <f>VLOOKUP(A633,'[1]shui_24h-VS-hzt_10_24h.GeneDiff'!$1:$1048576,12,0)</f>
        <v>-</v>
      </c>
      <c r="M633" t="str">
        <f>VLOOKUP(A633,'[1]shui_24h-VS-hzt_10_24h.GeneDiff'!$1:$1048576,13,0)</f>
        <v>GO:0031224//intrinsic component of membrane</v>
      </c>
      <c r="N633" t="str">
        <f>VLOOKUP(A633,'[1]shui_24h-VS-hzt_10_24h.GeneDiff'!$1:$1048576,14,0)</f>
        <v>GO:0042887</v>
      </c>
      <c r="O633" t="str">
        <f>VLOOKUP(A633,'[1]shui_24h-VS-hzt_10_24h.GeneDiff'!$1:$1048576,15,0)</f>
        <v>GO:0015840//urea transport;GO:0042044//fluid transport</v>
      </c>
      <c r="P633" t="str">
        <f>VLOOKUP(A633,'[1]shui_24h-VS-hzt_10_24h.GeneDiff'!$1:$1048576,16,0)</f>
        <v>gi|697140973|ref|XP_009624595.1|/1.45797e-162/PREDICTED: aquaporin TIP1-3 [Nicotiana tomentosiformis]</v>
      </c>
    </row>
    <row r="634" spans="1:16">
      <c r="A634" s="1" t="s">
        <v>592</v>
      </c>
      <c r="B634">
        <f>VLOOKUP(A634,'[1]shui_24h-VS-hzt_10_24h.GeneDiff'!$1:$1048576,2,0)</f>
        <v>549</v>
      </c>
      <c r="C634">
        <f>VLOOKUP(A634,'[1]shui_24h-VS-hzt_10_24h.GeneDiff'!$1:$1048576,3,0)</f>
        <v>256</v>
      </c>
      <c r="D634">
        <f>VLOOKUP(A634,'[1]shui_24h-VS-hzt_10_24h.GeneDiff'!$1:$1048576,4,0)</f>
        <v>156</v>
      </c>
      <c r="E634">
        <f>VLOOKUP(A634,'[1]shui_24h-VS-hzt_10_24h.GeneDiff'!$1:$1048576,5,0)</f>
        <v>55</v>
      </c>
      <c r="F634">
        <f>VLOOKUP(A634,'[1]shui_24h-VS-hzt_10_24h.GeneDiff'!$1:$1048576,6,0)</f>
        <v>82</v>
      </c>
      <c r="G634">
        <f>VLOOKUP(A634,'[1]shui_24h-VS-hzt_10_24h.GeneDiff'!$1:$1048576,7,0)</f>
        <v>2.6010314753907502</v>
      </c>
      <c r="H634">
        <f>VLOOKUP(A634,'[1]shui_24h-VS-hzt_10_24h.GeneDiff'!$1:$1048576,8,0)</f>
        <v>-1.6395899485649801</v>
      </c>
      <c r="I634" t="str">
        <f>VLOOKUP(A634,'[1]shui_24h-VS-hzt_10_24h.GeneDiff'!$1:$1048576,9,0)</f>
        <v>down</v>
      </c>
      <c r="J634">
        <f>VLOOKUP(A634,'[1]shui_24h-VS-hzt_10_24h.GeneDiff'!$1:$1048576,10,0)</f>
        <v>3.0749237106555199E-6</v>
      </c>
      <c r="K634">
        <f>VLOOKUP(A634,'[1]shui_24h-VS-hzt_10_24h.GeneDiff'!$1:$1048576,11,0)</f>
        <v>2.64888714954257E-4</v>
      </c>
      <c r="L634" t="str">
        <f>VLOOKUP(A634,'[1]shui_24h-VS-hzt_10_24h.GeneDiff'!$1:$1048576,12,0)</f>
        <v>ko00230//Purine metabolism;ko01100//Metabolic pathways</v>
      </c>
      <c r="M634" t="str">
        <f>VLOOKUP(A634,'[1]shui_24h-VS-hzt_10_24h.GeneDiff'!$1:$1048576,13,0)</f>
        <v>GO:0044444;GO:0044424</v>
      </c>
      <c r="N634" t="str">
        <f>VLOOKUP(A634,'[1]shui_24h-VS-hzt_10_24h.GeneDiff'!$1:$1048576,14,0)</f>
        <v>GO:0016763//transferase activity, transferring pentosyl groups</v>
      </c>
      <c r="O634" t="str">
        <f>VLOOKUP(A634,'[1]shui_24h-VS-hzt_10_24h.GeneDiff'!$1:$1048576,15,0)</f>
        <v>GO:0043096//purine nucleobase salvage</v>
      </c>
      <c r="P634" t="str">
        <f>VLOOKUP(A634,'[1]shui_24h-VS-hzt_10_24h.GeneDiff'!$1:$1048576,16,0)</f>
        <v>gi|697114247|ref|XP_009611023.1|/1.9963e-63/PREDICTED: adenine phosphoribosyltransferase 3 [Nicotiana tomentosiformis]</v>
      </c>
    </row>
    <row r="635" spans="1:16">
      <c r="A635" s="1" t="s">
        <v>593</v>
      </c>
      <c r="B635">
        <f>VLOOKUP(A635,'[1]shui_24h-VS-hzt_10_24h.GeneDiff'!$1:$1048576,2,0)</f>
        <v>414</v>
      </c>
      <c r="C635">
        <f>VLOOKUP(A635,'[1]shui_24h-VS-hzt_10_24h.GeneDiff'!$1:$1048576,3,0)</f>
        <v>417</v>
      </c>
      <c r="D635">
        <f>VLOOKUP(A635,'[1]shui_24h-VS-hzt_10_24h.GeneDiff'!$1:$1048576,4,0)</f>
        <v>368</v>
      </c>
      <c r="E635">
        <f>VLOOKUP(A635,'[1]shui_24h-VS-hzt_10_24h.GeneDiff'!$1:$1048576,5,0)</f>
        <v>200</v>
      </c>
      <c r="F635">
        <f>VLOOKUP(A635,'[1]shui_24h-VS-hzt_10_24h.GeneDiff'!$1:$1048576,6,0)</f>
        <v>180</v>
      </c>
      <c r="G635">
        <f>VLOOKUP(A635,'[1]shui_24h-VS-hzt_10_24h.GeneDiff'!$1:$1048576,7,0)</f>
        <v>3.6722869367489102</v>
      </c>
      <c r="H635">
        <f>VLOOKUP(A635,'[1]shui_24h-VS-hzt_10_24h.GeneDiff'!$1:$1048576,8,0)</f>
        <v>-1.07941625843966</v>
      </c>
      <c r="I635" t="str">
        <f>VLOOKUP(A635,'[1]shui_24h-VS-hzt_10_24h.GeneDiff'!$1:$1048576,9,0)</f>
        <v>down</v>
      </c>
      <c r="J635">
        <f>VLOOKUP(A635,'[1]shui_24h-VS-hzt_10_24h.GeneDiff'!$1:$1048576,10,0)</f>
        <v>3.2120127884547598E-6</v>
      </c>
      <c r="K635">
        <f>VLOOKUP(A635,'[1]shui_24h-VS-hzt_10_24h.GeneDiff'!$1:$1048576,11,0)</f>
        <v>2.74448648257967E-4</v>
      </c>
      <c r="L635" t="str">
        <f>VLOOKUP(A635,'[1]shui_24h-VS-hzt_10_24h.GeneDiff'!$1:$1048576,12,0)</f>
        <v>ko03010//Ribosome</v>
      </c>
      <c r="M635" t="str">
        <f>VLOOKUP(A635,'[1]shui_24h-VS-hzt_10_24h.GeneDiff'!$1:$1048576,13,0)</f>
        <v>GO:0005911//cell-cell junction;GO:0044391//ribosomal subunit</v>
      </c>
      <c r="N635" t="str">
        <f>VLOOKUP(A635,'[1]shui_24h-VS-hzt_10_24h.GeneDiff'!$1:$1048576,14,0)</f>
        <v>GO:0003723//RNA binding;GO:0005198//structural molecule activity</v>
      </c>
      <c r="O635" t="str">
        <f>VLOOKUP(A635,'[1]shui_24h-VS-hzt_10_24h.GeneDiff'!$1:$1048576,15,0)</f>
        <v>GO:0010467//gene expression</v>
      </c>
      <c r="P635" t="str">
        <f>VLOOKUP(A635,'[1]shui_24h-VS-hzt_10_24h.GeneDiff'!$1:$1048576,16,0)</f>
        <v>gi|697179457|ref|XP_009598709.1|/2.84666e-96/PREDICTED: 40S ribosomal protein S9-2-like [Nicotiana tomentosiformis]</v>
      </c>
    </row>
    <row r="636" spans="1:16">
      <c r="A636" s="1" t="s">
        <v>594</v>
      </c>
      <c r="B636">
        <f>VLOOKUP(A636,'[1]shui_24h-VS-hzt_10_24h.GeneDiff'!$1:$1048576,2,0)</f>
        <v>804</v>
      </c>
      <c r="C636">
        <f>VLOOKUP(A636,'[1]shui_24h-VS-hzt_10_24h.GeneDiff'!$1:$1048576,3,0)</f>
        <v>576</v>
      </c>
      <c r="D636">
        <f>VLOOKUP(A636,'[1]shui_24h-VS-hzt_10_24h.GeneDiff'!$1:$1048576,4,0)</f>
        <v>872</v>
      </c>
      <c r="E636">
        <f>VLOOKUP(A636,'[1]shui_24h-VS-hzt_10_24h.GeneDiff'!$1:$1048576,5,0)</f>
        <v>330</v>
      </c>
      <c r="F636">
        <f>VLOOKUP(A636,'[1]shui_24h-VS-hzt_10_24h.GeneDiff'!$1:$1048576,6,0)</f>
        <v>402</v>
      </c>
      <c r="G636">
        <f>VLOOKUP(A636,'[1]shui_24h-VS-hzt_10_24h.GeneDiff'!$1:$1048576,7,0)</f>
        <v>4.5609866321681301</v>
      </c>
      <c r="H636">
        <f>VLOOKUP(A636,'[1]shui_24h-VS-hzt_10_24h.GeneDiff'!$1:$1048576,8,0)</f>
        <v>-1.0130455516588499</v>
      </c>
      <c r="I636" t="str">
        <f>VLOOKUP(A636,'[1]shui_24h-VS-hzt_10_24h.GeneDiff'!$1:$1048576,9,0)</f>
        <v>down</v>
      </c>
      <c r="J636">
        <f>VLOOKUP(A636,'[1]shui_24h-VS-hzt_10_24h.GeneDiff'!$1:$1048576,10,0)</f>
        <v>3.3950961288112401E-6</v>
      </c>
      <c r="K636">
        <f>VLOOKUP(A636,'[1]shui_24h-VS-hzt_10_24h.GeneDiff'!$1:$1048576,11,0)</f>
        <v>2.8469145171619603E-4</v>
      </c>
      <c r="L636" t="str">
        <f>VLOOKUP(A636,'[1]shui_24h-VS-hzt_10_24h.GeneDiff'!$1:$1048576,12,0)</f>
        <v>-</v>
      </c>
      <c r="M636" t="str">
        <f>VLOOKUP(A636,'[1]shui_24h-VS-hzt_10_24h.GeneDiff'!$1:$1048576,13,0)</f>
        <v>-</v>
      </c>
      <c r="N636" t="str">
        <f>VLOOKUP(A636,'[1]shui_24h-VS-hzt_10_24h.GeneDiff'!$1:$1048576,14,0)</f>
        <v>GO:0005488</v>
      </c>
      <c r="O636" t="str">
        <f>VLOOKUP(A636,'[1]shui_24h-VS-hzt_10_24h.GeneDiff'!$1:$1048576,15,0)</f>
        <v>GO:0009725//response to hormone;GO:0001101//response to acid chemical</v>
      </c>
      <c r="P636" t="str">
        <f>VLOOKUP(A636,'[1]shui_24h-VS-hzt_10_24h.GeneDiff'!$1:$1048576,16,0)</f>
        <v>gi|698585111|ref|XP_009778557.1|/0/PREDICTED: transcription factor MYB1R1-like [Nicotiana sylvestris]</v>
      </c>
    </row>
    <row r="637" spans="1:16">
      <c r="A637" s="1" t="s">
        <v>595</v>
      </c>
      <c r="B637">
        <f>VLOOKUP(A637,'[1]shui_24h-VS-hzt_10_24h.GeneDiff'!$1:$1048576,2,0)</f>
        <v>1752</v>
      </c>
      <c r="C637">
        <f>VLOOKUP(A637,'[1]shui_24h-VS-hzt_10_24h.GeneDiff'!$1:$1048576,3,0)</f>
        <v>6622</v>
      </c>
      <c r="D637">
        <f>VLOOKUP(A637,'[1]shui_24h-VS-hzt_10_24h.GeneDiff'!$1:$1048576,4,0)</f>
        <v>5323</v>
      </c>
      <c r="E637">
        <f>VLOOKUP(A637,'[1]shui_24h-VS-hzt_10_24h.GeneDiff'!$1:$1048576,5,0)</f>
        <v>2115</v>
      </c>
      <c r="F637">
        <f>VLOOKUP(A637,'[1]shui_24h-VS-hzt_10_24h.GeneDiff'!$1:$1048576,6,0)</f>
        <v>3662</v>
      </c>
      <c r="G637">
        <f>VLOOKUP(A637,'[1]shui_24h-VS-hzt_10_24h.GeneDiff'!$1:$1048576,7,0)</f>
        <v>7.5865082466210598</v>
      </c>
      <c r="H637">
        <f>VLOOKUP(A637,'[1]shui_24h-VS-hzt_10_24h.GeneDiff'!$1:$1048576,8,0)</f>
        <v>-1.1021229474382599</v>
      </c>
      <c r="I637" t="str">
        <f>VLOOKUP(A637,'[1]shui_24h-VS-hzt_10_24h.GeneDiff'!$1:$1048576,9,0)</f>
        <v>down</v>
      </c>
      <c r="J637">
        <f>VLOOKUP(A637,'[1]shui_24h-VS-hzt_10_24h.GeneDiff'!$1:$1048576,10,0)</f>
        <v>3.7981784978586599E-6</v>
      </c>
      <c r="K637">
        <f>VLOOKUP(A637,'[1]shui_24h-VS-hzt_10_24h.GeneDiff'!$1:$1048576,11,0)</f>
        <v>3.1267041738638498E-4</v>
      </c>
      <c r="L637" t="str">
        <f>VLOOKUP(A637,'[1]shui_24h-VS-hzt_10_24h.GeneDiff'!$1:$1048576,12,0)</f>
        <v>ko00500//Starch and sucrose metabolism</v>
      </c>
      <c r="M637" t="str">
        <f>VLOOKUP(A637,'[1]shui_24h-VS-hzt_10_24h.GeneDiff'!$1:$1048576,13,0)</f>
        <v>GO:0009536//plastid</v>
      </c>
      <c r="N637" t="str">
        <f>VLOOKUP(A637,'[1]shui_24h-VS-hzt_10_24h.GeneDiff'!$1:$1048576,14,0)</f>
        <v>GO:0004645//phosphorylase activity;GO:0005515//protein binding;GO:0043168//anion binding</v>
      </c>
      <c r="O637" t="str">
        <f>VLOOKUP(A637,'[1]shui_24h-VS-hzt_10_24h.GeneDiff'!$1:$1048576,15,0)</f>
        <v>GO:0044238//primary metabolic process</v>
      </c>
      <c r="P637" t="str">
        <f>VLOOKUP(A637,'[1]shui_24h-VS-hzt_10_24h.GeneDiff'!$1:$1048576,16,0)</f>
        <v>gi|697151373|ref|XP_009629905.1|/0/PREDICTED: alpha-1,4 glucan phosphorylase L-1 isozyme, chloroplastic/amyloplastic [Nicotiana tomentosiformis]</v>
      </c>
    </row>
    <row r="638" spans="1:16">
      <c r="A638" s="1" t="s">
        <v>596</v>
      </c>
      <c r="B638">
        <f>VLOOKUP(A638,'[1]shui_24h-VS-hzt_10_24h.GeneDiff'!$1:$1048576,2,0)</f>
        <v>654</v>
      </c>
      <c r="C638">
        <f>VLOOKUP(A638,'[1]shui_24h-VS-hzt_10_24h.GeneDiff'!$1:$1048576,3,0)</f>
        <v>242</v>
      </c>
      <c r="D638">
        <f>VLOOKUP(A638,'[1]shui_24h-VS-hzt_10_24h.GeneDiff'!$1:$1048576,4,0)</f>
        <v>308</v>
      </c>
      <c r="E638">
        <f>VLOOKUP(A638,'[1]shui_24h-VS-hzt_10_24h.GeneDiff'!$1:$1048576,5,0)</f>
        <v>131</v>
      </c>
      <c r="F638">
        <f>VLOOKUP(A638,'[1]shui_24h-VS-hzt_10_24h.GeneDiff'!$1:$1048576,6,0)</f>
        <v>96</v>
      </c>
      <c r="G638">
        <f>VLOOKUP(A638,'[1]shui_24h-VS-hzt_10_24h.GeneDiff'!$1:$1048576,7,0)</f>
        <v>3.0895696362943501</v>
      </c>
      <c r="H638">
        <f>VLOOKUP(A638,'[1]shui_24h-VS-hzt_10_24h.GeneDiff'!$1:$1048576,8,0)</f>
        <v>-1.2966032819075299</v>
      </c>
      <c r="I638" t="str">
        <f>VLOOKUP(A638,'[1]shui_24h-VS-hzt_10_24h.GeneDiff'!$1:$1048576,9,0)</f>
        <v>down</v>
      </c>
      <c r="J638">
        <f>VLOOKUP(A638,'[1]shui_24h-VS-hzt_10_24h.GeneDiff'!$1:$1048576,10,0)</f>
        <v>3.98904668887466E-6</v>
      </c>
      <c r="K638">
        <f>VLOOKUP(A638,'[1]shui_24h-VS-hzt_10_24h.GeneDiff'!$1:$1048576,11,0)</f>
        <v>3.2415116766373501E-4</v>
      </c>
      <c r="L638" t="str">
        <f>VLOOKUP(A638,'[1]shui_24h-VS-hzt_10_24h.GeneDiff'!$1:$1048576,12,0)</f>
        <v>ko01100//Metabolic pathways;ko00770//Pantothenate and CoA biosynthesis;ko01110//Biosynthesis of secondary metabolites;ko00290//Valine, leucine and isoleucine biosynthesis</v>
      </c>
      <c r="M638" t="str">
        <f>VLOOKUP(A638,'[1]shui_24h-VS-hzt_10_24h.GeneDiff'!$1:$1048576,13,0)</f>
        <v>GO:0009532//plastid stroma</v>
      </c>
      <c r="N638" t="str">
        <f>VLOOKUP(A638,'[1]shui_24h-VS-hzt_10_24h.GeneDiff'!$1:$1048576,14,0)</f>
        <v>GO:0046914//transition metal ion binding;GO:0016836//hydro-lyase activity</v>
      </c>
      <c r="O638" t="str">
        <f>VLOOKUP(A638,'[1]shui_24h-VS-hzt_10_24h.GeneDiff'!$1:$1048576,15,0)</f>
        <v>GO:0008652//cellular amino acid biosynthetic process;GO:0048229//gametophyte development</v>
      </c>
      <c r="P638" t="str">
        <f>VLOOKUP(A638,'[1]shui_24h-VS-hzt_10_24h.GeneDiff'!$1:$1048576,16,0)</f>
        <v>gi|698519187|ref|XP_009804459.1|/1.1138e-151/PREDICTED: putative dihydroxy-acid dehydratase, mitochondrial, partial [Nicotiana sylvestris]</v>
      </c>
    </row>
    <row r="639" spans="1:16">
      <c r="A639" s="1" t="s">
        <v>597</v>
      </c>
      <c r="B639">
        <f>VLOOKUP(A639,'[1]shui_24h-VS-hzt_10_24h.GeneDiff'!$1:$1048576,2,0)</f>
        <v>432</v>
      </c>
      <c r="C639">
        <f>VLOOKUP(A639,'[1]shui_24h-VS-hzt_10_24h.GeneDiff'!$1:$1048576,3,0)</f>
        <v>429</v>
      </c>
      <c r="D639">
        <f>VLOOKUP(A639,'[1]shui_24h-VS-hzt_10_24h.GeneDiff'!$1:$1048576,4,0)</f>
        <v>404</v>
      </c>
      <c r="E639">
        <f>VLOOKUP(A639,'[1]shui_24h-VS-hzt_10_24h.GeneDiff'!$1:$1048576,5,0)</f>
        <v>222</v>
      </c>
      <c r="F639">
        <f>VLOOKUP(A639,'[1]shui_24h-VS-hzt_10_24h.GeneDiff'!$1:$1048576,6,0)</f>
        <v>194</v>
      </c>
      <c r="G639">
        <f>VLOOKUP(A639,'[1]shui_24h-VS-hzt_10_24h.GeneDiff'!$1:$1048576,7,0)</f>
        <v>3.7712631609081302</v>
      </c>
      <c r="H639">
        <f>VLOOKUP(A639,'[1]shui_24h-VS-hzt_10_24h.GeneDiff'!$1:$1048576,8,0)</f>
        <v>-1.03238733132978</v>
      </c>
      <c r="I639" t="str">
        <f>VLOOKUP(A639,'[1]shui_24h-VS-hzt_10_24h.GeneDiff'!$1:$1048576,9,0)</f>
        <v>down</v>
      </c>
      <c r="J639">
        <f>VLOOKUP(A639,'[1]shui_24h-VS-hzt_10_24h.GeneDiff'!$1:$1048576,10,0)</f>
        <v>4.2540239839837099E-6</v>
      </c>
      <c r="K639">
        <f>VLOOKUP(A639,'[1]shui_24h-VS-hzt_10_24h.GeneDiff'!$1:$1048576,11,0)</f>
        <v>3.4263802733398299E-4</v>
      </c>
      <c r="L639" t="str">
        <f>VLOOKUP(A639,'[1]shui_24h-VS-hzt_10_24h.GeneDiff'!$1:$1048576,12,0)</f>
        <v>-</v>
      </c>
      <c r="M639" t="str">
        <f>VLOOKUP(A639,'[1]shui_24h-VS-hzt_10_24h.GeneDiff'!$1:$1048576,13,0)</f>
        <v>GO:0000229</v>
      </c>
      <c r="N639" t="str">
        <f>VLOOKUP(A639,'[1]shui_24h-VS-hzt_10_24h.GeneDiff'!$1:$1048576,14,0)</f>
        <v>-</v>
      </c>
      <c r="O639" t="str">
        <f>VLOOKUP(A639,'[1]shui_24h-VS-hzt_10_24h.GeneDiff'!$1:$1048576,15,0)</f>
        <v>-</v>
      </c>
      <c r="P639" t="str">
        <f>VLOOKUP(A639,'[1]shui_24h-VS-hzt_10_24h.GeneDiff'!$1:$1048576,16,0)</f>
        <v>gi|698479703|ref|XP_009786926.1|/7.31026e-91/PREDICTED: uncharacterized protein LOC104234966 [Nicotiana sylvestris]</v>
      </c>
    </row>
    <row r="640" spans="1:16">
      <c r="A640" s="1" t="s">
        <v>598</v>
      </c>
      <c r="B640">
        <f>VLOOKUP(A640,'[1]shui_24h-VS-hzt_10_24h.GeneDiff'!$1:$1048576,2,0)</f>
        <v>759</v>
      </c>
      <c r="C640">
        <f>VLOOKUP(A640,'[1]shui_24h-VS-hzt_10_24h.GeneDiff'!$1:$1048576,3,0)</f>
        <v>72</v>
      </c>
      <c r="D640">
        <f>VLOOKUP(A640,'[1]shui_24h-VS-hzt_10_24h.GeneDiff'!$1:$1048576,4,0)</f>
        <v>87</v>
      </c>
      <c r="E640">
        <f>VLOOKUP(A640,'[1]shui_24h-VS-hzt_10_24h.GeneDiff'!$1:$1048576,5,0)</f>
        <v>11</v>
      </c>
      <c r="F640">
        <f>VLOOKUP(A640,'[1]shui_24h-VS-hzt_10_24h.GeneDiff'!$1:$1048576,6,0)</f>
        <v>23</v>
      </c>
      <c r="G640">
        <f>VLOOKUP(A640,'[1]shui_24h-VS-hzt_10_24h.GeneDiff'!$1:$1048576,7,0)</f>
        <v>1.12072949006446</v>
      </c>
      <c r="H640">
        <f>VLOOKUP(A640,'[1]shui_24h-VS-hzt_10_24h.GeneDiff'!$1:$1048576,8,0)</f>
        <v>-2.2589668956645199</v>
      </c>
      <c r="I640" t="str">
        <f>VLOOKUP(A640,'[1]shui_24h-VS-hzt_10_24h.GeneDiff'!$1:$1048576,9,0)</f>
        <v>down</v>
      </c>
      <c r="J640">
        <f>VLOOKUP(A640,'[1]shui_24h-VS-hzt_10_24h.GeneDiff'!$1:$1048576,10,0)</f>
        <v>4.2997982350832002E-6</v>
      </c>
      <c r="K640">
        <f>VLOOKUP(A640,'[1]shui_24h-VS-hzt_10_24h.GeneDiff'!$1:$1048576,11,0)</f>
        <v>3.4408207754806601E-4</v>
      </c>
      <c r="L640" t="str">
        <f>VLOOKUP(A640,'[1]shui_24h-VS-hzt_10_24h.GeneDiff'!$1:$1048576,12,0)</f>
        <v>-</v>
      </c>
      <c r="M640" t="str">
        <f>VLOOKUP(A640,'[1]shui_24h-VS-hzt_10_24h.GeneDiff'!$1:$1048576,13,0)</f>
        <v>-</v>
      </c>
      <c r="N640" t="str">
        <f>VLOOKUP(A640,'[1]shui_24h-VS-hzt_10_24h.GeneDiff'!$1:$1048576,14,0)</f>
        <v>-</v>
      </c>
      <c r="O640" t="str">
        <f>VLOOKUP(A640,'[1]shui_24h-VS-hzt_10_24h.GeneDiff'!$1:$1048576,15,0)</f>
        <v>-</v>
      </c>
      <c r="P640" t="str">
        <f>VLOOKUP(A640,'[1]shui_24h-VS-hzt_10_24h.GeneDiff'!$1:$1048576,16,0)</f>
        <v>gi|698517388|ref|XP_009803579.1|;gi|698517386|ref|XP_009803578.1|/0;0/PREDICTED: probable protein ABIL5 isoform X2 [Nicotiana sylvestris];PREDICTED: probable protein ABIL5 isoform X1 [Nicotiana sylvestris]</v>
      </c>
    </row>
    <row r="641" spans="1:16">
      <c r="A641" s="1" t="s">
        <v>599</v>
      </c>
      <c r="B641">
        <f>VLOOKUP(A641,'[1]shui_24h-VS-hzt_10_24h.GeneDiff'!$1:$1048576,2,0)</f>
        <v>630</v>
      </c>
      <c r="C641">
        <f>VLOOKUP(A641,'[1]shui_24h-VS-hzt_10_24h.GeneDiff'!$1:$1048576,3,0)</f>
        <v>46</v>
      </c>
      <c r="D641">
        <f>VLOOKUP(A641,'[1]shui_24h-VS-hzt_10_24h.GeneDiff'!$1:$1048576,4,0)</f>
        <v>94</v>
      </c>
      <c r="E641">
        <f>VLOOKUP(A641,'[1]shui_24h-VS-hzt_10_24h.GeneDiff'!$1:$1048576,5,0)</f>
        <v>11</v>
      </c>
      <c r="F641">
        <f>VLOOKUP(A641,'[1]shui_24h-VS-hzt_10_24h.GeneDiff'!$1:$1048576,6,0)</f>
        <v>13</v>
      </c>
      <c r="G641">
        <f>VLOOKUP(A641,'[1]shui_24h-VS-hzt_10_24h.GeneDiff'!$1:$1048576,7,0)</f>
        <v>0.89228701970242397</v>
      </c>
      <c r="H641">
        <f>VLOOKUP(A641,'[1]shui_24h-VS-hzt_10_24h.GeneDiff'!$1:$1048576,8,0)</f>
        <v>-2.5540206598843498</v>
      </c>
      <c r="I641" t="str">
        <f>VLOOKUP(A641,'[1]shui_24h-VS-hzt_10_24h.GeneDiff'!$1:$1048576,9,0)</f>
        <v>down</v>
      </c>
      <c r="J641">
        <f>VLOOKUP(A641,'[1]shui_24h-VS-hzt_10_24h.GeneDiff'!$1:$1048576,10,0)</f>
        <v>4.5186899281737497E-6</v>
      </c>
      <c r="K641">
        <f>VLOOKUP(A641,'[1]shui_24h-VS-hzt_10_24h.GeneDiff'!$1:$1048576,11,0)</f>
        <v>3.5977215844795502E-4</v>
      </c>
      <c r="L641" t="str">
        <f>VLOOKUP(A641,'[1]shui_24h-VS-hzt_10_24h.GeneDiff'!$1:$1048576,12,0)</f>
        <v>ko03013//RNA transport</v>
      </c>
      <c r="M641" t="str">
        <f>VLOOKUP(A641,'[1]shui_24h-VS-hzt_10_24h.GeneDiff'!$1:$1048576,13,0)</f>
        <v>-</v>
      </c>
      <c r="N641" t="str">
        <f>VLOOKUP(A641,'[1]shui_24h-VS-hzt_10_24h.GeneDiff'!$1:$1048576,14,0)</f>
        <v>-</v>
      </c>
      <c r="O641" t="str">
        <f>VLOOKUP(A641,'[1]shui_24h-VS-hzt_10_24h.GeneDiff'!$1:$1048576,15,0)</f>
        <v>-</v>
      </c>
      <c r="P641" t="str">
        <f>VLOOKUP(A641,'[1]shui_24h-VS-hzt_10_24h.GeneDiff'!$1:$1048576,16,0)</f>
        <v>gi|698496968|ref|XP_009794495.1|/6.92735e-135/PREDICTED: protein LURP-one-related 11-like [Nicotiana sylvestris]</v>
      </c>
    </row>
    <row r="642" spans="1:16">
      <c r="A642" s="1" t="s">
        <v>600</v>
      </c>
      <c r="B642">
        <f>VLOOKUP(A642,'[1]shui_24h-VS-hzt_10_24h.GeneDiff'!$1:$1048576,2,0)</f>
        <v>1632</v>
      </c>
      <c r="C642">
        <f>VLOOKUP(A642,'[1]shui_24h-VS-hzt_10_24h.GeneDiff'!$1:$1048576,3,0)</f>
        <v>233</v>
      </c>
      <c r="D642">
        <f>VLOOKUP(A642,'[1]shui_24h-VS-hzt_10_24h.GeneDiff'!$1:$1048576,4,0)</f>
        <v>391</v>
      </c>
      <c r="E642">
        <f>VLOOKUP(A642,'[1]shui_24h-VS-hzt_10_24h.GeneDiff'!$1:$1048576,5,0)</f>
        <v>100</v>
      </c>
      <c r="F642">
        <f>VLOOKUP(A642,'[1]shui_24h-VS-hzt_10_24h.GeneDiff'!$1:$1048576,6,0)</f>
        <v>150</v>
      </c>
      <c r="G642">
        <f>VLOOKUP(A642,'[1]shui_24h-VS-hzt_10_24h.GeneDiff'!$1:$1048576,7,0)</f>
        <v>3.2485801397077401</v>
      </c>
      <c r="H642">
        <f>VLOOKUP(A642,'[1]shui_24h-VS-hzt_10_24h.GeneDiff'!$1:$1048576,8,0)</f>
        <v>-1.35073248118598</v>
      </c>
      <c r="I642" t="str">
        <f>VLOOKUP(A642,'[1]shui_24h-VS-hzt_10_24h.GeneDiff'!$1:$1048576,9,0)</f>
        <v>down</v>
      </c>
      <c r="J642">
        <f>VLOOKUP(A642,'[1]shui_24h-VS-hzt_10_24h.GeneDiff'!$1:$1048576,10,0)</f>
        <v>4.9900488924639204E-6</v>
      </c>
      <c r="K642">
        <f>VLOOKUP(A642,'[1]shui_24h-VS-hzt_10_24h.GeneDiff'!$1:$1048576,11,0)</f>
        <v>3.8751539785836198E-4</v>
      </c>
      <c r="L642" t="str">
        <f>VLOOKUP(A642,'[1]shui_24h-VS-hzt_10_24h.GeneDiff'!$1:$1048576,12,0)</f>
        <v>ko01100//Metabolic pathways;ko00053//Ascorbate and aldarate metabolism</v>
      </c>
      <c r="M642" t="str">
        <f>VLOOKUP(A642,'[1]shui_24h-VS-hzt_10_24h.GeneDiff'!$1:$1048576,13,0)</f>
        <v>GO:0005911//cell-cell junction;GO:0005618//cell wall</v>
      </c>
      <c r="N642" t="str">
        <f>VLOOKUP(A642,'[1]shui_24h-VS-hzt_10_24h.GeneDiff'!$1:$1048576,14,0)</f>
        <v>GO:0046914//transition metal ion binding;GO:0003824//catalytic activity</v>
      </c>
      <c r="O642" t="str">
        <f>VLOOKUP(A642,'[1]shui_24h-VS-hzt_10_24h.GeneDiff'!$1:$1048576,15,0)</f>
        <v>GO:0044710</v>
      </c>
      <c r="P642" t="str">
        <f>VLOOKUP(A642,'[1]shui_24h-VS-hzt_10_24h.GeneDiff'!$1:$1048576,16,0)</f>
        <v>gi|697153314|ref|XP_009630902.1|/0/PREDICTED: L-ascorbate oxidase homolog isoform X3 [Nicotiana tomentosiformis]</v>
      </c>
    </row>
    <row r="643" spans="1:16">
      <c r="A643" s="1" t="s">
        <v>601</v>
      </c>
      <c r="B643">
        <f>VLOOKUP(A643,'[1]shui_24h-VS-hzt_10_24h.GeneDiff'!$1:$1048576,2,0)</f>
        <v>783</v>
      </c>
      <c r="C643">
        <f>VLOOKUP(A643,'[1]shui_24h-VS-hzt_10_24h.GeneDiff'!$1:$1048576,3,0)</f>
        <v>277</v>
      </c>
      <c r="D643">
        <f>VLOOKUP(A643,'[1]shui_24h-VS-hzt_10_24h.GeneDiff'!$1:$1048576,4,0)</f>
        <v>301</v>
      </c>
      <c r="E643">
        <f>VLOOKUP(A643,'[1]shui_24h-VS-hzt_10_24h.GeneDiff'!$1:$1048576,5,0)</f>
        <v>141</v>
      </c>
      <c r="F643">
        <f>VLOOKUP(A643,'[1]shui_24h-VS-hzt_10_24h.GeneDiff'!$1:$1048576,6,0)</f>
        <v>126</v>
      </c>
      <c r="G643">
        <f>VLOOKUP(A643,'[1]shui_24h-VS-hzt_10_24h.GeneDiff'!$1:$1048576,7,0)</f>
        <v>3.20974282972715</v>
      </c>
      <c r="H643">
        <f>VLOOKUP(A643,'[1]shui_24h-VS-hzt_10_24h.GeneDiff'!$1:$1048576,8,0)</f>
        <v>-1.14236702640093</v>
      </c>
      <c r="I643" t="str">
        <f>VLOOKUP(A643,'[1]shui_24h-VS-hzt_10_24h.GeneDiff'!$1:$1048576,9,0)</f>
        <v>down</v>
      </c>
      <c r="J643">
        <f>VLOOKUP(A643,'[1]shui_24h-VS-hzt_10_24h.GeneDiff'!$1:$1048576,10,0)</f>
        <v>5.0900843785362003E-6</v>
      </c>
      <c r="K643">
        <f>VLOOKUP(A643,'[1]shui_24h-VS-hzt_10_24h.GeneDiff'!$1:$1048576,11,0)</f>
        <v>3.90926524580888E-4</v>
      </c>
      <c r="L643" t="str">
        <f>VLOOKUP(A643,'[1]shui_24h-VS-hzt_10_24h.GeneDiff'!$1:$1048576,12,0)</f>
        <v>ko03015//mRNA surveillance pathway;ko03010//Ribosome</v>
      </c>
      <c r="M643" t="str">
        <f>VLOOKUP(A643,'[1]shui_24h-VS-hzt_10_24h.GeneDiff'!$1:$1048576,13,0)</f>
        <v>-</v>
      </c>
      <c r="N643" t="str">
        <f>VLOOKUP(A643,'[1]shui_24h-VS-hzt_10_24h.GeneDiff'!$1:$1048576,14,0)</f>
        <v>GO:0036094//small molecule binding;GO:0043167//ion binding;GO:0097159//organic cyclic compound binding;GO:1901363</v>
      </c>
      <c r="O643" t="str">
        <f>VLOOKUP(A643,'[1]shui_24h-VS-hzt_10_24h.GeneDiff'!$1:$1048576,15,0)</f>
        <v>-</v>
      </c>
      <c r="P643" t="str">
        <f>VLOOKUP(A643,'[1]shui_24h-VS-hzt_10_24h.GeneDiff'!$1:$1048576,16,0)</f>
        <v>gi|697097714|ref|XP_009623005.1|/1.43358e-105/PREDICTED: glycine-rich RNA-binding protein 4, mitochondrial-like [Nicotiana tomentosiformis]</v>
      </c>
    </row>
    <row r="644" spans="1:16">
      <c r="A644" s="1" t="s">
        <v>602</v>
      </c>
      <c r="B644">
        <f>VLOOKUP(A644,'[1]shui_24h-VS-hzt_10_24h.GeneDiff'!$1:$1048576,2,0)</f>
        <v>1179</v>
      </c>
      <c r="C644">
        <f>VLOOKUP(A644,'[1]shui_24h-VS-hzt_10_24h.GeneDiff'!$1:$1048576,3,0)</f>
        <v>742</v>
      </c>
      <c r="D644">
        <f>VLOOKUP(A644,'[1]shui_24h-VS-hzt_10_24h.GeneDiff'!$1:$1048576,4,0)</f>
        <v>674</v>
      </c>
      <c r="E644">
        <f>VLOOKUP(A644,'[1]shui_24h-VS-hzt_10_24h.GeneDiff'!$1:$1048576,5,0)</f>
        <v>261</v>
      </c>
      <c r="F644">
        <f>VLOOKUP(A644,'[1]shui_24h-VS-hzt_10_24h.GeneDiff'!$1:$1048576,6,0)</f>
        <v>442</v>
      </c>
      <c r="G644">
        <f>VLOOKUP(A644,'[1]shui_24h-VS-hzt_10_24h.GeneDiff'!$1:$1048576,7,0)</f>
        <v>4.52495094728922</v>
      </c>
      <c r="H644">
        <f>VLOOKUP(A644,'[1]shui_24h-VS-hzt_10_24h.GeneDiff'!$1:$1048576,8,0)</f>
        <v>-1.05912380595876</v>
      </c>
      <c r="I644" t="str">
        <f>VLOOKUP(A644,'[1]shui_24h-VS-hzt_10_24h.GeneDiff'!$1:$1048576,9,0)</f>
        <v>down</v>
      </c>
      <c r="J644">
        <f>VLOOKUP(A644,'[1]shui_24h-VS-hzt_10_24h.GeneDiff'!$1:$1048576,10,0)</f>
        <v>5.0959688414711798E-6</v>
      </c>
      <c r="K644">
        <f>VLOOKUP(A644,'[1]shui_24h-VS-hzt_10_24h.GeneDiff'!$1:$1048576,11,0)</f>
        <v>3.90926524580888E-4</v>
      </c>
      <c r="L644" t="str">
        <f>VLOOKUP(A644,'[1]shui_24h-VS-hzt_10_24h.GeneDiff'!$1:$1048576,12,0)</f>
        <v>ko00061//Fatty acid biosynthesis;ko01100//Metabolic pathways</v>
      </c>
      <c r="M644" t="str">
        <f>VLOOKUP(A644,'[1]shui_24h-VS-hzt_10_24h.GeneDiff'!$1:$1048576,13,0)</f>
        <v>GO:0009526//plastid envelope;GO:0009532//plastid stroma</v>
      </c>
      <c r="N644" t="str">
        <f>VLOOKUP(A644,'[1]shui_24h-VS-hzt_10_24h.GeneDiff'!$1:$1048576,14,0)</f>
        <v>GO:0046914//transition metal ion binding;GO:0016628//oxidoreductase activity, acting on the CH-CH group of donors, NAD or NADP as acceptor;GO:0004312//fatty acid synthase activity</v>
      </c>
      <c r="O644" t="str">
        <f>VLOOKUP(A644,'[1]shui_24h-VS-hzt_10_24h.GeneDiff'!$1:$1048576,15,0)</f>
        <v>GO:0044710</v>
      </c>
      <c r="P644" t="str">
        <f>VLOOKUP(A644,'[1]shui_24h-VS-hzt_10_24h.GeneDiff'!$1:$1048576,16,0)</f>
        <v>gi|697128558|ref|XP_009618336.1|/0/PREDICTED: enoyl-[acyl-carrier-protein] reductase [NADH], chloroplastic-like [Nicotiana tomentosiformis]</v>
      </c>
    </row>
    <row r="645" spans="1:16">
      <c r="A645" s="1" t="s">
        <v>603</v>
      </c>
      <c r="B645">
        <f>VLOOKUP(A645,'[1]shui_24h-VS-hzt_10_24h.GeneDiff'!$1:$1048576,2,0)</f>
        <v>846</v>
      </c>
      <c r="C645">
        <f>VLOOKUP(A645,'[1]shui_24h-VS-hzt_10_24h.GeneDiff'!$1:$1048576,3,0)</f>
        <v>702</v>
      </c>
      <c r="D645">
        <f>VLOOKUP(A645,'[1]shui_24h-VS-hzt_10_24h.GeneDiff'!$1:$1048576,4,0)</f>
        <v>459</v>
      </c>
      <c r="E645">
        <f>VLOOKUP(A645,'[1]shui_24h-VS-hzt_10_24h.GeneDiff'!$1:$1048576,5,0)</f>
        <v>89</v>
      </c>
      <c r="F645">
        <f>VLOOKUP(A645,'[1]shui_24h-VS-hzt_10_24h.GeneDiff'!$1:$1048576,6,0)</f>
        <v>274</v>
      </c>
      <c r="G645">
        <f>VLOOKUP(A645,'[1]shui_24h-VS-hzt_10_24h.GeneDiff'!$1:$1048576,7,0)</f>
        <v>4.0579085314070298</v>
      </c>
      <c r="H645">
        <f>VLOOKUP(A645,'[1]shui_24h-VS-hzt_10_24h.GeneDiff'!$1:$1048576,8,0)</f>
        <v>-1.7480995478917301</v>
      </c>
      <c r="I645" t="str">
        <f>VLOOKUP(A645,'[1]shui_24h-VS-hzt_10_24h.GeneDiff'!$1:$1048576,9,0)</f>
        <v>down</v>
      </c>
      <c r="J645">
        <f>VLOOKUP(A645,'[1]shui_24h-VS-hzt_10_24h.GeneDiff'!$1:$1048576,10,0)</f>
        <v>6.77129918713909E-6</v>
      </c>
      <c r="K645">
        <f>VLOOKUP(A645,'[1]shui_24h-VS-hzt_10_24h.GeneDiff'!$1:$1048576,11,0)</f>
        <v>4.9534174494503095E-4</v>
      </c>
      <c r="L645" t="str">
        <f>VLOOKUP(A645,'[1]shui_24h-VS-hzt_10_24h.GeneDiff'!$1:$1048576,12,0)</f>
        <v>ko01100//Metabolic pathways;ko00906//Carotenoid biosynthesis;ko01110//Biosynthesis of secondary metabolites</v>
      </c>
      <c r="M645" t="str">
        <f>VLOOKUP(A645,'[1]shui_24h-VS-hzt_10_24h.GeneDiff'!$1:$1048576,13,0)</f>
        <v>GO:0044444</v>
      </c>
      <c r="N645" t="str">
        <f>VLOOKUP(A645,'[1]shui_24h-VS-hzt_10_24h.GeneDiff'!$1:$1048576,14,0)</f>
        <v>GO:0016616//oxidoreductase activity, acting on the CH-OH group of donors, NAD or NADP as acceptor</v>
      </c>
      <c r="O645" t="str">
        <f>VLOOKUP(A645,'[1]shui_24h-VS-hzt_10_24h.GeneDiff'!$1:$1048576,15,0)</f>
        <v>GO:0006560//proline metabolic process;GO:0009688//abscisic acid biosynthetic process;GO:0006950//response to stress;GO:0009746</v>
      </c>
      <c r="P645" t="str">
        <f>VLOOKUP(A645,'[1]shui_24h-VS-hzt_10_24h.GeneDiff'!$1:$1048576,16,0)</f>
        <v>gi|698481462|ref|XP_009787721.1|/0/PREDICTED: xanthoxin dehydrogenase-like [Nicotiana sylvestris]</v>
      </c>
    </row>
    <row r="646" spans="1:16">
      <c r="A646" s="1" t="s">
        <v>604</v>
      </c>
      <c r="B646">
        <f>VLOOKUP(A646,'[1]shui_24h-VS-hzt_10_24h.GeneDiff'!$1:$1048576,2,0)</f>
        <v>540</v>
      </c>
      <c r="C646">
        <f>VLOOKUP(A646,'[1]shui_24h-VS-hzt_10_24h.GeneDiff'!$1:$1048576,3,0)</f>
        <v>357</v>
      </c>
      <c r="D646">
        <f>VLOOKUP(A646,'[1]shui_24h-VS-hzt_10_24h.GeneDiff'!$1:$1048576,4,0)</f>
        <v>577</v>
      </c>
      <c r="E646">
        <f>VLOOKUP(A646,'[1]shui_24h-VS-hzt_10_24h.GeneDiff'!$1:$1048576,5,0)</f>
        <v>235</v>
      </c>
      <c r="F646">
        <f>VLOOKUP(A646,'[1]shui_24h-VS-hzt_10_24h.GeneDiff'!$1:$1048576,6,0)</f>
        <v>174</v>
      </c>
      <c r="G646">
        <f>VLOOKUP(A646,'[1]shui_24h-VS-hzt_10_24h.GeneDiff'!$1:$1048576,7,0)</f>
        <v>3.8694527950679398</v>
      </c>
      <c r="H646">
        <f>VLOOKUP(A646,'[1]shui_24h-VS-hzt_10_24h.GeneDiff'!$1:$1048576,8,0)</f>
        <v>-1.2055659614579699</v>
      </c>
      <c r="I646" t="str">
        <f>VLOOKUP(A646,'[1]shui_24h-VS-hzt_10_24h.GeneDiff'!$1:$1048576,9,0)</f>
        <v>down</v>
      </c>
      <c r="J646">
        <f>VLOOKUP(A646,'[1]shui_24h-VS-hzt_10_24h.GeneDiff'!$1:$1048576,10,0)</f>
        <v>7.20487295363721E-6</v>
      </c>
      <c r="K646">
        <f>VLOOKUP(A646,'[1]shui_24h-VS-hzt_10_24h.GeneDiff'!$1:$1048576,11,0)</f>
        <v>5.2462457125918602E-4</v>
      </c>
      <c r="L646" t="str">
        <f>VLOOKUP(A646,'[1]shui_24h-VS-hzt_10_24h.GeneDiff'!$1:$1048576,12,0)</f>
        <v>-</v>
      </c>
      <c r="M646" t="str">
        <f>VLOOKUP(A646,'[1]shui_24h-VS-hzt_10_24h.GeneDiff'!$1:$1048576,13,0)</f>
        <v>GO:0043231//intracellular membrane-bounded organelle</v>
      </c>
      <c r="N646" t="str">
        <f>VLOOKUP(A646,'[1]shui_24h-VS-hzt_10_24h.GeneDiff'!$1:$1048576,14,0)</f>
        <v>GO:0016859//cis-trans isomerase activity</v>
      </c>
      <c r="O646" t="str">
        <f>VLOOKUP(A646,'[1]shui_24h-VS-hzt_10_24h.GeneDiff'!$1:$1048576,15,0)</f>
        <v>GO:0018208//peptidyl-proline modification;GO:0010038//response to metal ion</v>
      </c>
      <c r="P646" t="str">
        <f>VLOOKUP(A646,'[1]shui_24h-VS-hzt_10_24h.GeneDiff'!$1:$1048576,16,0)</f>
        <v>gi|698562834|ref|XP_009772522.1|/3.21081e-120/PREDICTED: peptidyl-prolyl cis-trans isomerase CYP19-3-like [Nicotiana sylvestris]</v>
      </c>
    </row>
    <row r="647" spans="1:16">
      <c r="A647" s="1" t="s">
        <v>605</v>
      </c>
      <c r="B647">
        <f>VLOOKUP(A647,'[1]shui_24h-VS-hzt_10_24h.GeneDiff'!$1:$1048576,2,0)</f>
        <v>555</v>
      </c>
      <c r="C647">
        <f>VLOOKUP(A647,'[1]shui_24h-VS-hzt_10_24h.GeneDiff'!$1:$1048576,3,0)</f>
        <v>214</v>
      </c>
      <c r="D647">
        <f>VLOOKUP(A647,'[1]shui_24h-VS-hzt_10_24h.GeneDiff'!$1:$1048576,4,0)</f>
        <v>350</v>
      </c>
      <c r="E647">
        <f>VLOOKUP(A647,'[1]shui_24h-VS-hzt_10_24h.GeneDiff'!$1:$1048576,5,0)</f>
        <v>76</v>
      </c>
      <c r="F647">
        <f>VLOOKUP(A647,'[1]shui_24h-VS-hzt_10_24h.GeneDiff'!$1:$1048576,6,0)</f>
        <v>138</v>
      </c>
      <c r="G647">
        <f>VLOOKUP(A647,'[1]shui_24h-VS-hzt_10_24h.GeneDiff'!$1:$1048576,7,0)</f>
        <v>3.0817667676301101</v>
      </c>
      <c r="H647">
        <f>VLOOKUP(A647,'[1]shui_24h-VS-hzt_10_24h.GeneDiff'!$1:$1048576,8,0)</f>
        <v>-1.43397347443898</v>
      </c>
      <c r="I647" t="str">
        <f>VLOOKUP(A647,'[1]shui_24h-VS-hzt_10_24h.GeneDiff'!$1:$1048576,9,0)</f>
        <v>down</v>
      </c>
      <c r="J647">
        <f>VLOOKUP(A647,'[1]shui_24h-VS-hzt_10_24h.GeneDiff'!$1:$1048576,10,0)</f>
        <v>7.3188305848203803E-6</v>
      </c>
      <c r="K647">
        <f>VLOOKUP(A647,'[1]shui_24h-VS-hzt_10_24h.GeneDiff'!$1:$1048576,11,0)</f>
        <v>5.3047220576736001E-4</v>
      </c>
      <c r="L647" t="str">
        <f>VLOOKUP(A647,'[1]shui_24h-VS-hzt_10_24h.GeneDiff'!$1:$1048576,12,0)</f>
        <v>-</v>
      </c>
      <c r="M647" t="str">
        <f>VLOOKUP(A647,'[1]shui_24h-VS-hzt_10_24h.GeneDiff'!$1:$1048576,13,0)</f>
        <v>-</v>
      </c>
      <c r="N647" t="str">
        <f>VLOOKUP(A647,'[1]shui_24h-VS-hzt_10_24h.GeneDiff'!$1:$1048576,14,0)</f>
        <v>-</v>
      </c>
      <c r="O647" t="str">
        <f>VLOOKUP(A647,'[1]shui_24h-VS-hzt_10_24h.GeneDiff'!$1:$1048576,15,0)</f>
        <v>GO:0006812//cation transport</v>
      </c>
      <c r="P647" t="str">
        <f>VLOOKUP(A647,'[1]shui_24h-VS-hzt_10_24h.GeneDiff'!$1:$1048576,16,0)</f>
        <v>gi|697165726|ref|XP_009591670.1|/6.50226e-109/PREDICTED: vacuolar cation/proton exchanger 3-like isoform X2 [Nicotiana tomentosiformis]</v>
      </c>
    </row>
    <row r="648" spans="1:16">
      <c r="A648" s="1" t="s">
        <v>606</v>
      </c>
      <c r="B648">
        <f>VLOOKUP(A648,'[1]shui_24h-VS-hzt_10_24h.GeneDiff'!$1:$1048576,2,0)</f>
        <v>402</v>
      </c>
      <c r="C648">
        <f>VLOOKUP(A648,'[1]shui_24h-VS-hzt_10_24h.GeneDiff'!$1:$1048576,3,0)</f>
        <v>708</v>
      </c>
      <c r="D648">
        <f>VLOOKUP(A648,'[1]shui_24h-VS-hzt_10_24h.GeneDiff'!$1:$1048576,4,0)</f>
        <v>571</v>
      </c>
      <c r="E648">
        <f>VLOOKUP(A648,'[1]shui_24h-VS-hzt_10_24h.GeneDiff'!$1:$1048576,5,0)</f>
        <v>358</v>
      </c>
      <c r="F648">
        <f>VLOOKUP(A648,'[1]shui_24h-VS-hzt_10_24h.GeneDiff'!$1:$1048576,6,0)</f>
        <v>252</v>
      </c>
      <c r="G648">
        <f>VLOOKUP(A648,'[1]shui_24h-VS-hzt_10_24h.GeneDiff'!$1:$1048576,7,0)</f>
        <v>4.3698402247164703</v>
      </c>
      <c r="H648">
        <f>VLOOKUP(A648,'[1]shui_24h-VS-hzt_10_24h.GeneDiff'!$1:$1048576,8,0)</f>
        <v>-1.09625687129314</v>
      </c>
      <c r="I648" t="str">
        <f>VLOOKUP(A648,'[1]shui_24h-VS-hzt_10_24h.GeneDiff'!$1:$1048576,9,0)</f>
        <v>down</v>
      </c>
      <c r="J648">
        <f>VLOOKUP(A648,'[1]shui_24h-VS-hzt_10_24h.GeneDiff'!$1:$1048576,10,0)</f>
        <v>8.1940981527479294E-6</v>
      </c>
      <c r="K648">
        <f>VLOOKUP(A648,'[1]shui_24h-VS-hzt_10_24h.GeneDiff'!$1:$1048576,11,0)</f>
        <v>5.7926394766365295E-4</v>
      </c>
      <c r="L648" t="str">
        <f>VLOOKUP(A648,'[1]shui_24h-VS-hzt_10_24h.GeneDiff'!$1:$1048576,12,0)</f>
        <v>ko03010//Ribosome</v>
      </c>
      <c r="M648" t="str">
        <f>VLOOKUP(A648,'[1]shui_24h-VS-hzt_10_24h.GeneDiff'!$1:$1048576,13,0)</f>
        <v>GO:0015935//small ribosomal subunit;GO:0016020//membrane;GO:0030312//external encapsulating structure;GO:0044437;GO:0009536//plastid;GO:0031981//nuclear lumen</v>
      </c>
      <c r="N648" t="str">
        <f>VLOOKUP(A648,'[1]shui_24h-VS-hzt_10_24h.GeneDiff'!$1:$1048576,14,0)</f>
        <v>GO:0036094//small molecule binding;GO:0005198//structural molecule activity</v>
      </c>
      <c r="O648" t="str">
        <f>VLOOKUP(A648,'[1]shui_24h-VS-hzt_10_24h.GeneDiff'!$1:$1048576,15,0)</f>
        <v>GO:0010467//gene expression</v>
      </c>
      <c r="P648" t="str">
        <f>VLOOKUP(A648,'[1]shui_24h-VS-hzt_10_24h.GeneDiff'!$1:$1048576,16,0)</f>
        <v>gi|698462374|ref|XP_009781975.1|/2.45058e-84/PREDICTED: 40S ribosomal protein S24-1-like [Nicotiana sylvestris]</v>
      </c>
    </row>
    <row r="649" spans="1:16">
      <c r="A649" s="1" t="s">
        <v>607</v>
      </c>
      <c r="B649">
        <f>VLOOKUP(A649,'[1]shui_24h-VS-hzt_10_24h.GeneDiff'!$1:$1048576,2,0)</f>
        <v>894</v>
      </c>
      <c r="C649">
        <f>VLOOKUP(A649,'[1]shui_24h-VS-hzt_10_24h.GeneDiff'!$1:$1048576,3,0)</f>
        <v>499</v>
      </c>
      <c r="D649">
        <f>VLOOKUP(A649,'[1]shui_24h-VS-hzt_10_24h.GeneDiff'!$1:$1048576,4,0)</f>
        <v>778</v>
      </c>
      <c r="E649">
        <f>VLOOKUP(A649,'[1]shui_24h-VS-hzt_10_24h.GeneDiff'!$1:$1048576,5,0)</f>
        <v>176</v>
      </c>
      <c r="F649">
        <f>VLOOKUP(A649,'[1]shui_24h-VS-hzt_10_24h.GeneDiff'!$1:$1048576,6,0)</f>
        <v>362</v>
      </c>
      <c r="G649">
        <f>VLOOKUP(A649,'[1]shui_24h-VS-hzt_10_24h.GeneDiff'!$1:$1048576,7,0)</f>
        <v>4.2941907459925197</v>
      </c>
      <c r="H649">
        <f>VLOOKUP(A649,'[1]shui_24h-VS-hzt_10_24h.GeneDiff'!$1:$1048576,8,0)</f>
        <v>-1.2888698540229899</v>
      </c>
      <c r="I649" t="str">
        <f>VLOOKUP(A649,'[1]shui_24h-VS-hzt_10_24h.GeneDiff'!$1:$1048576,9,0)</f>
        <v>down</v>
      </c>
      <c r="J649">
        <f>VLOOKUP(A649,'[1]shui_24h-VS-hzt_10_24h.GeneDiff'!$1:$1048576,10,0)</f>
        <v>1.0445963697042899E-5</v>
      </c>
      <c r="K649">
        <f>VLOOKUP(A649,'[1]shui_24h-VS-hzt_10_24h.GeneDiff'!$1:$1048576,11,0)</f>
        <v>7.0676135065250202E-4</v>
      </c>
      <c r="L649" t="str">
        <f>VLOOKUP(A649,'[1]shui_24h-VS-hzt_10_24h.GeneDiff'!$1:$1048576,12,0)</f>
        <v>-</v>
      </c>
      <c r="M649" t="str">
        <f>VLOOKUP(A649,'[1]shui_24h-VS-hzt_10_24h.GeneDiff'!$1:$1048576,13,0)</f>
        <v>-</v>
      </c>
      <c r="N649" t="str">
        <f>VLOOKUP(A649,'[1]shui_24h-VS-hzt_10_24h.GeneDiff'!$1:$1048576,14,0)</f>
        <v>-</v>
      </c>
      <c r="O649" t="str">
        <f>VLOOKUP(A649,'[1]shui_24h-VS-hzt_10_24h.GeneDiff'!$1:$1048576,15,0)</f>
        <v>-</v>
      </c>
      <c r="P649" t="str">
        <f>VLOOKUP(A649,'[1]shui_24h-VS-hzt_10_24h.GeneDiff'!$1:$1048576,16,0)</f>
        <v>gi|698430077|ref|XP_009792514.1|/0/PREDICTED: aspartic proteinase-like, partial [Nicotiana sylvestris]</v>
      </c>
    </row>
    <row r="650" spans="1:16">
      <c r="A650" s="1" t="s">
        <v>608</v>
      </c>
      <c r="B650">
        <f>VLOOKUP(A650,'[1]shui_24h-VS-hzt_10_24h.GeneDiff'!$1:$1048576,2,0)</f>
        <v>903</v>
      </c>
      <c r="C650">
        <f>VLOOKUP(A650,'[1]shui_24h-VS-hzt_10_24h.GeneDiff'!$1:$1048576,3,0)</f>
        <v>384</v>
      </c>
      <c r="D650">
        <f>VLOOKUP(A650,'[1]shui_24h-VS-hzt_10_24h.GeneDiff'!$1:$1048576,4,0)</f>
        <v>517</v>
      </c>
      <c r="E650">
        <f>VLOOKUP(A650,'[1]shui_24h-VS-hzt_10_24h.GeneDiff'!$1:$1048576,5,0)</f>
        <v>246</v>
      </c>
      <c r="F650">
        <f>VLOOKUP(A650,'[1]shui_24h-VS-hzt_10_24h.GeneDiff'!$1:$1048576,6,0)</f>
        <v>160</v>
      </c>
      <c r="G650">
        <f>VLOOKUP(A650,'[1]shui_24h-VS-hzt_10_24h.GeneDiff'!$1:$1048576,7,0)</f>
        <v>3.8341166931900301</v>
      </c>
      <c r="H650">
        <f>VLOOKUP(A650,'[1]shui_24h-VS-hzt_10_24h.GeneDiff'!$1:$1048576,8,0)</f>
        <v>-1.1650421793885599</v>
      </c>
      <c r="I650" t="str">
        <f>VLOOKUP(A650,'[1]shui_24h-VS-hzt_10_24h.GeneDiff'!$1:$1048576,9,0)</f>
        <v>down</v>
      </c>
      <c r="J650">
        <f>VLOOKUP(A650,'[1]shui_24h-VS-hzt_10_24h.GeneDiff'!$1:$1048576,10,0)</f>
        <v>1.147795850303E-5</v>
      </c>
      <c r="K650">
        <f>VLOOKUP(A650,'[1]shui_24h-VS-hzt_10_24h.GeneDiff'!$1:$1048576,11,0)</f>
        <v>7.6347796127010901E-4</v>
      </c>
      <c r="L650" t="str">
        <f>VLOOKUP(A650,'[1]shui_24h-VS-hzt_10_24h.GeneDiff'!$1:$1048576,12,0)</f>
        <v>-</v>
      </c>
      <c r="M650" t="str">
        <f>VLOOKUP(A650,'[1]shui_24h-VS-hzt_10_24h.GeneDiff'!$1:$1048576,13,0)</f>
        <v>-</v>
      </c>
      <c r="N650" t="str">
        <f>VLOOKUP(A650,'[1]shui_24h-VS-hzt_10_24h.GeneDiff'!$1:$1048576,14,0)</f>
        <v>-</v>
      </c>
      <c r="O650" t="str">
        <f>VLOOKUP(A650,'[1]shui_24h-VS-hzt_10_24h.GeneDiff'!$1:$1048576,15,0)</f>
        <v>-</v>
      </c>
      <c r="P650" t="str">
        <f>VLOOKUP(A650,'[1]shui_24h-VS-hzt_10_24h.GeneDiff'!$1:$1048576,16,0)</f>
        <v>gi|697143042|ref|XP_009625629.1|/2.67477e-146/PREDICTED: probable rRNA-processing protein EBP2 homolog [Nicotiana tomentosiformis]</v>
      </c>
    </row>
    <row r="651" spans="1:16">
      <c r="A651" s="1" t="s">
        <v>609</v>
      </c>
      <c r="B651">
        <f>VLOOKUP(A651,'[1]shui_24h-VS-hzt_10_24h.GeneDiff'!$1:$1048576,2,0)</f>
        <v>1161</v>
      </c>
      <c r="C651">
        <f>VLOOKUP(A651,'[1]shui_24h-VS-hzt_10_24h.GeneDiff'!$1:$1048576,3,0)</f>
        <v>2101</v>
      </c>
      <c r="D651">
        <f>VLOOKUP(A651,'[1]shui_24h-VS-hzt_10_24h.GeneDiff'!$1:$1048576,4,0)</f>
        <v>1809</v>
      </c>
      <c r="E651">
        <f>VLOOKUP(A651,'[1]shui_24h-VS-hzt_10_24h.GeneDiff'!$1:$1048576,5,0)</f>
        <v>585</v>
      </c>
      <c r="F651">
        <f>VLOOKUP(A651,'[1]shui_24h-VS-hzt_10_24h.GeneDiff'!$1:$1048576,6,0)</f>
        <v>1218</v>
      </c>
      <c r="G651">
        <f>VLOOKUP(A651,'[1]shui_24h-VS-hzt_10_24h.GeneDiff'!$1:$1048576,7,0)</f>
        <v>5.9524692287588099</v>
      </c>
      <c r="H651">
        <f>VLOOKUP(A651,'[1]shui_24h-VS-hzt_10_24h.GeneDiff'!$1:$1048576,8,0)</f>
        <v>-1.1738321854490099</v>
      </c>
      <c r="I651" t="str">
        <f>VLOOKUP(A651,'[1]shui_24h-VS-hzt_10_24h.GeneDiff'!$1:$1048576,9,0)</f>
        <v>down</v>
      </c>
      <c r="J651">
        <f>VLOOKUP(A651,'[1]shui_24h-VS-hzt_10_24h.GeneDiff'!$1:$1048576,10,0)</f>
        <v>1.22791909113115E-5</v>
      </c>
      <c r="K651">
        <f>VLOOKUP(A651,'[1]shui_24h-VS-hzt_10_24h.GeneDiff'!$1:$1048576,11,0)</f>
        <v>8.08247620548516E-4</v>
      </c>
      <c r="L651" t="str">
        <f>VLOOKUP(A651,'[1]shui_24h-VS-hzt_10_24h.GeneDiff'!$1:$1048576,12,0)</f>
        <v>ko00500//Starch and sucrose metabolism</v>
      </c>
      <c r="M651" t="str">
        <f>VLOOKUP(A651,'[1]shui_24h-VS-hzt_10_24h.GeneDiff'!$1:$1048576,13,0)</f>
        <v>GO:0009536//plastid</v>
      </c>
      <c r="N651" t="str">
        <f>VLOOKUP(A651,'[1]shui_24h-VS-hzt_10_24h.GeneDiff'!$1:$1048576,14,0)</f>
        <v>GO:0004645//phosphorylase activity;GO:0005515//protein binding;GO:0043168//anion binding</v>
      </c>
      <c r="O651" t="str">
        <f>VLOOKUP(A651,'[1]shui_24h-VS-hzt_10_24h.GeneDiff'!$1:$1048576,15,0)</f>
        <v>GO:0044238//primary metabolic process</v>
      </c>
      <c r="P651" t="str">
        <f>VLOOKUP(A651,'[1]shui_24h-VS-hzt_10_24h.GeneDiff'!$1:$1048576,16,0)</f>
        <v>gi|697151373|ref|XP_009629905.1|/0/PREDICTED: alpha-1,4 glucan phosphorylase L-1 isozyme, chloroplastic/amyloplastic [Nicotiana tomentosiformis]</v>
      </c>
    </row>
    <row r="652" spans="1:16">
      <c r="A652" s="1" t="s">
        <v>610</v>
      </c>
      <c r="B652">
        <f>VLOOKUP(A652,'[1]shui_24h-VS-hzt_10_24h.GeneDiff'!$1:$1048576,2,0)</f>
        <v>861</v>
      </c>
      <c r="C652">
        <f>VLOOKUP(A652,'[1]shui_24h-VS-hzt_10_24h.GeneDiff'!$1:$1048576,3,0)</f>
        <v>1271</v>
      </c>
      <c r="D652">
        <f>VLOOKUP(A652,'[1]shui_24h-VS-hzt_10_24h.GeneDiff'!$1:$1048576,4,0)</f>
        <v>1878</v>
      </c>
      <c r="E652">
        <f>VLOOKUP(A652,'[1]shui_24h-VS-hzt_10_24h.GeneDiff'!$1:$1048576,5,0)</f>
        <v>615</v>
      </c>
      <c r="F652">
        <f>VLOOKUP(A652,'[1]shui_24h-VS-hzt_10_24h.GeneDiff'!$1:$1048576,6,0)</f>
        <v>985</v>
      </c>
      <c r="G652">
        <f>VLOOKUP(A652,'[1]shui_24h-VS-hzt_10_24h.GeneDiff'!$1:$1048576,7,0)</f>
        <v>5.6790932301570098</v>
      </c>
      <c r="H652">
        <f>VLOOKUP(A652,'[1]shui_24h-VS-hzt_10_24h.GeneDiff'!$1:$1048576,8,0)</f>
        <v>-1.0140695061623399</v>
      </c>
      <c r="I652" t="str">
        <f>VLOOKUP(A652,'[1]shui_24h-VS-hzt_10_24h.GeneDiff'!$1:$1048576,9,0)</f>
        <v>down</v>
      </c>
      <c r="J652">
        <f>VLOOKUP(A652,'[1]shui_24h-VS-hzt_10_24h.GeneDiff'!$1:$1048576,10,0)</f>
        <v>1.2469605983416401E-5</v>
      </c>
      <c r="K652">
        <f>VLOOKUP(A652,'[1]shui_24h-VS-hzt_10_24h.GeneDiff'!$1:$1048576,11,0)</f>
        <v>8.1567262873679801E-4</v>
      </c>
      <c r="L652" t="str">
        <f>VLOOKUP(A652,'[1]shui_24h-VS-hzt_10_24h.GeneDiff'!$1:$1048576,12,0)</f>
        <v>-</v>
      </c>
      <c r="M652" t="str">
        <f>VLOOKUP(A652,'[1]shui_24h-VS-hzt_10_24h.GeneDiff'!$1:$1048576,13,0)</f>
        <v>GO:0031224//intrinsic component of membrane</v>
      </c>
      <c r="N652" t="str">
        <f>VLOOKUP(A652,'[1]shui_24h-VS-hzt_10_24h.GeneDiff'!$1:$1048576,14,0)</f>
        <v>-</v>
      </c>
      <c r="O652" t="str">
        <f>VLOOKUP(A652,'[1]shui_24h-VS-hzt_10_24h.GeneDiff'!$1:$1048576,15,0)</f>
        <v>GO:0051234//establishment of localization</v>
      </c>
      <c r="P652" t="str">
        <f>VLOOKUP(A652,'[1]shui_24h-VS-hzt_10_24h.GeneDiff'!$1:$1048576,16,0)</f>
        <v>gi|698524909|ref|XP_009759265.1|/0/PREDICTED: probable aquaporin PIP1-2 [Nicotiana sylvestris]</v>
      </c>
    </row>
    <row r="653" spans="1:16">
      <c r="A653" s="1" t="s">
        <v>611</v>
      </c>
      <c r="B653">
        <f>VLOOKUP(A653,'[1]shui_24h-VS-hzt_10_24h.GeneDiff'!$1:$1048576,2,0)</f>
        <v>894</v>
      </c>
      <c r="C653">
        <f>VLOOKUP(A653,'[1]shui_24h-VS-hzt_10_24h.GeneDiff'!$1:$1048576,3,0)</f>
        <v>255</v>
      </c>
      <c r="D653">
        <f>VLOOKUP(A653,'[1]shui_24h-VS-hzt_10_24h.GeneDiff'!$1:$1048576,4,0)</f>
        <v>413</v>
      </c>
      <c r="E653">
        <f>VLOOKUP(A653,'[1]shui_24h-VS-hzt_10_24h.GeneDiff'!$1:$1048576,5,0)</f>
        <v>84</v>
      </c>
      <c r="F653">
        <f>VLOOKUP(A653,'[1]shui_24h-VS-hzt_10_24h.GeneDiff'!$1:$1048576,6,0)</f>
        <v>173</v>
      </c>
      <c r="G653">
        <f>VLOOKUP(A653,'[1]shui_24h-VS-hzt_10_24h.GeneDiff'!$1:$1048576,7,0)</f>
        <v>3.3282509533261302</v>
      </c>
      <c r="H653">
        <f>VLOOKUP(A653,'[1]shui_24h-VS-hzt_10_24h.GeneDiff'!$1:$1048576,8,0)</f>
        <v>-1.41766959762522</v>
      </c>
      <c r="I653" t="str">
        <f>VLOOKUP(A653,'[1]shui_24h-VS-hzt_10_24h.GeneDiff'!$1:$1048576,9,0)</f>
        <v>down</v>
      </c>
      <c r="J653">
        <f>VLOOKUP(A653,'[1]shui_24h-VS-hzt_10_24h.GeneDiff'!$1:$1048576,10,0)</f>
        <v>1.29404488173795E-5</v>
      </c>
      <c r="K653">
        <f>VLOOKUP(A653,'[1]shui_24h-VS-hzt_10_24h.GeneDiff'!$1:$1048576,11,0)</f>
        <v>8.3950496041802205E-4</v>
      </c>
      <c r="L653" t="str">
        <f>VLOOKUP(A653,'[1]shui_24h-VS-hzt_10_24h.GeneDiff'!$1:$1048576,12,0)</f>
        <v>ko04145//Phagosome</v>
      </c>
      <c r="M653" t="str">
        <f>VLOOKUP(A653,'[1]shui_24h-VS-hzt_10_24h.GeneDiff'!$1:$1048576,13,0)</f>
        <v>-</v>
      </c>
      <c r="N653" t="str">
        <f>VLOOKUP(A653,'[1]shui_24h-VS-hzt_10_24h.GeneDiff'!$1:$1048576,14,0)</f>
        <v>GO:0016491//oxidoreductase activity;GO:0008233//peptidase activity</v>
      </c>
      <c r="O653" t="str">
        <f>VLOOKUP(A653,'[1]shui_24h-VS-hzt_10_24h.GeneDiff'!$1:$1048576,15,0)</f>
        <v>GO:0008152//metabolic process</v>
      </c>
      <c r="P653" t="str">
        <f>VLOOKUP(A653,'[1]shui_24h-VS-hzt_10_24h.GeneDiff'!$1:$1048576,16,0)</f>
        <v>gi|172052260|gb|ACB70409.1|/0/cysteine protease [Nicotiana tabacum]</v>
      </c>
    </row>
    <row r="654" spans="1:16">
      <c r="A654" s="1" t="s">
        <v>612</v>
      </c>
      <c r="B654">
        <f>VLOOKUP(A654,'[1]shui_24h-VS-hzt_10_24h.GeneDiff'!$1:$1048576,2,0)</f>
        <v>1536</v>
      </c>
      <c r="C654">
        <f>VLOOKUP(A654,'[1]shui_24h-VS-hzt_10_24h.GeneDiff'!$1:$1048576,3,0)</f>
        <v>2623</v>
      </c>
      <c r="D654">
        <f>VLOOKUP(A654,'[1]shui_24h-VS-hzt_10_24h.GeneDiff'!$1:$1048576,4,0)</f>
        <v>3399</v>
      </c>
      <c r="E654">
        <f>VLOOKUP(A654,'[1]shui_24h-VS-hzt_10_24h.GeneDiff'!$1:$1048576,5,0)</f>
        <v>952</v>
      </c>
      <c r="F654">
        <f>VLOOKUP(A654,'[1]shui_24h-VS-hzt_10_24h.GeneDiff'!$1:$1048576,6,0)</f>
        <v>1900</v>
      </c>
      <c r="G654">
        <f>VLOOKUP(A654,'[1]shui_24h-VS-hzt_10_24h.GeneDiff'!$1:$1048576,7,0)</f>
        <v>6.5805873321088999</v>
      </c>
      <c r="H654">
        <f>VLOOKUP(A654,'[1]shui_24h-VS-hzt_10_24h.GeneDiff'!$1:$1048576,8,0)</f>
        <v>-1.12487222728837</v>
      </c>
      <c r="I654" t="str">
        <f>VLOOKUP(A654,'[1]shui_24h-VS-hzt_10_24h.GeneDiff'!$1:$1048576,9,0)</f>
        <v>down</v>
      </c>
      <c r="J654">
        <f>VLOOKUP(A654,'[1]shui_24h-VS-hzt_10_24h.GeneDiff'!$1:$1048576,10,0)</f>
        <v>1.3218525530284599E-5</v>
      </c>
      <c r="K654">
        <f>VLOOKUP(A654,'[1]shui_24h-VS-hzt_10_24h.GeneDiff'!$1:$1048576,11,0)</f>
        <v>8.5228403158352402E-4</v>
      </c>
      <c r="L654" t="str">
        <f>VLOOKUP(A654,'[1]shui_24h-VS-hzt_10_24h.GeneDiff'!$1:$1048576,12,0)</f>
        <v>-</v>
      </c>
      <c r="M654" t="str">
        <f>VLOOKUP(A654,'[1]shui_24h-VS-hzt_10_24h.GeneDiff'!$1:$1048576,13,0)</f>
        <v>-</v>
      </c>
      <c r="N654" t="str">
        <f>VLOOKUP(A654,'[1]shui_24h-VS-hzt_10_24h.GeneDiff'!$1:$1048576,14,0)</f>
        <v>GO:0004175//endopeptidase activity</v>
      </c>
      <c r="O654" t="str">
        <f>VLOOKUP(A654,'[1]shui_24h-VS-hzt_10_24h.GeneDiff'!$1:$1048576,15,0)</f>
        <v>GO:0016485//protein processing</v>
      </c>
      <c r="P654" t="str">
        <f>VLOOKUP(A654,'[1]shui_24h-VS-hzt_10_24h.GeneDiff'!$1:$1048576,16,0)</f>
        <v>gi|698558609|ref|XP_009771336.1|/0/PREDICTED: aspartic proteinase A1-like isoform X2 [Nicotiana sylvestris]</v>
      </c>
    </row>
    <row r="655" spans="1:16">
      <c r="A655" s="1" t="s">
        <v>613</v>
      </c>
      <c r="B655">
        <f>VLOOKUP(A655,'[1]shui_24h-VS-hzt_10_24h.GeneDiff'!$1:$1048576,2,0)</f>
        <v>1341</v>
      </c>
      <c r="C655">
        <f>VLOOKUP(A655,'[1]shui_24h-VS-hzt_10_24h.GeneDiff'!$1:$1048576,3,0)</f>
        <v>476</v>
      </c>
      <c r="D655">
        <f>VLOOKUP(A655,'[1]shui_24h-VS-hzt_10_24h.GeneDiff'!$1:$1048576,4,0)</f>
        <v>636</v>
      </c>
      <c r="E655">
        <f>VLOOKUP(A655,'[1]shui_24h-VS-hzt_10_24h.GeneDiff'!$1:$1048576,5,0)</f>
        <v>215</v>
      </c>
      <c r="F655">
        <f>VLOOKUP(A655,'[1]shui_24h-VS-hzt_10_24h.GeneDiff'!$1:$1048576,6,0)</f>
        <v>347</v>
      </c>
      <c r="G655">
        <f>VLOOKUP(A655,'[1]shui_24h-VS-hzt_10_24h.GeneDiff'!$1:$1048576,7,0)</f>
        <v>4.1808015306619204</v>
      </c>
      <c r="H655">
        <f>VLOOKUP(A655,'[1]shui_24h-VS-hzt_10_24h.GeneDiff'!$1:$1048576,8,0)</f>
        <v>-1.0233104259896599</v>
      </c>
      <c r="I655" t="str">
        <f>VLOOKUP(A655,'[1]shui_24h-VS-hzt_10_24h.GeneDiff'!$1:$1048576,9,0)</f>
        <v>down</v>
      </c>
      <c r="J655">
        <f>VLOOKUP(A655,'[1]shui_24h-VS-hzt_10_24h.GeneDiff'!$1:$1048576,10,0)</f>
        <v>1.6556433245931002E-5</v>
      </c>
      <c r="K655">
        <f>VLOOKUP(A655,'[1]shui_24h-VS-hzt_10_24h.GeneDiff'!$1:$1048576,11,0)</f>
        <v>1.0235446741391301E-3</v>
      </c>
      <c r="L655" t="str">
        <f>VLOOKUP(A655,'[1]shui_24h-VS-hzt_10_24h.GeneDiff'!$1:$1048576,12,0)</f>
        <v>-</v>
      </c>
      <c r="M655" t="str">
        <f>VLOOKUP(A655,'[1]shui_24h-VS-hzt_10_24h.GeneDiff'!$1:$1048576,13,0)</f>
        <v>GO:0016020//membrane</v>
      </c>
      <c r="N655" t="str">
        <f>VLOOKUP(A655,'[1]shui_24h-VS-hzt_10_24h.GeneDiff'!$1:$1048576,14,0)</f>
        <v>-</v>
      </c>
      <c r="O655" t="str">
        <f>VLOOKUP(A655,'[1]shui_24h-VS-hzt_10_24h.GeneDiff'!$1:$1048576,15,0)</f>
        <v>-</v>
      </c>
      <c r="P655" t="str">
        <f>VLOOKUP(A655,'[1]shui_24h-VS-hzt_10_24h.GeneDiff'!$1:$1048576,16,0)</f>
        <v>gi|698571774|ref|XP_009774973.1|;gi|697115571|ref|XP_009611698.1|;gi|697115559|ref|XP_009611691.1|/1.01991e-134;0;0/PREDICTED: uncharacterized protein LOC104224942 [Nicotiana sylvestris];PREDICTED: vacuolar amino acid transporter 1-like isoform X5 [Nicotiana tomentosiformis];PREDICTED: vacuolar amino acid transporter 1-like isoform X1 [Nicotiana tomentosiformis]</v>
      </c>
    </row>
    <row r="656" spans="1:16">
      <c r="A656" s="1" t="s">
        <v>614</v>
      </c>
      <c r="B656">
        <f>VLOOKUP(A656,'[1]shui_24h-VS-hzt_10_24h.GeneDiff'!$1:$1048576,2,0)</f>
        <v>1794</v>
      </c>
      <c r="C656">
        <f>VLOOKUP(A656,'[1]shui_24h-VS-hzt_10_24h.GeneDiff'!$1:$1048576,3,0)</f>
        <v>38</v>
      </c>
      <c r="D656">
        <f>VLOOKUP(A656,'[1]shui_24h-VS-hzt_10_24h.GeneDiff'!$1:$1048576,4,0)</f>
        <v>191</v>
      </c>
      <c r="E656">
        <f>VLOOKUP(A656,'[1]shui_24h-VS-hzt_10_24h.GeneDiff'!$1:$1048576,5,0)</f>
        <v>6</v>
      </c>
      <c r="F656">
        <f>VLOOKUP(A656,'[1]shui_24h-VS-hzt_10_24h.GeneDiff'!$1:$1048576,6,0)</f>
        <v>21</v>
      </c>
      <c r="G656">
        <f>VLOOKUP(A656,'[1]shui_24h-VS-hzt_10_24h.GeneDiff'!$1:$1048576,7,0)</f>
        <v>1.4997140570924901</v>
      </c>
      <c r="H656">
        <f>VLOOKUP(A656,'[1]shui_24h-VS-hzt_10_24h.GeneDiff'!$1:$1048576,8,0)</f>
        <v>-3.0992792565749299</v>
      </c>
      <c r="I656" t="str">
        <f>VLOOKUP(A656,'[1]shui_24h-VS-hzt_10_24h.GeneDiff'!$1:$1048576,9,0)</f>
        <v>down</v>
      </c>
      <c r="J656">
        <f>VLOOKUP(A656,'[1]shui_24h-VS-hzt_10_24h.GeneDiff'!$1:$1048576,10,0)</f>
        <v>1.8134298028687401E-5</v>
      </c>
      <c r="K656">
        <f>VLOOKUP(A656,'[1]shui_24h-VS-hzt_10_24h.GeneDiff'!$1:$1048576,11,0)</f>
        <v>1.0953185489396299E-3</v>
      </c>
      <c r="L656" t="str">
        <f>VLOOKUP(A656,'[1]shui_24h-VS-hzt_10_24h.GeneDiff'!$1:$1048576,12,0)</f>
        <v>ko00073//Cutin, suberine and wax biosynthesis</v>
      </c>
      <c r="M656" t="str">
        <f>VLOOKUP(A656,'[1]shui_24h-VS-hzt_10_24h.GeneDiff'!$1:$1048576,13,0)</f>
        <v>-</v>
      </c>
      <c r="N656" t="str">
        <f>VLOOKUP(A656,'[1]shui_24h-VS-hzt_10_24h.GeneDiff'!$1:$1048576,14,0)</f>
        <v>-</v>
      </c>
      <c r="O656" t="str">
        <f>VLOOKUP(A656,'[1]shui_24h-VS-hzt_10_24h.GeneDiff'!$1:$1048576,15,0)</f>
        <v>-</v>
      </c>
      <c r="P656" t="str">
        <f>VLOOKUP(A656,'[1]shui_24h-VS-hzt_10_24h.GeneDiff'!$1:$1048576,16,0)</f>
        <v>gi|697183303|ref|XP_009600672.1|;gi|697183301|ref|XP_009600671.1|/0;0/PREDICTED: protein HOTHEAD-like isoform X2 [Nicotiana tomentosiformis];PREDICTED: protein HOTHEAD-like isoform X1 [Nicotiana tomentosiformis]</v>
      </c>
    </row>
    <row r="657" spans="1:16">
      <c r="A657" s="1" t="s">
        <v>615</v>
      </c>
      <c r="B657">
        <f>VLOOKUP(A657,'[1]shui_24h-VS-hzt_10_24h.GeneDiff'!$1:$1048576,2,0)</f>
        <v>459</v>
      </c>
      <c r="C657">
        <f>VLOOKUP(A657,'[1]shui_24h-VS-hzt_10_24h.GeneDiff'!$1:$1048576,3,0)</f>
        <v>24</v>
      </c>
      <c r="D657">
        <f>VLOOKUP(A657,'[1]shui_24h-VS-hzt_10_24h.GeneDiff'!$1:$1048576,4,0)</f>
        <v>192</v>
      </c>
      <c r="E657">
        <f>VLOOKUP(A657,'[1]shui_24h-VS-hzt_10_24h.GeneDiff'!$1:$1048576,5,0)</f>
        <v>7</v>
      </c>
      <c r="F657">
        <f>VLOOKUP(A657,'[1]shui_24h-VS-hzt_10_24h.GeneDiff'!$1:$1048576,6,0)</f>
        <v>13</v>
      </c>
      <c r="G657">
        <f>VLOOKUP(A657,'[1]shui_24h-VS-hzt_10_24h.GeneDiff'!$1:$1048576,7,0)</f>
        <v>1.3846102766391699</v>
      </c>
      <c r="H657">
        <f>VLOOKUP(A657,'[1]shui_24h-VS-hzt_10_24h.GeneDiff'!$1:$1048576,8,0)</f>
        <v>-3.4265700510489601</v>
      </c>
      <c r="I657" t="str">
        <f>VLOOKUP(A657,'[1]shui_24h-VS-hzt_10_24h.GeneDiff'!$1:$1048576,9,0)</f>
        <v>down</v>
      </c>
      <c r="J657">
        <f>VLOOKUP(A657,'[1]shui_24h-VS-hzt_10_24h.GeneDiff'!$1:$1048576,10,0)</f>
        <v>2.38179545737172E-5</v>
      </c>
      <c r="K657">
        <f>VLOOKUP(A657,'[1]shui_24h-VS-hzt_10_24h.GeneDiff'!$1:$1048576,11,0)</f>
        <v>1.36042806114987E-3</v>
      </c>
      <c r="L657" t="str">
        <f>VLOOKUP(A657,'[1]shui_24h-VS-hzt_10_24h.GeneDiff'!$1:$1048576,12,0)</f>
        <v>ko04075//Plant hormone signal transduction</v>
      </c>
      <c r="M657" t="str">
        <f>VLOOKUP(A657,'[1]shui_24h-VS-hzt_10_24h.GeneDiff'!$1:$1048576,13,0)</f>
        <v>-</v>
      </c>
      <c r="N657" t="str">
        <f>VLOOKUP(A657,'[1]shui_24h-VS-hzt_10_24h.GeneDiff'!$1:$1048576,14,0)</f>
        <v>-</v>
      </c>
      <c r="O657" t="str">
        <f>VLOOKUP(A657,'[1]shui_24h-VS-hzt_10_24h.GeneDiff'!$1:$1048576,15,0)</f>
        <v>GO:0006950//response to stress</v>
      </c>
      <c r="P657" t="str">
        <f>VLOOKUP(A657,'[1]shui_24h-VS-hzt_10_24h.GeneDiff'!$1:$1048576,16,0)</f>
        <v>gi|698485080|ref|XP_009789323.1|/1.24973e-105/PREDICTED: MLP-like protein 423 [Nicotiana sylvestris]</v>
      </c>
    </row>
    <row r="658" spans="1:16">
      <c r="A658" s="1" t="s">
        <v>616</v>
      </c>
      <c r="B658">
        <f>VLOOKUP(A658,'[1]shui_24h-VS-hzt_10_24h.GeneDiff'!$1:$1048576,2,0)</f>
        <v>2949</v>
      </c>
      <c r="C658">
        <f>VLOOKUP(A658,'[1]shui_24h-VS-hzt_10_24h.GeneDiff'!$1:$1048576,3,0)</f>
        <v>1550</v>
      </c>
      <c r="D658">
        <f>VLOOKUP(A658,'[1]shui_24h-VS-hzt_10_24h.GeneDiff'!$1:$1048576,4,0)</f>
        <v>960</v>
      </c>
      <c r="E658">
        <f>VLOOKUP(A658,'[1]shui_24h-VS-hzt_10_24h.GeneDiff'!$1:$1048576,5,0)</f>
        <v>618</v>
      </c>
      <c r="F658">
        <f>VLOOKUP(A658,'[1]shui_24h-VS-hzt_10_24h.GeneDiff'!$1:$1048576,6,0)</f>
        <v>661</v>
      </c>
      <c r="G658">
        <f>VLOOKUP(A658,'[1]shui_24h-VS-hzt_10_24h.GeneDiff'!$1:$1048576,7,0)</f>
        <v>5.3709277936134496</v>
      </c>
      <c r="H658">
        <f>VLOOKUP(A658,'[1]shui_24h-VS-hzt_10_24h.GeneDiff'!$1:$1048576,8,0)</f>
        <v>-1.0181904169293701</v>
      </c>
      <c r="I658" t="str">
        <f>VLOOKUP(A658,'[1]shui_24h-VS-hzt_10_24h.GeneDiff'!$1:$1048576,9,0)</f>
        <v>down</v>
      </c>
      <c r="J658">
        <f>VLOOKUP(A658,'[1]shui_24h-VS-hzt_10_24h.GeneDiff'!$1:$1048576,10,0)</f>
        <v>2.5947782470756999E-5</v>
      </c>
      <c r="K658">
        <f>VLOOKUP(A658,'[1]shui_24h-VS-hzt_10_24h.GeneDiff'!$1:$1048576,11,0)</f>
        <v>1.46605139331717E-3</v>
      </c>
      <c r="L658" t="str">
        <f>VLOOKUP(A658,'[1]shui_24h-VS-hzt_10_24h.GeneDiff'!$1:$1048576,12,0)</f>
        <v>ko00500//Starch and sucrose metabolism</v>
      </c>
      <c r="M658" t="str">
        <f>VLOOKUP(A658,'[1]shui_24h-VS-hzt_10_24h.GeneDiff'!$1:$1048576,13,0)</f>
        <v>GO:0009536//plastid</v>
      </c>
      <c r="N658" t="str">
        <f>VLOOKUP(A658,'[1]shui_24h-VS-hzt_10_24h.GeneDiff'!$1:$1048576,14,0)</f>
        <v>GO:0004645//phosphorylase activity;GO:0043168//anion binding;GO:0005515//protein binding</v>
      </c>
      <c r="O658" t="str">
        <f>VLOOKUP(A658,'[1]shui_24h-VS-hzt_10_24h.GeneDiff'!$1:$1048576,15,0)</f>
        <v>GO:0009628//response to abiotic stimulus;GO:0006950//response to stress;GO:0044238//primary metabolic process</v>
      </c>
      <c r="P658" t="str">
        <f>VLOOKUP(A658,'[1]shui_24h-VS-hzt_10_24h.GeneDiff'!$1:$1048576,16,0)</f>
        <v>gi|698581426|ref|XP_009777544.1|/0/PREDICTED: alpha-1,4 glucan phosphorylase L-2 isozyme, chloroplastic/amyloplastic [Nicotiana sylvestris]</v>
      </c>
    </row>
    <row r="659" spans="1:16">
      <c r="A659" s="1" t="s">
        <v>617</v>
      </c>
      <c r="B659">
        <f>VLOOKUP(A659,'[1]shui_24h-VS-hzt_10_24h.GeneDiff'!$1:$1048576,2,0)</f>
        <v>402</v>
      </c>
      <c r="C659">
        <f>VLOOKUP(A659,'[1]shui_24h-VS-hzt_10_24h.GeneDiff'!$1:$1048576,3,0)</f>
        <v>400</v>
      </c>
      <c r="D659">
        <f>VLOOKUP(A659,'[1]shui_24h-VS-hzt_10_24h.GeneDiff'!$1:$1048576,4,0)</f>
        <v>499</v>
      </c>
      <c r="E659">
        <f>VLOOKUP(A659,'[1]shui_24h-VS-hzt_10_24h.GeneDiff'!$1:$1048576,5,0)</f>
        <v>260</v>
      </c>
      <c r="F659">
        <f>VLOOKUP(A659,'[1]shui_24h-VS-hzt_10_24h.GeneDiff'!$1:$1048576,6,0)</f>
        <v>174</v>
      </c>
      <c r="G659">
        <f>VLOOKUP(A659,'[1]shui_24h-VS-hzt_10_24h.GeneDiff'!$1:$1048576,7,0)</f>
        <v>3.8630576242937198</v>
      </c>
      <c r="H659">
        <f>VLOOKUP(A659,'[1]shui_24h-VS-hzt_10_24h.GeneDiff'!$1:$1048576,8,0)</f>
        <v>-1.06810687417637</v>
      </c>
      <c r="I659" t="str">
        <f>VLOOKUP(A659,'[1]shui_24h-VS-hzt_10_24h.GeneDiff'!$1:$1048576,9,0)</f>
        <v>down</v>
      </c>
      <c r="J659">
        <f>VLOOKUP(A659,'[1]shui_24h-VS-hzt_10_24h.GeneDiff'!$1:$1048576,10,0)</f>
        <v>2.8068550705988999E-5</v>
      </c>
      <c r="K659">
        <f>VLOOKUP(A659,'[1]shui_24h-VS-hzt_10_24h.GeneDiff'!$1:$1048576,11,0)</f>
        <v>1.5607995329967E-3</v>
      </c>
      <c r="L659" t="str">
        <f>VLOOKUP(A659,'[1]shui_24h-VS-hzt_10_24h.GeneDiff'!$1:$1048576,12,0)</f>
        <v>ko03010//Ribosome</v>
      </c>
      <c r="M659" t="str">
        <f>VLOOKUP(A659,'[1]shui_24h-VS-hzt_10_24h.GeneDiff'!$1:$1048576,13,0)</f>
        <v>GO:0015935//small ribosomal subunit;GO:0016020//membrane;GO:0030312//external encapsulating structure;GO:0044437;GO:0009536//plastid;GO:0031981//nuclear lumen</v>
      </c>
      <c r="N659" t="str">
        <f>VLOOKUP(A659,'[1]shui_24h-VS-hzt_10_24h.GeneDiff'!$1:$1048576,14,0)</f>
        <v>GO:0036094//small molecule binding;GO:0005198//structural molecule activity</v>
      </c>
      <c r="O659" t="str">
        <f>VLOOKUP(A659,'[1]shui_24h-VS-hzt_10_24h.GeneDiff'!$1:$1048576,15,0)</f>
        <v>GO:0010467//gene expression</v>
      </c>
      <c r="P659" t="str">
        <f>VLOOKUP(A659,'[1]shui_24h-VS-hzt_10_24h.GeneDiff'!$1:$1048576,16,0)</f>
        <v>gi|697125629|ref|XP_009616839.1|/1.54252e-84/PREDICTED: 40S ribosomal protein S24-1 [Nicotiana tomentosiformis]</v>
      </c>
    </row>
    <row r="660" spans="1:16">
      <c r="A660" s="1" t="s">
        <v>618</v>
      </c>
      <c r="B660">
        <f>VLOOKUP(A660,'[1]shui_24h-VS-hzt_10_24h.GeneDiff'!$1:$1048576,2,0)</f>
        <v>1380</v>
      </c>
      <c r="C660">
        <f>VLOOKUP(A660,'[1]shui_24h-VS-hzt_10_24h.GeneDiff'!$1:$1048576,3,0)</f>
        <v>296</v>
      </c>
      <c r="D660">
        <f>VLOOKUP(A660,'[1]shui_24h-VS-hzt_10_24h.GeneDiff'!$1:$1048576,4,0)</f>
        <v>258</v>
      </c>
      <c r="E660">
        <f>VLOOKUP(A660,'[1]shui_24h-VS-hzt_10_24h.GeneDiff'!$1:$1048576,5,0)</f>
        <v>143</v>
      </c>
      <c r="F660">
        <f>VLOOKUP(A660,'[1]shui_24h-VS-hzt_10_24h.GeneDiff'!$1:$1048576,6,0)</f>
        <v>121</v>
      </c>
      <c r="G660">
        <f>VLOOKUP(A660,'[1]shui_24h-VS-hzt_10_24h.GeneDiff'!$1:$1048576,7,0)</f>
        <v>3.16667430090693</v>
      </c>
      <c r="H660">
        <f>VLOOKUP(A660,'[1]shui_24h-VS-hzt_10_24h.GeneDiff'!$1:$1048576,8,0)</f>
        <v>-1.1007109425025099</v>
      </c>
      <c r="I660" t="str">
        <f>VLOOKUP(A660,'[1]shui_24h-VS-hzt_10_24h.GeneDiff'!$1:$1048576,9,0)</f>
        <v>down</v>
      </c>
      <c r="J660">
        <f>VLOOKUP(A660,'[1]shui_24h-VS-hzt_10_24h.GeneDiff'!$1:$1048576,10,0)</f>
        <v>2.9327505962349998E-5</v>
      </c>
      <c r="K660">
        <f>VLOOKUP(A660,'[1]shui_24h-VS-hzt_10_24h.GeneDiff'!$1:$1048576,11,0)</f>
        <v>1.6081164095424899E-3</v>
      </c>
      <c r="L660" t="str">
        <f>VLOOKUP(A660,'[1]shui_24h-VS-hzt_10_24h.GeneDiff'!$1:$1048576,12,0)</f>
        <v>-</v>
      </c>
      <c r="M660" t="str">
        <f>VLOOKUP(A660,'[1]shui_24h-VS-hzt_10_24h.GeneDiff'!$1:$1048576,13,0)</f>
        <v>-</v>
      </c>
      <c r="N660" t="str">
        <f>VLOOKUP(A660,'[1]shui_24h-VS-hzt_10_24h.GeneDiff'!$1:$1048576,14,0)</f>
        <v>GO:0016757//transferase activity, transferring glycosyl groups</v>
      </c>
      <c r="O660" t="str">
        <f>VLOOKUP(A660,'[1]shui_24h-VS-hzt_10_24h.GeneDiff'!$1:$1048576,15,0)</f>
        <v>-</v>
      </c>
      <c r="P660" t="str">
        <f>VLOOKUP(A660,'[1]shui_24h-VS-hzt_10_24h.GeneDiff'!$1:$1048576,16,0)</f>
        <v>gi|7385017|gb|AAF61647.1|AF190634_1/0/UDP-glucose:salicylic acid glucosyltransferase [Nicotiana tabacum]</v>
      </c>
    </row>
    <row r="661" spans="1:16">
      <c r="A661" s="1" t="s">
        <v>619</v>
      </c>
      <c r="B661">
        <f>VLOOKUP(A661,'[1]shui_24h-VS-hzt_10_24h.GeneDiff'!$1:$1048576,2,0)</f>
        <v>468</v>
      </c>
      <c r="C661">
        <f>VLOOKUP(A661,'[1]shui_24h-VS-hzt_10_24h.GeneDiff'!$1:$1048576,3,0)</f>
        <v>42</v>
      </c>
      <c r="D661">
        <f>VLOOKUP(A661,'[1]shui_24h-VS-hzt_10_24h.GeneDiff'!$1:$1048576,4,0)</f>
        <v>56</v>
      </c>
      <c r="E661">
        <f>VLOOKUP(A661,'[1]shui_24h-VS-hzt_10_24h.GeneDiff'!$1:$1048576,5,0)</f>
        <v>12</v>
      </c>
      <c r="F661">
        <f>VLOOKUP(A661,'[1]shui_24h-VS-hzt_10_24h.GeneDiff'!$1:$1048576,6,0)</f>
        <v>7</v>
      </c>
      <c r="G661">
        <f>VLOOKUP(A661,'[1]shui_24h-VS-hzt_10_24h.GeneDiff'!$1:$1048576,7,0)</f>
        <v>0.43706642435873899</v>
      </c>
      <c r="H661">
        <f>VLOOKUP(A661,'[1]shui_24h-VS-hzt_10_24h.GeneDiff'!$1:$1048576,8,0)</f>
        <v>-2.3723128642067901</v>
      </c>
      <c r="I661" t="str">
        <f>VLOOKUP(A661,'[1]shui_24h-VS-hzt_10_24h.GeneDiff'!$1:$1048576,9,0)</f>
        <v>down</v>
      </c>
      <c r="J661">
        <f>VLOOKUP(A661,'[1]shui_24h-VS-hzt_10_24h.GeneDiff'!$1:$1048576,10,0)</f>
        <v>3.0162074641569699E-5</v>
      </c>
      <c r="K661">
        <f>VLOOKUP(A661,'[1]shui_24h-VS-hzt_10_24h.GeneDiff'!$1:$1048576,11,0)</f>
        <v>1.63118362156784E-3</v>
      </c>
      <c r="L661" t="str">
        <f>VLOOKUP(A661,'[1]shui_24h-VS-hzt_10_24h.GeneDiff'!$1:$1048576,12,0)</f>
        <v>-</v>
      </c>
      <c r="M661" t="str">
        <f>VLOOKUP(A661,'[1]shui_24h-VS-hzt_10_24h.GeneDiff'!$1:$1048576,13,0)</f>
        <v>-</v>
      </c>
      <c r="N661" t="str">
        <f>VLOOKUP(A661,'[1]shui_24h-VS-hzt_10_24h.GeneDiff'!$1:$1048576,14,0)</f>
        <v>-</v>
      </c>
      <c r="O661" t="str">
        <f>VLOOKUP(A661,'[1]shui_24h-VS-hzt_10_24h.GeneDiff'!$1:$1048576,15,0)</f>
        <v>-</v>
      </c>
      <c r="P661" t="str">
        <f>VLOOKUP(A661,'[1]shui_24h-VS-hzt_10_24h.GeneDiff'!$1:$1048576,16,0)</f>
        <v>gi|697129832|ref|XP_009618978.1|/7.70699e-58/PREDICTED: uncharacterized protein LOC104111080 [Nicotiana tomentosiformis]</v>
      </c>
    </row>
    <row r="662" spans="1:16">
      <c r="A662" s="1" t="s">
        <v>620</v>
      </c>
      <c r="B662">
        <f>VLOOKUP(A662,'[1]shui_24h-VS-hzt_10_24h.GeneDiff'!$1:$1048576,2,0)</f>
        <v>1929</v>
      </c>
      <c r="C662">
        <f>VLOOKUP(A662,'[1]shui_24h-VS-hzt_10_24h.GeneDiff'!$1:$1048576,3,0)</f>
        <v>178</v>
      </c>
      <c r="D662">
        <f>VLOOKUP(A662,'[1]shui_24h-VS-hzt_10_24h.GeneDiff'!$1:$1048576,4,0)</f>
        <v>184</v>
      </c>
      <c r="E662">
        <f>VLOOKUP(A662,'[1]shui_24h-VS-hzt_10_24h.GeneDiff'!$1:$1048576,5,0)</f>
        <v>74</v>
      </c>
      <c r="F662">
        <f>VLOOKUP(A662,'[1]shui_24h-VS-hzt_10_24h.GeneDiff'!$1:$1048576,6,0)</f>
        <v>85</v>
      </c>
      <c r="G662">
        <f>VLOOKUP(A662,'[1]shui_24h-VS-hzt_10_24h.GeneDiff'!$1:$1048576,7,0)</f>
        <v>2.5189970176136298</v>
      </c>
      <c r="H662">
        <f>VLOOKUP(A662,'[1]shui_24h-VS-hzt_10_24h.GeneDiff'!$1:$1048576,8,0)</f>
        <v>-1.22129312525759</v>
      </c>
      <c r="I662" t="str">
        <f>VLOOKUP(A662,'[1]shui_24h-VS-hzt_10_24h.GeneDiff'!$1:$1048576,9,0)</f>
        <v>down</v>
      </c>
      <c r="J662">
        <f>VLOOKUP(A662,'[1]shui_24h-VS-hzt_10_24h.GeneDiff'!$1:$1048576,10,0)</f>
        <v>3.1885518627694403E-5</v>
      </c>
      <c r="K662">
        <f>VLOOKUP(A662,'[1]shui_24h-VS-hzt_10_24h.GeneDiff'!$1:$1048576,11,0)</f>
        <v>1.7039296895128399E-3</v>
      </c>
      <c r="L662" t="str">
        <f>VLOOKUP(A662,'[1]shui_24h-VS-hzt_10_24h.GeneDiff'!$1:$1048576,12,0)</f>
        <v>-</v>
      </c>
      <c r="M662" t="str">
        <f>VLOOKUP(A662,'[1]shui_24h-VS-hzt_10_24h.GeneDiff'!$1:$1048576,13,0)</f>
        <v>-</v>
      </c>
      <c r="N662" t="str">
        <f>VLOOKUP(A662,'[1]shui_24h-VS-hzt_10_24h.GeneDiff'!$1:$1048576,14,0)</f>
        <v>-</v>
      </c>
      <c r="O662" t="str">
        <f>VLOOKUP(A662,'[1]shui_24h-VS-hzt_10_24h.GeneDiff'!$1:$1048576,15,0)</f>
        <v>-</v>
      </c>
      <c r="P662" t="str">
        <f>VLOOKUP(A662,'[1]shui_24h-VS-hzt_10_24h.GeneDiff'!$1:$1048576,16,0)</f>
        <v>gi|698510674|ref|XP_009800485.1|/0/PREDICTED: pumilio homolog 24 [Nicotiana sylvestris]</v>
      </c>
    </row>
    <row r="663" spans="1:16">
      <c r="A663" s="1" t="s">
        <v>621</v>
      </c>
      <c r="B663">
        <f>VLOOKUP(A663,'[1]shui_24h-VS-hzt_10_24h.GeneDiff'!$1:$1048576,2,0)</f>
        <v>1413</v>
      </c>
      <c r="C663">
        <f>VLOOKUP(A663,'[1]shui_24h-VS-hzt_10_24h.GeneDiff'!$1:$1048576,3,0)</f>
        <v>253</v>
      </c>
      <c r="D663">
        <f>VLOOKUP(A663,'[1]shui_24h-VS-hzt_10_24h.GeneDiff'!$1:$1048576,4,0)</f>
        <v>253</v>
      </c>
      <c r="E663">
        <f>VLOOKUP(A663,'[1]shui_24h-VS-hzt_10_24h.GeneDiff'!$1:$1048576,5,0)</f>
        <v>107</v>
      </c>
      <c r="F663">
        <f>VLOOKUP(A663,'[1]shui_24h-VS-hzt_10_24h.GeneDiff'!$1:$1048576,6,0)</f>
        <v>140</v>
      </c>
      <c r="G663">
        <f>VLOOKUP(A663,'[1]shui_24h-VS-hzt_10_24h.GeneDiff'!$1:$1048576,7,0)</f>
        <v>3.0426490206272199</v>
      </c>
      <c r="H663">
        <f>VLOOKUP(A663,'[1]shui_24h-VS-hzt_10_24h.GeneDiff'!$1:$1048576,8,0)</f>
        <v>-1.0732483621900399</v>
      </c>
      <c r="I663" t="str">
        <f>VLOOKUP(A663,'[1]shui_24h-VS-hzt_10_24h.GeneDiff'!$1:$1048576,9,0)</f>
        <v>down</v>
      </c>
      <c r="J663">
        <f>VLOOKUP(A663,'[1]shui_24h-VS-hzt_10_24h.GeneDiff'!$1:$1048576,10,0)</f>
        <v>3.3634533602119098E-5</v>
      </c>
      <c r="K663">
        <f>VLOOKUP(A663,'[1]shui_24h-VS-hzt_10_24h.GeneDiff'!$1:$1048576,11,0)</f>
        <v>1.77038933212222E-3</v>
      </c>
      <c r="L663" t="str">
        <f>VLOOKUP(A663,'[1]shui_24h-VS-hzt_10_24h.GeneDiff'!$1:$1048576,12,0)</f>
        <v>-</v>
      </c>
      <c r="M663" t="str">
        <f>VLOOKUP(A663,'[1]shui_24h-VS-hzt_10_24h.GeneDiff'!$1:$1048576,13,0)</f>
        <v>GO:0044464</v>
      </c>
      <c r="N663" t="str">
        <f>VLOOKUP(A663,'[1]shui_24h-VS-hzt_10_24h.GeneDiff'!$1:$1048576,14,0)</f>
        <v>-</v>
      </c>
      <c r="O663" t="str">
        <f>VLOOKUP(A663,'[1]shui_24h-VS-hzt_10_24h.GeneDiff'!$1:$1048576,15,0)</f>
        <v>GO:0007154//cell communication</v>
      </c>
      <c r="P663" t="str">
        <f>VLOOKUP(A663,'[1]shui_24h-VS-hzt_10_24h.GeneDiff'!$1:$1048576,16,0)</f>
        <v>gi|698456547|ref|XP_009780646.1|/0/PREDICTED: rho GTPase-activating protein 2 [Nicotiana sylvestris]</v>
      </c>
    </row>
    <row r="664" spans="1:16">
      <c r="A664" s="1" t="s">
        <v>622</v>
      </c>
      <c r="B664">
        <f>VLOOKUP(A664,'[1]shui_24h-VS-hzt_10_24h.GeneDiff'!$1:$1048576,2,0)</f>
        <v>966</v>
      </c>
      <c r="C664">
        <f>VLOOKUP(A664,'[1]shui_24h-VS-hzt_10_24h.GeneDiff'!$1:$1048576,3,0)</f>
        <v>42</v>
      </c>
      <c r="D664">
        <f>VLOOKUP(A664,'[1]shui_24h-VS-hzt_10_24h.GeneDiff'!$1:$1048576,4,0)</f>
        <v>79</v>
      </c>
      <c r="E664">
        <f>VLOOKUP(A664,'[1]shui_24h-VS-hzt_10_24h.GeneDiff'!$1:$1048576,5,0)</f>
        <v>11</v>
      </c>
      <c r="F664">
        <f>VLOOKUP(A664,'[1]shui_24h-VS-hzt_10_24h.GeneDiff'!$1:$1048576,6,0)</f>
        <v>14</v>
      </c>
      <c r="G664">
        <f>VLOOKUP(A664,'[1]shui_24h-VS-hzt_10_24h.GeneDiff'!$1:$1048576,7,0)</f>
        <v>0.73311964880362201</v>
      </c>
      <c r="H664">
        <f>VLOOKUP(A664,'[1]shui_24h-VS-hzt_10_24h.GeneDiff'!$1:$1048576,8,0)</f>
        <v>-2.2887200424849801</v>
      </c>
      <c r="I664" t="str">
        <f>VLOOKUP(A664,'[1]shui_24h-VS-hzt_10_24h.GeneDiff'!$1:$1048576,9,0)</f>
        <v>down</v>
      </c>
      <c r="J664">
        <f>VLOOKUP(A664,'[1]shui_24h-VS-hzt_10_24h.GeneDiff'!$1:$1048576,10,0)</f>
        <v>3.4247174481347799E-5</v>
      </c>
      <c r="K664">
        <f>VLOOKUP(A664,'[1]shui_24h-VS-hzt_10_24h.GeneDiff'!$1:$1048576,11,0)</f>
        <v>1.7891373005826301E-3</v>
      </c>
      <c r="L664" t="str">
        <f>VLOOKUP(A664,'[1]shui_24h-VS-hzt_10_24h.GeneDiff'!$1:$1048576,12,0)</f>
        <v>-</v>
      </c>
      <c r="M664" t="str">
        <f>VLOOKUP(A664,'[1]shui_24h-VS-hzt_10_24h.GeneDiff'!$1:$1048576,13,0)</f>
        <v>-</v>
      </c>
      <c r="N664" t="str">
        <f>VLOOKUP(A664,'[1]shui_24h-VS-hzt_10_24h.GeneDiff'!$1:$1048576,14,0)</f>
        <v>GO:0004175//endopeptidase activity</v>
      </c>
      <c r="O664" t="str">
        <f>VLOOKUP(A664,'[1]shui_24h-VS-hzt_10_24h.GeneDiff'!$1:$1048576,15,0)</f>
        <v>GO:0016485//protein processing</v>
      </c>
      <c r="P664" t="str">
        <f>VLOOKUP(A664,'[1]shui_24h-VS-hzt_10_24h.GeneDiff'!$1:$1048576,16,0)</f>
        <v>gi|697172447|ref|XP_009595161.1|/0/PREDICTED: aspartic proteinase PCS1 [Nicotiana tomentosiformis]</v>
      </c>
    </row>
    <row r="665" spans="1:16">
      <c r="A665" s="1" t="s">
        <v>623</v>
      </c>
      <c r="B665">
        <f>VLOOKUP(A665,'[1]shui_24h-VS-hzt_10_24h.GeneDiff'!$1:$1048576,2,0)</f>
        <v>369</v>
      </c>
      <c r="C665">
        <f>VLOOKUP(A665,'[1]shui_24h-VS-hzt_10_24h.GeneDiff'!$1:$1048576,3,0)</f>
        <v>191</v>
      </c>
      <c r="D665">
        <f>VLOOKUP(A665,'[1]shui_24h-VS-hzt_10_24h.GeneDiff'!$1:$1048576,4,0)</f>
        <v>176</v>
      </c>
      <c r="E665">
        <f>VLOOKUP(A665,'[1]shui_24h-VS-hzt_10_24h.GeneDiff'!$1:$1048576,5,0)</f>
        <v>87</v>
      </c>
      <c r="F665">
        <f>VLOOKUP(A665,'[1]shui_24h-VS-hzt_10_24h.GeneDiff'!$1:$1048576,6,0)</f>
        <v>64</v>
      </c>
      <c r="G665">
        <f>VLOOKUP(A665,'[1]shui_24h-VS-hzt_10_24h.GeneDiff'!$1:$1048576,7,0)</f>
        <v>2.5158298858182899</v>
      </c>
      <c r="H665">
        <f>VLOOKUP(A665,'[1]shui_24h-VS-hzt_10_24h.GeneDiff'!$1:$1048576,8,0)</f>
        <v>-1.30792423523085</v>
      </c>
      <c r="I665" t="str">
        <f>VLOOKUP(A665,'[1]shui_24h-VS-hzt_10_24h.GeneDiff'!$1:$1048576,9,0)</f>
        <v>down</v>
      </c>
      <c r="J665">
        <f>VLOOKUP(A665,'[1]shui_24h-VS-hzt_10_24h.GeneDiff'!$1:$1048576,10,0)</f>
        <v>3.4538770565255599E-5</v>
      </c>
      <c r="K665">
        <f>VLOOKUP(A665,'[1]shui_24h-VS-hzt_10_24h.GeneDiff'!$1:$1048576,11,0)</f>
        <v>1.7999552019040399E-3</v>
      </c>
      <c r="L665" t="str">
        <f>VLOOKUP(A665,'[1]shui_24h-VS-hzt_10_24h.GeneDiff'!$1:$1048576,12,0)</f>
        <v>-</v>
      </c>
      <c r="M665" t="str">
        <f>VLOOKUP(A665,'[1]shui_24h-VS-hzt_10_24h.GeneDiff'!$1:$1048576,13,0)</f>
        <v>GO:0009526//plastid envelope</v>
      </c>
      <c r="N665" t="str">
        <f>VLOOKUP(A665,'[1]shui_24h-VS-hzt_10_24h.GeneDiff'!$1:$1048576,14,0)</f>
        <v>GO:0048037//cofactor binding</v>
      </c>
      <c r="O665" t="str">
        <f>VLOOKUP(A665,'[1]shui_24h-VS-hzt_10_24h.GeneDiff'!$1:$1048576,15,0)</f>
        <v>GO:0009658//chloroplast organization;GO:0008152//metabolic process</v>
      </c>
      <c r="P665" t="str">
        <f>VLOOKUP(A665,'[1]shui_24h-VS-hzt_10_24h.GeneDiff'!$1:$1048576,16,0)</f>
        <v>gi|698579589|ref|XP_009777058.1|/3.95598e-84/PREDICTED: epimerase family protein SDR39U1 isoform X1 [Nicotiana sylvestris]</v>
      </c>
    </row>
    <row r="666" spans="1:16">
      <c r="A666" s="1" t="s">
        <v>624</v>
      </c>
      <c r="B666">
        <f>VLOOKUP(A666,'[1]shui_24h-VS-hzt_10_24h.GeneDiff'!$1:$1048576,2,0)</f>
        <v>1533</v>
      </c>
      <c r="C666">
        <f>VLOOKUP(A666,'[1]shui_24h-VS-hzt_10_24h.GeneDiff'!$1:$1048576,3,0)</f>
        <v>759</v>
      </c>
      <c r="D666">
        <f>VLOOKUP(A666,'[1]shui_24h-VS-hzt_10_24h.GeneDiff'!$1:$1048576,4,0)</f>
        <v>1294</v>
      </c>
      <c r="E666">
        <f>VLOOKUP(A666,'[1]shui_24h-VS-hzt_10_24h.GeneDiff'!$1:$1048576,5,0)</f>
        <v>319</v>
      </c>
      <c r="F666">
        <f>VLOOKUP(A666,'[1]shui_24h-VS-hzt_10_24h.GeneDiff'!$1:$1048576,6,0)</f>
        <v>621</v>
      </c>
      <c r="G666">
        <f>VLOOKUP(A666,'[1]shui_24h-VS-hzt_10_24h.GeneDiff'!$1:$1048576,7,0)</f>
        <v>5.0115692643183101</v>
      </c>
      <c r="H666">
        <f>VLOOKUP(A666,'[1]shui_24h-VS-hzt_10_24h.GeneDiff'!$1:$1048576,8,0)</f>
        <v>-1.16613462415771</v>
      </c>
      <c r="I666" t="str">
        <f>VLOOKUP(A666,'[1]shui_24h-VS-hzt_10_24h.GeneDiff'!$1:$1048576,9,0)</f>
        <v>down</v>
      </c>
      <c r="J666">
        <f>VLOOKUP(A666,'[1]shui_24h-VS-hzt_10_24h.GeneDiff'!$1:$1048576,10,0)</f>
        <v>4.0622451408782402E-5</v>
      </c>
      <c r="K666">
        <f>VLOOKUP(A666,'[1]shui_24h-VS-hzt_10_24h.GeneDiff'!$1:$1048576,11,0)</f>
        <v>2.0362245953378399E-3</v>
      </c>
      <c r="L666" t="str">
        <f>VLOOKUP(A666,'[1]shui_24h-VS-hzt_10_24h.GeneDiff'!$1:$1048576,12,0)</f>
        <v>-</v>
      </c>
      <c r="M666" t="str">
        <f>VLOOKUP(A666,'[1]shui_24h-VS-hzt_10_24h.GeneDiff'!$1:$1048576,13,0)</f>
        <v>-</v>
      </c>
      <c r="N666" t="str">
        <f>VLOOKUP(A666,'[1]shui_24h-VS-hzt_10_24h.GeneDiff'!$1:$1048576,14,0)</f>
        <v>-</v>
      </c>
      <c r="O666" t="str">
        <f>VLOOKUP(A666,'[1]shui_24h-VS-hzt_10_24h.GeneDiff'!$1:$1048576,15,0)</f>
        <v>-</v>
      </c>
      <c r="P666" t="str">
        <f>VLOOKUP(A666,'[1]shui_24h-VS-hzt_10_24h.GeneDiff'!$1:$1048576,16,0)</f>
        <v>gi|697156599|ref|XP_009587050.1|/0/PREDICTED: aspartic proteinase-like [Nicotiana tomentosiformis]</v>
      </c>
    </row>
    <row r="667" spans="1:16">
      <c r="A667" s="1" t="s">
        <v>625</v>
      </c>
      <c r="B667">
        <f>VLOOKUP(A667,'[1]shui_24h-VS-hzt_10_24h.GeneDiff'!$1:$1048576,2,0)</f>
        <v>339</v>
      </c>
      <c r="C667">
        <f>VLOOKUP(A667,'[1]shui_24h-VS-hzt_10_24h.GeneDiff'!$1:$1048576,3,0)</f>
        <v>204</v>
      </c>
      <c r="D667">
        <f>VLOOKUP(A667,'[1]shui_24h-VS-hzt_10_24h.GeneDiff'!$1:$1048576,4,0)</f>
        <v>239</v>
      </c>
      <c r="E667">
        <f>VLOOKUP(A667,'[1]shui_24h-VS-hzt_10_24h.GeneDiff'!$1:$1048576,5,0)</f>
        <v>105</v>
      </c>
      <c r="F667">
        <f>VLOOKUP(A667,'[1]shui_24h-VS-hzt_10_24h.GeneDiff'!$1:$1048576,6,0)</f>
        <v>105</v>
      </c>
      <c r="G667">
        <f>VLOOKUP(A667,'[1]shui_24h-VS-hzt_10_24h.GeneDiff'!$1:$1048576,7,0)</f>
        <v>2.8395416773581301</v>
      </c>
      <c r="H667">
        <f>VLOOKUP(A667,'[1]shui_24h-VS-hzt_10_24h.GeneDiff'!$1:$1048576,8,0)</f>
        <v>-1.1060064568269501</v>
      </c>
      <c r="I667" t="str">
        <f>VLOOKUP(A667,'[1]shui_24h-VS-hzt_10_24h.GeneDiff'!$1:$1048576,9,0)</f>
        <v>down</v>
      </c>
      <c r="J667">
        <f>VLOOKUP(A667,'[1]shui_24h-VS-hzt_10_24h.GeneDiff'!$1:$1048576,10,0)</f>
        <v>4.1392067448139697E-5</v>
      </c>
      <c r="K667">
        <f>VLOOKUP(A667,'[1]shui_24h-VS-hzt_10_24h.GeneDiff'!$1:$1048576,11,0)</f>
        <v>2.0692494216968901E-3</v>
      </c>
      <c r="L667" t="str">
        <f>VLOOKUP(A667,'[1]shui_24h-VS-hzt_10_24h.GeneDiff'!$1:$1048576,12,0)</f>
        <v>ko03010//Ribosome</v>
      </c>
      <c r="M667" t="str">
        <f>VLOOKUP(A667,'[1]shui_24h-VS-hzt_10_24h.GeneDiff'!$1:$1048576,13,0)</f>
        <v>GO:0005911//cell-cell junction;GO:0015934//large ribosomal subunit;GO:0016020//membrane</v>
      </c>
      <c r="N667" t="str">
        <f>VLOOKUP(A667,'[1]shui_24h-VS-hzt_10_24h.GeneDiff'!$1:$1048576,14,0)</f>
        <v>GO:0005198//structural molecule activity</v>
      </c>
      <c r="O667" t="str">
        <f>VLOOKUP(A667,'[1]shui_24h-VS-hzt_10_24h.GeneDiff'!$1:$1048576,15,0)</f>
        <v>GO:0010467//gene expression;GO:0051707//response to other organism</v>
      </c>
      <c r="P667" t="str">
        <f>VLOOKUP(A667,'[1]shui_24h-VS-hzt_10_24h.GeneDiff'!$1:$1048576,16,0)</f>
        <v>gi|698483299|ref|XP_009788520.1|/2.51874e-68/PREDICTED: 60S ribosomal protein L30-like [Nicotiana sylvestris]</v>
      </c>
    </row>
    <row r="668" spans="1:16">
      <c r="A668" s="1" t="s">
        <v>626</v>
      </c>
      <c r="B668">
        <f>VLOOKUP(A668,'[1]shui_24h-VS-hzt_10_24h.GeneDiff'!$1:$1048576,2,0)</f>
        <v>1206</v>
      </c>
      <c r="C668">
        <f>VLOOKUP(A668,'[1]shui_24h-VS-hzt_10_24h.GeneDiff'!$1:$1048576,3,0)</f>
        <v>442</v>
      </c>
      <c r="D668">
        <f>VLOOKUP(A668,'[1]shui_24h-VS-hzt_10_24h.GeneDiff'!$1:$1048576,4,0)</f>
        <v>370</v>
      </c>
      <c r="E668">
        <f>VLOOKUP(A668,'[1]shui_24h-VS-hzt_10_24h.GeneDiff'!$1:$1048576,5,0)</f>
        <v>148</v>
      </c>
      <c r="F668">
        <f>VLOOKUP(A668,'[1]shui_24h-VS-hzt_10_24h.GeneDiff'!$1:$1048576,6,0)</f>
        <v>253</v>
      </c>
      <c r="G668">
        <f>VLOOKUP(A668,'[1]shui_24h-VS-hzt_10_24h.GeneDiff'!$1:$1048576,7,0)</f>
        <v>3.7251812666803499</v>
      </c>
      <c r="H668">
        <f>VLOOKUP(A668,'[1]shui_24h-VS-hzt_10_24h.GeneDiff'!$1:$1048576,8,0)</f>
        <v>-1.0679470635038</v>
      </c>
      <c r="I668" t="str">
        <f>VLOOKUP(A668,'[1]shui_24h-VS-hzt_10_24h.GeneDiff'!$1:$1048576,9,0)</f>
        <v>down</v>
      </c>
      <c r="J668">
        <f>VLOOKUP(A668,'[1]shui_24h-VS-hzt_10_24h.GeneDiff'!$1:$1048576,10,0)</f>
        <v>4.1478183085807797E-5</v>
      </c>
      <c r="K668">
        <f>VLOOKUP(A668,'[1]shui_24h-VS-hzt_10_24h.GeneDiff'!$1:$1048576,11,0)</f>
        <v>2.0692494216968901E-3</v>
      </c>
      <c r="L668" t="str">
        <f>VLOOKUP(A668,'[1]shui_24h-VS-hzt_10_24h.GeneDiff'!$1:$1048576,12,0)</f>
        <v>-</v>
      </c>
      <c r="M668" t="str">
        <f>VLOOKUP(A668,'[1]shui_24h-VS-hzt_10_24h.GeneDiff'!$1:$1048576,13,0)</f>
        <v>GO:0031224//intrinsic component of membrane</v>
      </c>
      <c r="N668" t="str">
        <f>VLOOKUP(A668,'[1]shui_24h-VS-hzt_10_24h.GeneDiff'!$1:$1048576,14,0)</f>
        <v>-</v>
      </c>
      <c r="O668" t="str">
        <f>VLOOKUP(A668,'[1]shui_24h-VS-hzt_10_24h.GeneDiff'!$1:$1048576,15,0)</f>
        <v>GO:0051234//establishment of localization</v>
      </c>
      <c r="P668" t="str">
        <f>VLOOKUP(A668,'[1]shui_24h-VS-hzt_10_24h.GeneDiff'!$1:$1048576,16,0)</f>
        <v>gi|697160481|ref|XP_009589013.1|/0/PREDICTED: glucose-6-phosphate/phosphate translocator 2, chloroplastic-like [Nicotiana tomentosiformis]</v>
      </c>
    </row>
    <row r="669" spans="1:16">
      <c r="A669" s="1" t="s">
        <v>627</v>
      </c>
      <c r="B669">
        <f>VLOOKUP(A669,'[1]shui_24h-VS-hzt_10_24h.GeneDiff'!$1:$1048576,2,0)</f>
        <v>711</v>
      </c>
      <c r="C669">
        <f>VLOOKUP(A669,'[1]shui_24h-VS-hzt_10_24h.GeneDiff'!$1:$1048576,3,0)</f>
        <v>63</v>
      </c>
      <c r="D669">
        <f>VLOOKUP(A669,'[1]shui_24h-VS-hzt_10_24h.GeneDiff'!$1:$1048576,4,0)</f>
        <v>135</v>
      </c>
      <c r="E669">
        <f>VLOOKUP(A669,'[1]shui_24h-VS-hzt_10_24h.GeneDiff'!$1:$1048576,5,0)</f>
        <v>23</v>
      </c>
      <c r="F669">
        <f>VLOOKUP(A669,'[1]shui_24h-VS-hzt_10_24h.GeneDiff'!$1:$1048576,6,0)</f>
        <v>29</v>
      </c>
      <c r="G669">
        <f>VLOOKUP(A669,'[1]shui_24h-VS-hzt_10_24h.GeneDiff'!$1:$1048576,7,0)</f>
        <v>1.4754824954158701</v>
      </c>
      <c r="H669">
        <f>VLOOKUP(A669,'[1]shui_24h-VS-hzt_10_24h.GeneDiff'!$1:$1048576,8,0)</f>
        <v>-1.9464880311860999</v>
      </c>
      <c r="I669" t="str">
        <f>VLOOKUP(A669,'[1]shui_24h-VS-hzt_10_24h.GeneDiff'!$1:$1048576,9,0)</f>
        <v>down</v>
      </c>
      <c r="J669">
        <f>VLOOKUP(A669,'[1]shui_24h-VS-hzt_10_24h.GeneDiff'!$1:$1048576,10,0)</f>
        <v>4.2599969450096599E-5</v>
      </c>
      <c r="K669">
        <f>VLOOKUP(A669,'[1]shui_24h-VS-hzt_10_24h.GeneDiff'!$1:$1048576,11,0)</f>
        <v>2.1151723414048699E-3</v>
      </c>
      <c r="L669" t="str">
        <f>VLOOKUP(A669,'[1]shui_24h-VS-hzt_10_24h.GeneDiff'!$1:$1048576,12,0)</f>
        <v>-</v>
      </c>
      <c r="M669" t="str">
        <f>VLOOKUP(A669,'[1]shui_24h-VS-hzt_10_24h.GeneDiff'!$1:$1048576,13,0)</f>
        <v>-</v>
      </c>
      <c r="N669" t="str">
        <f>VLOOKUP(A669,'[1]shui_24h-VS-hzt_10_24h.GeneDiff'!$1:$1048576,14,0)</f>
        <v>-</v>
      </c>
      <c r="O669" t="str">
        <f>VLOOKUP(A669,'[1]shui_24h-VS-hzt_10_24h.GeneDiff'!$1:$1048576,15,0)</f>
        <v>-</v>
      </c>
      <c r="P669" t="str">
        <f>VLOOKUP(A669,'[1]shui_24h-VS-hzt_10_24h.GeneDiff'!$1:$1048576,16,0)</f>
        <v>gi|697113696|ref|XP_009610732.1|/2.97968e-101/PREDICTED: LETM1 and EF-hand domain-containing protein 1, mitochondrial-like [Nicotiana tomentosiformis]</v>
      </c>
    </row>
    <row r="670" spans="1:16">
      <c r="A670" s="1" t="s">
        <v>628</v>
      </c>
      <c r="B670">
        <f>VLOOKUP(A670,'[1]shui_24h-VS-hzt_10_24h.GeneDiff'!$1:$1048576,2,0)</f>
        <v>897</v>
      </c>
      <c r="C670">
        <f>VLOOKUP(A670,'[1]shui_24h-VS-hzt_10_24h.GeneDiff'!$1:$1048576,3,0)</f>
        <v>503</v>
      </c>
      <c r="D670">
        <f>VLOOKUP(A670,'[1]shui_24h-VS-hzt_10_24h.GeneDiff'!$1:$1048576,4,0)</f>
        <v>640</v>
      </c>
      <c r="E670">
        <f>VLOOKUP(A670,'[1]shui_24h-VS-hzt_10_24h.GeneDiff'!$1:$1048576,5,0)</f>
        <v>344</v>
      </c>
      <c r="F670">
        <f>VLOOKUP(A670,'[1]shui_24h-VS-hzt_10_24h.GeneDiff'!$1:$1048576,6,0)</f>
        <v>225</v>
      </c>
      <c r="G670">
        <f>VLOOKUP(A670,'[1]shui_24h-VS-hzt_10_24h.GeneDiff'!$1:$1048576,7,0)</f>
        <v>4.2221216459302804</v>
      </c>
      <c r="H670">
        <f>VLOOKUP(A670,'[1]shui_24h-VS-hzt_10_24h.GeneDiff'!$1:$1048576,8,0)</f>
        <v>-1.0224000997489999</v>
      </c>
      <c r="I670" t="str">
        <f>VLOOKUP(A670,'[1]shui_24h-VS-hzt_10_24h.GeneDiff'!$1:$1048576,9,0)</f>
        <v>down</v>
      </c>
      <c r="J670">
        <f>VLOOKUP(A670,'[1]shui_24h-VS-hzt_10_24h.GeneDiff'!$1:$1048576,10,0)</f>
        <v>4.8137896774091499E-5</v>
      </c>
      <c r="K670">
        <f>VLOOKUP(A670,'[1]shui_24h-VS-hzt_10_24h.GeneDiff'!$1:$1048576,11,0)</f>
        <v>2.3136276637047699E-3</v>
      </c>
      <c r="L670" t="str">
        <f>VLOOKUP(A670,'[1]shui_24h-VS-hzt_10_24h.GeneDiff'!$1:$1048576,12,0)</f>
        <v>-</v>
      </c>
      <c r="M670" t="str">
        <f>VLOOKUP(A670,'[1]shui_24h-VS-hzt_10_24h.GeneDiff'!$1:$1048576,13,0)</f>
        <v>-</v>
      </c>
      <c r="N670" t="str">
        <f>VLOOKUP(A670,'[1]shui_24h-VS-hzt_10_24h.GeneDiff'!$1:$1048576,14,0)</f>
        <v>-</v>
      </c>
      <c r="O670" t="str">
        <f>VLOOKUP(A670,'[1]shui_24h-VS-hzt_10_24h.GeneDiff'!$1:$1048576,15,0)</f>
        <v>-</v>
      </c>
      <c r="P670" t="str">
        <f>VLOOKUP(A670,'[1]shui_24h-VS-hzt_10_24h.GeneDiff'!$1:$1048576,16,0)</f>
        <v>gi|697125467|ref|XP_009616752.1|;gi|697125465|ref|XP_009616751.1|/9.24411e-82;2.03791e-87/PREDICTED: histone deacetylase HDT1-like isoform X2 [Nicotiana tomentosiformis];PREDICTED: histone deacetylase HDT1-like isoform X1 [Nicotiana tomentosiformis]</v>
      </c>
    </row>
    <row r="671" spans="1:16">
      <c r="A671" s="1" t="s">
        <v>629</v>
      </c>
      <c r="B671">
        <f>VLOOKUP(A671,'[1]shui_24h-VS-hzt_10_24h.GeneDiff'!$1:$1048576,2,0)</f>
        <v>2931</v>
      </c>
      <c r="C671">
        <f>VLOOKUP(A671,'[1]shui_24h-VS-hzt_10_24h.GeneDiff'!$1:$1048576,3,0)</f>
        <v>300</v>
      </c>
      <c r="D671">
        <f>VLOOKUP(A671,'[1]shui_24h-VS-hzt_10_24h.GeneDiff'!$1:$1048576,4,0)</f>
        <v>213</v>
      </c>
      <c r="E671">
        <f>VLOOKUP(A671,'[1]shui_24h-VS-hzt_10_24h.GeneDiff'!$1:$1048576,5,0)</f>
        <v>90</v>
      </c>
      <c r="F671">
        <f>VLOOKUP(A671,'[1]shui_24h-VS-hzt_10_24h.GeneDiff'!$1:$1048576,6,0)</f>
        <v>138</v>
      </c>
      <c r="G671">
        <f>VLOOKUP(A671,'[1]shui_24h-VS-hzt_10_24h.GeneDiff'!$1:$1048576,7,0)</f>
        <v>3.0239740298053799</v>
      </c>
      <c r="H671">
        <f>VLOOKUP(A671,'[1]shui_24h-VS-hzt_10_24h.GeneDiff'!$1:$1048576,8,0)</f>
        <v>-1.2197681587500699</v>
      </c>
      <c r="I671" t="str">
        <f>VLOOKUP(A671,'[1]shui_24h-VS-hzt_10_24h.GeneDiff'!$1:$1048576,9,0)</f>
        <v>down</v>
      </c>
      <c r="J671">
        <f>VLOOKUP(A671,'[1]shui_24h-VS-hzt_10_24h.GeneDiff'!$1:$1048576,10,0)</f>
        <v>5.0371298237599401E-5</v>
      </c>
      <c r="K671">
        <f>VLOOKUP(A671,'[1]shui_24h-VS-hzt_10_24h.GeneDiff'!$1:$1048576,11,0)</f>
        <v>2.3994909282540298E-3</v>
      </c>
      <c r="L671" t="str">
        <f>VLOOKUP(A671,'[1]shui_24h-VS-hzt_10_24h.GeneDiff'!$1:$1048576,12,0)</f>
        <v>ko00500//Starch and sucrose metabolism</v>
      </c>
      <c r="M671" t="str">
        <f>VLOOKUP(A671,'[1]shui_24h-VS-hzt_10_24h.GeneDiff'!$1:$1048576,13,0)</f>
        <v>GO:0009536//plastid</v>
      </c>
      <c r="N671" t="str">
        <f>VLOOKUP(A671,'[1]shui_24h-VS-hzt_10_24h.GeneDiff'!$1:$1048576,14,0)</f>
        <v>GO:0004645//phosphorylase activity;GO:0043168//anion binding</v>
      </c>
      <c r="O671" t="str">
        <f>VLOOKUP(A671,'[1]shui_24h-VS-hzt_10_24h.GeneDiff'!$1:$1048576,15,0)</f>
        <v>GO:0009628//response to abiotic stimulus;GO:0006950//response to stress;GO:0044238//primary metabolic process</v>
      </c>
      <c r="P671" t="str">
        <f>VLOOKUP(A671,'[1]shui_24h-VS-hzt_10_24h.GeneDiff'!$1:$1048576,16,0)</f>
        <v>gi|697182421|ref|XP_009600215.1|/0/PREDICTED: alpha-1,4 glucan phosphorylase L-2 isozyme, chloroplastic/amyloplastic [Nicotiana tomentosiformis]</v>
      </c>
    </row>
    <row r="672" spans="1:16">
      <c r="A672" s="1" t="s">
        <v>630</v>
      </c>
      <c r="B672">
        <f>VLOOKUP(A672,'[1]shui_24h-VS-hzt_10_24h.GeneDiff'!$1:$1048576,2,0)</f>
        <v>348</v>
      </c>
      <c r="C672">
        <f>VLOOKUP(A672,'[1]shui_24h-VS-hzt_10_24h.GeneDiff'!$1:$1048576,3,0)</f>
        <v>34</v>
      </c>
      <c r="D672">
        <f>VLOOKUP(A672,'[1]shui_24h-VS-hzt_10_24h.GeneDiff'!$1:$1048576,4,0)</f>
        <v>24</v>
      </c>
      <c r="E672">
        <f>VLOOKUP(A672,'[1]shui_24h-VS-hzt_10_24h.GeneDiff'!$1:$1048576,5,0)</f>
        <v>2</v>
      </c>
      <c r="F672">
        <f>VLOOKUP(A672,'[1]shui_24h-VS-hzt_10_24h.GeneDiff'!$1:$1048576,6,0)</f>
        <v>6</v>
      </c>
      <c r="G672">
        <f>VLOOKUP(A672,'[1]shui_24h-VS-hzt_10_24h.GeneDiff'!$1:$1048576,7,0)</f>
        <v>-0.31802240434701101</v>
      </c>
      <c r="H672">
        <f>VLOOKUP(A672,'[1]shui_24h-VS-hzt_10_24h.GeneDiff'!$1:$1048576,8,0)</f>
        <v>-2.86890063152681</v>
      </c>
      <c r="I672" t="str">
        <f>VLOOKUP(A672,'[1]shui_24h-VS-hzt_10_24h.GeneDiff'!$1:$1048576,9,0)</f>
        <v>down</v>
      </c>
      <c r="J672">
        <f>VLOOKUP(A672,'[1]shui_24h-VS-hzt_10_24h.GeneDiff'!$1:$1048576,10,0)</f>
        <v>5.1758550198138502E-5</v>
      </c>
      <c r="K672">
        <f>VLOOKUP(A672,'[1]shui_24h-VS-hzt_10_24h.GeneDiff'!$1:$1048576,11,0)</f>
        <v>2.4480838018820501E-3</v>
      </c>
      <c r="L672" t="str">
        <f>VLOOKUP(A672,'[1]shui_24h-VS-hzt_10_24h.GeneDiff'!$1:$1048576,12,0)</f>
        <v>-</v>
      </c>
      <c r="M672" t="str">
        <f>VLOOKUP(A672,'[1]shui_24h-VS-hzt_10_24h.GeneDiff'!$1:$1048576,13,0)</f>
        <v>-</v>
      </c>
      <c r="N672" t="str">
        <f>VLOOKUP(A672,'[1]shui_24h-VS-hzt_10_24h.GeneDiff'!$1:$1048576,14,0)</f>
        <v>-</v>
      </c>
      <c r="O672" t="str">
        <f>VLOOKUP(A672,'[1]shui_24h-VS-hzt_10_24h.GeneDiff'!$1:$1048576,15,0)</f>
        <v>-</v>
      </c>
      <c r="P672" t="str">
        <f>VLOOKUP(A672,'[1]shui_24h-VS-hzt_10_24h.GeneDiff'!$1:$1048576,16,0)</f>
        <v>gi|971586540|ref|XP_006367270.2|/1.67578e-75/PREDICTED: TBC1 domain family member 8B-like [Solanum tuberosum]</v>
      </c>
    </row>
    <row r="673" spans="1:16">
      <c r="A673" s="1" t="s">
        <v>631</v>
      </c>
      <c r="B673">
        <f>VLOOKUP(A673,'[1]shui_24h-VS-hzt_10_24h.GeneDiff'!$1:$1048576,2,0)</f>
        <v>888</v>
      </c>
      <c r="C673">
        <f>VLOOKUP(A673,'[1]shui_24h-VS-hzt_10_24h.GeneDiff'!$1:$1048576,3,0)</f>
        <v>927</v>
      </c>
      <c r="D673">
        <f>VLOOKUP(A673,'[1]shui_24h-VS-hzt_10_24h.GeneDiff'!$1:$1048576,4,0)</f>
        <v>1048</v>
      </c>
      <c r="E673">
        <f>VLOOKUP(A673,'[1]shui_24h-VS-hzt_10_24h.GeneDiff'!$1:$1048576,5,0)</f>
        <v>613</v>
      </c>
      <c r="F673">
        <f>VLOOKUP(A673,'[1]shui_24h-VS-hzt_10_24h.GeneDiff'!$1:$1048576,6,0)</f>
        <v>347</v>
      </c>
      <c r="G673">
        <f>VLOOKUP(A673,'[1]shui_24h-VS-hzt_10_24h.GeneDiff'!$1:$1048576,7,0)</f>
        <v>5.0003780209918203</v>
      </c>
      <c r="H673">
        <f>VLOOKUP(A673,'[1]shui_24h-VS-hzt_10_24h.GeneDiff'!$1:$1048576,8,0)</f>
        <v>-1.05492152399251</v>
      </c>
      <c r="I673" t="str">
        <f>VLOOKUP(A673,'[1]shui_24h-VS-hzt_10_24h.GeneDiff'!$1:$1048576,9,0)</f>
        <v>down</v>
      </c>
      <c r="J673">
        <f>VLOOKUP(A673,'[1]shui_24h-VS-hzt_10_24h.GeneDiff'!$1:$1048576,10,0)</f>
        <v>5.4697436145969297E-5</v>
      </c>
      <c r="K673">
        <f>VLOOKUP(A673,'[1]shui_24h-VS-hzt_10_24h.GeneDiff'!$1:$1048576,11,0)</f>
        <v>2.5548969840685398E-3</v>
      </c>
      <c r="L673" t="str">
        <f>VLOOKUP(A673,'[1]shui_24h-VS-hzt_10_24h.GeneDiff'!$1:$1048576,12,0)</f>
        <v>-</v>
      </c>
      <c r="M673" t="str">
        <f>VLOOKUP(A673,'[1]shui_24h-VS-hzt_10_24h.GeneDiff'!$1:$1048576,13,0)</f>
        <v>-</v>
      </c>
      <c r="N673" t="str">
        <f>VLOOKUP(A673,'[1]shui_24h-VS-hzt_10_24h.GeneDiff'!$1:$1048576,14,0)</f>
        <v>-</v>
      </c>
      <c r="O673" t="str">
        <f>VLOOKUP(A673,'[1]shui_24h-VS-hzt_10_24h.GeneDiff'!$1:$1048576,15,0)</f>
        <v>-</v>
      </c>
      <c r="P673" t="str">
        <f>VLOOKUP(A673,'[1]shui_24h-VS-hzt_10_24h.GeneDiff'!$1:$1048576,16,0)</f>
        <v>gi|698526412|ref|XP_009760035.1|/4.59855e-90/PREDICTED: histone deacetylase HDT1-like [Nicotiana sylvestris]</v>
      </c>
    </row>
    <row r="674" spans="1:16">
      <c r="A674" s="1" t="s">
        <v>632</v>
      </c>
      <c r="B674">
        <f>VLOOKUP(A674,'[1]shui_24h-VS-hzt_10_24h.GeneDiff'!$1:$1048576,2,0)</f>
        <v>1410</v>
      </c>
      <c r="C674">
        <f>VLOOKUP(A674,'[1]shui_24h-VS-hzt_10_24h.GeneDiff'!$1:$1048576,3,0)</f>
        <v>142</v>
      </c>
      <c r="D674">
        <f>VLOOKUP(A674,'[1]shui_24h-VS-hzt_10_24h.GeneDiff'!$1:$1048576,4,0)</f>
        <v>179</v>
      </c>
      <c r="E674">
        <f>VLOOKUP(A674,'[1]shui_24h-VS-hzt_10_24h.GeneDiff'!$1:$1048576,5,0)</f>
        <v>63</v>
      </c>
      <c r="F674">
        <f>VLOOKUP(A674,'[1]shui_24h-VS-hzt_10_24h.GeneDiff'!$1:$1048576,6,0)</f>
        <v>74</v>
      </c>
      <c r="G674">
        <f>VLOOKUP(A674,'[1]shui_24h-VS-hzt_10_24h.GeneDiff'!$1:$1048576,7,0)</f>
        <v>2.3333599426963301</v>
      </c>
      <c r="H674">
        <f>VLOOKUP(A674,'[1]shui_24h-VS-hzt_10_24h.GeneDiff'!$1:$1048576,8,0)</f>
        <v>-1.2589541235828099</v>
      </c>
      <c r="I674" t="str">
        <f>VLOOKUP(A674,'[1]shui_24h-VS-hzt_10_24h.GeneDiff'!$1:$1048576,9,0)</f>
        <v>down</v>
      </c>
      <c r="J674">
        <f>VLOOKUP(A674,'[1]shui_24h-VS-hzt_10_24h.GeneDiff'!$1:$1048576,10,0)</f>
        <v>5.8366720129837099E-5</v>
      </c>
      <c r="K674">
        <f>VLOOKUP(A674,'[1]shui_24h-VS-hzt_10_24h.GeneDiff'!$1:$1048576,11,0)</f>
        <v>2.67089160954083E-3</v>
      </c>
      <c r="L674" t="str">
        <f>VLOOKUP(A674,'[1]shui_24h-VS-hzt_10_24h.GeneDiff'!$1:$1048576,12,0)</f>
        <v>-</v>
      </c>
      <c r="M674" t="str">
        <f>VLOOKUP(A674,'[1]shui_24h-VS-hzt_10_24h.GeneDiff'!$1:$1048576,13,0)</f>
        <v>GO:0044464</v>
      </c>
      <c r="N674" t="str">
        <f>VLOOKUP(A674,'[1]shui_24h-VS-hzt_10_24h.GeneDiff'!$1:$1048576,14,0)</f>
        <v>-</v>
      </c>
      <c r="O674" t="str">
        <f>VLOOKUP(A674,'[1]shui_24h-VS-hzt_10_24h.GeneDiff'!$1:$1048576,15,0)</f>
        <v>GO:0007154//cell communication</v>
      </c>
      <c r="P674" t="str">
        <f>VLOOKUP(A674,'[1]shui_24h-VS-hzt_10_24h.GeneDiff'!$1:$1048576,16,0)</f>
        <v>gi|697129354|ref|XP_009618734.1|/0/PREDICTED: rho GTPase-activating protein 2-like [Nicotiana tomentosiformis]</v>
      </c>
    </row>
    <row r="675" spans="1:16">
      <c r="A675" s="1" t="s">
        <v>633</v>
      </c>
      <c r="B675">
        <f>VLOOKUP(A675,'[1]shui_24h-VS-hzt_10_24h.GeneDiff'!$1:$1048576,2,0)</f>
        <v>2250</v>
      </c>
      <c r="C675">
        <f>VLOOKUP(A675,'[1]shui_24h-VS-hzt_10_24h.GeneDiff'!$1:$1048576,3,0)</f>
        <v>38</v>
      </c>
      <c r="D675">
        <f>VLOOKUP(A675,'[1]shui_24h-VS-hzt_10_24h.GeneDiff'!$1:$1048576,4,0)</f>
        <v>50</v>
      </c>
      <c r="E675">
        <f>VLOOKUP(A675,'[1]shui_24h-VS-hzt_10_24h.GeneDiff'!$1:$1048576,5,0)</f>
        <v>0</v>
      </c>
      <c r="F675">
        <f>VLOOKUP(A675,'[1]shui_24h-VS-hzt_10_24h.GeneDiff'!$1:$1048576,6,0)</f>
        <v>12</v>
      </c>
      <c r="G675">
        <f>VLOOKUP(A675,'[1]shui_24h-VS-hzt_10_24h.GeneDiff'!$1:$1048576,7,0)</f>
        <v>0.22211371579403899</v>
      </c>
      <c r="H675">
        <f>VLOOKUP(A675,'[1]shui_24h-VS-hzt_10_24h.GeneDiff'!$1:$1048576,8,0)</f>
        <v>-2.9061200440324102</v>
      </c>
      <c r="I675" t="str">
        <f>VLOOKUP(A675,'[1]shui_24h-VS-hzt_10_24h.GeneDiff'!$1:$1048576,9,0)</f>
        <v>down</v>
      </c>
      <c r="J675">
        <f>VLOOKUP(A675,'[1]shui_24h-VS-hzt_10_24h.GeneDiff'!$1:$1048576,10,0)</f>
        <v>6.3132946516866205E-5</v>
      </c>
      <c r="K675">
        <f>VLOOKUP(A675,'[1]shui_24h-VS-hzt_10_24h.GeneDiff'!$1:$1048576,11,0)</f>
        <v>2.8198962943849402E-3</v>
      </c>
      <c r="L675" t="str">
        <f>VLOOKUP(A675,'[1]shui_24h-VS-hzt_10_24h.GeneDiff'!$1:$1048576,12,0)</f>
        <v>-</v>
      </c>
      <c r="M675" t="str">
        <f>VLOOKUP(A675,'[1]shui_24h-VS-hzt_10_24h.GeneDiff'!$1:$1048576,13,0)</f>
        <v>GO:0000785//chromatin</v>
      </c>
      <c r="N675" t="str">
        <f>VLOOKUP(A675,'[1]shui_24h-VS-hzt_10_24h.GeneDiff'!$1:$1048576,14,0)</f>
        <v>GO:0032550;GO:0003676//nucleic acid binding;GO:0003678//DNA helicase activity</v>
      </c>
      <c r="O675" t="str">
        <f>VLOOKUP(A675,'[1]shui_24h-VS-hzt_10_24h.GeneDiff'!$1:$1048576,15,0)</f>
        <v>GO:0032196//transposition;GO:0009292;GO:0031062//positive regulation of histone methylation;GO:0006306//DNA methylation;GO:0035067//negative regulation of histone acetylation;GO:0009154//purine ribonucleotide catabolic process;GO:0032392//DNA geometric change</v>
      </c>
      <c r="P675" t="str">
        <f>VLOOKUP(A675,'[1]shui_24h-VS-hzt_10_24h.GeneDiff'!$1:$1048576,16,0)</f>
        <v>gi|697098086|ref|XP_009624829.1|/0/PREDICTED: ATP-dependent DNA helicase DDM1-like isoform X2 [Nicotiana tomentosiformis]</v>
      </c>
    </row>
    <row r="676" spans="1:16">
      <c r="A676" s="1" t="s">
        <v>634</v>
      </c>
      <c r="B676">
        <f>VLOOKUP(A676,'[1]shui_24h-VS-hzt_10_24h.GeneDiff'!$1:$1048576,2,0)</f>
        <v>1080</v>
      </c>
      <c r="C676">
        <f>VLOOKUP(A676,'[1]shui_24h-VS-hzt_10_24h.GeneDiff'!$1:$1048576,3,0)</f>
        <v>204</v>
      </c>
      <c r="D676">
        <f>VLOOKUP(A676,'[1]shui_24h-VS-hzt_10_24h.GeneDiff'!$1:$1048576,4,0)</f>
        <v>269</v>
      </c>
      <c r="E676">
        <f>VLOOKUP(A676,'[1]shui_24h-VS-hzt_10_24h.GeneDiff'!$1:$1048576,5,0)</f>
        <v>99</v>
      </c>
      <c r="F676">
        <f>VLOOKUP(A676,'[1]shui_24h-VS-hzt_10_24h.GeneDiff'!$1:$1048576,6,0)</f>
        <v>129</v>
      </c>
      <c r="G676">
        <f>VLOOKUP(A676,'[1]shui_24h-VS-hzt_10_24h.GeneDiff'!$1:$1048576,7,0)</f>
        <v>2.93687683432336</v>
      </c>
      <c r="H676">
        <f>VLOOKUP(A676,'[1]shui_24h-VS-hzt_10_24h.GeneDiff'!$1:$1048576,8,0)</f>
        <v>-1.0855877446514</v>
      </c>
      <c r="I676" t="str">
        <f>VLOOKUP(A676,'[1]shui_24h-VS-hzt_10_24h.GeneDiff'!$1:$1048576,9,0)</f>
        <v>down</v>
      </c>
      <c r="J676">
        <f>VLOOKUP(A676,'[1]shui_24h-VS-hzt_10_24h.GeneDiff'!$1:$1048576,10,0)</f>
        <v>6.3559082250998905E-5</v>
      </c>
      <c r="K676">
        <f>VLOOKUP(A676,'[1]shui_24h-VS-hzt_10_24h.GeneDiff'!$1:$1048576,11,0)</f>
        <v>2.8344473893801201E-3</v>
      </c>
      <c r="L676" t="str">
        <f>VLOOKUP(A676,'[1]shui_24h-VS-hzt_10_24h.GeneDiff'!$1:$1048576,12,0)</f>
        <v>ko01100//Metabolic pathways;ko00906//Carotenoid biosynthesis;ko01110//Biosynthesis of secondary metabolites;ko00511//Other glycan degradation</v>
      </c>
      <c r="M676" t="str">
        <f>VLOOKUP(A676,'[1]shui_24h-VS-hzt_10_24h.GeneDiff'!$1:$1048576,13,0)</f>
        <v>-</v>
      </c>
      <c r="N676" t="str">
        <f>VLOOKUP(A676,'[1]shui_24h-VS-hzt_10_24h.GeneDiff'!$1:$1048576,14,0)</f>
        <v>GO:0016787//hydrolase activity</v>
      </c>
      <c r="O676" t="str">
        <f>VLOOKUP(A676,'[1]shui_24h-VS-hzt_10_24h.GeneDiff'!$1:$1048576,15,0)</f>
        <v>-</v>
      </c>
      <c r="P676" t="str">
        <f>VLOOKUP(A676,'[1]shui_24h-VS-hzt_10_24h.GeneDiff'!$1:$1048576,16,0)</f>
        <v>gi|697150191|ref|XP_009629303.1|/0/PREDICTED: GDSL esterase/lipase At5g55050-like [Nicotiana tomentosiformis]</v>
      </c>
    </row>
    <row r="677" spans="1:16">
      <c r="A677" s="1" t="s">
        <v>635</v>
      </c>
      <c r="B677">
        <f>VLOOKUP(A677,'[1]shui_24h-VS-hzt_10_24h.GeneDiff'!$1:$1048576,2,0)</f>
        <v>1443</v>
      </c>
      <c r="C677">
        <f>VLOOKUP(A677,'[1]shui_24h-VS-hzt_10_24h.GeneDiff'!$1:$1048576,3,0)</f>
        <v>110</v>
      </c>
      <c r="D677">
        <f>VLOOKUP(A677,'[1]shui_24h-VS-hzt_10_24h.GeneDiff'!$1:$1048576,4,0)</f>
        <v>219</v>
      </c>
      <c r="E677">
        <f>VLOOKUP(A677,'[1]shui_24h-VS-hzt_10_24h.GeneDiff'!$1:$1048576,5,0)</f>
        <v>33</v>
      </c>
      <c r="F677">
        <f>VLOOKUP(A677,'[1]shui_24h-VS-hzt_10_24h.GeneDiff'!$1:$1048576,6,0)</f>
        <v>72</v>
      </c>
      <c r="G677">
        <f>VLOOKUP(A677,'[1]shui_24h-VS-hzt_10_24h.GeneDiff'!$1:$1048576,7,0)</f>
        <v>2.2491766291582098</v>
      </c>
      <c r="H677">
        <f>VLOOKUP(A677,'[1]shui_24h-VS-hzt_10_24h.GeneDiff'!$1:$1048576,8,0)</f>
        <v>-1.6817502946299001</v>
      </c>
      <c r="I677" t="str">
        <f>VLOOKUP(A677,'[1]shui_24h-VS-hzt_10_24h.GeneDiff'!$1:$1048576,9,0)</f>
        <v>down</v>
      </c>
      <c r="J677">
        <f>VLOOKUP(A677,'[1]shui_24h-VS-hzt_10_24h.GeneDiff'!$1:$1048576,10,0)</f>
        <v>6.5016028325043593E-5</v>
      </c>
      <c r="K677">
        <f>VLOOKUP(A677,'[1]shui_24h-VS-hzt_10_24h.GeneDiff'!$1:$1048576,11,0)</f>
        <v>2.8750215386540001E-3</v>
      </c>
      <c r="L677" t="str">
        <f>VLOOKUP(A677,'[1]shui_24h-VS-hzt_10_24h.GeneDiff'!$1:$1048576,12,0)</f>
        <v>ko00520//Amino sugar and nucleotide sugar metabolism;ko01100//Metabolic pathways;ko00040//Pentose and glucuronate interconversions;ko00500//Starch and sucrose metabolism;ko01110//Biosynthesis of secondary metabolites;ko00053//Ascorbate and aldarate metabolism</v>
      </c>
      <c r="M677" t="str">
        <f>VLOOKUP(A677,'[1]shui_24h-VS-hzt_10_24h.GeneDiff'!$1:$1048576,13,0)</f>
        <v>-</v>
      </c>
      <c r="N677" t="str">
        <f>VLOOKUP(A677,'[1]shui_24h-VS-hzt_10_24h.GeneDiff'!$1:$1048576,14,0)</f>
        <v>GO:0000166//nucleotide binding;GO:0016616//oxidoreductase activity, acting on the CH-OH group of donors, NAD or NADP as acceptor</v>
      </c>
      <c r="O677" t="str">
        <f>VLOOKUP(A677,'[1]shui_24h-VS-hzt_10_24h.GeneDiff'!$1:$1048576,15,0)</f>
        <v>GO:0044710</v>
      </c>
      <c r="P677" t="str">
        <f>VLOOKUP(A677,'[1]shui_24h-VS-hzt_10_24h.GeneDiff'!$1:$1048576,16,0)</f>
        <v>gi|698509736|ref|XP_009800068.1|/0/PREDICTED: UDP-glucose 6-dehydrogenase 4-like [Nicotiana sylvestris]</v>
      </c>
    </row>
    <row r="678" spans="1:16">
      <c r="A678" s="1" t="s">
        <v>636</v>
      </c>
      <c r="B678">
        <f>VLOOKUP(A678,'[1]shui_24h-VS-hzt_10_24h.GeneDiff'!$1:$1048576,2,0)</f>
        <v>681</v>
      </c>
      <c r="C678">
        <f>VLOOKUP(A678,'[1]shui_24h-VS-hzt_10_24h.GeneDiff'!$1:$1048576,3,0)</f>
        <v>28</v>
      </c>
      <c r="D678">
        <f>VLOOKUP(A678,'[1]shui_24h-VS-hzt_10_24h.GeneDiff'!$1:$1048576,4,0)</f>
        <v>29</v>
      </c>
      <c r="E678">
        <f>VLOOKUP(A678,'[1]shui_24h-VS-hzt_10_24h.GeneDiff'!$1:$1048576,5,0)</f>
        <v>3</v>
      </c>
      <c r="F678">
        <f>VLOOKUP(A678,'[1]shui_24h-VS-hzt_10_24h.GeneDiff'!$1:$1048576,6,0)</f>
        <v>6</v>
      </c>
      <c r="G678">
        <f>VLOOKUP(A678,'[1]shui_24h-VS-hzt_10_24h.GeneDiff'!$1:$1048576,7,0)</f>
        <v>-0.32051251759633198</v>
      </c>
      <c r="H678">
        <f>VLOOKUP(A678,'[1]shui_24h-VS-hzt_10_24h.GeneDiff'!$1:$1048576,8,0)</f>
        <v>-2.6689786086637701</v>
      </c>
      <c r="I678" t="str">
        <f>VLOOKUP(A678,'[1]shui_24h-VS-hzt_10_24h.GeneDiff'!$1:$1048576,9,0)</f>
        <v>down</v>
      </c>
      <c r="J678">
        <f>VLOOKUP(A678,'[1]shui_24h-VS-hzt_10_24h.GeneDiff'!$1:$1048576,10,0)</f>
        <v>7.2726446282948796E-5</v>
      </c>
      <c r="K678">
        <f>VLOOKUP(A678,'[1]shui_24h-VS-hzt_10_24h.GeneDiff'!$1:$1048576,11,0)</f>
        <v>3.1325029028075099E-3</v>
      </c>
      <c r="L678" t="str">
        <f>VLOOKUP(A678,'[1]shui_24h-VS-hzt_10_24h.GeneDiff'!$1:$1048576,12,0)</f>
        <v>ko00604//Glycosphingolipid biosynthesis - ganglio series;ko00531//Glycosaminoglycan degradation;ko01100//Metabolic pathways;ko00600//Sphingolipid metabolism;ko00052//Galactose metabolism;ko00511//Other glycan degradation</v>
      </c>
      <c r="M678" t="str">
        <f>VLOOKUP(A678,'[1]shui_24h-VS-hzt_10_24h.GeneDiff'!$1:$1048576,13,0)</f>
        <v>-</v>
      </c>
      <c r="N678" t="str">
        <f>VLOOKUP(A678,'[1]shui_24h-VS-hzt_10_24h.GeneDiff'!$1:$1048576,14,0)</f>
        <v>GO:0016798//hydrolase activity, acting on glycosyl bonds;GO:0004553//hydrolase activity, hydrolyzing O-glycosyl compounds</v>
      </c>
      <c r="O678" t="str">
        <f>VLOOKUP(A678,'[1]shui_24h-VS-hzt_10_24h.GeneDiff'!$1:$1048576,15,0)</f>
        <v>GO:0008152//metabolic process</v>
      </c>
      <c r="P678" t="str">
        <f>VLOOKUP(A678,'[1]shui_24h-VS-hzt_10_24h.GeneDiff'!$1:$1048576,16,0)</f>
        <v>gi|697139307|ref|XP_009623740.1|/9.59401e-31/PREDICTED: beta-galactosidase 17-like, partial [Nicotiana tomentosiformis]</v>
      </c>
    </row>
    <row r="679" spans="1:16">
      <c r="A679" s="1" t="s">
        <v>637</v>
      </c>
      <c r="B679">
        <f>VLOOKUP(A679,'[1]shui_24h-VS-hzt_10_24h.GeneDiff'!$1:$1048576,2,0)</f>
        <v>528</v>
      </c>
      <c r="C679">
        <f>VLOOKUP(A679,'[1]shui_24h-VS-hzt_10_24h.GeneDiff'!$1:$1048576,3,0)</f>
        <v>376</v>
      </c>
      <c r="D679">
        <f>VLOOKUP(A679,'[1]shui_24h-VS-hzt_10_24h.GeneDiff'!$1:$1048576,4,0)</f>
        <v>387</v>
      </c>
      <c r="E679">
        <f>VLOOKUP(A679,'[1]shui_24h-VS-hzt_10_24h.GeneDiff'!$1:$1048576,5,0)</f>
        <v>142</v>
      </c>
      <c r="F679">
        <f>VLOOKUP(A679,'[1]shui_24h-VS-hzt_10_24h.GeneDiff'!$1:$1048576,6,0)</f>
        <v>248</v>
      </c>
      <c r="G679">
        <f>VLOOKUP(A679,'[1]shui_24h-VS-hzt_10_24h.GeneDiff'!$1:$1048576,7,0)</f>
        <v>3.6489765271590402</v>
      </c>
      <c r="H679">
        <f>VLOOKUP(A679,'[1]shui_24h-VS-hzt_10_24h.GeneDiff'!$1:$1048576,8,0)</f>
        <v>-1.0141383678817999</v>
      </c>
      <c r="I679" t="str">
        <f>VLOOKUP(A679,'[1]shui_24h-VS-hzt_10_24h.GeneDiff'!$1:$1048576,9,0)</f>
        <v>down</v>
      </c>
      <c r="J679">
        <f>VLOOKUP(A679,'[1]shui_24h-VS-hzt_10_24h.GeneDiff'!$1:$1048576,10,0)</f>
        <v>7.5155374949793295E-5</v>
      </c>
      <c r="K679">
        <f>VLOOKUP(A679,'[1]shui_24h-VS-hzt_10_24h.GeneDiff'!$1:$1048576,11,0)</f>
        <v>3.2295249098122998E-3</v>
      </c>
      <c r="L679" t="str">
        <f>VLOOKUP(A679,'[1]shui_24h-VS-hzt_10_24h.GeneDiff'!$1:$1048576,12,0)</f>
        <v>ko00903//Limonene and pinene degradation;ko00340//Histidine metabolism;ko01100//Metabolic pathways;ko00640//Propanoate metabolism;ko00380//Tryptophan metabolism;ko00280//Valine, leucine and isoleucine degradation;ko00410//beta-Alanine metabolism;ko00040//Pentose and glucuronate interconversions;ko00620//Pyruvate metabolism;ko00310//Lysine degradation;ko01110//Biosynthesis of secondary metabolites;ko00010//Glycolysis / Gluconeogenesis;ko00071//Fatty acid metabolism;ko00053//Ascorbate and aldarate metabolism;ko00330//Arginine and proline metabolism;ko00561//Glycerolipid metabolism</v>
      </c>
      <c r="M679" t="str">
        <f>VLOOKUP(A679,'[1]shui_24h-VS-hzt_10_24h.GeneDiff'!$1:$1048576,13,0)</f>
        <v>-</v>
      </c>
      <c r="N679" t="str">
        <f>VLOOKUP(A679,'[1]shui_24h-VS-hzt_10_24h.GeneDiff'!$1:$1048576,14,0)</f>
        <v>GO:0016903//oxidoreductase activity, acting on the aldehyde or oxo group of donors</v>
      </c>
      <c r="O679" t="str">
        <f>VLOOKUP(A679,'[1]shui_24h-VS-hzt_10_24h.GeneDiff'!$1:$1048576,15,0)</f>
        <v>GO:0044710</v>
      </c>
      <c r="P679" t="str">
        <f>VLOOKUP(A679,'[1]shui_24h-VS-hzt_10_24h.GeneDiff'!$1:$1048576,16,0)</f>
        <v>gi|698498110|ref|XP_009794979.1|;gi|697107051|ref|XP_009607357.1|/2.37796e-129;9.13649e-48/PREDICTED: aldehyde dehydrogenase family 2 member B7, mitochondrial-like [Nicotiana sylvestris];PREDICTED: uncharacterized protein At4g08330, chloroplastic-like isoform X2 [Nicotiana tomentosiformis]</v>
      </c>
    </row>
    <row r="680" spans="1:16">
      <c r="A680" s="1" t="s">
        <v>638</v>
      </c>
      <c r="B680">
        <f>VLOOKUP(A680,'[1]shui_24h-VS-hzt_10_24h.GeneDiff'!$1:$1048576,2,0)</f>
        <v>588</v>
      </c>
      <c r="C680">
        <f>VLOOKUP(A680,'[1]shui_24h-VS-hzt_10_24h.GeneDiff'!$1:$1048576,3,0)</f>
        <v>171</v>
      </c>
      <c r="D680">
        <f>VLOOKUP(A680,'[1]shui_24h-VS-hzt_10_24h.GeneDiff'!$1:$1048576,4,0)</f>
        <v>183</v>
      </c>
      <c r="E680">
        <f>VLOOKUP(A680,'[1]shui_24h-VS-hzt_10_24h.GeneDiff'!$1:$1048576,5,0)</f>
        <v>51</v>
      </c>
      <c r="F680">
        <f>VLOOKUP(A680,'[1]shui_24h-VS-hzt_10_24h.GeneDiff'!$1:$1048576,6,0)</f>
        <v>96</v>
      </c>
      <c r="G680">
        <f>VLOOKUP(A680,'[1]shui_24h-VS-hzt_10_24h.GeneDiff'!$1:$1048576,7,0)</f>
        <v>2.4599058641922902</v>
      </c>
      <c r="H680">
        <f>VLOOKUP(A680,'[1]shui_24h-VS-hzt_10_24h.GeneDiff'!$1:$1048576,8,0)</f>
        <v>-1.31237205039361</v>
      </c>
      <c r="I680" t="str">
        <f>VLOOKUP(A680,'[1]shui_24h-VS-hzt_10_24h.GeneDiff'!$1:$1048576,9,0)</f>
        <v>down</v>
      </c>
      <c r="J680">
        <f>VLOOKUP(A680,'[1]shui_24h-VS-hzt_10_24h.GeneDiff'!$1:$1048576,10,0)</f>
        <v>7.7641844405712898E-5</v>
      </c>
      <c r="K680">
        <f>VLOOKUP(A680,'[1]shui_24h-VS-hzt_10_24h.GeneDiff'!$1:$1048576,11,0)</f>
        <v>3.3080671787401698E-3</v>
      </c>
      <c r="L680" t="str">
        <f>VLOOKUP(A680,'[1]shui_24h-VS-hzt_10_24h.GeneDiff'!$1:$1048576,12,0)</f>
        <v>-</v>
      </c>
      <c r="M680" t="str">
        <f>VLOOKUP(A680,'[1]shui_24h-VS-hzt_10_24h.GeneDiff'!$1:$1048576,13,0)</f>
        <v>-</v>
      </c>
      <c r="N680" t="str">
        <f>VLOOKUP(A680,'[1]shui_24h-VS-hzt_10_24h.GeneDiff'!$1:$1048576,14,0)</f>
        <v>-</v>
      </c>
      <c r="O680" t="str">
        <f>VLOOKUP(A680,'[1]shui_24h-VS-hzt_10_24h.GeneDiff'!$1:$1048576,15,0)</f>
        <v>-</v>
      </c>
      <c r="P680" t="str">
        <f>VLOOKUP(A680,'[1]shui_24h-VS-hzt_10_24h.GeneDiff'!$1:$1048576,16,0)</f>
        <v>gi|698459513|ref|XP_009781311.1|/6.71355e-133/PREDICTED: lactoylglutathione lyase-like [Nicotiana sylvestris]</v>
      </c>
    </row>
    <row r="681" spans="1:16">
      <c r="A681" s="1" t="s">
        <v>639</v>
      </c>
      <c r="B681">
        <f>VLOOKUP(A681,'[1]shui_24h-VS-hzt_10_24h.GeneDiff'!$1:$1048576,2,0)</f>
        <v>1092</v>
      </c>
      <c r="C681">
        <f>VLOOKUP(A681,'[1]shui_24h-VS-hzt_10_24h.GeneDiff'!$1:$1048576,3,0)</f>
        <v>96</v>
      </c>
      <c r="D681">
        <f>VLOOKUP(A681,'[1]shui_24h-VS-hzt_10_24h.GeneDiff'!$1:$1048576,4,0)</f>
        <v>114</v>
      </c>
      <c r="E681">
        <f>VLOOKUP(A681,'[1]shui_24h-VS-hzt_10_24h.GeneDiff'!$1:$1048576,5,0)</f>
        <v>21</v>
      </c>
      <c r="F681">
        <f>VLOOKUP(A681,'[1]shui_24h-VS-hzt_10_24h.GeneDiff'!$1:$1048576,6,0)</f>
        <v>46</v>
      </c>
      <c r="G681">
        <f>VLOOKUP(A681,'[1]shui_24h-VS-hzt_10_24h.GeneDiff'!$1:$1048576,7,0)</f>
        <v>1.62273185387713</v>
      </c>
      <c r="H681">
        <f>VLOOKUP(A681,'[1]shui_24h-VS-hzt_10_24h.GeneDiff'!$1:$1048576,8,0)</f>
        <v>-1.68989403599179</v>
      </c>
      <c r="I681" t="str">
        <f>VLOOKUP(A681,'[1]shui_24h-VS-hzt_10_24h.GeneDiff'!$1:$1048576,9,0)</f>
        <v>down</v>
      </c>
      <c r="J681">
        <f>VLOOKUP(A681,'[1]shui_24h-VS-hzt_10_24h.GeneDiff'!$1:$1048576,10,0)</f>
        <v>7.8093635350045699E-5</v>
      </c>
      <c r="K681">
        <f>VLOOKUP(A681,'[1]shui_24h-VS-hzt_10_24h.GeneDiff'!$1:$1048576,11,0)</f>
        <v>3.3228262199076798E-3</v>
      </c>
      <c r="L681" t="str">
        <f>VLOOKUP(A681,'[1]shui_24h-VS-hzt_10_24h.GeneDiff'!$1:$1048576,12,0)</f>
        <v>-</v>
      </c>
      <c r="M681" t="str">
        <f>VLOOKUP(A681,'[1]shui_24h-VS-hzt_10_24h.GeneDiff'!$1:$1048576,13,0)</f>
        <v>-</v>
      </c>
      <c r="N681" t="str">
        <f>VLOOKUP(A681,'[1]shui_24h-VS-hzt_10_24h.GeneDiff'!$1:$1048576,14,0)</f>
        <v>-</v>
      </c>
      <c r="O681" t="str">
        <f>VLOOKUP(A681,'[1]shui_24h-VS-hzt_10_24h.GeneDiff'!$1:$1048576,15,0)</f>
        <v>-</v>
      </c>
      <c r="P681" t="str">
        <f>VLOOKUP(A681,'[1]shui_24h-VS-hzt_10_24h.GeneDiff'!$1:$1048576,16,0)</f>
        <v>gi|697139172|ref|XP_009623674.1|/5.39494e-113/PREDICTED: uncharacterized protein LOC104114842 [Nicotiana tomentosiformis]</v>
      </c>
    </row>
    <row r="682" spans="1:16">
      <c r="A682" s="1" t="s">
        <v>640</v>
      </c>
      <c r="B682">
        <f>VLOOKUP(A682,'[1]shui_24h-VS-hzt_10_24h.GeneDiff'!$1:$1048576,2,0)</f>
        <v>1041</v>
      </c>
      <c r="C682">
        <f>VLOOKUP(A682,'[1]shui_24h-VS-hzt_10_24h.GeneDiff'!$1:$1048576,3,0)</f>
        <v>3093</v>
      </c>
      <c r="D682">
        <f>VLOOKUP(A682,'[1]shui_24h-VS-hzt_10_24h.GeneDiff'!$1:$1048576,4,0)</f>
        <v>3318</v>
      </c>
      <c r="E682">
        <f>VLOOKUP(A682,'[1]shui_24h-VS-hzt_10_24h.GeneDiff'!$1:$1048576,5,0)</f>
        <v>996</v>
      </c>
      <c r="F682">
        <f>VLOOKUP(A682,'[1]shui_24h-VS-hzt_10_24h.GeneDiff'!$1:$1048576,6,0)</f>
        <v>2174</v>
      </c>
      <c r="G682">
        <f>VLOOKUP(A682,'[1]shui_24h-VS-hzt_10_24h.GeneDiff'!$1:$1048576,7,0)</f>
        <v>6.6928589384279196</v>
      </c>
      <c r="H682">
        <f>VLOOKUP(A682,'[1]shui_24h-VS-hzt_10_24h.GeneDiff'!$1:$1048576,8,0)</f>
        <v>-1.06956071844723</v>
      </c>
      <c r="I682" t="str">
        <f>VLOOKUP(A682,'[1]shui_24h-VS-hzt_10_24h.GeneDiff'!$1:$1048576,9,0)</f>
        <v>down</v>
      </c>
      <c r="J682">
        <f>VLOOKUP(A682,'[1]shui_24h-VS-hzt_10_24h.GeneDiff'!$1:$1048576,10,0)</f>
        <v>8.0848686592580705E-5</v>
      </c>
      <c r="K682">
        <f>VLOOKUP(A682,'[1]shui_24h-VS-hzt_10_24h.GeneDiff'!$1:$1048576,11,0)</f>
        <v>3.41242066877842E-3</v>
      </c>
      <c r="L682" t="str">
        <f>VLOOKUP(A682,'[1]shui_24h-VS-hzt_10_24h.GeneDiff'!$1:$1048576,12,0)</f>
        <v>ko00941//Flavonoid biosynthesis;ko01100//Metabolic pathways;ko01110//Biosynthesis of secondary metabolites</v>
      </c>
      <c r="M682" t="str">
        <f>VLOOKUP(A682,'[1]shui_24h-VS-hzt_10_24h.GeneDiff'!$1:$1048576,13,0)</f>
        <v>GO:0044424</v>
      </c>
      <c r="N682" t="str">
        <f>VLOOKUP(A682,'[1]shui_24h-VS-hzt_10_24h.GeneDiff'!$1:$1048576,14,0)</f>
        <v>GO:0046914//transition metal ion binding;GO:0019842//vitamin binding;GO:0016706//oxidoreductase activity, acting on paired donors, with incorporation or reduction of molecular oxygen, 2-oxoglutarate as one donor, and incorporation of one atom each of oxygen into both donors</v>
      </c>
      <c r="O682" t="str">
        <f>VLOOKUP(A682,'[1]shui_24h-VS-hzt_10_24h.GeneDiff'!$1:$1048576,15,0)</f>
        <v>GO:0009314//response to radiation;GO:0051553;GO:0009725//response to hormone</v>
      </c>
      <c r="P682" t="str">
        <f>VLOOKUP(A682,'[1]shui_24h-VS-hzt_10_24h.GeneDiff'!$1:$1048576,16,0)</f>
        <v>gi|164454785|dbj|BAF96939.1|/0/flavonol synthase [Nicotiana tabacum]</v>
      </c>
    </row>
    <row r="683" spans="1:16">
      <c r="A683" s="1" t="s">
        <v>641</v>
      </c>
      <c r="B683">
        <f>VLOOKUP(A683,'[1]shui_24h-VS-hzt_10_24h.GeneDiff'!$1:$1048576,2,0)</f>
        <v>951</v>
      </c>
      <c r="C683">
        <f>VLOOKUP(A683,'[1]shui_24h-VS-hzt_10_24h.GeneDiff'!$1:$1048576,3,0)</f>
        <v>136</v>
      </c>
      <c r="D683">
        <f>VLOOKUP(A683,'[1]shui_24h-VS-hzt_10_24h.GeneDiff'!$1:$1048576,4,0)</f>
        <v>118</v>
      </c>
      <c r="E683">
        <f>VLOOKUP(A683,'[1]shui_24h-VS-hzt_10_24h.GeneDiff'!$1:$1048576,5,0)</f>
        <v>28</v>
      </c>
      <c r="F683">
        <f>VLOOKUP(A683,'[1]shui_24h-VS-hzt_10_24h.GeneDiff'!$1:$1048576,6,0)</f>
        <v>61</v>
      </c>
      <c r="G683">
        <f>VLOOKUP(A683,'[1]shui_24h-VS-hzt_10_24h.GeneDiff'!$1:$1048576,7,0)</f>
        <v>1.9267094300159799</v>
      </c>
      <c r="H683">
        <f>VLOOKUP(A683,'[1]shui_24h-VS-hzt_10_24h.GeneDiff'!$1:$1048576,8,0)</f>
        <v>-1.5629793512711501</v>
      </c>
      <c r="I683" t="str">
        <f>VLOOKUP(A683,'[1]shui_24h-VS-hzt_10_24h.GeneDiff'!$1:$1048576,9,0)</f>
        <v>down</v>
      </c>
      <c r="J683">
        <f>VLOOKUP(A683,'[1]shui_24h-VS-hzt_10_24h.GeneDiff'!$1:$1048576,10,0)</f>
        <v>9.9597452345225705E-5</v>
      </c>
      <c r="K683">
        <f>VLOOKUP(A683,'[1]shui_24h-VS-hzt_10_24h.GeneDiff'!$1:$1048576,11,0)</f>
        <v>4.0729028210021003E-3</v>
      </c>
      <c r="L683" t="str">
        <f>VLOOKUP(A683,'[1]shui_24h-VS-hzt_10_24h.GeneDiff'!$1:$1048576,12,0)</f>
        <v>ko04146//Peroxisome;ko00270//Cysteine and methionine metabolism;ko01100//Metabolic pathways;ko00300//Lysine biosynthesis;ko00260//Glycine, serine and threonine metabolism;ko01110//Biosynthesis of secondary metabolites</v>
      </c>
      <c r="M683" t="str">
        <f>VLOOKUP(A683,'[1]shui_24h-VS-hzt_10_24h.GeneDiff'!$1:$1048576,13,0)</f>
        <v>GO:0031224//intrinsic component of membrane</v>
      </c>
      <c r="N683" t="str">
        <f>VLOOKUP(A683,'[1]shui_24h-VS-hzt_10_24h.GeneDiff'!$1:$1048576,14,0)</f>
        <v>-</v>
      </c>
      <c r="O683" t="str">
        <f>VLOOKUP(A683,'[1]shui_24h-VS-hzt_10_24h.GeneDiff'!$1:$1048576,15,0)</f>
        <v>GO:0051234//establishment of localization;GO:0044763</v>
      </c>
      <c r="P683" t="str">
        <f>VLOOKUP(A683,'[1]shui_24h-VS-hzt_10_24h.GeneDiff'!$1:$1048576,16,0)</f>
        <v>gi|697143176|ref|XP_009625700.1|/0/PREDICTED: peroxisomal adenine nucleotide carrier 1 [Nicotiana tomentosiformis]</v>
      </c>
    </row>
    <row r="684" spans="1:16">
      <c r="A684" s="1" t="s">
        <v>642</v>
      </c>
      <c r="B684">
        <f>VLOOKUP(A684,'[1]shui_24h-VS-hzt_10_24h.GeneDiff'!$1:$1048576,2,0)</f>
        <v>2379</v>
      </c>
      <c r="C684">
        <f>VLOOKUP(A684,'[1]shui_24h-VS-hzt_10_24h.GeneDiff'!$1:$1048576,3,0)</f>
        <v>263</v>
      </c>
      <c r="D684">
        <f>VLOOKUP(A684,'[1]shui_24h-VS-hzt_10_24h.GeneDiff'!$1:$1048576,4,0)</f>
        <v>237</v>
      </c>
      <c r="E684">
        <f>VLOOKUP(A684,'[1]shui_24h-VS-hzt_10_24h.GeneDiff'!$1:$1048576,5,0)</f>
        <v>131</v>
      </c>
      <c r="F684">
        <f>VLOOKUP(A684,'[1]shui_24h-VS-hzt_10_24h.GeneDiff'!$1:$1048576,6,0)</f>
        <v>121</v>
      </c>
      <c r="G684">
        <f>VLOOKUP(A684,'[1]shui_24h-VS-hzt_10_24h.GeneDiff'!$1:$1048576,7,0)</f>
        <v>3.04488635011989</v>
      </c>
      <c r="H684">
        <f>VLOOKUP(A684,'[1]shui_24h-VS-hzt_10_24h.GeneDiff'!$1:$1048576,8,0)</f>
        <v>-1.02125242186207</v>
      </c>
      <c r="I684" t="str">
        <f>VLOOKUP(A684,'[1]shui_24h-VS-hzt_10_24h.GeneDiff'!$1:$1048576,9,0)</f>
        <v>down</v>
      </c>
      <c r="J684">
        <f>VLOOKUP(A684,'[1]shui_24h-VS-hzt_10_24h.GeneDiff'!$1:$1048576,10,0)</f>
        <v>1.01616876674368E-4</v>
      </c>
      <c r="K684">
        <f>VLOOKUP(A684,'[1]shui_24h-VS-hzt_10_24h.GeneDiff'!$1:$1048576,11,0)</f>
        <v>4.1370261296785798E-3</v>
      </c>
      <c r="L684" t="str">
        <f>VLOOKUP(A684,'[1]shui_24h-VS-hzt_10_24h.GeneDiff'!$1:$1048576,12,0)</f>
        <v>-</v>
      </c>
      <c r="M684" t="str">
        <f>VLOOKUP(A684,'[1]shui_24h-VS-hzt_10_24h.GeneDiff'!$1:$1048576,13,0)</f>
        <v>GO:0009536//plastid;GO:0043232</v>
      </c>
      <c r="N684" t="str">
        <f>VLOOKUP(A684,'[1]shui_24h-VS-hzt_10_24h.GeneDiff'!$1:$1048576,14,0)</f>
        <v>GO:0032550;GO:0003676//nucleic acid binding;GO:0016853//isomerase activity;GO:0008094//DNA-dependent ATPase activity</v>
      </c>
      <c r="O684" t="str">
        <f>VLOOKUP(A684,'[1]shui_24h-VS-hzt_10_24h.GeneDiff'!$1:$1048576,15,0)</f>
        <v>GO:0071103//DNA conformation change;GO:0009154//purine ribonucleotide catabolic process</v>
      </c>
      <c r="P684" t="str">
        <f>VLOOKUP(A684,'[1]shui_24h-VS-hzt_10_24h.GeneDiff'!$1:$1048576,16,0)</f>
        <v>gi|697125954|ref|XP_009617006.1|/0/PREDICTED: DNA gyrase subunit A, chloroplastic/mitochondrial isoform X1 [Nicotiana tomentosiformis]</v>
      </c>
    </row>
    <row r="685" spans="1:16">
      <c r="A685" s="1" t="s">
        <v>643</v>
      </c>
      <c r="B685">
        <f>VLOOKUP(A685,'[1]shui_24h-VS-hzt_10_24h.GeneDiff'!$1:$1048576,2,0)</f>
        <v>942</v>
      </c>
      <c r="C685">
        <f>VLOOKUP(A685,'[1]shui_24h-VS-hzt_10_24h.GeneDiff'!$1:$1048576,3,0)</f>
        <v>45</v>
      </c>
      <c r="D685">
        <f>VLOOKUP(A685,'[1]shui_24h-VS-hzt_10_24h.GeneDiff'!$1:$1048576,4,0)</f>
        <v>83</v>
      </c>
      <c r="E685">
        <f>VLOOKUP(A685,'[1]shui_24h-VS-hzt_10_24h.GeneDiff'!$1:$1048576,5,0)</f>
        <v>16</v>
      </c>
      <c r="F685">
        <f>VLOOKUP(A685,'[1]shui_24h-VS-hzt_10_24h.GeneDiff'!$1:$1048576,6,0)</f>
        <v>15</v>
      </c>
      <c r="G685">
        <f>VLOOKUP(A685,'[1]shui_24h-VS-hzt_10_24h.GeneDiff'!$1:$1048576,7,0)</f>
        <v>0.85086270854394896</v>
      </c>
      <c r="H685">
        <f>VLOOKUP(A685,'[1]shui_24h-VS-hzt_10_24h.GeneDiff'!$1:$1048576,8,0)</f>
        <v>-2.05736894002884</v>
      </c>
      <c r="I685" t="str">
        <f>VLOOKUP(A685,'[1]shui_24h-VS-hzt_10_24h.GeneDiff'!$1:$1048576,9,0)</f>
        <v>down</v>
      </c>
      <c r="J685">
        <f>VLOOKUP(A685,'[1]shui_24h-VS-hzt_10_24h.GeneDiff'!$1:$1048576,10,0)</f>
        <v>1.03251552361716E-4</v>
      </c>
      <c r="K685">
        <f>VLOOKUP(A685,'[1]shui_24h-VS-hzt_10_24h.GeneDiff'!$1:$1048576,11,0)</f>
        <v>4.1769694702680502E-3</v>
      </c>
      <c r="L685" t="str">
        <f>VLOOKUP(A685,'[1]shui_24h-VS-hzt_10_24h.GeneDiff'!$1:$1048576,12,0)</f>
        <v>ko01100//Metabolic pathways;ko01110//Biosynthesis of secondary metabolites;ko00940//Phenylpropanoid biosynthesis</v>
      </c>
      <c r="M685" t="str">
        <f>VLOOKUP(A685,'[1]shui_24h-VS-hzt_10_24h.GeneDiff'!$1:$1048576,13,0)</f>
        <v>-</v>
      </c>
      <c r="N685" t="str">
        <f>VLOOKUP(A685,'[1]shui_24h-VS-hzt_10_24h.GeneDiff'!$1:$1048576,14,0)</f>
        <v>-</v>
      </c>
      <c r="O685" t="str">
        <f>VLOOKUP(A685,'[1]shui_24h-VS-hzt_10_24h.GeneDiff'!$1:$1048576,15,0)</f>
        <v>-</v>
      </c>
      <c r="P685" t="str">
        <f>VLOOKUP(A685,'[1]shui_24h-VS-hzt_10_24h.GeneDiff'!$1:$1048576,16,0)</f>
        <v>gi|697143676|ref|XP_009625955.1|/0/PREDICTED: cinnamoyl-CoA reductase 1-like [Nicotiana tomentosiformis]</v>
      </c>
    </row>
    <row r="686" spans="1:16">
      <c r="A686" s="1" t="s">
        <v>644</v>
      </c>
      <c r="B686">
        <f>VLOOKUP(A686,'[1]shui_24h-VS-hzt_10_24h.GeneDiff'!$1:$1048576,2,0)</f>
        <v>675</v>
      </c>
      <c r="C686">
        <f>VLOOKUP(A686,'[1]shui_24h-VS-hzt_10_24h.GeneDiff'!$1:$1048576,3,0)</f>
        <v>215</v>
      </c>
      <c r="D686">
        <f>VLOOKUP(A686,'[1]shui_24h-VS-hzt_10_24h.GeneDiff'!$1:$1048576,4,0)</f>
        <v>207</v>
      </c>
      <c r="E686">
        <f>VLOOKUP(A686,'[1]shui_24h-VS-hzt_10_24h.GeneDiff'!$1:$1048576,5,0)</f>
        <v>99</v>
      </c>
      <c r="F686">
        <f>VLOOKUP(A686,'[1]shui_24h-VS-hzt_10_24h.GeneDiff'!$1:$1048576,6,0)</f>
        <v>110</v>
      </c>
      <c r="G686">
        <f>VLOOKUP(A686,'[1]shui_24h-VS-hzt_10_24h.GeneDiff'!$1:$1048576,7,0)</f>
        <v>2.7921747214727199</v>
      </c>
      <c r="H686">
        <f>VLOOKUP(A686,'[1]shui_24h-VS-hzt_10_24h.GeneDiff'!$1:$1048576,8,0)</f>
        <v>-1.0492202287460499</v>
      </c>
      <c r="I686" t="str">
        <f>VLOOKUP(A686,'[1]shui_24h-VS-hzt_10_24h.GeneDiff'!$1:$1048576,9,0)</f>
        <v>down</v>
      </c>
      <c r="J686">
        <f>VLOOKUP(A686,'[1]shui_24h-VS-hzt_10_24h.GeneDiff'!$1:$1048576,10,0)</f>
        <v>1.03719795079811E-4</v>
      </c>
      <c r="K686">
        <f>VLOOKUP(A686,'[1]shui_24h-VS-hzt_10_24h.GeneDiff'!$1:$1048576,11,0)</f>
        <v>4.1871721114870204E-3</v>
      </c>
      <c r="L686" t="str">
        <f>VLOOKUP(A686,'[1]shui_24h-VS-hzt_10_24h.GeneDiff'!$1:$1048576,12,0)</f>
        <v>ko00061//Fatty acid biosynthesis;ko01100//Metabolic pathways</v>
      </c>
      <c r="M686" t="str">
        <f>VLOOKUP(A686,'[1]shui_24h-VS-hzt_10_24h.GeneDiff'!$1:$1048576,13,0)</f>
        <v>-</v>
      </c>
      <c r="N686" t="str">
        <f>VLOOKUP(A686,'[1]shui_24h-VS-hzt_10_24h.GeneDiff'!$1:$1048576,14,0)</f>
        <v>-</v>
      </c>
      <c r="O686" t="str">
        <f>VLOOKUP(A686,'[1]shui_24h-VS-hzt_10_24h.GeneDiff'!$1:$1048576,15,0)</f>
        <v>-</v>
      </c>
      <c r="P686" t="str">
        <f>VLOOKUP(A686,'[1]shui_24h-VS-hzt_10_24h.GeneDiff'!$1:$1048576,16,0)</f>
        <v>gi|697184790|ref|XP_009601414.1|/5.66055e-164/PREDICTED: uncharacterized protein LOC104096705 [Nicotiana tomentosiformis]</v>
      </c>
    </row>
    <row r="687" spans="1:16">
      <c r="A687" s="1" t="s">
        <v>645</v>
      </c>
      <c r="B687">
        <f>VLOOKUP(A687,'[1]shui_24h-VS-hzt_10_24h.GeneDiff'!$1:$1048576,2,0)</f>
        <v>747</v>
      </c>
      <c r="C687">
        <f>VLOOKUP(A687,'[1]shui_24h-VS-hzt_10_24h.GeneDiff'!$1:$1048576,3,0)</f>
        <v>94</v>
      </c>
      <c r="D687">
        <f>VLOOKUP(A687,'[1]shui_24h-VS-hzt_10_24h.GeneDiff'!$1:$1048576,4,0)</f>
        <v>157</v>
      </c>
      <c r="E687">
        <f>VLOOKUP(A687,'[1]shui_24h-VS-hzt_10_24h.GeneDiff'!$1:$1048576,5,0)</f>
        <v>40</v>
      </c>
      <c r="F687">
        <f>VLOOKUP(A687,'[1]shui_24h-VS-hzt_10_24h.GeneDiff'!$1:$1048576,6,0)</f>
        <v>51</v>
      </c>
      <c r="G687">
        <f>VLOOKUP(A687,'[1]shui_24h-VS-hzt_10_24h.GeneDiff'!$1:$1048576,7,0)</f>
        <v>1.91706127328236</v>
      </c>
      <c r="H687">
        <f>VLOOKUP(A687,'[1]shui_24h-VS-hzt_10_24h.GeneDiff'!$1:$1048576,8,0)</f>
        <v>-1.48930208200999</v>
      </c>
      <c r="I687" t="str">
        <f>VLOOKUP(A687,'[1]shui_24h-VS-hzt_10_24h.GeneDiff'!$1:$1048576,9,0)</f>
        <v>down</v>
      </c>
      <c r="J687">
        <f>VLOOKUP(A687,'[1]shui_24h-VS-hzt_10_24h.GeneDiff'!$1:$1048576,10,0)</f>
        <v>1.0703883626827001E-4</v>
      </c>
      <c r="K687">
        <f>VLOOKUP(A687,'[1]shui_24h-VS-hzt_10_24h.GeneDiff'!$1:$1048576,11,0)</f>
        <v>4.2782320049654498E-3</v>
      </c>
      <c r="L687" t="str">
        <f>VLOOKUP(A687,'[1]shui_24h-VS-hzt_10_24h.GeneDiff'!$1:$1048576,12,0)</f>
        <v>-</v>
      </c>
      <c r="M687" t="str">
        <f>VLOOKUP(A687,'[1]shui_24h-VS-hzt_10_24h.GeneDiff'!$1:$1048576,13,0)</f>
        <v>GO:0030312//external encapsulating structure</v>
      </c>
      <c r="N687" t="str">
        <f>VLOOKUP(A687,'[1]shui_24h-VS-hzt_10_24h.GeneDiff'!$1:$1048576,14,0)</f>
        <v>-</v>
      </c>
      <c r="O687" t="str">
        <f>VLOOKUP(A687,'[1]shui_24h-VS-hzt_10_24h.GeneDiff'!$1:$1048576,15,0)</f>
        <v>GO:0071555//cell wall organization</v>
      </c>
      <c r="P687" t="str">
        <f>VLOOKUP(A687,'[1]shui_24h-VS-hzt_10_24h.GeneDiff'!$1:$1048576,16,0)</f>
        <v>gi|698546072|ref|XP_009767600.1|/1.41208e-171/PREDICTED: expansin-A15-like [Nicotiana sylvestris]</v>
      </c>
    </row>
    <row r="688" spans="1:16">
      <c r="A688" s="1" t="s">
        <v>646</v>
      </c>
      <c r="B688">
        <f>VLOOKUP(A688,'[1]shui_24h-VS-hzt_10_24h.GeneDiff'!$1:$1048576,2,0)</f>
        <v>2160</v>
      </c>
      <c r="C688">
        <f>VLOOKUP(A688,'[1]shui_24h-VS-hzt_10_24h.GeneDiff'!$1:$1048576,3,0)</f>
        <v>575</v>
      </c>
      <c r="D688">
        <f>VLOOKUP(A688,'[1]shui_24h-VS-hzt_10_24h.GeneDiff'!$1:$1048576,4,0)</f>
        <v>846</v>
      </c>
      <c r="E688">
        <f>VLOOKUP(A688,'[1]shui_24h-VS-hzt_10_24h.GeneDiff'!$1:$1048576,5,0)</f>
        <v>180</v>
      </c>
      <c r="F688">
        <f>VLOOKUP(A688,'[1]shui_24h-VS-hzt_10_24h.GeneDiff'!$1:$1048576,6,0)</f>
        <v>446</v>
      </c>
      <c r="G688">
        <f>VLOOKUP(A688,'[1]shui_24h-VS-hzt_10_24h.GeneDiff'!$1:$1048576,7,0)</f>
        <v>4.4660948359448698</v>
      </c>
      <c r="H688">
        <f>VLOOKUP(A688,'[1]shui_24h-VS-hzt_10_24h.GeneDiff'!$1:$1048576,8,0)</f>
        <v>-1.23076006044555</v>
      </c>
      <c r="I688" t="str">
        <f>VLOOKUP(A688,'[1]shui_24h-VS-hzt_10_24h.GeneDiff'!$1:$1048576,9,0)</f>
        <v>down</v>
      </c>
      <c r="J688">
        <f>VLOOKUP(A688,'[1]shui_24h-VS-hzt_10_24h.GeneDiff'!$1:$1048576,10,0)</f>
        <v>1.13064508440545E-4</v>
      </c>
      <c r="K688">
        <f>VLOOKUP(A688,'[1]shui_24h-VS-hzt_10_24h.GeneDiff'!$1:$1048576,11,0)</f>
        <v>4.4671815621828998E-3</v>
      </c>
      <c r="L688" t="str">
        <f>VLOOKUP(A688,'[1]shui_24h-VS-hzt_10_24h.GeneDiff'!$1:$1048576,12,0)</f>
        <v>ko01100//Metabolic pathways;ko01110//Biosynthesis of secondary metabolites;ko00940//Phenylpropanoid biosynthesis;ko00360//Phenylalanine metabolism</v>
      </c>
      <c r="M688" t="str">
        <f>VLOOKUP(A688,'[1]shui_24h-VS-hzt_10_24h.GeneDiff'!$1:$1048576,13,0)</f>
        <v>GO:0044424</v>
      </c>
      <c r="N688" t="str">
        <f>VLOOKUP(A688,'[1]shui_24h-VS-hzt_10_24h.GeneDiff'!$1:$1048576,14,0)</f>
        <v>GO:0016841//ammonia-lyase activity</v>
      </c>
      <c r="O688" t="str">
        <f>VLOOKUP(A688,'[1]shui_24h-VS-hzt_10_24h.GeneDiff'!$1:$1048576,15,0)</f>
        <v>GO:0009699//phenylpropanoid biosynthetic process;GO:0006558//L-phenylalanine metabolic process</v>
      </c>
      <c r="P688" t="str">
        <f>VLOOKUP(A688,'[1]shui_24h-VS-hzt_10_24h.GeneDiff'!$1:$1048576,16,0)</f>
        <v>gi|697175401|ref|XP_009596642.1|/0/PREDICTED: phenylalanine ammonia-lyase G4-like [Nicotiana tomentosiformis]</v>
      </c>
    </row>
    <row r="689" spans="1:16">
      <c r="A689" s="1" t="s">
        <v>647</v>
      </c>
      <c r="B689">
        <f>VLOOKUP(A689,'[1]shui_24h-VS-hzt_10_24h.GeneDiff'!$1:$1048576,2,0)</f>
        <v>1032</v>
      </c>
      <c r="C689">
        <f>VLOOKUP(A689,'[1]shui_24h-VS-hzt_10_24h.GeneDiff'!$1:$1048576,3,0)</f>
        <v>294</v>
      </c>
      <c r="D689">
        <f>VLOOKUP(A689,'[1]shui_24h-VS-hzt_10_24h.GeneDiff'!$1:$1048576,4,0)</f>
        <v>283</v>
      </c>
      <c r="E689">
        <f>VLOOKUP(A689,'[1]shui_24h-VS-hzt_10_24h.GeneDiff'!$1:$1048576,5,0)</f>
        <v>101</v>
      </c>
      <c r="F689">
        <f>VLOOKUP(A689,'[1]shui_24h-VS-hzt_10_24h.GeneDiff'!$1:$1048576,6,0)</f>
        <v>181</v>
      </c>
      <c r="G689">
        <f>VLOOKUP(A689,'[1]shui_24h-VS-hzt_10_24h.GeneDiff'!$1:$1048576,7,0)</f>
        <v>3.22881641341354</v>
      </c>
      <c r="H689">
        <f>VLOOKUP(A689,'[1]shui_24h-VS-hzt_10_24h.GeneDiff'!$1:$1048576,8,0)</f>
        <v>-1.0803148231436399</v>
      </c>
      <c r="I689" t="str">
        <f>VLOOKUP(A689,'[1]shui_24h-VS-hzt_10_24h.GeneDiff'!$1:$1048576,9,0)</f>
        <v>down</v>
      </c>
      <c r="J689">
        <f>VLOOKUP(A689,'[1]shui_24h-VS-hzt_10_24h.GeneDiff'!$1:$1048576,10,0)</f>
        <v>1.27261112048088E-4</v>
      </c>
      <c r="K689">
        <f>VLOOKUP(A689,'[1]shui_24h-VS-hzt_10_24h.GeneDiff'!$1:$1048576,11,0)</f>
        <v>4.9474914941604999E-3</v>
      </c>
      <c r="L689" t="str">
        <f>VLOOKUP(A689,'[1]shui_24h-VS-hzt_10_24h.GeneDiff'!$1:$1048576,12,0)</f>
        <v>-</v>
      </c>
      <c r="M689" t="str">
        <f>VLOOKUP(A689,'[1]shui_24h-VS-hzt_10_24h.GeneDiff'!$1:$1048576,13,0)</f>
        <v>-</v>
      </c>
      <c r="N689" t="str">
        <f>VLOOKUP(A689,'[1]shui_24h-VS-hzt_10_24h.GeneDiff'!$1:$1048576,14,0)</f>
        <v>-</v>
      </c>
      <c r="O689" t="str">
        <f>VLOOKUP(A689,'[1]shui_24h-VS-hzt_10_24h.GeneDiff'!$1:$1048576,15,0)</f>
        <v>-</v>
      </c>
      <c r="P689" t="str">
        <f>VLOOKUP(A689,'[1]shui_24h-VS-hzt_10_24h.GeneDiff'!$1:$1048576,16,0)</f>
        <v>gi|697188495|ref|XP_009603290.1|/0/PREDICTED: uncharacterized protein LOC104098301 [Nicotiana tomentosiformis]</v>
      </c>
    </row>
    <row r="690" spans="1:16">
      <c r="A690" s="1" t="s">
        <v>648</v>
      </c>
      <c r="B690">
        <f>VLOOKUP(A690,'[1]shui_24h-VS-hzt_10_24h.GeneDiff'!$1:$1048576,2,0)</f>
        <v>501</v>
      </c>
      <c r="C690">
        <f>VLOOKUP(A690,'[1]shui_24h-VS-hzt_10_24h.GeneDiff'!$1:$1048576,3,0)</f>
        <v>291</v>
      </c>
      <c r="D690">
        <f>VLOOKUP(A690,'[1]shui_24h-VS-hzt_10_24h.GeneDiff'!$1:$1048576,4,0)</f>
        <v>358</v>
      </c>
      <c r="E690">
        <f>VLOOKUP(A690,'[1]shui_24h-VS-hzt_10_24h.GeneDiff'!$1:$1048576,5,0)</f>
        <v>113</v>
      </c>
      <c r="F690">
        <f>VLOOKUP(A690,'[1]shui_24h-VS-hzt_10_24h.GeneDiff'!$1:$1048576,6,0)</f>
        <v>207</v>
      </c>
      <c r="G690">
        <f>VLOOKUP(A690,'[1]shui_24h-VS-hzt_10_24h.GeneDiff'!$1:$1048576,7,0)</f>
        <v>3.3974534893210402</v>
      </c>
      <c r="H690">
        <f>VLOOKUP(A690,'[1]shui_24h-VS-hzt_10_24h.GeneDiff'!$1:$1048576,8,0)</f>
        <v>-1.0631399073724299</v>
      </c>
      <c r="I690" t="str">
        <f>VLOOKUP(A690,'[1]shui_24h-VS-hzt_10_24h.GeneDiff'!$1:$1048576,9,0)</f>
        <v>down</v>
      </c>
      <c r="J690">
        <f>VLOOKUP(A690,'[1]shui_24h-VS-hzt_10_24h.GeneDiff'!$1:$1048576,10,0)</f>
        <v>1.29745287650198E-4</v>
      </c>
      <c r="K690">
        <f>VLOOKUP(A690,'[1]shui_24h-VS-hzt_10_24h.GeneDiff'!$1:$1048576,11,0)</f>
        <v>5.0149382785335097E-3</v>
      </c>
      <c r="L690" t="str">
        <f>VLOOKUP(A690,'[1]shui_24h-VS-hzt_10_24h.GeneDiff'!$1:$1048576,12,0)</f>
        <v>-</v>
      </c>
      <c r="M690" t="str">
        <f>VLOOKUP(A690,'[1]shui_24h-VS-hzt_10_24h.GeneDiff'!$1:$1048576,13,0)</f>
        <v>-</v>
      </c>
      <c r="N690" t="str">
        <f>VLOOKUP(A690,'[1]shui_24h-VS-hzt_10_24h.GeneDiff'!$1:$1048576,14,0)</f>
        <v>-</v>
      </c>
      <c r="O690" t="str">
        <f>VLOOKUP(A690,'[1]shui_24h-VS-hzt_10_24h.GeneDiff'!$1:$1048576,15,0)</f>
        <v>-</v>
      </c>
      <c r="P690" t="str">
        <f>VLOOKUP(A690,'[1]shui_24h-VS-hzt_10_24h.GeneDiff'!$1:$1048576,16,0)</f>
        <v>gi|697173981|ref|XP_009595926.1|/1.52532e-31/PREDICTED: uncharacterized protein LOC104092119, partial [Nicotiana tomentosiformis]</v>
      </c>
    </row>
    <row r="691" spans="1:16">
      <c r="A691" s="1" t="s">
        <v>649</v>
      </c>
      <c r="B691">
        <f>VLOOKUP(A691,'[1]shui_24h-VS-hzt_10_24h.GeneDiff'!$1:$1048576,2,0)</f>
        <v>957</v>
      </c>
      <c r="C691">
        <f>VLOOKUP(A691,'[1]shui_24h-VS-hzt_10_24h.GeneDiff'!$1:$1048576,3,0)</f>
        <v>158</v>
      </c>
      <c r="D691">
        <f>VLOOKUP(A691,'[1]shui_24h-VS-hzt_10_24h.GeneDiff'!$1:$1048576,4,0)</f>
        <v>184</v>
      </c>
      <c r="E691">
        <f>VLOOKUP(A691,'[1]shui_24h-VS-hzt_10_24h.GeneDiff'!$1:$1048576,5,0)</f>
        <v>42</v>
      </c>
      <c r="F691">
        <f>VLOOKUP(A691,'[1]shui_24h-VS-hzt_10_24h.GeneDiff'!$1:$1048576,6,0)</f>
        <v>94</v>
      </c>
      <c r="G691">
        <f>VLOOKUP(A691,'[1]shui_24h-VS-hzt_10_24h.GeneDiff'!$1:$1048576,7,0)</f>
        <v>2.3913663496348798</v>
      </c>
      <c r="H691">
        <f>VLOOKUP(A691,'[1]shui_24h-VS-hzt_10_24h.GeneDiff'!$1:$1048576,8,0)</f>
        <v>-1.37683725066635</v>
      </c>
      <c r="I691" t="str">
        <f>VLOOKUP(A691,'[1]shui_24h-VS-hzt_10_24h.GeneDiff'!$1:$1048576,9,0)</f>
        <v>down</v>
      </c>
      <c r="J691">
        <f>VLOOKUP(A691,'[1]shui_24h-VS-hzt_10_24h.GeneDiff'!$1:$1048576,10,0)</f>
        <v>1.4128010054612899E-4</v>
      </c>
      <c r="K691">
        <f>VLOOKUP(A691,'[1]shui_24h-VS-hzt_10_24h.GeneDiff'!$1:$1048576,11,0)</f>
        <v>5.3797346499020503E-3</v>
      </c>
      <c r="L691" t="str">
        <f>VLOOKUP(A691,'[1]shui_24h-VS-hzt_10_24h.GeneDiff'!$1:$1048576,12,0)</f>
        <v>-</v>
      </c>
      <c r="M691" t="str">
        <f>VLOOKUP(A691,'[1]shui_24h-VS-hzt_10_24h.GeneDiff'!$1:$1048576,13,0)</f>
        <v>-</v>
      </c>
      <c r="N691" t="str">
        <f>VLOOKUP(A691,'[1]shui_24h-VS-hzt_10_24h.GeneDiff'!$1:$1048576,14,0)</f>
        <v>-</v>
      </c>
      <c r="O691" t="str">
        <f>VLOOKUP(A691,'[1]shui_24h-VS-hzt_10_24h.GeneDiff'!$1:$1048576,15,0)</f>
        <v>-</v>
      </c>
      <c r="P691" t="str">
        <f>VLOOKUP(A691,'[1]shui_24h-VS-hzt_10_24h.GeneDiff'!$1:$1048576,16,0)</f>
        <v>gi|697174211|ref|XP_009596048.1|/0/PREDICTED: triacylglycerol lipase 2-like [Nicotiana tomentosiformis]</v>
      </c>
    </row>
    <row r="692" spans="1:16">
      <c r="A692" s="1" t="s">
        <v>650</v>
      </c>
      <c r="B692">
        <f>VLOOKUP(A692,'[1]shui_24h-VS-hzt_10_24h.GeneDiff'!$1:$1048576,2,0)</f>
        <v>303</v>
      </c>
      <c r="C692">
        <f>VLOOKUP(A692,'[1]shui_24h-VS-hzt_10_24h.GeneDiff'!$1:$1048576,3,0)</f>
        <v>150</v>
      </c>
      <c r="D692">
        <f>VLOOKUP(A692,'[1]shui_24h-VS-hzt_10_24h.GeneDiff'!$1:$1048576,4,0)</f>
        <v>123</v>
      </c>
      <c r="E692">
        <f>VLOOKUP(A692,'[1]shui_24h-VS-hzt_10_24h.GeneDiff'!$1:$1048576,5,0)</f>
        <v>54</v>
      </c>
      <c r="F692">
        <f>VLOOKUP(A692,'[1]shui_24h-VS-hzt_10_24h.GeneDiff'!$1:$1048576,6,0)</f>
        <v>61</v>
      </c>
      <c r="G692">
        <f>VLOOKUP(A692,'[1]shui_24h-VS-hzt_10_24h.GeneDiff'!$1:$1048576,7,0)</f>
        <v>2.10412572372269</v>
      </c>
      <c r="H692">
        <f>VLOOKUP(A692,'[1]shui_24h-VS-hzt_10_24h.GeneDiff'!$1:$1048576,8,0)</f>
        <v>-1.2853445989726</v>
      </c>
      <c r="I692" t="str">
        <f>VLOOKUP(A692,'[1]shui_24h-VS-hzt_10_24h.GeneDiff'!$1:$1048576,9,0)</f>
        <v>down</v>
      </c>
      <c r="J692">
        <f>VLOOKUP(A692,'[1]shui_24h-VS-hzt_10_24h.GeneDiff'!$1:$1048576,10,0)</f>
        <v>1.46611334511898E-4</v>
      </c>
      <c r="K692">
        <f>VLOOKUP(A692,'[1]shui_24h-VS-hzt_10_24h.GeneDiff'!$1:$1048576,11,0)</f>
        <v>5.5359386417073303E-3</v>
      </c>
      <c r="L692" t="str">
        <f>VLOOKUP(A692,'[1]shui_24h-VS-hzt_10_24h.GeneDiff'!$1:$1048576,12,0)</f>
        <v>-</v>
      </c>
      <c r="M692" t="str">
        <f>VLOOKUP(A692,'[1]shui_24h-VS-hzt_10_24h.GeneDiff'!$1:$1048576,13,0)</f>
        <v>-</v>
      </c>
      <c r="N692" t="str">
        <f>VLOOKUP(A692,'[1]shui_24h-VS-hzt_10_24h.GeneDiff'!$1:$1048576,14,0)</f>
        <v>-</v>
      </c>
      <c r="O692" t="str">
        <f>VLOOKUP(A692,'[1]shui_24h-VS-hzt_10_24h.GeneDiff'!$1:$1048576,15,0)</f>
        <v>-</v>
      </c>
      <c r="P692" t="str">
        <f>VLOOKUP(A692,'[1]shui_24h-VS-hzt_10_24h.GeneDiff'!$1:$1048576,16,0)</f>
        <v>gi|697126617|ref|XP_009617342.1|/8.85111e-70/PREDICTED: uncharacterized protein LOC104109700 [Nicotiana tomentosiformis]</v>
      </c>
    </row>
    <row r="693" spans="1:16">
      <c r="A693" s="1" t="s">
        <v>651</v>
      </c>
      <c r="B693">
        <f>VLOOKUP(A693,'[1]shui_24h-VS-hzt_10_24h.GeneDiff'!$1:$1048576,2,0)</f>
        <v>1449</v>
      </c>
      <c r="C693">
        <f>VLOOKUP(A693,'[1]shui_24h-VS-hzt_10_24h.GeneDiff'!$1:$1048576,3,0)</f>
        <v>140</v>
      </c>
      <c r="D693">
        <f>VLOOKUP(A693,'[1]shui_24h-VS-hzt_10_24h.GeneDiff'!$1:$1048576,4,0)</f>
        <v>198</v>
      </c>
      <c r="E693">
        <f>VLOOKUP(A693,'[1]shui_24h-VS-hzt_10_24h.GeneDiff'!$1:$1048576,5,0)</f>
        <v>36</v>
      </c>
      <c r="F693">
        <f>VLOOKUP(A693,'[1]shui_24h-VS-hzt_10_24h.GeneDiff'!$1:$1048576,6,0)</f>
        <v>89</v>
      </c>
      <c r="G693">
        <f>VLOOKUP(A693,'[1]shui_24h-VS-hzt_10_24h.GeneDiff'!$1:$1048576,7,0)</f>
        <v>2.34359816026386</v>
      </c>
      <c r="H693">
        <f>VLOOKUP(A693,'[1]shui_24h-VS-hzt_10_24h.GeneDiff'!$1:$1048576,8,0)</f>
        <v>-1.4794353802854201</v>
      </c>
      <c r="I693" t="str">
        <f>VLOOKUP(A693,'[1]shui_24h-VS-hzt_10_24h.GeneDiff'!$1:$1048576,9,0)</f>
        <v>down</v>
      </c>
      <c r="J693">
        <f>VLOOKUP(A693,'[1]shui_24h-VS-hzt_10_24h.GeneDiff'!$1:$1048576,10,0)</f>
        <v>1.5072424133953099E-4</v>
      </c>
      <c r="K693">
        <f>VLOOKUP(A693,'[1]shui_24h-VS-hzt_10_24h.GeneDiff'!$1:$1048576,11,0)</f>
        <v>5.6301476840634503E-3</v>
      </c>
      <c r="L693" t="str">
        <f>VLOOKUP(A693,'[1]shui_24h-VS-hzt_10_24h.GeneDiff'!$1:$1048576,12,0)</f>
        <v>ko00073//Cutin, suberine and wax biosynthesis</v>
      </c>
      <c r="M693" t="str">
        <f>VLOOKUP(A693,'[1]shui_24h-VS-hzt_10_24h.GeneDiff'!$1:$1048576,13,0)</f>
        <v>-</v>
      </c>
      <c r="N693" t="str">
        <f>VLOOKUP(A693,'[1]shui_24h-VS-hzt_10_24h.GeneDiff'!$1:$1048576,14,0)</f>
        <v>GO:0016411//acylglycerol O-acyltransferase activity</v>
      </c>
      <c r="O693" t="str">
        <f>VLOOKUP(A693,'[1]shui_24h-VS-hzt_10_24h.GeneDiff'!$1:$1048576,15,0)</f>
        <v>GO:0008610//lipid biosynthetic process</v>
      </c>
      <c r="P693" t="str">
        <f>VLOOKUP(A693,'[1]shui_24h-VS-hzt_10_24h.GeneDiff'!$1:$1048576,16,0)</f>
        <v>gi|698473136|ref|XP_009784406.1|/0/PREDICTED: O-acyltransferase WSD1-like [Nicotiana sylvestris]</v>
      </c>
    </row>
    <row r="694" spans="1:16">
      <c r="A694" s="1" t="s">
        <v>652</v>
      </c>
      <c r="B694">
        <f>VLOOKUP(A694,'[1]shui_24h-VS-hzt_10_24h.GeneDiff'!$1:$1048576,2,0)</f>
        <v>567</v>
      </c>
      <c r="C694">
        <f>VLOOKUP(A694,'[1]shui_24h-VS-hzt_10_24h.GeneDiff'!$1:$1048576,3,0)</f>
        <v>151</v>
      </c>
      <c r="D694">
        <f>VLOOKUP(A694,'[1]shui_24h-VS-hzt_10_24h.GeneDiff'!$1:$1048576,4,0)</f>
        <v>138</v>
      </c>
      <c r="E694">
        <f>VLOOKUP(A694,'[1]shui_24h-VS-hzt_10_24h.GeneDiff'!$1:$1048576,5,0)</f>
        <v>55</v>
      </c>
      <c r="F694">
        <f>VLOOKUP(A694,'[1]shui_24h-VS-hzt_10_24h.GeneDiff'!$1:$1048576,6,0)</f>
        <v>72</v>
      </c>
      <c r="G694">
        <f>VLOOKUP(A694,'[1]shui_24h-VS-hzt_10_24h.GeneDiff'!$1:$1048576,7,0)</f>
        <v>2.2001768238518</v>
      </c>
      <c r="H694">
        <f>VLOOKUP(A694,'[1]shui_24h-VS-hzt_10_24h.GeneDiff'!$1:$1048576,8,0)</f>
        <v>-1.22552861535758</v>
      </c>
      <c r="I694" t="str">
        <f>VLOOKUP(A694,'[1]shui_24h-VS-hzt_10_24h.GeneDiff'!$1:$1048576,9,0)</f>
        <v>down</v>
      </c>
      <c r="J694">
        <f>VLOOKUP(A694,'[1]shui_24h-VS-hzt_10_24h.GeneDiff'!$1:$1048576,10,0)</f>
        <v>1.7791076495377901E-4</v>
      </c>
      <c r="K694">
        <f>VLOOKUP(A694,'[1]shui_24h-VS-hzt_10_24h.GeneDiff'!$1:$1048576,11,0)</f>
        <v>6.4847959632690104E-3</v>
      </c>
      <c r="L694" t="str">
        <f>VLOOKUP(A694,'[1]shui_24h-VS-hzt_10_24h.GeneDiff'!$1:$1048576,12,0)</f>
        <v>-</v>
      </c>
      <c r="M694" t="str">
        <f>VLOOKUP(A694,'[1]shui_24h-VS-hzt_10_24h.GeneDiff'!$1:$1048576,13,0)</f>
        <v>-</v>
      </c>
      <c r="N694" t="str">
        <f>VLOOKUP(A694,'[1]shui_24h-VS-hzt_10_24h.GeneDiff'!$1:$1048576,14,0)</f>
        <v>-</v>
      </c>
      <c r="O694" t="str">
        <f>VLOOKUP(A694,'[1]shui_24h-VS-hzt_10_24h.GeneDiff'!$1:$1048576,15,0)</f>
        <v>-</v>
      </c>
      <c r="P694" t="str">
        <f>VLOOKUP(A694,'[1]shui_24h-VS-hzt_10_24h.GeneDiff'!$1:$1048576,16,0)</f>
        <v>gi|697163860|ref|XP_009590751.1|/3.68218e-60/PREDICTED: protein NLRC3 [Nicotiana tomentosiformis]</v>
      </c>
    </row>
    <row r="695" spans="1:16">
      <c r="A695" s="1" t="s">
        <v>653</v>
      </c>
      <c r="B695">
        <f>VLOOKUP(A695,'[1]shui_24h-VS-hzt_10_24h.GeneDiff'!$1:$1048576,2,0)</f>
        <v>1542</v>
      </c>
      <c r="C695">
        <f>VLOOKUP(A695,'[1]shui_24h-VS-hzt_10_24h.GeneDiff'!$1:$1048576,3,0)</f>
        <v>1697</v>
      </c>
      <c r="D695">
        <f>VLOOKUP(A695,'[1]shui_24h-VS-hzt_10_24h.GeneDiff'!$1:$1048576,4,0)</f>
        <v>962</v>
      </c>
      <c r="E695">
        <f>VLOOKUP(A695,'[1]shui_24h-VS-hzt_10_24h.GeneDiff'!$1:$1048576,5,0)</f>
        <v>533</v>
      </c>
      <c r="F695">
        <f>VLOOKUP(A695,'[1]shui_24h-VS-hzt_10_24h.GeneDiff'!$1:$1048576,6,0)</f>
        <v>812</v>
      </c>
      <c r="G695">
        <f>VLOOKUP(A695,'[1]shui_24h-VS-hzt_10_24h.GeneDiff'!$1:$1048576,7,0)</f>
        <v>5.4483782244761301</v>
      </c>
      <c r="H695">
        <f>VLOOKUP(A695,'[1]shui_24h-VS-hzt_10_24h.GeneDiff'!$1:$1048576,8,0)</f>
        <v>-1.04101141734666</v>
      </c>
      <c r="I695" t="str">
        <f>VLOOKUP(A695,'[1]shui_24h-VS-hzt_10_24h.GeneDiff'!$1:$1048576,9,0)</f>
        <v>down</v>
      </c>
      <c r="J695">
        <f>VLOOKUP(A695,'[1]shui_24h-VS-hzt_10_24h.GeneDiff'!$1:$1048576,10,0)</f>
        <v>1.8231985573210799E-4</v>
      </c>
      <c r="K695">
        <f>VLOOKUP(A695,'[1]shui_24h-VS-hzt_10_24h.GeneDiff'!$1:$1048576,11,0)</f>
        <v>6.5921590956165496E-3</v>
      </c>
      <c r="L695" t="str">
        <f>VLOOKUP(A695,'[1]shui_24h-VS-hzt_10_24h.GeneDiff'!$1:$1048576,12,0)</f>
        <v>-</v>
      </c>
      <c r="M695" t="str">
        <f>VLOOKUP(A695,'[1]shui_24h-VS-hzt_10_24h.GeneDiff'!$1:$1048576,13,0)</f>
        <v>GO:0043231//intracellular membrane-bounded organelle;GO:0005911//cell-cell junction</v>
      </c>
      <c r="N695" t="str">
        <f>VLOOKUP(A695,'[1]shui_24h-VS-hzt_10_24h.GeneDiff'!$1:$1048576,14,0)</f>
        <v>-</v>
      </c>
      <c r="O695" t="str">
        <f>VLOOKUP(A695,'[1]shui_24h-VS-hzt_10_24h.GeneDiff'!$1:$1048576,15,0)</f>
        <v>GO:0010038//response to metal ion;GO:0000041//transition metal ion transport;GO:0046916//cellular transition metal ion homeostasis;GO:0072593//reactive oxygen species metabolic process;GO:0009617//response to bacterium</v>
      </c>
      <c r="P695" t="str">
        <f>VLOOKUP(A695,'[1]shui_24h-VS-hzt_10_24h.GeneDiff'!$1:$1048576,16,0)</f>
        <v>gi|697124709|ref|XP_009616361.1|/0/PREDICTED: metal transporter Nramp3-like [Nicotiana tomentosiformis]</v>
      </c>
    </row>
    <row r="696" spans="1:16">
      <c r="A696" s="1" t="s">
        <v>654</v>
      </c>
      <c r="B696">
        <f>VLOOKUP(A696,'[1]shui_24h-VS-hzt_10_24h.GeneDiff'!$1:$1048576,2,0)</f>
        <v>1062</v>
      </c>
      <c r="C696">
        <f>VLOOKUP(A696,'[1]shui_24h-VS-hzt_10_24h.GeneDiff'!$1:$1048576,3,0)</f>
        <v>313</v>
      </c>
      <c r="D696">
        <f>VLOOKUP(A696,'[1]shui_24h-VS-hzt_10_24h.GeneDiff'!$1:$1048576,4,0)</f>
        <v>206</v>
      </c>
      <c r="E696">
        <f>VLOOKUP(A696,'[1]shui_24h-VS-hzt_10_24h.GeneDiff'!$1:$1048576,5,0)</f>
        <v>110</v>
      </c>
      <c r="F696">
        <f>VLOOKUP(A696,'[1]shui_24h-VS-hzt_10_24h.GeneDiff'!$1:$1048576,6,0)</f>
        <v>139</v>
      </c>
      <c r="G696">
        <f>VLOOKUP(A696,'[1]shui_24h-VS-hzt_10_24h.GeneDiff'!$1:$1048576,7,0)</f>
        <v>3.0769289238209399</v>
      </c>
      <c r="H696">
        <f>VLOOKUP(A696,'[1]shui_24h-VS-hzt_10_24h.GeneDiff'!$1:$1048576,8,0)</f>
        <v>-1.10654232395839</v>
      </c>
      <c r="I696" t="str">
        <f>VLOOKUP(A696,'[1]shui_24h-VS-hzt_10_24h.GeneDiff'!$1:$1048576,9,0)</f>
        <v>down</v>
      </c>
      <c r="J696">
        <f>VLOOKUP(A696,'[1]shui_24h-VS-hzt_10_24h.GeneDiff'!$1:$1048576,10,0)</f>
        <v>1.8744744267495901E-4</v>
      </c>
      <c r="K696">
        <f>VLOOKUP(A696,'[1]shui_24h-VS-hzt_10_24h.GeneDiff'!$1:$1048576,11,0)</f>
        <v>6.7218885344320599E-3</v>
      </c>
      <c r="L696" t="str">
        <f>VLOOKUP(A696,'[1]shui_24h-VS-hzt_10_24h.GeneDiff'!$1:$1048576,12,0)</f>
        <v>-</v>
      </c>
      <c r="M696" t="str">
        <f>VLOOKUP(A696,'[1]shui_24h-VS-hzt_10_24h.GeneDiff'!$1:$1048576,13,0)</f>
        <v>-</v>
      </c>
      <c r="N696" t="str">
        <f>VLOOKUP(A696,'[1]shui_24h-VS-hzt_10_24h.GeneDiff'!$1:$1048576,14,0)</f>
        <v>-</v>
      </c>
      <c r="O696" t="str">
        <f>VLOOKUP(A696,'[1]shui_24h-VS-hzt_10_24h.GeneDiff'!$1:$1048576,15,0)</f>
        <v>-</v>
      </c>
      <c r="P696" t="str">
        <f>VLOOKUP(A696,'[1]shui_24h-VS-hzt_10_24h.GeneDiff'!$1:$1048576,16,0)</f>
        <v>gi|698551780|ref|XP_009769424.1|/0/PREDICTED: uncharacterized protein LOC104220284 [Nicotiana sylvestris]</v>
      </c>
    </row>
    <row r="697" spans="1:16">
      <c r="A697" s="1" t="s">
        <v>655</v>
      </c>
      <c r="B697">
        <f>VLOOKUP(A697,'[1]shui_24h-VS-hzt_10_24h.GeneDiff'!$1:$1048576,2,0)</f>
        <v>1110</v>
      </c>
      <c r="C697">
        <f>VLOOKUP(A697,'[1]shui_24h-VS-hzt_10_24h.GeneDiff'!$1:$1048576,3,0)</f>
        <v>122</v>
      </c>
      <c r="D697">
        <f>VLOOKUP(A697,'[1]shui_24h-VS-hzt_10_24h.GeneDiff'!$1:$1048576,4,0)</f>
        <v>121</v>
      </c>
      <c r="E697">
        <f>VLOOKUP(A697,'[1]shui_24h-VS-hzt_10_24h.GeneDiff'!$1:$1048576,5,0)</f>
        <v>33</v>
      </c>
      <c r="F697">
        <f>VLOOKUP(A697,'[1]shui_24h-VS-hzt_10_24h.GeneDiff'!$1:$1048576,6,0)</f>
        <v>61</v>
      </c>
      <c r="G697">
        <f>VLOOKUP(A697,'[1]shui_24h-VS-hzt_10_24h.GeneDiff'!$1:$1048576,7,0)</f>
        <v>1.90021944395852</v>
      </c>
      <c r="H697">
        <f>VLOOKUP(A697,'[1]shui_24h-VS-hzt_10_24h.GeneDiff'!$1:$1048576,8,0)</f>
        <v>-1.4142173365210999</v>
      </c>
      <c r="I697" t="str">
        <f>VLOOKUP(A697,'[1]shui_24h-VS-hzt_10_24h.GeneDiff'!$1:$1048576,9,0)</f>
        <v>down</v>
      </c>
      <c r="J697">
        <f>VLOOKUP(A697,'[1]shui_24h-VS-hzt_10_24h.GeneDiff'!$1:$1048576,10,0)</f>
        <v>1.9219623567862199E-4</v>
      </c>
      <c r="K697">
        <f>VLOOKUP(A697,'[1]shui_24h-VS-hzt_10_24h.GeneDiff'!$1:$1048576,11,0)</f>
        <v>6.8549266003521203E-3</v>
      </c>
      <c r="L697" t="str">
        <f>VLOOKUP(A697,'[1]shui_24h-VS-hzt_10_24h.GeneDiff'!$1:$1048576,12,0)</f>
        <v>ko00903//Limonene and pinene degradation;ko01100//Metabolic pathways;ko00945//Stilbenoid, diarylheptanoid and gingerol biosynthesis;ko01110//Biosynthesis of secondary metabolites</v>
      </c>
      <c r="M697" t="str">
        <f>VLOOKUP(A697,'[1]shui_24h-VS-hzt_10_24h.GeneDiff'!$1:$1048576,13,0)</f>
        <v>GO:0044437</v>
      </c>
      <c r="N697" t="str">
        <f>VLOOKUP(A697,'[1]shui_24h-VS-hzt_10_24h.GeneDiff'!$1:$1048576,14,0)</f>
        <v>GO:0000989//transcription factor binding transcription factor activity;GO:0046914//transition metal ion binding;GO:0008080//N-acetyltransferase activity;GO:0005515//protein binding</v>
      </c>
      <c r="O697" t="str">
        <f>VLOOKUP(A697,'[1]shui_24h-VS-hzt_10_24h.GeneDiff'!$1:$1048576,15,0)</f>
        <v>GO:0001101//response to acid chemical;GO:0000302//response to reactive oxygen species;GO:0009725//response to hormone;GO:0010243//response to organonitrogen compound;GO:0006970//response to osmotic stress;GO:0016570//histone modification;GO:0006351//transcription, DNA-templated</v>
      </c>
      <c r="P697" t="str">
        <f>VLOOKUP(A697,'[1]shui_24h-VS-hzt_10_24h.GeneDiff'!$1:$1048576,16,0)</f>
        <v>gi|697157593|ref|XP_009587551.1|;gi|697157589|ref|XP_009587549.1|/0;0/PREDICTED: BTB/POZ and TAZ domain-containing protein 4-like isoform X2 [Nicotiana tomentosiformis];PREDICTED: BTB/POZ and TAZ domain-containing protein 4-like isoform X1 [Nicotiana tomentosiformis]</v>
      </c>
    </row>
    <row r="698" spans="1:16">
      <c r="A698" s="1" t="s">
        <v>656</v>
      </c>
      <c r="B698">
        <f>VLOOKUP(A698,'[1]shui_24h-VS-hzt_10_24h.GeneDiff'!$1:$1048576,2,0)</f>
        <v>2304</v>
      </c>
      <c r="C698">
        <f>VLOOKUP(A698,'[1]shui_24h-VS-hzt_10_24h.GeneDiff'!$1:$1048576,3,0)</f>
        <v>192</v>
      </c>
      <c r="D698">
        <f>VLOOKUP(A698,'[1]shui_24h-VS-hzt_10_24h.GeneDiff'!$1:$1048576,4,0)</f>
        <v>183</v>
      </c>
      <c r="E698">
        <f>VLOOKUP(A698,'[1]shui_24h-VS-hzt_10_24h.GeneDiff'!$1:$1048576,5,0)</f>
        <v>87</v>
      </c>
      <c r="F698">
        <f>VLOOKUP(A698,'[1]shui_24h-VS-hzt_10_24h.GeneDiff'!$1:$1048576,6,0)</f>
        <v>97</v>
      </c>
      <c r="G698">
        <f>VLOOKUP(A698,'[1]shui_24h-VS-hzt_10_24h.GeneDiff'!$1:$1048576,7,0)</f>
        <v>2.6197411989414299</v>
      </c>
      <c r="H698">
        <f>VLOOKUP(A698,'[1]shui_24h-VS-hzt_10_24h.GeneDiff'!$1:$1048576,8,0)</f>
        <v>-1.06280484630551</v>
      </c>
      <c r="I698" t="str">
        <f>VLOOKUP(A698,'[1]shui_24h-VS-hzt_10_24h.GeneDiff'!$1:$1048576,9,0)</f>
        <v>down</v>
      </c>
      <c r="J698">
        <f>VLOOKUP(A698,'[1]shui_24h-VS-hzt_10_24h.GeneDiff'!$1:$1048576,10,0)</f>
        <v>1.9899758894883999E-4</v>
      </c>
      <c r="K698">
        <f>VLOOKUP(A698,'[1]shui_24h-VS-hzt_10_24h.GeneDiff'!$1:$1048576,11,0)</f>
        <v>7.0338508766457303E-3</v>
      </c>
      <c r="L698" t="str">
        <f>VLOOKUP(A698,'[1]shui_24h-VS-hzt_10_24h.GeneDiff'!$1:$1048576,12,0)</f>
        <v>ko04626//Plant-pathogen interaction</v>
      </c>
      <c r="M698" t="str">
        <f>VLOOKUP(A698,'[1]shui_24h-VS-hzt_10_24h.GeneDiff'!$1:$1048576,13,0)</f>
        <v>-</v>
      </c>
      <c r="N698" t="str">
        <f>VLOOKUP(A698,'[1]shui_24h-VS-hzt_10_24h.GeneDiff'!$1:$1048576,14,0)</f>
        <v>GO:0016772//transferase activity, transferring phosphorus-containing groups</v>
      </c>
      <c r="O698" t="str">
        <f>VLOOKUP(A698,'[1]shui_24h-VS-hzt_10_24h.GeneDiff'!$1:$1048576,15,0)</f>
        <v>-</v>
      </c>
      <c r="P698" t="str">
        <f>VLOOKUP(A698,'[1]shui_24h-VS-hzt_10_24h.GeneDiff'!$1:$1048576,16,0)</f>
        <v>gi|697102798|ref|XP_009603090.1|;gi|697102800|ref|XP_009603098.1|/0;0/PREDICTED: probable inactive leucine-rich repeat receptor-like protein kinase At3g03770 isoform X1 [Nicotiana tomentosiformis];PREDICTED: probable inactive leucine-rich repeat receptor-like protein kinase At3g03770 isoform X2 [Nicotiana tomentosiformis]</v>
      </c>
    </row>
    <row r="699" spans="1:16">
      <c r="A699" s="1" t="s">
        <v>657</v>
      </c>
      <c r="B699">
        <f>VLOOKUP(A699,'[1]shui_24h-VS-hzt_10_24h.GeneDiff'!$1:$1048576,2,0)</f>
        <v>1083</v>
      </c>
      <c r="C699">
        <f>VLOOKUP(A699,'[1]shui_24h-VS-hzt_10_24h.GeneDiff'!$1:$1048576,3,0)</f>
        <v>155</v>
      </c>
      <c r="D699">
        <f>VLOOKUP(A699,'[1]shui_24h-VS-hzt_10_24h.GeneDiff'!$1:$1048576,4,0)</f>
        <v>244</v>
      </c>
      <c r="E699">
        <f>VLOOKUP(A699,'[1]shui_24h-VS-hzt_10_24h.GeneDiff'!$1:$1048576,5,0)</f>
        <v>98</v>
      </c>
      <c r="F699">
        <f>VLOOKUP(A699,'[1]shui_24h-VS-hzt_10_24h.GeneDiff'!$1:$1048576,6,0)</f>
        <v>85</v>
      </c>
      <c r="G699">
        <f>VLOOKUP(A699,'[1]shui_24h-VS-hzt_10_24h.GeneDiff'!$1:$1048576,7,0)</f>
        <v>2.67292818548056</v>
      </c>
      <c r="H699">
        <f>VLOOKUP(A699,'[1]shui_24h-VS-hzt_10_24h.GeneDiff'!$1:$1048576,8,0)</f>
        <v>-1.14392063404849</v>
      </c>
      <c r="I699" t="str">
        <f>VLOOKUP(A699,'[1]shui_24h-VS-hzt_10_24h.GeneDiff'!$1:$1048576,9,0)</f>
        <v>down</v>
      </c>
      <c r="J699">
        <f>VLOOKUP(A699,'[1]shui_24h-VS-hzt_10_24h.GeneDiff'!$1:$1048576,10,0)</f>
        <v>2.2528479320022999E-4</v>
      </c>
      <c r="K699">
        <f>VLOOKUP(A699,'[1]shui_24h-VS-hzt_10_24h.GeneDiff'!$1:$1048576,11,0)</f>
        <v>7.7224380963429196E-3</v>
      </c>
      <c r="L699" t="str">
        <f>VLOOKUP(A699,'[1]shui_24h-VS-hzt_10_24h.GeneDiff'!$1:$1048576,12,0)</f>
        <v>ko00270//Cysteine and methionine metabolism;ko01100//Metabolic pathways;ko00920//Sulfur metabolism</v>
      </c>
      <c r="M699" t="str">
        <f>VLOOKUP(A699,'[1]shui_24h-VS-hzt_10_24h.GeneDiff'!$1:$1048576,13,0)</f>
        <v>GO:0044424</v>
      </c>
      <c r="N699" t="str">
        <f>VLOOKUP(A699,'[1]shui_24h-VS-hzt_10_24h.GeneDiff'!$1:$1048576,14,0)</f>
        <v>GO:0016412//serine O-acyltransferase activity</v>
      </c>
      <c r="O699" t="str">
        <f>VLOOKUP(A699,'[1]shui_24h-VS-hzt_10_24h.GeneDiff'!$1:$1048576,15,0)</f>
        <v>GO:0006563//L-serine metabolic process</v>
      </c>
      <c r="P699" t="str">
        <f>VLOOKUP(A699,'[1]shui_24h-VS-hzt_10_24h.GeneDiff'!$1:$1048576,16,0)</f>
        <v>gi|697189424|ref|XP_009603768.1|/0/PREDICTED: serine acetyltransferase 2-like [Nicotiana tomentosiformis]</v>
      </c>
    </row>
    <row r="700" spans="1:16">
      <c r="A700" s="1" t="s">
        <v>658</v>
      </c>
      <c r="B700">
        <f>VLOOKUP(A700,'[1]shui_24h-VS-hzt_10_24h.GeneDiff'!$1:$1048576,2,0)</f>
        <v>1158</v>
      </c>
      <c r="C700">
        <f>VLOOKUP(A700,'[1]shui_24h-VS-hzt_10_24h.GeneDiff'!$1:$1048576,3,0)</f>
        <v>179</v>
      </c>
      <c r="D700">
        <f>VLOOKUP(A700,'[1]shui_24h-VS-hzt_10_24h.GeneDiff'!$1:$1048576,4,0)</f>
        <v>197</v>
      </c>
      <c r="E700">
        <f>VLOOKUP(A700,'[1]shui_24h-VS-hzt_10_24h.GeneDiff'!$1:$1048576,5,0)</f>
        <v>89</v>
      </c>
      <c r="F700">
        <f>VLOOKUP(A700,'[1]shui_24h-VS-hzt_10_24h.GeneDiff'!$1:$1048576,6,0)</f>
        <v>98</v>
      </c>
      <c r="G700">
        <f>VLOOKUP(A700,'[1]shui_24h-VS-hzt_10_24h.GeneDiff'!$1:$1048576,7,0)</f>
        <v>2.6280410427337402</v>
      </c>
      <c r="H700">
        <f>VLOOKUP(A700,'[1]shui_24h-VS-hzt_10_24h.GeneDiff'!$1:$1048576,8,0)</f>
        <v>-1.04015780403289</v>
      </c>
      <c r="I700" t="str">
        <f>VLOOKUP(A700,'[1]shui_24h-VS-hzt_10_24h.GeneDiff'!$1:$1048576,9,0)</f>
        <v>down</v>
      </c>
      <c r="J700">
        <f>VLOOKUP(A700,'[1]shui_24h-VS-hzt_10_24h.GeneDiff'!$1:$1048576,10,0)</f>
        <v>2.3318155422636999E-4</v>
      </c>
      <c r="K700">
        <f>VLOOKUP(A700,'[1]shui_24h-VS-hzt_10_24h.GeneDiff'!$1:$1048576,11,0)</f>
        <v>7.9223935594862401E-3</v>
      </c>
      <c r="L700" t="str">
        <f>VLOOKUP(A700,'[1]shui_24h-VS-hzt_10_24h.GeneDiff'!$1:$1048576,12,0)</f>
        <v>ko00380//Tryptophan metabolism</v>
      </c>
      <c r="M700" t="str">
        <f>VLOOKUP(A700,'[1]shui_24h-VS-hzt_10_24h.GeneDiff'!$1:$1048576,13,0)</f>
        <v>-</v>
      </c>
      <c r="N700" t="str">
        <f>VLOOKUP(A700,'[1]shui_24h-VS-hzt_10_24h.GeneDiff'!$1:$1048576,14,0)</f>
        <v>GO:0016709//oxidoreductase activity, acting on paired donors, with incorporation or reduction of molecular oxygen, NAD(P)H as one donor, and incorporation of one atom of oxygen;GO:0000166//nucleotide binding</v>
      </c>
      <c r="O700" t="str">
        <f>VLOOKUP(A700,'[1]shui_24h-VS-hzt_10_24h.GeneDiff'!$1:$1048576,15,0)</f>
        <v>GO:0044710</v>
      </c>
      <c r="P700" t="str">
        <f>VLOOKUP(A700,'[1]shui_24h-VS-hzt_10_24h.GeneDiff'!$1:$1048576,16,0)</f>
        <v>gi|697155239|ref|XP_009631855.1|/0/PREDICTED: probable indole-3-pyruvate monooxygenase YUCCA10 [Nicotiana tomentosiformis]</v>
      </c>
    </row>
    <row r="701" spans="1:16">
      <c r="A701" s="1" t="s">
        <v>659</v>
      </c>
      <c r="B701">
        <f>VLOOKUP(A701,'[1]shui_24h-VS-hzt_10_24h.GeneDiff'!$1:$1048576,2,0)</f>
        <v>810</v>
      </c>
      <c r="C701">
        <f>VLOOKUP(A701,'[1]shui_24h-VS-hzt_10_24h.GeneDiff'!$1:$1048576,3,0)</f>
        <v>181</v>
      </c>
      <c r="D701">
        <f>VLOOKUP(A701,'[1]shui_24h-VS-hzt_10_24h.GeneDiff'!$1:$1048576,4,0)</f>
        <v>160</v>
      </c>
      <c r="E701">
        <f>VLOOKUP(A701,'[1]shui_24h-VS-hzt_10_24h.GeneDiff'!$1:$1048576,5,0)</f>
        <v>76</v>
      </c>
      <c r="F701">
        <f>VLOOKUP(A701,'[1]shui_24h-VS-hzt_10_24h.GeneDiff'!$1:$1048576,6,0)</f>
        <v>87</v>
      </c>
      <c r="G701">
        <f>VLOOKUP(A701,'[1]shui_24h-VS-hzt_10_24h.GeneDiff'!$1:$1048576,7,0)</f>
        <v>2.4733429230230701</v>
      </c>
      <c r="H701">
        <f>VLOOKUP(A701,'[1]shui_24h-VS-hzt_10_24h.GeneDiff'!$1:$1048576,8,0)</f>
        <v>-1.1024659876778899</v>
      </c>
      <c r="I701" t="str">
        <f>VLOOKUP(A701,'[1]shui_24h-VS-hzt_10_24h.GeneDiff'!$1:$1048576,9,0)</f>
        <v>down</v>
      </c>
      <c r="J701">
        <f>VLOOKUP(A701,'[1]shui_24h-VS-hzt_10_24h.GeneDiff'!$1:$1048576,10,0)</f>
        <v>2.4770917274394001E-4</v>
      </c>
      <c r="K701">
        <f>VLOOKUP(A701,'[1]shui_24h-VS-hzt_10_24h.GeneDiff'!$1:$1048576,11,0)</f>
        <v>8.2297392070007202E-3</v>
      </c>
      <c r="L701" t="str">
        <f>VLOOKUP(A701,'[1]shui_24h-VS-hzt_10_24h.GeneDiff'!$1:$1048576,12,0)</f>
        <v>-</v>
      </c>
      <c r="M701" t="str">
        <f>VLOOKUP(A701,'[1]shui_24h-VS-hzt_10_24h.GeneDiff'!$1:$1048576,13,0)</f>
        <v>GO:0009532//plastid stroma;GO:0000229</v>
      </c>
      <c r="N701" t="str">
        <f>VLOOKUP(A701,'[1]shui_24h-VS-hzt_10_24h.GeneDiff'!$1:$1048576,14,0)</f>
        <v>GO:0001071//nucleic acid binding transcription factor activity;GO:0043565//sequence-specific DNA binding;GO:0043566//structure-specific DNA binding</v>
      </c>
      <c r="O701" t="str">
        <f>VLOOKUP(A701,'[1]shui_24h-VS-hzt_10_24h.GeneDiff'!$1:$1048576,15,0)</f>
        <v>GO:0009620//response to fungus;GO:0006351//transcription, DNA-templated;GO:0007004//telomere maintenance via telomerase;GO:0006950//response to stress</v>
      </c>
      <c r="P701" t="str">
        <f>VLOOKUP(A701,'[1]shui_24h-VS-hzt_10_24h.GeneDiff'!$1:$1048576,16,0)</f>
        <v>gi|698523098|ref|XP_009758353.1|/0/PREDICTED: single-stranded DNA-binding protein WHY1, chloroplastic-like [Nicotiana sylvestris]</v>
      </c>
    </row>
    <row r="702" spans="1:16">
      <c r="A702" s="1" t="s">
        <v>660</v>
      </c>
      <c r="B702">
        <f>VLOOKUP(A702,'[1]shui_24h-VS-hzt_10_24h.GeneDiff'!$1:$1048576,2,0)</f>
        <v>477</v>
      </c>
      <c r="C702">
        <f>VLOOKUP(A702,'[1]shui_24h-VS-hzt_10_24h.GeneDiff'!$1:$1048576,3,0)</f>
        <v>174</v>
      </c>
      <c r="D702">
        <f>VLOOKUP(A702,'[1]shui_24h-VS-hzt_10_24h.GeneDiff'!$1:$1048576,4,0)</f>
        <v>206</v>
      </c>
      <c r="E702">
        <f>VLOOKUP(A702,'[1]shui_24h-VS-hzt_10_24h.GeneDiff'!$1:$1048576,5,0)</f>
        <v>87</v>
      </c>
      <c r="F702">
        <f>VLOOKUP(A702,'[1]shui_24h-VS-hzt_10_24h.GeneDiff'!$1:$1048576,6,0)</f>
        <v>103</v>
      </c>
      <c r="G702">
        <f>VLOOKUP(A702,'[1]shui_24h-VS-hzt_10_24h.GeneDiff'!$1:$1048576,7,0)</f>
        <v>2.6440660419181299</v>
      </c>
      <c r="H702">
        <f>VLOOKUP(A702,'[1]shui_24h-VS-hzt_10_24h.GeneDiff'!$1:$1048576,8,0)</f>
        <v>-1.03263589329578</v>
      </c>
      <c r="I702" t="str">
        <f>VLOOKUP(A702,'[1]shui_24h-VS-hzt_10_24h.GeneDiff'!$1:$1048576,9,0)</f>
        <v>down</v>
      </c>
      <c r="J702">
        <f>VLOOKUP(A702,'[1]shui_24h-VS-hzt_10_24h.GeneDiff'!$1:$1048576,10,0)</f>
        <v>2.48828919444384E-4</v>
      </c>
      <c r="K702">
        <f>VLOOKUP(A702,'[1]shui_24h-VS-hzt_10_24h.GeneDiff'!$1:$1048576,11,0)</f>
        <v>8.2582389485915692E-3</v>
      </c>
      <c r="L702" t="str">
        <f>VLOOKUP(A702,'[1]shui_24h-VS-hzt_10_24h.GeneDiff'!$1:$1048576,12,0)</f>
        <v>ko01100//Metabolic pathways;ko00770//Pantothenate and CoA biosynthesis;ko01110//Biosynthesis of secondary metabolites;ko00290//Valine, leucine and isoleucine biosynthesis</v>
      </c>
      <c r="M702" t="str">
        <f>VLOOKUP(A702,'[1]shui_24h-VS-hzt_10_24h.GeneDiff'!$1:$1048576,13,0)</f>
        <v>-</v>
      </c>
      <c r="N702" t="str">
        <f>VLOOKUP(A702,'[1]shui_24h-VS-hzt_10_24h.GeneDiff'!$1:$1048576,14,0)</f>
        <v>GO:0016836//hydro-lyase activity</v>
      </c>
      <c r="O702" t="str">
        <f>VLOOKUP(A702,'[1]shui_24h-VS-hzt_10_24h.GeneDiff'!$1:$1048576,15,0)</f>
        <v>GO:0008652//cellular amino acid biosynthetic process</v>
      </c>
      <c r="P702" t="str">
        <f>VLOOKUP(A702,'[1]shui_24h-VS-hzt_10_24h.GeneDiff'!$1:$1048576,16,0)</f>
        <v>gi|698519187|ref|XP_009804459.1|/2.59373e-96/PREDICTED: putative dihydroxy-acid dehydratase, mitochondrial, partial [Nicotiana sylvestris]</v>
      </c>
    </row>
    <row r="703" spans="1:16">
      <c r="A703" s="1" t="s">
        <v>661</v>
      </c>
      <c r="B703">
        <f>VLOOKUP(A703,'[1]shui_24h-VS-hzt_10_24h.GeneDiff'!$1:$1048576,2,0)</f>
        <v>1485</v>
      </c>
      <c r="C703">
        <f>VLOOKUP(A703,'[1]shui_24h-VS-hzt_10_24h.GeneDiff'!$1:$1048576,3,0)</f>
        <v>38</v>
      </c>
      <c r="D703">
        <f>VLOOKUP(A703,'[1]shui_24h-VS-hzt_10_24h.GeneDiff'!$1:$1048576,4,0)</f>
        <v>29</v>
      </c>
      <c r="E703">
        <f>VLOOKUP(A703,'[1]shui_24h-VS-hzt_10_24h.GeneDiff'!$1:$1048576,5,0)</f>
        <v>7</v>
      </c>
      <c r="F703">
        <f>VLOOKUP(A703,'[1]shui_24h-VS-hzt_10_24h.GeneDiff'!$1:$1048576,6,0)</f>
        <v>7</v>
      </c>
      <c r="G703">
        <f>VLOOKUP(A703,'[1]shui_24h-VS-hzt_10_24h.GeneDiff'!$1:$1048576,7,0)</f>
        <v>-5.0860875176232001E-2</v>
      </c>
      <c r="H703">
        <f>VLOOKUP(A703,'[1]shui_24h-VS-hzt_10_24h.GeneDiff'!$1:$1048576,8,0)</f>
        <v>-2.2770649803825198</v>
      </c>
      <c r="I703" t="str">
        <f>VLOOKUP(A703,'[1]shui_24h-VS-hzt_10_24h.GeneDiff'!$1:$1048576,9,0)</f>
        <v>down</v>
      </c>
      <c r="J703">
        <f>VLOOKUP(A703,'[1]shui_24h-VS-hzt_10_24h.GeneDiff'!$1:$1048576,10,0)</f>
        <v>2.5810932316352601E-4</v>
      </c>
      <c r="K703">
        <f>VLOOKUP(A703,'[1]shui_24h-VS-hzt_10_24h.GeneDiff'!$1:$1048576,11,0)</f>
        <v>8.4801482827773205E-3</v>
      </c>
      <c r="L703" t="str">
        <f>VLOOKUP(A703,'[1]shui_24h-VS-hzt_10_24h.GeneDiff'!$1:$1048576,12,0)</f>
        <v>-</v>
      </c>
      <c r="M703" t="str">
        <f>VLOOKUP(A703,'[1]shui_24h-VS-hzt_10_24h.GeneDiff'!$1:$1048576,13,0)</f>
        <v>GO:0044424</v>
      </c>
      <c r="N703" t="str">
        <f>VLOOKUP(A703,'[1]shui_24h-VS-hzt_10_24h.GeneDiff'!$1:$1048576,14,0)</f>
        <v>GO:0016881//acid-amino acid ligase activity;GO:0032550;GO:0016874//ligase activity</v>
      </c>
      <c r="O703" t="str">
        <f>VLOOKUP(A703,'[1]shui_24h-VS-hzt_10_24h.GeneDiff'!$1:$1048576,15,0)</f>
        <v>GO:0022604//regulation of cell morphogenesis;GO:0008152//metabolic process;GO:0044763</v>
      </c>
      <c r="P703" t="str">
        <f>VLOOKUP(A703,'[1]shui_24h-VS-hzt_10_24h.GeneDiff'!$1:$1048576,16,0)</f>
        <v>gi|698497087|ref|XP_009794552.1|;gi|698497094|ref|XP_009794556.1|;gi|698497089|ref|XP_009794553.1|;gi|698497091|ref|XP_009794555.1|/0;0;6.6869e-99;0/PREDICTED: uncharacterized protein LOC104241312 isoform X1 [Nicotiana sylvestris];PREDICTED: uncharacterized protein LOC104241312 isoform X4 [Nicotiana sylvestris];PREDICTED: uncharacterized protein LOC104241312 isoform X2 [Nicotiana sylvestris];PREDICTED: uncharacterized protein LOC104241312 isoform X3 [Nicotiana sylvestris]</v>
      </c>
    </row>
    <row r="704" spans="1:16">
      <c r="A704" s="1" t="s">
        <v>662</v>
      </c>
      <c r="B704">
        <f>VLOOKUP(A704,'[1]shui_24h-VS-hzt_10_24h.GeneDiff'!$1:$1048576,2,0)</f>
        <v>1122</v>
      </c>
      <c r="C704">
        <f>VLOOKUP(A704,'[1]shui_24h-VS-hzt_10_24h.GeneDiff'!$1:$1048576,3,0)</f>
        <v>279</v>
      </c>
      <c r="D704">
        <f>VLOOKUP(A704,'[1]shui_24h-VS-hzt_10_24h.GeneDiff'!$1:$1048576,4,0)</f>
        <v>305</v>
      </c>
      <c r="E704">
        <f>VLOOKUP(A704,'[1]shui_24h-VS-hzt_10_24h.GeneDiff'!$1:$1048576,5,0)</f>
        <v>101</v>
      </c>
      <c r="F704">
        <f>VLOOKUP(A704,'[1]shui_24h-VS-hzt_10_24h.GeneDiff'!$1:$1048576,6,0)</f>
        <v>191</v>
      </c>
      <c r="G704">
        <f>VLOOKUP(A704,'[1]shui_24h-VS-hzt_10_24h.GeneDiff'!$1:$1048576,7,0)</f>
        <v>3.2544161320106602</v>
      </c>
      <c r="H704">
        <f>VLOOKUP(A704,'[1]shui_24h-VS-hzt_10_24h.GeneDiff'!$1:$1048576,8,0)</f>
        <v>-1.0461627524275201</v>
      </c>
      <c r="I704" t="str">
        <f>VLOOKUP(A704,'[1]shui_24h-VS-hzt_10_24h.GeneDiff'!$1:$1048576,9,0)</f>
        <v>down</v>
      </c>
      <c r="J704">
        <f>VLOOKUP(A704,'[1]shui_24h-VS-hzt_10_24h.GeneDiff'!$1:$1048576,10,0)</f>
        <v>2.5902931983294602E-4</v>
      </c>
      <c r="K704">
        <f>VLOOKUP(A704,'[1]shui_24h-VS-hzt_10_24h.GeneDiff'!$1:$1048576,11,0)</f>
        <v>8.4903424012292301E-3</v>
      </c>
      <c r="L704" t="str">
        <f>VLOOKUP(A704,'[1]shui_24h-VS-hzt_10_24h.GeneDiff'!$1:$1048576,12,0)</f>
        <v>-</v>
      </c>
      <c r="M704" t="str">
        <f>VLOOKUP(A704,'[1]shui_24h-VS-hzt_10_24h.GeneDiff'!$1:$1048576,13,0)</f>
        <v>-</v>
      </c>
      <c r="N704" t="str">
        <f>VLOOKUP(A704,'[1]shui_24h-VS-hzt_10_24h.GeneDiff'!$1:$1048576,14,0)</f>
        <v>-</v>
      </c>
      <c r="O704" t="str">
        <f>VLOOKUP(A704,'[1]shui_24h-VS-hzt_10_24h.GeneDiff'!$1:$1048576,15,0)</f>
        <v>-</v>
      </c>
      <c r="P704" t="str">
        <f>VLOOKUP(A704,'[1]shui_24h-VS-hzt_10_24h.GeneDiff'!$1:$1048576,16,0)</f>
        <v>gi|698561584|ref|XP_009772169.1|/0/PREDICTED: thaumatin-like protein 1 [Nicotiana sylvestris]</v>
      </c>
    </row>
    <row r="705" spans="1:16">
      <c r="A705" s="1" t="s">
        <v>663</v>
      </c>
      <c r="B705">
        <f>VLOOKUP(A705,'[1]shui_24h-VS-hzt_10_24h.GeneDiff'!$1:$1048576,2,0)</f>
        <v>726</v>
      </c>
      <c r="C705">
        <f>VLOOKUP(A705,'[1]shui_24h-VS-hzt_10_24h.GeneDiff'!$1:$1048576,3,0)</f>
        <v>112</v>
      </c>
      <c r="D705">
        <f>VLOOKUP(A705,'[1]shui_24h-VS-hzt_10_24h.GeneDiff'!$1:$1048576,4,0)</f>
        <v>145</v>
      </c>
      <c r="E705">
        <f>VLOOKUP(A705,'[1]shui_24h-VS-hzt_10_24h.GeneDiff'!$1:$1048576,5,0)</f>
        <v>35</v>
      </c>
      <c r="F705">
        <f>VLOOKUP(A705,'[1]shui_24h-VS-hzt_10_24h.GeneDiff'!$1:$1048576,6,0)</f>
        <v>66</v>
      </c>
      <c r="G705">
        <f>VLOOKUP(A705,'[1]shui_24h-VS-hzt_10_24h.GeneDiff'!$1:$1048576,7,0)</f>
        <v>1.98196590342796</v>
      </c>
      <c r="H705">
        <f>VLOOKUP(A705,'[1]shui_24h-VS-hzt_10_24h.GeneDiff'!$1:$1048576,8,0)</f>
        <v>-1.38678458713577</v>
      </c>
      <c r="I705" t="str">
        <f>VLOOKUP(A705,'[1]shui_24h-VS-hzt_10_24h.GeneDiff'!$1:$1048576,9,0)</f>
        <v>down</v>
      </c>
      <c r="J705">
        <f>VLOOKUP(A705,'[1]shui_24h-VS-hzt_10_24h.GeneDiff'!$1:$1048576,10,0)</f>
        <v>2.6493699856447998E-4</v>
      </c>
      <c r="K705">
        <f>VLOOKUP(A705,'[1]shui_24h-VS-hzt_10_24h.GeneDiff'!$1:$1048576,11,0)</f>
        <v>8.6293374253507103E-3</v>
      </c>
      <c r="L705" t="str">
        <f>VLOOKUP(A705,'[1]shui_24h-VS-hzt_10_24h.GeneDiff'!$1:$1048576,12,0)</f>
        <v>-</v>
      </c>
      <c r="M705" t="str">
        <f>VLOOKUP(A705,'[1]shui_24h-VS-hzt_10_24h.GeneDiff'!$1:$1048576,13,0)</f>
        <v>-</v>
      </c>
      <c r="N705" t="str">
        <f>VLOOKUP(A705,'[1]shui_24h-VS-hzt_10_24h.GeneDiff'!$1:$1048576,14,0)</f>
        <v>-</v>
      </c>
      <c r="O705" t="str">
        <f>VLOOKUP(A705,'[1]shui_24h-VS-hzt_10_24h.GeneDiff'!$1:$1048576,15,0)</f>
        <v>-</v>
      </c>
      <c r="P705" t="str">
        <f>VLOOKUP(A705,'[1]shui_24h-VS-hzt_10_24h.GeneDiff'!$1:$1048576,16,0)</f>
        <v>gi|697120440|ref|XP_009614188.1|/5.21501e-179/PREDICTED: mitochondrial outer membrane protein porin of 36 kDa-like [Nicotiana tomentosiformis]</v>
      </c>
    </row>
    <row r="706" spans="1:16">
      <c r="A706" s="1" t="s">
        <v>664</v>
      </c>
      <c r="B706">
        <f>VLOOKUP(A706,'[1]shui_24h-VS-hzt_10_24h.GeneDiff'!$1:$1048576,2,0)</f>
        <v>1236</v>
      </c>
      <c r="C706">
        <f>VLOOKUP(A706,'[1]shui_24h-VS-hzt_10_24h.GeneDiff'!$1:$1048576,3,0)</f>
        <v>141</v>
      </c>
      <c r="D706">
        <f>VLOOKUP(A706,'[1]shui_24h-VS-hzt_10_24h.GeneDiff'!$1:$1048576,4,0)</f>
        <v>157</v>
      </c>
      <c r="E706">
        <f>VLOOKUP(A706,'[1]shui_24h-VS-hzt_10_24h.GeneDiff'!$1:$1048576,5,0)</f>
        <v>57</v>
      </c>
      <c r="F706">
        <f>VLOOKUP(A706,'[1]shui_24h-VS-hzt_10_24h.GeneDiff'!$1:$1048576,6,0)</f>
        <v>79</v>
      </c>
      <c r="G706">
        <f>VLOOKUP(A706,'[1]shui_24h-VS-hzt_10_24h.GeneDiff'!$1:$1048576,7,0)</f>
        <v>2.2570607647636498</v>
      </c>
      <c r="H706">
        <f>VLOOKUP(A706,'[1]shui_24h-VS-hzt_10_24h.GeneDiff'!$1:$1048576,8,0)</f>
        <v>-1.16841162147055</v>
      </c>
      <c r="I706" t="str">
        <f>VLOOKUP(A706,'[1]shui_24h-VS-hzt_10_24h.GeneDiff'!$1:$1048576,9,0)</f>
        <v>down</v>
      </c>
      <c r="J706">
        <f>VLOOKUP(A706,'[1]shui_24h-VS-hzt_10_24h.GeneDiff'!$1:$1048576,10,0)</f>
        <v>2.7029277843944999E-4</v>
      </c>
      <c r="K706">
        <f>VLOOKUP(A706,'[1]shui_24h-VS-hzt_10_24h.GeneDiff'!$1:$1048576,11,0)</f>
        <v>8.7585416355780103E-3</v>
      </c>
      <c r="L706" t="str">
        <f>VLOOKUP(A706,'[1]shui_24h-VS-hzt_10_24h.GeneDiff'!$1:$1048576,12,0)</f>
        <v>-</v>
      </c>
      <c r="M706" t="str">
        <f>VLOOKUP(A706,'[1]shui_24h-VS-hzt_10_24h.GeneDiff'!$1:$1048576,13,0)</f>
        <v>GO:0031224//intrinsic component of membrane;GO:0009526//plastid envelope</v>
      </c>
      <c r="N706" t="str">
        <f>VLOOKUP(A706,'[1]shui_24h-VS-hzt_10_24h.GeneDiff'!$1:$1048576,14,0)</f>
        <v>GO:0008028//monocarboxylic acid transmembrane transporter activity;GO:0015605</v>
      </c>
      <c r="O706" t="str">
        <f>VLOOKUP(A706,'[1]shui_24h-VS-hzt_10_24h.GeneDiff'!$1:$1048576,15,0)</f>
        <v>GO:0015748;GO:0015718//monocarboxylic acid transport</v>
      </c>
      <c r="P706" t="str">
        <f>VLOOKUP(A706,'[1]shui_24h-VS-hzt_10_24h.GeneDiff'!$1:$1048576,16,0)</f>
        <v>gi|698568183|ref|XP_009773987.1|/0/PREDICTED: triose phosphate/phosphate translocator, non-green plastid, chloroplastic-like [Nicotiana sylvestris]</v>
      </c>
    </row>
    <row r="707" spans="1:16">
      <c r="A707" s="1" t="s">
        <v>665</v>
      </c>
      <c r="B707">
        <f>VLOOKUP(A707,'[1]shui_24h-VS-hzt_10_24h.GeneDiff'!$1:$1048576,2,0)</f>
        <v>2544</v>
      </c>
      <c r="C707">
        <f>VLOOKUP(A707,'[1]shui_24h-VS-hzt_10_24h.GeneDiff'!$1:$1048576,3,0)</f>
        <v>188</v>
      </c>
      <c r="D707">
        <f>VLOOKUP(A707,'[1]shui_24h-VS-hzt_10_24h.GeneDiff'!$1:$1048576,4,0)</f>
        <v>251</v>
      </c>
      <c r="E707">
        <f>VLOOKUP(A707,'[1]shui_24h-VS-hzt_10_24h.GeneDiff'!$1:$1048576,5,0)</f>
        <v>103</v>
      </c>
      <c r="F707">
        <f>VLOOKUP(A707,'[1]shui_24h-VS-hzt_10_24h.GeneDiff'!$1:$1048576,6,0)</f>
        <v>121</v>
      </c>
      <c r="G707">
        <f>VLOOKUP(A707,'[1]shui_24h-VS-hzt_10_24h.GeneDiff'!$1:$1048576,7,0)</f>
        <v>2.85774738873332</v>
      </c>
      <c r="H707">
        <f>VLOOKUP(A707,'[1]shui_24h-VS-hzt_10_24h.GeneDiff'!$1:$1048576,8,0)</f>
        <v>-1.00093038423183</v>
      </c>
      <c r="I707" t="str">
        <f>VLOOKUP(A707,'[1]shui_24h-VS-hzt_10_24h.GeneDiff'!$1:$1048576,9,0)</f>
        <v>down</v>
      </c>
      <c r="J707">
        <f>VLOOKUP(A707,'[1]shui_24h-VS-hzt_10_24h.GeneDiff'!$1:$1048576,10,0)</f>
        <v>2.7387518973787399E-4</v>
      </c>
      <c r="K707">
        <f>VLOOKUP(A707,'[1]shui_24h-VS-hzt_10_24h.GeneDiff'!$1:$1048576,11,0)</f>
        <v>8.8175268038121202E-3</v>
      </c>
      <c r="L707" t="str">
        <f>VLOOKUP(A707,'[1]shui_24h-VS-hzt_10_24h.GeneDiff'!$1:$1048576,12,0)</f>
        <v>ko03008//Ribosome biogenesis in eukaryotes</v>
      </c>
      <c r="M707" t="str">
        <f>VLOOKUP(A707,'[1]shui_24h-VS-hzt_10_24h.GeneDiff'!$1:$1048576,13,0)</f>
        <v>-</v>
      </c>
      <c r="N707" t="str">
        <f>VLOOKUP(A707,'[1]shui_24h-VS-hzt_10_24h.GeneDiff'!$1:$1048576,14,0)</f>
        <v>GO:0016407//acetyltransferase activity</v>
      </c>
      <c r="O707" t="str">
        <f>VLOOKUP(A707,'[1]shui_24h-VS-hzt_10_24h.GeneDiff'!$1:$1048576,15,0)</f>
        <v>-</v>
      </c>
      <c r="P707" t="str">
        <f>VLOOKUP(A707,'[1]shui_24h-VS-hzt_10_24h.GeneDiff'!$1:$1048576,16,0)</f>
        <v>gi|698517119|ref|XP_009803442.1|/0/PREDICTED: UPF0202 protein At1g10490-like [Nicotiana sylvestris]</v>
      </c>
    </row>
    <row r="708" spans="1:16">
      <c r="A708" s="1" t="s">
        <v>666</v>
      </c>
      <c r="B708">
        <f>VLOOKUP(A708,'[1]shui_24h-VS-hzt_10_24h.GeneDiff'!$1:$1048576,2,0)</f>
        <v>900</v>
      </c>
      <c r="C708">
        <f>VLOOKUP(A708,'[1]shui_24h-VS-hzt_10_24h.GeneDiff'!$1:$1048576,3,0)</f>
        <v>48</v>
      </c>
      <c r="D708">
        <f>VLOOKUP(A708,'[1]shui_24h-VS-hzt_10_24h.GeneDiff'!$1:$1048576,4,0)</f>
        <v>33</v>
      </c>
      <c r="E708">
        <f>VLOOKUP(A708,'[1]shui_24h-VS-hzt_10_24h.GeneDiff'!$1:$1048576,5,0)</f>
        <v>11</v>
      </c>
      <c r="F708">
        <f>VLOOKUP(A708,'[1]shui_24h-VS-hzt_10_24h.GeneDiff'!$1:$1048576,6,0)</f>
        <v>7</v>
      </c>
      <c r="G708">
        <f>VLOOKUP(A708,'[1]shui_24h-VS-hzt_10_24h.GeneDiff'!$1:$1048576,7,0)</f>
        <v>0.217504622115507</v>
      </c>
      <c r="H708">
        <f>VLOOKUP(A708,'[1]shui_24h-VS-hzt_10_24h.GeneDiff'!$1:$1048576,8,0)</f>
        <v>-2.1886740116079002</v>
      </c>
      <c r="I708" t="str">
        <f>VLOOKUP(A708,'[1]shui_24h-VS-hzt_10_24h.GeneDiff'!$1:$1048576,9,0)</f>
        <v>down</v>
      </c>
      <c r="J708">
        <f>VLOOKUP(A708,'[1]shui_24h-VS-hzt_10_24h.GeneDiff'!$1:$1048576,10,0)</f>
        <v>2.9020988270238199E-4</v>
      </c>
      <c r="K708">
        <f>VLOOKUP(A708,'[1]shui_24h-VS-hzt_10_24h.GeneDiff'!$1:$1048576,11,0)</f>
        <v>9.1813691974943403E-3</v>
      </c>
      <c r="L708" t="str">
        <f>VLOOKUP(A708,'[1]shui_24h-VS-hzt_10_24h.GeneDiff'!$1:$1048576,12,0)</f>
        <v>ko01100//Metabolic pathways;ko00909//Sesquiterpenoid and triterpenoid biosynthesis;ko01110//Biosynthesis of secondary metabolites</v>
      </c>
      <c r="M708" t="str">
        <f>VLOOKUP(A708,'[1]shui_24h-VS-hzt_10_24h.GeneDiff'!$1:$1048576,13,0)</f>
        <v>GO:0031224//intrinsic component of membrane;GO:0042175//nuclear outer membrane-endoplasmic reticulum membrane network;GO:0043231//intracellular membrane-bounded organelle</v>
      </c>
      <c r="N708" t="str">
        <f>VLOOKUP(A708,'[1]shui_24h-VS-hzt_10_24h.GeneDiff'!$1:$1048576,14,0)</f>
        <v>GO:0004311//farnesyltranstransferase activity</v>
      </c>
      <c r="O708" t="str">
        <f>VLOOKUP(A708,'[1]shui_24h-VS-hzt_10_24h.GeneDiff'!$1:$1048576,15,0)</f>
        <v>GO:0006720//isoprenoid metabolic process;GO:0006629//lipid metabolic process</v>
      </c>
      <c r="P708" t="str">
        <f>VLOOKUP(A708,'[1]shui_24h-VS-hzt_10_24h.GeneDiff'!$1:$1048576,16,0)</f>
        <v>gi|697130483|ref|XP_009619298.1|/0/PREDICTED: squalene synthase-like [Nicotiana tomentosiformis]</v>
      </c>
    </row>
    <row r="709" spans="1:16">
      <c r="A709" s="1" t="s">
        <v>667</v>
      </c>
      <c r="B709">
        <f>VLOOKUP(A709,'[1]shui_24h-VS-hzt_10_24h.GeneDiff'!$1:$1048576,2,0)</f>
        <v>1032</v>
      </c>
      <c r="C709">
        <f>VLOOKUP(A709,'[1]shui_24h-VS-hzt_10_24h.GeneDiff'!$1:$1048576,3,0)</f>
        <v>182</v>
      </c>
      <c r="D709">
        <f>VLOOKUP(A709,'[1]shui_24h-VS-hzt_10_24h.GeneDiff'!$1:$1048576,4,0)</f>
        <v>251</v>
      </c>
      <c r="E709">
        <f>VLOOKUP(A709,'[1]shui_24h-VS-hzt_10_24h.GeneDiff'!$1:$1048576,5,0)</f>
        <v>62</v>
      </c>
      <c r="F709">
        <f>VLOOKUP(A709,'[1]shui_24h-VS-hzt_10_24h.GeneDiff'!$1:$1048576,6,0)</f>
        <v>130</v>
      </c>
      <c r="G709">
        <f>VLOOKUP(A709,'[1]shui_24h-VS-hzt_10_24h.GeneDiff'!$1:$1048576,7,0)</f>
        <v>2.7697806935070801</v>
      </c>
      <c r="H709">
        <f>VLOOKUP(A709,'[1]shui_24h-VS-hzt_10_24h.GeneDiff'!$1:$1048576,8,0)</f>
        <v>-1.2160108297030301</v>
      </c>
      <c r="I709" t="str">
        <f>VLOOKUP(A709,'[1]shui_24h-VS-hzt_10_24h.GeneDiff'!$1:$1048576,9,0)</f>
        <v>down</v>
      </c>
      <c r="J709">
        <f>VLOOKUP(A709,'[1]shui_24h-VS-hzt_10_24h.GeneDiff'!$1:$1048576,10,0)</f>
        <v>2.9068462715726702E-4</v>
      </c>
      <c r="K709">
        <f>VLOOKUP(A709,'[1]shui_24h-VS-hzt_10_24h.GeneDiff'!$1:$1048576,11,0)</f>
        <v>9.1813691974943403E-3</v>
      </c>
      <c r="L709" t="str">
        <f>VLOOKUP(A709,'[1]shui_24h-VS-hzt_10_24h.GeneDiff'!$1:$1048576,12,0)</f>
        <v>ko01100//Metabolic pathways;ko01110//Biosynthesis of secondary metabolites;ko00940//Phenylpropanoid biosynthesis</v>
      </c>
      <c r="M709" t="str">
        <f>VLOOKUP(A709,'[1]shui_24h-VS-hzt_10_24h.GeneDiff'!$1:$1048576,13,0)</f>
        <v>-</v>
      </c>
      <c r="N709" t="str">
        <f>VLOOKUP(A709,'[1]shui_24h-VS-hzt_10_24h.GeneDiff'!$1:$1048576,14,0)</f>
        <v>-</v>
      </c>
      <c r="O709" t="str">
        <f>VLOOKUP(A709,'[1]shui_24h-VS-hzt_10_24h.GeneDiff'!$1:$1048576,15,0)</f>
        <v>-</v>
      </c>
      <c r="P709" t="str">
        <f>VLOOKUP(A709,'[1]shui_24h-VS-hzt_10_24h.GeneDiff'!$1:$1048576,16,0)</f>
        <v>gi|698552258|ref|XP_009769579.1|/0/PREDICTED: dihydroflavonol-4-reductase-like [Nicotiana sylvestris]</v>
      </c>
    </row>
    <row r="710" spans="1:16">
      <c r="A710" s="1" t="s">
        <v>668</v>
      </c>
      <c r="B710">
        <f>VLOOKUP(A710,'[1]shui_24h-VS-hzt_10_24h.GeneDiff'!$1:$1048576,2,0)</f>
        <v>579</v>
      </c>
      <c r="C710">
        <f>VLOOKUP(A710,'[1]shui_24h-VS-hzt_10_24h.GeneDiff'!$1:$1048576,3,0)</f>
        <v>209</v>
      </c>
      <c r="D710">
        <f>VLOOKUP(A710,'[1]shui_24h-VS-hzt_10_24h.GeneDiff'!$1:$1048576,4,0)</f>
        <v>182</v>
      </c>
      <c r="E710">
        <f>VLOOKUP(A710,'[1]shui_24h-VS-hzt_10_24h.GeneDiff'!$1:$1048576,5,0)</f>
        <v>86</v>
      </c>
      <c r="F710">
        <f>VLOOKUP(A710,'[1]shui_24h-VS-hzt_10_24h.GeneDiff'!$1:$1048576,6,0)</f>
        <v>110</v>
      </c>
      <c r="G710">
        <f>VLOOKUP(A710,'[1]shui_24h-VS-hzt_10_24h.GeneDiff'!$1:$1048576,7,0)</f>
        <v>2.6892471943839</v>
      </c>
      <c r="H710">
        <f>VLOOKUP(A710,'[1]shui_24h-VS-hzt_10_24h.GeneDiff'!$1:$1048576,8,0)</f>
        <v>-1.03702319918897</v>
      </c>
      <c r="I710" t="str">
        <f>VLOOKUP(A710,'[1]shui_24h-VS-hzt_10_24h.GeneDiff'!$1:$1048576,9,0)</f>
        <v>down</v>
      </c>
      <c r="J710">
        <f>VLOOKUP(A710,'[1]shui_24h-VS-hzt_10_24h.GeneDiff'!$1:$1048576,10,0)</f>
        <v>3.1234091126585502E-4</v>
      </c>
      <c r="K710">
        <f>VLOOKUP(A710,'[1]shui_24h-VS-hzt_10_24h.GeneDiff'!$1:$1048576,11,0)</f>
        <v>9.7310242997046895E-3</v>
      </c>
      <c r="L710" t="str">
        <f>VLOOKUP(A710,'[1]shui_24h-VS-hzt_10_24h.GeneDiff'!$1:$1048576,12,0)</f>
        <v>-</v>
      </c>
      <c r="M710" t="str">
        <f>VLOOKUP(A710,'[1]shui_24h-VS-hzt_10_24h.GeneDiff'!$1:$1048576,13,0)</f>
        <v>-</v>
      </c>
      <c r="N710" t="str">
        <f>VLOOKUP(A710,'[1]shui_24h-VS-hzt_10_24h.GeneDiff'!$1:$1048576,14,0)</f>
        <v>-</v>
      </c>
      <c r="O710" t="str">
        <f>VLOOKUP(A710,'[1]shui_24h-VS-hzt_10_24h.GeneDiff'!$1:$1048576,15,0)</f>
        <v>-</v>
      </c>
      <c r="P710" t="str">
        <f>VLOOKUP(A710,'[1]shui_24h-VS-hzt_10_24h.GeneDiff'!$1:$1048576,16,0)</f>
        <v>gi|698573512|ref|XP_009775427.1|/2.53986e-128/PREDICTED: uncharacterized protein LOC104225353 [Nicotiana sylvestris]</v>
      </c>
    </row>
    <row r="711" spans="1:16">
      <c r="A711" s="1" t="s">
        <v>669</v>
      </c>
      <c r="B711">
        <f>VLOOKUP(A711,'[1]shui_24h-VS-hzt_10_24h.GeneDiff'!$1:$1048576,2,0)</f>
        <v>1548</v>
      </c>
      <c r="C711">
        <f>VLOOKUP(A711,'[1]shui_24h-VS-hzt_10_24h.GeneDiff'!$1:$1048576,3,0)</f>
        <v>29</v>
      </c>
      <c r="D711">
        <f>VLOOKUP(A711,'[1]shui_24h-VS-hzt_10_24h.GeneDiff'!$1:$1048576,4,0)</f>
        <v>38</v>
      </c>
      <c r="E711">
        <f>VLOOKUP(A711,'[1]shui_24h-VS-hzt_10_24h.GeneDiff'!$1:$1048576,5,0)</f>
        <v>4</v>
      </c>
      <c r="F711">
        <f>VLOOKUP(A711,'[1]shui_24h-VS-hzt_10_24h.GeneDiff'!$1:$1048576,6,0)</f>
        <v>10</v>
      </c>
      <c r="G711">
        <f>VLOOKUP(A711,'[1]shui_24h-VS-hzt_10_24h.GeneDiff'!$1:$1048576,7,0)</f>
        <v>-5.6577111212195198E-2</v>
      </c>
      <c r="H711">
        <f>VLOOKUP(A711,'[1]shui_24h-VS-hzt_10_24h.GeneDiff'!$1:$1048576,8,0)</f>
        <v>-2.2780758421049701</v>
      </c>
      <c r="I711" t="str">
        <f>VLOOKUP(A711,'[1]shui_24h-VS-hzt_10_24h.GeneDiff'!$1:$1048576,9,0)</f>
        <v>down</v>
      </c>
      <c r="J711">
        <f>VLOOKUP(A711,'[1]shui_24h-VS-hzt_10_24h.GeneDiff'!$1:$1048576,10,0)</f>
        <v>3.2825863893821299E-4</v>
      </c>
      <c r="K711">
        <f>VLOOKUP(A711,'[1]shui_24h-VS-hzt_10_24h.GeneDiff'!$1:$1048576,11,0)</f>
        <v>1.01386663602885E-2</v>
      </c>
      <c r="L711" t="str">
        <f>VLOOKUP(A711,'[1]shui_24h-VS-hzt_10_24h.GeneDiff'!$1:$1048576,12,0)</f>
        <v>ko01100//Metabolic pathways;ko00564//Glycerophospholipid metabolism;ko00562//Inositol phosphate metabolism;ko00565//Ether lipid metabolism</v>
      </c>
      <c r="M711" t="str">
        <f>VLOOKUP(A711,'[1]shui_24h-VS-hzt_10_24h.GeneDiff'!$1:$1048576,13,0)</f>
        <v>-</v>
      </c>
      <c r="N711" t="str">
        <f>VLOOKUP(A711,'[1]shui_24h-VS-hzt_10_24h.GeneDiff'!$1:$1048576,14,0)</f>
        <v>GO:0016787//hydrolase activity</v>
      </c>
      <c r="O711" t="str">
        <f>VLOOKUP(A711,'[1]shui_24h-VS-hzt_10_24h.GeneDiff'!$1:$1048576,15,0)</f>
        <v>-</v>
      </c>
      <c r="P711" t="str">
        <f>VLOOKUP(A711,'[1]shui_24h-VS-hzt_10_24h.GeneDiff'!$1:$1048576,16,0)</f>
        <v>gi|698438482|ref|XP_009757037.1|/0/PREDICTED: non-specific phospholipase C4-like [Nicotiana sylvestris]</v>
      </c>
    </row>
    <row r="712" spans="1:16">
      <c r="A712" s="1" t="s">
        <v>670</v>
      </c>
      <c r="B712">
        <f>VLOOKUP(A712,'[1]shui_24h-VS-hzt_10_24h.GeneDiff'!$1:$1048576,2,0)</f>
        <v>2799</v>
      </c>
      <c r="C712">
        <f>VLOOKUP(A712,'[1]shui_24h-VS-hzt_10_24h.GeneDiff'!$1:$1048576,3,0)</f>
        <v>72</v>
      </c>
      <c r="D712">
        <f>VLOOKUP(A712,'[1]shui_24h-VS-hzt_10_24h.GeneDiff'!$1:$1048576,4,0)</f>
        <v>98</v>
      </c>
      <c r="E712">
        <f>VLOOKUP(A712,'[1]shui_24h-VS-hzt_10_24h.GeneDiff'!$1:$1048576,5,0)</f>
        <v>15</v>
      </c>
      <c r="F712">
        <f>VLOOKUP(A712,'[1]shui_24h-VS-hzt_10_24h.GeneDiff'!$1:$1048576,6,0)</f>
        <v>37</v>
      </c>
      <c r="G712">
        <f>VLOOKUP(A712,'[1]shui_24h-VS-hzt_10_24h.GeneDiff'!$1:$1048576,7,0)</f>
        <v>1.31156087423023</v>
      </c>
      <c r="H712">
        <f>VLOOKUP(A712,'[1]shui_24h-VS-hzt_10_24h.GeneDiff'!$1:$1048576,8,0)</f>
        <v>-1.74869225732597</v>
      </c>
      <c r="I712" t="str">
        <f>VLOOKUP(A712,'[1]shui_24h-VS-hzt_10_24h.GeneDiff'!$1:$1048576,9,0)</f>
        <v>down</v>
      </c>
      <c r="J712">
        <f>VLOOKUP(A712,'[1]shui_24h-VS-hzt_10_24h.GeneDiff'!$1:$1048576,10,0)</f>
        <v>3.3766816155655498E-4</v>
      </c>
      <c r="K712">
        <f>VLOOKUP(A712,'[1]shui_24h-VS-hzt_10_24h.GeneDiff'!$1:$1048576,11,0)</f>
        <v>1.0326226445893901E-2</v>
      </c>
      <c r="L712" t="str">
        <f>VLOOKUP(A712,'[1]shui_24h-VS-hzt_10_24h.GeneDiff'!$1:$1048576,12,0)</f>
        <v>-</v>
      </c>
      <c r="M712" t="str">
        <f>VLOOKUP(A712,'[1]shui_24h-VS-hzt_10_24h.GeneDiff'!$1:$1048576,13,0)</f>
        <v>-</v>
      </c>
      <c r="N712" t="str">
        <f>VLOOKUP(A712,'[1]shui_24h-VS-hzt_10_24h.GeneDiff'!$1:$1048576,14,0)</f>
        <v>GO:0004558//alpha-1,4-glucosidase activity;GO:0005488</v>
      </c>
      <c r="O712" t="str">
        <f>VLOOKUP(A712,'[1]shui_24h-VS-hzt_10_24h.GeneDiff'!$1:$1048576,15,0)</f>
        <v>GO:0044238//primary metabolic process</v>
      </c>
      <c r="P712" t="str">
        <f>VLOOKUP(A712,'[1]shui_24h-VS-hzt_10_24h.GeneDiff'!$1:$1048576,16,0)</f>
        <v>gi|697186647|ref|XP_009602359.1|/0/PREDICTED: alpha-xylosidase 1-like [Nicotiana tomentosiformis]</v>
      </c>
    </row>
    <row r="713" spans="1:16">
      <c r="A713" s="1" t="s">
        <v>671</v>
      </c>
      <c r="B713">
        <f>VLOOKUP(A713,'[1]shui_24h-VS-hzt_10_24h.GeneDiff'!$1:$1048576,2,0)</f>
        <v>2190</v>
      </c>
      <c r="C713">
        <f>VLOOKUP(A713,'[1]shui_24h-VS-hzt_10_24h.GeneDiff'!$1:$1048576,3,0)</f>
        <v>169</v>
      </c>
      <c r="D713">
        <f>VLOOKUP(A713,'[1]shui_24h-VS-hzt_10_24h.GeneDiff'!$1:$1048576,4,0)</f>
        <v>187</v>
      </c>
      <c r="E713">
        <f>VLOOKUP(A713,'[1]shui_24h-VS-hzt_10_24h.GeneDiff'!$1:$1048576,5,0)</f>
        <v>44</v>
      </c>
      <c r="F713">
        <f>VLOOKUP(A713,'[1]shui_24h-VS-hzt_10_24h.GeneDiff'!$1:$1048576,6,0)</f>
        <v>105</v>
      </c>
      <c r="G713">
        <f>VLOOKUP(A713,'[1]shui_24h-VS-hzt_10_24h.GeneDiff'!$1:$1048576,7,0)</f>
        <v>2.4692318476852702</v>
      </c>
      <c r="H713">
        <f>VLOOKUP(A713,'[1]shui_24h-VS-hzt_10_24h.GeneDiff'!$1:$1048576,8,0)</f>
        <v>-1.30604440241046</v>
      </c>
      <c r="I713" t="str">
        <f>VLOOKUP(A713,'[1]shui_24h-VS-hzt_10_24h.GeneDiff'!$1:$1048576,9,0)</f>
        <v>down</v>
      </c>
      <c r="J713">
        <f>VLOOKUP(A713,'[1]shui_24h-VS-hzt_10_24h.GeneDiff'!$1:$1048576,10,0)</f>
        <v>3.44536027021218E-4</v>
      </c>
      <c r="K713">
        <f>VLOOKUP(A713,'[1]shui_24h-VS-hzt_10_24h.GeneDiff'!$1:$1048576,11,0)</f>
        <v>1.04507697317809E-2</v>
      </c>
      <c r="L713" t="str">
        <f>VLOOKUP(A713,'[1]shui_24h-VS-hzt_10_24h.GeneDiff'!$1:$1048576,12,0)</f>
        <v>-</v>
      </c>
      <c r="M713" t="str">
        <f>VLOOKUP(A713,'[1]shui_24h-VS-hzt_10_24h.GeneDiff'!$1:$1048576,13,0)</f>
        <v>-</v>
      </c>
      <c r="N713" t="str">
        <f>VLOOKUP(A713,'[1]shui_24h-VS-hzt_10_24h.GeneDiff'!$1:$1048576,14,0)</f>
        <v>GO:0046872//metal ion binding</v>
      </c>
      <c r="O713" t="str">
        <f>VLOOKUP(A713,'[1]shui_24h-VS-hzt_10_24h.GeneDiff'!$1:$1048576,15,0)</f>
        <v>-</v>
      </c>
      <c r="P713" t="str">
        <f>VLOOKUP(A713,'[1]shui_24h-VS-hzt_10_24h.GeneDiff'!$1:$1048576,16,0)</f>
        <v>gi|698563753|ref|XP_009772791.1|/0/PREDICTED: uncharacterized protein LOC104223123 [Nicotiana sylvestris]</v>
      </c>
    </row>
    <row r="714" spans="1:16">
      <c r="A714" s="1" t="s">
        <v>672</v>
      </c>
      <c r="B714">
        <f>VLOOKUP(A714,'[1]shui_24h-VS-hzt_10_24h.GeneDiff'!$1:$1048576,2,0)</f>
        <v>1929</v>
      </c>
      <c r="C714">
        <f>VLOOKUP(A714,'[1]shui_24h-VS-hzt_10_24h.GeneDiff'!$1:$1048576,3,0)</f>
        <v>289</v>
      </c>
      <c r="D714">
        <f>VLOOKUP(A714,'[1]shui_24h-VS-hzt_10_24h.GeneDiff'!$1:$1048576,4,0)</f>
        <v>271</v>
      </c>
      <c r="E714">
        <f>VLOOKUP(A714,'[1]shui_24h-VS-hzt_10_24h.GeneDiff'!$1:$1048576,5,0)</f>
        <v>169</v>
      </c>
      <c r="F714">
        <f>VLOOKUP(A714,'[1]shui_24h-VS-hzt_10_24h.GeneDiff'!$1:$1048576,6,0)</f>
        <v>115</v>
      </c>
      <c r="G714">
        <f>VLOOKUP(A714,'[1]shui_24h-VS-hzt_10_24h.GeneDiff'!$1:$1048576,7,0)</f>
        <v>3.2119275257084299</v>
      </c>
      <c r="H714">
        <f>VLOOKUP(A714,'[1]shui_24h-VS-hzt_10_24h.GeneDiff'!$1:$1048576,8,0)</f>
        <v>-1.0039333561944801</v>
      </c>
      <c r="I714" t="str">
        <f>VLOOKUP(A714,'[1]shui_24h-VS-hzt_10_24h.GeneDiff'!$1:$1048576,9,0)</f>
        <v>down</v>
      </c>
      <c r="J714">
        <f>VLOOKUP(A714,'[1]shui_24h-VS-hzt_10_24h.GeneDiff'!$1:$1048576,10,0)</f>
        <v>3.4472392150249401E-4</v>
      </c>
      <c r="K714">
        <f>VLOOKUP(A714,'[1]shui_24h-VS-hzt_10_24h.GeneDiff'!$1:$1048576,11,0)</f>
        <v>1.04507697317809E-2</v>
      </c>
      <c r="L714" t="str">
        <f>VLOOKUP(A714,'[1]shui_24h-VS-hzt_10_24h.GeneDiff'!$1:$1048576,12,0)</f>
        <v>ko04144//Endocytosis;ko03050//Proteasome</v>
      </c>
      <c r="M714" t="str">
        <f>VLOOKUP(A714,'[1]shui_24h-VS-hzt_10_24h.GeneDiff'!$1:$1048576,13,0)</f>
        <v>GO:0005618//cell wall;GO:0043231//intracellular membrane-bounded organelle</v>
      </c>
      <c r="N714" t="str">
        <f>VLOOKUP(A714,'[1]shui_24h-VS-hzt_10_24h.GeneDiff'!$1:$1048576,14,0)</f>
        <v>GO:0046914//transition metal ion binding;GO:0016462//pyrophosphatase activity;GO:0032550</v>
      </c>
      <c r="O714" t="str">
        <f>VLOOKUP(A714,'[1]shui_24h-VS-hzt_10_24h.GeneDiff'!$1:$1048576,15,0)</f>
        <v>-</v>
      </c>
      <c r="P714" t="str">
        <f>VLOOKUP(A714,'[1]shui_24h-VS-hzt_10_24h.GeneDiff'!$1:$1048576,16,0)</f>
        <v>gi|697119825|ref|XP_009613874.1|/0/PREDICTED: ATPase family AAA domain-containing protein 3-A-like [Nicotiana tomentosiformis]</v>
      </c>
    </row>
    <row r="715" spans="1:16">
      <c r="A715" s="1" t="s">
        <v>673</v>
      </c>
      <c r="B715">
        <f>VLOOKUP(A715,'[1]shui_24h-VS-hzt_10_24h.GeneDiff'!$1:$1048576,2,0)</f>
        <v>1350</v>
      </c>
      <c r="C715">
        <f>VLOOKUP(A715,'[1]shui_24h-VS-hzt_10_24h.GeneDiff'!$1:$1048576,3,0)</f>
        <v>122</v>
      </c>
      <c r="D715">
        <f>VLOOKUP(A715,'[1]shui_24h-VS-hzt_10_24h.GeneDiff'!$1:$1048576,4,0)</f>
        <v>201</v>
      </c>
      <c r="E715">
        <f>VLOOKUP(A715,'[1]shui_24h-VS-hzt_10_24h.GeneDiff'!$1:$1048576,5,0)</f>
        <v>46</v>
      </c>
      <c r="F715">
        <f>VLOOKUP(A715,'[1]shui_24h-VS-hzt_10_24h.GeneDiff'!$1:$1048576,6,0)</f>
        <v>86</v>
      </c>
      <c r="G715">
        <f>VLOOKUP(A715,'[1]shui_24h-VS-hzt_10_24h.GeneDiff'!$1:$1048576,7,0)</f>
        <v>2.31782560962397</v>
      </c>
      <c r="H715">
        <f>VLOOKUP(A715,'[1]shui_24h-VS-hzt_10_24h.GeneDiff'!$1:$1048576,8,0)</f>
        <v>-1.32647727538777</v>
      </c>
      <c r="I715" t="str">
        <f>VLOOKUP(A715,'[1]shui_24h-VS-hzt_10_24h.GeneDiff'!$1:$1048576,9,0)</f>
        <v>down</v>
      </c>
      <c r="J715">
        <f>VLOOKUP(A715,'[1]shui_24h-VS-hzt_10_24h.GeneDiff'!$1:$1048576,10,0)</f>
        <v>3.5194793557525098E-4</v>
      </c>
      <c r="K715">
        <f>VLOOKUP(A715,'[1]shui_24h-VS-hzt_10_24h.GeneDiff'!$1:$1048576,11,0)</f>
        <v>1.05581031976709E-2</v>
      </c>
      <c r="L715" t="str">
        <f>VLOOKUP(A715,'[1]shui_24h-VS-hzt_10_24h.GeneDiff'!$1:$1048576,12,0)</f>
        <v>-</v>
      </c>
      <c r="M715" t="str">
        <f>VLOOKUP(A715,'[1]shui_24h-VS-hzt_10_24h.GeneDiff'!$1:$1048576,13,0)</f>
        <v>-</v>
      </c>
      <c r="N715" t="str">
        <f>VLOOKUP(A715,'[1]shui_24h-VS-hzt_10_24h.GeneDiff'!$1:$1048576,14,0)</f>
        <v>-</v>
      </c>
      <c r="O715" t="str">
        <f>VLOOKUP(A715,'[1]shui_24h-VS-hzt_10_24h.GeneDiff'!$1:$1048576,15,0)</f>
        <v>-</v>
      </c>
      <c r="P715" t="str">
        <f>VLOOKUP(A715,'[1]shui_24h-VS-hzt_10_24h.GeneDiff'!$1:$1048576,16,0)</f>
        <v>gi|698496350|ref|XP_009794232.1|/0/PREDICTED: uncharacterized protein LOC104241028 [Nicotiana sylvestris]</v>
      </c>
    </row>
    <row r="716" spans="1:16">
      <c r="A716" s="1" t="s">
        <v>674</v>
      </c>
      <c r="B716">
        <f>VLOOKUP(A716,'[1]shui_24h-VS-hzt_10_24h.GeneDiff'!$1:$1048576,2,0)</f>
        <v>318</v>
      </c>
      <c r="C716">
        <f>VLOOKUP(A716,'[1]shui_24h-VS-hzt_10_24h.GeneDiff'!$1:$1048576,3,0)</f>
        <v>53</v>
      </c>
      <c r="D716">
        <f>VLOOKUP(A716,'[1]shui_24h-VS-hzt_10_24h.GeneDiff'!$1:$1048576,4,0)</f>
        <v>32</v>
      </c>
      <c r="E716">
        <f>VLOOKUP(A716,'[1]shui_24h-VS-hzt_10_24h.GeneDiff'!$1:$1048576,5,0)</f>
        <v>1</v>
      </c>
      <c r="F716">
        <f>VLOOKUP(A716,'[1]shui_24h-VS-hzt_10_24h.GeneDiff'!$1:$1048576,6,0)</f>
        <v>14</v>
      </c>
      <c r="G716">
        <f>VLOOKUP(A716,'[1]shui_24h-VS-hzt_10_24h.GeneDiff'!$1:$1048576,7,0)</f>
        <v>0.22816972362600799</v>
      </c>
      <c r="H716">
        <f>VLOOKUP(A716,'[1]shui_24h-VS-hzt_10_24h.GeneDiff'!$1:$1048576,8,0)</f>
        <v>-2.5555487579576401</v>
      </c>
      <c r="I716" t="str">
        <f>VLOOKUP(A716,'[1]shui_24h-VS-hzt_10_24h.GeneDiff'!$1:$1048576,9,0)</f>
        <v>down</v>
      </c>
      <c r="J716">
        <f>VLOOKUP(A716,'[1]shui_24h-VS-hzt_10_24h.GeneDiff'!$1:$1048576,10,0)</f>
        <v>3.8301232705212801E-4</v>
      </c>
      <c r="K716">
        <f>VLOOKUP(A716,'[1]shui_24h-VS-hzt_10_24h.GeneDiff'!$1:$1048576,11,0)</f>
        <v>1.1338963060682199E-2</v>
      </c>
      <c r="L716" t="str">
        <f>VLOOKUP(A716,'[1]shui_24h-VS-hzt_10_24h.GeneDiff'!$1:$1048576,12,0)</f>
        <v>ko03008//Ribosome biogenesis in eukaryotes</v>
      </c>
      <c r="M716" t="str">
        <f>VLOOKUP(A716,'[1]shui_24h-VS-hzt_10_24h.GeneDiff'!$1:$1048576,13,0)</f>
        <v>-</v>
      </c>
      <c r="N716" t="str">
        <f>VLOOKUP(A716,'[1]shui_24h-VS-hzt_10_24h.GeneDiff'!$1:$1048576,14,0)</f>
        <v>-</v>
      </c>
      <c r="O716" t="str">
        <f>VLOOKUP(A716,'[1]shui_24h-VS-hzt_10_24h.GeneDiff'!$1:$1048576,15,0)</f>
        <v>-</v>
      </c>
      <c r="P716" t="str">
        <f>VLOOKUP(A716,'[1]shui_24h-VS-hzt_10_24h.GeneDiff'!$1:$1048576,16,0)</f>
        <v>gi|698451687|ref|XP_009778176.1|;gi|698451690|ref|XP_009778185.1|/1.17012e-10;6.23895e-31/PREDICTED: tryptophan aminotransferase-related protein 4-like [Nicotiana sylvestris];PREDICTED: alliin lyase 1-like [Nicotiana sylvestris]</v>
      </c>
    </row>
    <row r="717" spans="1:16">
      <c r="A717" s="1" t="s">
        <v>675</v>
      </c>
      <c r="B717">
        <f>VLOOKUP(A717,'[1]shui_24h-VS-hzt_10_24h.GeneDiff'!$1:$1048576,2,0)</f>
        <v>2172</v>
      </c>
      <c r="C717">
        <f>VLOOKUP(A717,'[1]shui_24h-VS-hzt_10_24h.GeneDiff'!$1:$1048576,3,0)</f>
        <v>87</v>
      </c>
      <c r="D717">
        <f>VLOOKUP(A717,'[1]shui_24h-VS-hzt_10_24h.GeneDiff'!$1:$1048576,4,0)</f>
        <v>115</v>
      </c>
      <c r="E717">
        <f>VLOOKUP(A717,'[1]shui_24h-VS-hzt_10_24h.GeneDiff'!$1:$1048576,5,0)</f>
        <v>11</v>
      </c>
      <c r="F717">
        <f>VLOOKUP(A717,'[1]shui_24h-VS-hzt_10_24h.GeneDiff'!$1:$1048576,6,0)</f>
        <v>46</v>
      </c>
      <c r="G717">
        <f>VLOOKUP(A717,'[1]shui_24h-VS-hzt_10_24h.GeneDiff'!$1:$1048576,7,0)</f>
        <v>1.5258915959914801</v>
      </c>
      <c r="H717">
        <f>VLOOKUP(A717,'[1]shui_24h-VS-hzt_10_24h.GeneDiff'!$1:$1048576,8,0)</f>
        <v>-1.87605890832064</v>
      </c>
      <c r="I717" t="str">
        <f>VLOOKUP(A717,'[1]shui_24h-VS-hzt_10_24h.GeneDiff'!$1:$1048576,9,0)</f>
        <v>down</v>
      </c>
      <c r="J717">
        <f>VLOOKUP(A717,'[1]shui_24h-VS-hzt_10_24h.GeneDiff'!$1:$1048576,10,0)</f>
        <v>3.84232596530332E-4</v>
      </c>
      <c r="K717">
        <f>VLOOKUP(A717,'[1]shui_24h-VS-hzt_10_24h.GeneDiff'!$1:$1048576,11,0)</f>
        <v>1.1364417951224099E-2</v>
      </c>
      <c r="L717" t="str">
        <f>VLOOKUP(A717,'[1]shui_24h-VS-hzt_10_24h.GeneDiff'!$1:$1048576,12,0)</f>
        <v>ko04626//Plant-pathogen interaction</v>
      </c>
      <c r="M717" t="str">
        <f>VLOOKUP(A717,'[1]shui_24h-VS-hzt_10_24h.GeneDiff'!$1:$1048576,13,0)</f>
        <v>-</v>
      </c>
      <c r="N717" t="str">
        <f>VLOOKUP(A717,'[1]shui_24h-VS-hzt_10_24h.GeneDiff'!$1:$1048576,14,0)</f>
        <v>-</v>
      </c>
      <c r="O717" t="str">
        <f>VLOOKUP(A717,'[1]shui_24h-VS-hzt_10_24h.GeneDiff'!$1:$1048576,15,0)</f>
        <v>-</v>
      </c>
      <c r="P717" t="str">
        <f>VLOOKUP(A717,'[1]shui_24h-VS-hzt_10_24h.GeneDiff'!$1:$1048576,16,0)</f>
        <v>gi|698551872|ref|XP_009769453.1|/0/PREDICTED: respiratory burst oxidase homolog protein E-like [Nicotiana sylvestris]</v>
      </c>
    </row>
    <row r="718" spans="1:16">
      <c r="A718" s="1" t="s">
        <v>676</v>
      </c>
      <c r="B718">
        <f>VLOOKUP(A718,'[1]shui_24h-VS-hzt_10_24h.GeneDiff'!$1:$1048576,2,0)</f>
        <v>1536</v>
      </c>
      <c r="C718">
        <f>VLOOKUP(A718,'[1]shui_24h-VS-hzt_10_24h.GeneDiff'!$1:$1048576,3,0)</f>
        <v>81</v>
      </c>
      <c r="D718">
        <f>VLOOKUP(A718,'[1]shui_24h-VS-hzt_10_24h.GeneDiff'!$1:$1048576,4,0)</f>
        <v>94</v>
      </c>
      <c r="E718">
        <f>VLOOKUP(A718,'[1]shui_24h-VS-hzt_10_24h.GeneDiff'!$1:$1048576,5,0)</f>
        <v>28</v>
      </c>
      <c r="F718">
        <f>VLOOKUP(A718,'[1]shui_24h-VS-hzt_10_24h.GeneDiff'!$1:$1048576,6,0)</f>
        <v>37</v>
      </c>
      <c r="G718">
        <f>VLOOKUP(A718,'[1]shui_24h-VS-hzt_10_24h.GeneDiff'!$1:$1048576,7,0)</f>
        <v>1.42381773991233</v>
      </c>
      <c r="H718">
        <f>VLOOKUP(A718,'[1]shui_24h-VS-hzt_10_24h.GeneDiff'!$1:$1048576,8,0)</f>
        <v>-1.46126810768837</v>
      </c>
      <c r="I718" t="str">
        <f>VLOOKUP(A718,'[1]shui_24h-VS-hzt_10_24h.GeneDiff'!$1:$1048576,9,0)</f>
        <v>down</v>
      </c>
      <c r="J718">
        <f>VLOOKUP(A718,'[1]shui_24h-VS-hzt_10_24h.GeneDiff'!$1:$1048576,10,0)</f>
        <v>3.9995404040551802E-4</v>
      </c>
      <c r="K718">
        <f>VLOOKUP(A718,'[1]shui_24h-VS-hzt_10_24h.GeneDiff'!$1:$1048576,11,0)</f>
        <v>1.16868868766873E-2</v>
      </c>
      <c r="L718" t="str">
        <f>VLOOKUP(A718,'[1]shui_24h-VS-hzt_10_24h.GeneDiff'!$1:$1048576,12,0)</f>
        <v>ko03008//Ribosome biogenesis in eukaryotes;ko03018//RNA degradation</v>
      </c>
      <c r="M718" t="str">
        <f>VLOOKUP(A718,'[1]shui_24h-VS-hzt_10_24h.GeneDiff'!$1:$1048576,13,0)</f>
        <v>-</v>
      </c>
      <c r="N718" t="str">
        <f>VLOOKUP(A718,'[1]shui_24h-VS-hzt_10_24h.GeneDiff'!$1:$1048576,14,0)</f>
        <v>-</v>
      </c>
      <c r="O718" t="str">
        <f>VLOOKUP(A718,'[1]shui_24h-VS-hzt_10_24h.GeneDiff'!$1:$1048576,15,0)</f>
        <v>-</v>
      </c>
      <c r="P718" t="str">
        <f>VLOOKUP(A718,'[1]shui_24h-VS-hzt_10_24h.GeneDiff'!$1:$1048576,16,0)</f>
        <v>gi|697186564|ref|XP_009602317.1|;gi|697186566|ref|XP_009602318.1|/0;0/PREDICTED: 5'-3' exoribonuclease 3-like isoform X1 [Nicotiana tomentosiformis];PREDICTED: 5'-3' exoribonuclease 3-like isoform X2 [Nicotiana tomentosiformis]</v>
      </c>
    </row>
    <row r="719" spans="1:16">
      <c r="A719" s="1" t="s">
        <v>677</v>
      </c>
      <c r="B719">
        <f>VLOOKUP(A719,'[1]shui_24h-VS-hzt_10_24h.GeneDiff'!$1:$1048576,2,0)</f>
        <v>627</v>
      </c>
      <c r="C719">
        <f>VLOOKUP(A719,'[1]shui_24h-VS-hzt_10_24h.GeneDiff'!$1:$1048576,3,0)</f>
        <v>211</v>
      </c>
      <c r="D719">
        <f>VLOOKUP(A719,'[1]shui_24h-VS-hzt_10_24h.GeneDiff'!$1:$1048576,4,0)</f>
        <v>340</v>
      </c>
      <c r="E719">
        <f>VLOOKUP(A719,'[1]shui_24h-VS-hzt_10_24h.GeneDiff'!$1:$1048576,5,0)</f>
        <v>71</v>
      </c>
      <c r="F719">
        <f>VLOOKUP(A719,'[1]shui_24h-VS-hzt_10_24h.GeneDiff'!$1:$1048576,6,0)</f>
        <v>167</v>
      </c>
      <c r="G719">
        <f>VLOOKUP(A719,'[1]shui_24h-VS-hzt_10_24h.GeneDiff'!$1:$1048576,7,0)</f>
        <v>3.0993486871765699</v>
      </c>
      <c r="H719">
        <f>VLOOKUP(A719,'[1]shui_24h-VS-hzt_10_24h.GeneDiff'!$1:$1048576,8,0)</f>
        <v>-1.2540596142789999</v>
      </c>
      <c r="I719" t="str">
        <f>VLOOKUP(A719,'[1]shui_24h-VS-hzt_10_24h.GeneDiff'!$1:$1048576,9,0)</f>
        <v>down</v>
      </c>
      <c r="J719">
        <f>VLOOKUP(A719,'[1]shui_24h-VS-hzt_10_24h.GeneDiff'!$1:$1048576,10,0)</f>
        <v>4.0659923192746497E-4</v>
      </c>
      <c r="K719">
        <f>VLOOKUP(A719,'[1]shui_24h-VS-hzt_10_24h.GeneDiff'!$1:$1048576,11,0)</f>
        <v>1.1837425259623899E-2</v>
      </c>
      <c r="L719" t="str">
        <f>VLOOKUP(A719,'[1]shui_24h-VS-hzt_10_24h.GeneDiff'!$1:$1048576,12,0)</f>
        <v>-</v>
      </c>
      <c r="M719" t="str">
        <f>VLOOKUP(A719,'[1]shui_24h-VS-hzt_10_24h.GeneDiff'!$1:$1048576,13,0)</f>
        <v>-</v>
      </c>
      <c r="N719" t="str">
        <f>VLOOKUP(A719,'[1]shui_24h-VS-hzt_10_24h.GeneDiff'!$1:$1048576,14,0)</f>
        <v>-</v>
      </c>
      <c r="O719" t="str">
        <f>VLOOKUP(A719,'[1]shui_24h-VS-hzt_10_24h.GeneDiff'!$1:$1048576,15,0)</f>
        <v>-</v>
      </c>
      <c r="P719" t="str">
        <f>VLOOKUP(A719,'[1]shui_24h-VS-hzt_10_24h.GeneDiff'!$1:$1048576,16,0)</f>
        <v>gi|697149670|ref|XP_009629042.1|/1.70771e-149/PREDICTED: amino acid permease 6-like [Nicotiana tomentosiformis]</v>
      </c>
    </row>
    <row r="720" spans="1:16">
      <c r="A720" s="1" t="s">
        <v>678</v>
      </c>
      <c r="B720">
        <f>VLOOKUP(A720,'[1]shui_24h-VS-hzt_10_24h.GeneDiff'!$1:$1048576,2,0)</f>
        <v>1074</v>
      </c>
      <c r="C720">
        <f>VLOOKUP(A720,'[1]shui_24h-VS-hzt_10_24h.GeneDiff'!$1:$1048576,3,0)</f>
        <v>72</v>
      </c>
      <c r="D720">
        <f>VLOOKUP(A720,'[1]shui_24h-VS-hzt_10_24h.GeneDiff'!$1:$1048576,4,0)</f>
        <v>142</v>
      </c>
      <c r="E720">
        <f>VLOOKUP(A720,'[1]shui_24h-VS-hzt_10_24h.GeneDiff'!$1:$1048576,5,0)</f>
        <v>32</v>
      </c>
      <c r="F720">
        <f>VLOOKUP(A720,'[1]shui_24h-VS-hzt_10_24h.GeneDiff'!$1:$1048576,6,0)</f>
        <v>43</v>
      </c>
      <c r="G720">
        <f>VLOOKUP(A720,'[1]shui_24h-VS-hzt_10_24h.GeneDiff'!$1:$1048576,7,0)</f>
        <v>1.6782056110663499</v>
      </c>
      <c r="H720">
        <f>VLOOKUP(A720,'[1]shui_24h-VS-hzt_10_24h.GeneDiff'!$1:$1048576,8,0)</f>
        <v>-1.5354660028321501</v>
      </c>
      <c r="I720" t="str">
        <f>VLOOKUP(A720,'[1]shui_24h-VS-hzt_10_24h.GeneDiff'!$1:$1048576,9,0)</f>
        <v>down</v>
      </c>
      <c r="J720">
        <f>VLOOKUP(A720,'[1]shui_24h-VS-hzt_10_24h.GeneDiff'!$1:$1048576,10,0)</f>
        <v>4.2449817385241102E-4</v>
      </c>
      <c r="K720">
        <f>VLOOKUP(A720,'[1]shui_24h-VS-hzt_10_24h.GeneDiff'!$1:$1048576,11,0)</f>
        <v>1.2189437999446899E-2</v>
      </c>
      <c r="L720" t="str">
        <f>VLOOKUP(A720,'[1]shui_24h-VS-hzt_10_24h.GeneDiff'!$1:$1048576,12,0)</f>
        <v>-</v>
      </c>
      <c r="M720" t="str">
        <f>VLOOKUP(A720,'[1]shui_24h-VS-hzt_10_24h.GeneDiff'!$1:$1048576,13,0)</f>
        <v>-</v>
      </c>
      <c r="N720" t="str">
        <f>VLOOKUP(A720,'[1]shui_24h-VS-hzt_10_24h.GeneDiff'!$1:$1048576,14,0)</f>
        <v>-</v>
      </c>
      <c r="O720" t="str">
        <f>VLOOKUP(A720,'[1]shui_24h-VS-hzt_10_24h.GeneDiff'!$1:$1048576,15,0)</f>
        <v>-</v>
      </c>
      <c r="P720" t="str">
        <f>VLOOKUP(A720,'[1]shui_24h-VS-hzt_10_24h.GeneDiff'!$1:$1048576,16,0)</f>
        <v>gi|697147548|ref|XP_009627936.1|/0/PREDICTED: heptahelical transmembrane protein 2-like [Nicotiana tomentosiformis]</v>
      </c>
    </row>
    <row r="721" spans="1:16">
      <c r="A721" s="1" t="s">
        <v>679</v>
      </c>
      <c r="B721">
        <f>VLOOKUP(A721,'[1]shui_24h-VS-hzt_10_24h.GeneDiff'!$1:$1048576,2,0)</f>
        <v>450</v>
      </c>
      <c r="C721">
        <f>VLOOKUP(A721,'[1]shui_24h-VS-hzt_10_24h.GeneDiff'!$1:$1048576,3,0)</f>
        <v>96</v>
      </c>
      <c r="D721">
        <f>VLOOKUP(A721,'[1]shui_24h-VS-hzt_10_24h.GeneDiff'!$1:$1048576,4,0)</f>
        <v>103</v>
      </c>
      <c r="E721">
        <f>VLOOKUP(A721,'[1]shui_24h-VS-hzt_10_24h.GeneDiff'!$1:$1048576,5,0)</f>
        <v>41</v>
      </c>
      <c r="F721">
        <f>VLOOKUP(A721,'[1]shui_24h-VS-hzt_10_24h.GeneDiff'!$1:$1048576,6,0)</f>
        <v>39</v>
      </c>
      <c r="G721">
        <f>VLOOKUP(A721,'[1]shui_24h-VS-hzt_10_24h.GeneDiff'!$1:$1048576,7,0)</f>
        <v>1.63711024414893</v>
      </c>
      <c r="H721">
        <f>VLOOKUP(A721,'[1]shui_24h-VS-hzt_10_24h.GeneDiff'!$1:$1048576,8,0)</f>
        <v>-1.34291508612151</v>
      </c>
      <c r="I721" t="str">
        <f>VLOOKUP(A721,'[1]shui_24h-VS-hzt_10_24h.GeneDiff'!$1:$1048576,9,0)</f>
        <v>down</v>
      </c>
      <c r="J721">
        <f>VLOOKUP(A721,'[1]shui_24h-VS-hzt_10_24h.GeneDiff'!$1:$1048576,10,0)</f>
        <v>4.2657781302901898E-4</v>
      </c>
      <c r="K721">
        <f>VLOOKUP(A721,'[1]shui_24h-VS-hzt_10_24h.GeneDiff'!$1:$1048576,11,0)</f>
        <v>1.22103271871183E-2</v>
      </c>
      <c r="L721" t="str">
        <f>VLOOKUP(A721,'[1]shui_24h-VS-hzt_10_24h.GeneDiff'!$1:$1048576,12,0)</f>
        <v>-</v>
      </c>
      <c r="M721" t="str">
        <f>VLOOKUP(A721,'[1]shui_24h-VS-hzt_10_24h.GeneDiff'!$1:$1048576,13,0)</f>
        <v>-</v>
      </c>
      <c r="N721" t="str">
        <f>VLOOKUP(A721,'[1]shui_24h-VS-hzt_10_24h.GeneDiff'!$1:$1048576,14,0)</f>
        <v>GO:0004175//endopeptidase activity;GO:0016462//pyrophosphatase activity;GO:0032550</v>
      </c>
      <c r="O721" t="str">
        <f>VLOOKUP(A721,'[1]shui_24h-VS-hzt_10_24h.GeneDiff'!$1:$1048576,15,0)</f>
        <v>GO:0016485//protein processing</v>
      </c>
      <c r="P721" t="str">
        <f>VLOOKUP(A721,'[1]shui_24h-VS-hzt_10_24h.GeneDiff'!$1:$1048576,16,0)</f>
        <v>gi|697170086|ref|XP_009593960.1|/6.76278e-100/PREDICTED: ATP-dependent zinc metalloprotease FTSH 12, chloroplastic [Nicotiana tomentosiformis]</v>
      </c>
    </row>
    <row r="722" spans="1:16">
      <c r="A722" s="1" t="s">
        <v>680</v>
      </c>
      <c r="B722">
        <f>VLOOKUP(A722,'[1]shui_24h-VS-hzt_10_24h.GeneDiff'!$1:$1048576,2,0)</f>
        <v>1329</v>
      </c>
      <c r="C722">
        <f>VLOOKUP(A722,'[1]shui_24h-VS-hzt_10_24h.GeneDiff'!$1:$1048576,3,0)</f>
        <v>4449</v>
      </c>
      <c r="D722">
        <f>VLOOKUP(A722,'[1]shui_24h-VS-hzt_10_24h.GeneDiff'!$1:$1048576,4,0)</f>
        <v>5477</v>
      </c>
      <c r="E722">
        <f>VLOOKUP(A722,'[1]shui_24h-VS-hzt_10_24h.GeneDiff'!$1:$1048576,5,0)</f>
        <v>1565</v>
      </c>
      <c r="F722">
        <f>VLOOKUP(A722,'[1]shui_24h-VS-hzt_10_24h.GeneDiff'!$1:$1048576,6,0)</f>
        <v>3569</v>
      </c>
      <c r="G722">
        <f>VLOOKUP(A722,'[1]shui_24h-VS-hzt_10_24h.GeneDiff'!$1:$1048576,7,0)</f>
        <v>7.3418137580417797</v>
      </c>
      <c r="H722">
        <f>VLOOKUP(A722,'[1]shui_24h-VS-hzt_10_24h.GeneDiff'!$1:$1048576,8,0)</f>
        <v>-1.00270832301331</v>
      </c>
      <c r="I722" t="str">
        <f>VLOOKUP(A722,'[1]shui_24h-VS-hzt_10_24h.GeneDiff'!$1:$1048576,9,0)</f>
        <v>down</v>
      </c>
      <c r="J722">
        <f>VLOOKUP(A722,'[1]shui_24h-VS-hzt_10_24h.GeneDiff'!$1:$1048576,10,0)</f>
        <v>4.2798363557786199E-4</v>
      </c>
      <c r="K722">
        <f>VLOOKUP(A722,'[1]shui_24h-VS-hzt_10_24h.GeneDiff'!$1:$1048576,11,0)</f>
        <v>1.2211670629985899E-2</v>
      </c>
      <c r="L722" t="str">
        <f>VLOOKUP(A722,'[1]shui_24h-VS-hzt_10_24h.GeneDiff'!$1:$1048576,12,0)</f>
        <v>-</v>
      </c>
      <c r="M722" t="str">
        <f>VLOOKUP(A722,'[1]shui_24h-VS-hzt_10_24h.GeneDiff'!$1:$1048576,13,0)</f>
        <v>-</v>
      </c>
      <c r="N722" t="str">
        <f>VLOOKUP(A722,'[1]shui_24h-VS-hzt_10_24h.GeneDiff'!$1:$1048576,14,0)</f>
        <v>GO:0016787//hydrolase activity</v>
      </c>
      <c r="O722" t="str">
        <f>VLOOKUP(A722,'[1]shui_24h-VS-hzt_10_24h.GeneDiff'!$1:$1048576,15,0)</f>
        <v>-</v>
      </c>
      <c r="P722" t="str">
        <f>VLOOKUP(A722,'[1]shui_24h-VS-hzt_10_24h.GeneDiff'!$1:$1048576,16,0)</f>
        <v>gi|698583759|ref|XP_009778175.1|/0/PREDICTED: protein ASPARTIC PROTEASE IN GUARD CELL 2 [Nicotiana sylvestris]</v>
      </c>
    </row>
    <row r="723" spans="1:16">
      <c r="A723" s="1" t="s">
        <v>681</v>
      </c>
      <c r="B723">
        <f>VLOOKUP(A723,'[1]shui_24h-VS-hzt_10_24h.GeneDiff'!$1:$1048576,2,0)</f>
        <v>1461</v>
      </c>
      <c r="C723">
        <f>VLOOKUP(A723,'[1]shui_24h-VS-hzt_10_24h.GeneDiff'!$1:$1048576,3,0)</f>
        <v>252</v>
      </c>
      <c r="D723">
        <f>VLOOKUP(A723,'[1]shui_24h-VS-hzt_10_24h.GeneDiff'!$1:$1048576,4,0)</f>
        <v>513</v>
      </c>
      <c r="E723">
        <f>VLOOKUP(A723,'[1]shui_24h-VS-hzt_10_24h.GeneDiff'!$1:$1048576,5,0)</f>
        <v>154</v>
      </c>
      <c r="F723">
        <f>VLOOKUP(A723,'[1]shui_24h-VS-hzt_10_24h.GeneDiff'!$1:$1048576,6,0)</f>
        <v>218</v>
      </c>
      <c r="G723">
        <f>VLOOKUP(A723,'[1]shui_24h-VS-hzt_10_24h.GeneDiff'!$1:$1048576,7,0)</f>
        <v>3.6217191031574099</v>
      </c>
      <c r="H723">
        <f>VLOOKUP(A723,'[1]shui_24h-VS-hzt_10_24h.GeneDiff'!$1:$1048576,8,0)</f>
        <v>-1.06658630762712</v>
      </c>
      <c r="I723" t="str">
        <f>VLOOKUP(A723,'[1]shui_24h-VS-hzt_10_24h.GeneDiff'!$1:$1048576,9,0)</f>
        <v>down</v>
      </c>
      <c r="J723">
        <f>VLOOKUP(A723,'[1]shui_24h-VS-hzt_10_24h.GeneDiff'!$1:$1048576,10,0)</f>
        <v>4.41207861048203E-4</v>
      </c>
      <c r="K723">
        <f>VLOOKUP(A723,'[1]shui_24h-VS-hzt_10_24h.GeneDiff'!$1:$1048576,11,0)</f>
        <v>1.2498510917330501E-2</v>
      </c>
      <c r="L723" t="str">
        <f>VLOOKUP(A723,'[1]shui_24h-VS-hzt_10_24h.GeneDiff'!$1:$1048576,12,0)</f>
        <v>ko01100//Metabolic pathways;ko00040//Pentose and glucuronate interconversions;ko00500//Starch and sucrose metabolism</v>
      </c>
      <c r="M723" t="str">
        <f>VLOOKUP(A723,'[1]shui_24h-VS-hzt_10_24h.GeneDiff'!$1:$1048576,13,0)</f>
        <v>-</v>
      </c>
      <c r="N723" t="str">
        <f>VLOOKUP(A723,'[1]shui_24h-VS-hzt_10_24h.GeneDiff'!$1:$1048576,14,0)</f>
        <v>GO:0004553//hydrolase activity, hydrolyzing O-glycosyl compounds</v>
      </c>
      <c r="O723" t="str">
        <f>VLOOKUP(A723,'[1]shui_24h-VS-hzt_10_24h.GeneDiff'!$1:$1048576,15,0)</f>
        <v>GO:0044238//primary metabolic process</v>
      </c>
      <c r="P723" t="str">
        <f>VLOOKUP(A723,'[1]shui_24h-VS-hzt_10_24h.GeneDiff'!$1:$1048576,16,0)</f>
        <v>gi|698531762|ref|XP_009762710.1|/3.11142e-171/PREDICTED: probable polygalacturonase isoform X1 [Nicotiana sylvestris]</v>
      </c>
    </row>
    <row r="724" spans="1:16">
      <c r="A724" s="1" t="s">
        <v>682</v>
      </c>
      <c r="B724">
        <f>VLOOKUP(A724,'[1]shui_24h-VS-hzt_10_24h.GeneDiff'!$1:$1048576,2,0)</f>
        <v>1431</v>
      </c>
      <c r="C724">
        <f>VLOOKUP(A724,'[1]shui_24h-VS-hzt_10_24h.GeneDiff'!$1:$1048576,3,0)</f>
        <v>115</v>
      </c>
      <c r="D724">
        <f>VLOOKUP(A724,'[1]shui_24h-VS-hzt_10_24h.GeneDiff'!$1:$1048576,4,0)</f>
        <v>191</v>
      </c>
      <c r="E724">
        <f>VLOOKUP(A724,'[1]shui_24h-VS-hzt_10_24h.GeneDiff'!$1:$1048576,5,0)</f>
        <v>39</v>
      </c>
      <c r="F724">
        <f>VLOOKUP(A724,'[1]shui_24h-VS-hzt_10_24h.GeneDiff'!$1:$1048576,6,0)</f>
        <v>82</v>
      </c>
      <c r="G724">
        <f>VLOOKUP(A724,'[1]shui_24h-VS-hzt_10_24h.GeneDiff'!$1:$1048576,7,0)</f>
        <v>2.2273004104452099</v>
      </c>
      <c r="H724">
        <f>VLOOKUP(A724,'[1]shui_24h-VS-hzt_10_24h.GeneDiff'!$1:$1048576,8,0)</f>
        <v>-1.3761833200739999</v>
      </c>
      <c r="I724" t="str">
        <f>VLOOKUP(A724,'[1]shui_24h-VS-hzt_10_24h.GeneDiff'!$1:$1048576,9,0)</f>
        <v>down</v>
      </c>
      <c r="J724">
        <f>VLOOKUP(A724,'[1]shui_24h-VS-hzt_10_24h.GeneDiff'!$1:$1048576,10,0)</f>
        <v>4.5410502894593598E-4</v>
      </c>
      <c r="K724">
        <f>VLOOKUP(A724,'[1]shui_24h-VS-hzt_10_24h.GeneDiff'!$1:$1048576,11,0)</f>
        <v>1.27948860211228E-2</v>
      </c>
      <c r="L724" t="str">
        <f>VLOOKUP(A724,'[1]shui_24h-VS-hzt_10_24h.GeneDiff'!$1:$1048576,12,0)</f>
        <v>-</v>
      </c>
      <c r="M724" t="str">
        <f>VLOOKUP(A724,'[1]shui_24h-VS-hzt_10_24h.GeneDiff'!$1:$1048576,13,0)</f>
        <v>GO:0005618//cell wall;GO:0044444</v>
      </c>
      <c r="N724" t="str">
        <f>VLOOKUP(A724,'[1]shui_24h-VS-hzt_10_24h.GeneDiff'!$1:$1048576,14,0)</f>
        <v>GO:0043169//cation binding;GO:0016791//phosphatase activity</v>
      </c>
      <c r="O724" t="str">
        <f>VLOOKUP(A724,'[1]shui_24h-VS-hzt_10_24h.GeneDiff'!$1:$1048576,15,0)</f>
        <v>GO:0006796//phosphate-containing compound metabolic process;GO:0072506</v>
      </c>
      <c r="P724" t="str">
        <f>VLOOKUP(A724,'[1]shui_24h-VS-hzt_10_24h.GeneDiff'!$1:$1048576,16,0)</f>
        <v>gi|697190445|ref|XP_009604288.1|/0/PREDICTED: bifunctional purple acid phosphatase 26-like [Nicotiana tomentosiformis]</v>
      </c>
    </row>
    <row r="725" spans="1:16">
      <c r="A725" s="1" t="s">
        <v>683</v>
      </c>
      <c r="B725">
        <f>VLOOKUP(A725,'[1]shui_24h-VS-hzt_10_24h.GeneDiff'!$1:$1048576,2,0)</f>
        <v>486</v>
      </c>
      <c r="C725">
        <f>VLOOKUP(A725,'[1]shui_24h-VS-hzt_10_24h.GeneDiff'!$1:$1048576,3,0)</f>
        <v>200</v>
      </c>
      <c r="D725">
        <f>VLOOKUP(A725,'[1]shui_24h-VS-hzt_10_24h.GeneDiff'!$1:$1048576,4,0)</f>
        <v>150</v>
      </c>
      <c r="E725">
        <f>VLOOKUP(A725,'[1]shui_24h-VS-hzt_10_24h.GeneDiff'!$1:$1048576,5,0)</f>
        <v>81</v>
      </c>
      <c r="F725">
        <f>VLOOKUP(A725,'[1]shui_24h-VS-hzt_10_24h.GeneDiff'!$1:$1048576,6,0)</f>
        <v>88</v>
      </c>
      <c r="G725">
        <f>VLOOKUP(A725,'[1]shui_24h-VS-hzt_10_24h.GeneDiff'!$1:$1048576,7,0)</f>
        <v>2.51746871967869</v>
      </c>
      <c r="H725">
        <f>VLOOKUP(A725,'[1]shui_24h-VS-hzt_10_24h.GeneDiff'!$1:$1048576,8,0)</f>
        <v>-1.0902012643872301</v>
      </c>
      <c r="I725" t="str">
        <f>VLOOKUP(A725,'[1]shui_24h-VS-hzt_10_24h.GeneDiff'!$1:$1048576,9,0)</f>
        <v>down</v>
      </c>
      <c r="J725">
        <f>VLOOKUP(A725,'[1]shui_24h-VS-hzt_10_24h.GeneDiff'!$1:$1048576,10,0)</f>
        <v>4.7800355591147398E-4</v>
      </c>
      <c r="K725">
        <f>VLOOKUP(A725,'[1]shui_24h-VS-hzt_10_24h.GeneDiff'!$1:$1048576,11,0)</f>
        <v>1.33371452339229E-2</v>
      </c>
      <c r="L725" t="str">
        <f>VLOOKUP(A725,'[1]shui_24h-VS-hzt_10_24h.GeneDiff'!$1:$1048576,12,0)</f>
        <v>-</v>
      </c>
      <c r="M725" t="str">
        <f>VLOOKUP(A725,'[1]shui_24h-VS-hzt_10_24h.GeneDiff'!$1:$1048576,13,0)</f>
        <v>GO:0009536//plastid;GO:0043232</v>
      </c>
      <c r="N725" t="str">
        <f>VLOOKUP(A725,'[1]shui_24h-VS-hzt_10_24h.GeneDiff'!$1:$1048576,14,0)</f>
        <v>GO:0032550;GO:0003676//nucleic acid binding;GO:0016853//isomerase activity;GO:0008094//DNA-dependent ATPase activity</v>
      </c>
      <c r="O725" t="str">
        <f>VLOOKUP(A725,'[1]shui_24h-VS-hzt_10_24h.GeneDiff'!$1:$1048576,15,0)</f>
        <v>GO:0071103//DNA conformation change;GO:0009154//purine ribonucleotide catabolic process</v>
      </c>
      <c r="P725" t="str">
        <f>VLOOKUP(A725,'[1]shui_24h-VS-hzt_10_24h.GeneDiff'!$1:$1048576,16,0)</f>
        <v>gi|698482659|ref|XP_009788233.1|/2.62331e-105/PREDICTED: DNA gyrase subunit A, chloroplastic/mitochondrial isoform X1 [Nicotiana sylvestris]</v>
      </c>
    </row>
    <row r="726" spans="1:16">
      <c r="A726" s="1" t="s">
        <v>684</v>
      </c>
      <c r="B726">
        <f>VLOOKUP(A726,'[1]shui_24h-VS-hzt_10_24h.GeneDiff'!$1:$1048576,2,0)</f>
        <v>1125</v>
      </c>
      <c r="C726">
        <f>VLOOKUP(A726,'[1]shui_24h-VS-hzt_10_24h.GeneDiff'!$1:$1048576,3,0)</f>
        <v>28</v>
      </c>
      <c r="D726">
        <f>VLOOKUP(A726,'[1]shui_24h-VS-hzt_10_24h.GeneDiff'!$1:$1048576,4,0)</f>
        <v>53</v>
      </c>
      <c r="E726">
        <f>VLOOKUP(A726,'[1]shui_24h-VS-hzt_10_24h.GeneDiff'!$1:$1048576,5,0)</f>
        <v>6</v>
      </c>
      <c r="F726">
        <f>VLOOKUP(A726,'[1]shui_24h-VS-hzt_10_24h.GeneDiff'!$1:$1048576,6,0)</f>
        <v>13</v>
      </c>
      <c r="G726">
        <f>VLOOKUP(A726,'[1]shui_24h-VS-hzt_10_24h.GeneDiff'!$1:$1048576,7,0)</f>
        <v>0.21976330234976901</v>
      </c>
      <c r="H726">
        <f>VLOOKUP(A726,'[1]shui_24h-VS-hzt_10_24h.GeneDiff'!$1:$1048576,8,0)</f>
        <v>-2.1104263329386899</v>
      </c>
      <c r="I726" t="str">
        <f>VLOOKUP(A726,'[1]shui_24h-VS-hzt_10_24h.GeneDiff'!$1:$1048576,9,0)</f>
        <v>down</v>
      </c>
      <c r="J726">
        <f>VLOOKUP(A726,'[1]shui_24h-VS-hzt_10_24h.GeneDiff'!$1:$1048576,10,0)</f>
        <v>4.9372721211514404E-4</v>
      </c>
      <c r="K726">
        <f>VLOOKUP(A726,'[1]shui_24h-VS-hzt_10_24h.GeneDiff'!$1:$1048576,11,0)</f>
        <v>1.36662036715503E-2</v>
      </c>
      <c r="L726" t="str">
        <f>VLOOKUP(A726,'[1]shui_24h-VS-hzt_10_24h.GeneDiff'!$1:$1048576,12,0)</f>
        <v>-</v>
      </c>
      <c r="M726" t="str">
        <f>VLOOKUP(A726,'[1]shui_24h-VS-hzt_10_24h.GeneDiff'!$1:$1048576,13,0)</f>
        <v>-</v>
      </c>
      <c r="N726" t="str">
        <f>VLOOKUP(A726,'[1]shui_24h-VS-hzt_10_24h.GeneDiff'!$1:$1048576,14,0)</f>
        <v>GO:0016301//kinase activity;GO:0032550</v>
      </c>
      <c r="O726" t="str">
        <f>VLOOKUP(A726,'[1]shui_24h-VS-hzt_10_24h.GeneDiff'!$1:$1048576,15,0)</f>
        <v>GO:0006464//cellular protein modification process</v>
      </c>
      <c r="P726" t="str">
        <f>VLOOKUP(A726,'[1]shui_24h-VS-hzt_10_24h.GeneDiff'!$1:$1048576,16,0)</f>
        <v>gi|698556110|ref|XP_009770677.1|/0/PREDICTED: proline-rich receptor-like protein kinase PERK3 isoform X1 [Nicotiana sylvestris]</v>
      </c>
    </row>
    <row r="727" spans="1:16">
      <c r="A727" s="1" t="s">
        <v>685</v>
      </c>
      <c r="B727">
        <f>VLOOKUP(A727,'[1]shui_24h-VS-hzt_10_24h.GeneDiff'!$1:$1048576,2,0)</f>
        <v>429</v>
      </c>
      <c r="C727">
        <f>VLOOKUP(A727,'[1]shui_24h-VS-hzt_10_24h.GeneDiff'!$1:$1048576,3,0)</f>
        <v>63</v>
      </c>
      <c r="D727">
        <f>VLOOKUP(A727,'[1]shui_24h-VS-hzt_10_24h.GeneDiff'!$1:$1048576,4,0)</f>
        <v>66</v>
      </c>
      <c r="E727">
        <f>VLOOKUP(A727,'[1]shui_24h-VS-hzt_10_24h.GeneDiff'!$1:$1048576,5,0)</f>
        <v>7</v>
      </c>
      <c r="F727">
        <f>VLOOKUP(A727,'[1]shui_24h-VS-hzt_10_24h.GeneDiff'!$1:$1048576,6,0)</f>
        <v>27</v>
      </c>
      <c r="G727">
        <f>VLOOKUP(A727,'[1]shui_24h-VS-hzt_10_24h.GeneDiff'!$1:$1048576,7,0)</f>
        <v>0.88624841129721299</v>
      </c>
      <c r="H727">
        <f>VLOOKUP(A727,'[1]shui_24h-VS-hzt_10_24h.GeneDiff'!$1:$1048576,8,0)</f>
        <v>-1.9715702873127301</v>
      </c>
      <c r="I727" t="str">
        <f>VLOOKUP(A727,'[1]shui_24h-VS-hzt_10_24h.GeneDiff'!$1:$1048576,9,0)</f>
        <v>down</v>
      </c>
      <c r="J727">
        <f>VLOOKUP(A727,'[1]shui_24h-VS-hzt_10_24h.GeneDiff'!$1:$1048576,10,0)</f>
        <v>4.9768491389682397E-4</v>
      </c>
      <c r="K727">
        <f>VLOOKUP(A727,'[1]shui_24h-VS-hzt_10_24h.GeneDiff'!$1:$1048576,11,0)</f>
        <v>1.37043734936707E-2</v>
      </c>
      <c r="L727" t="str">
        <f>VLOOKUP(A727,'[1]shui_24h-VS-hzt_10_24h.GeneDiff'!$1:$1048576,12,0)</f>
        <v>-</v>
      </c>
      <c r="M727" t="str">
        <f>VLOOKUP(A727,'[1]shui_24h-VS-hzt_10_24h.GeneDiff'!$1:$1048576,13,0)</f>
        <v>-</v>
      </c>
      <c r="N727" t="str">
        <f>VLOOKUP(A727,'[1]shui_24h-VS-hzt_10_24h.GeneDiff'!$1:$1048576,14,0)</f>
        <v>-</v>
      </c>
      <c r="O727" t="str">
        <f>VLOOKUP(A727,'[1]shui_24h-VS-hzt_10_24h.GeneDiff'!$1:$1048576,15,0)</f>
        <v>-</v>
      </c>
      <c r="P727" t="str">
        <f>VLOOKUP(A727,'[1]shui_24h-VS-hzt_10_24h.GeneDiff'!$1:$1048576,16,0)</f>
        <v>gi|697114226|ref|XP_009611012.1|/6.31871e-21/PREDICTED: abscisic acid and environmental stress-inducible protein TAS14-like [Nicotiana tomentosiformis]</v>
      </c>
    </row>
    <row r="728" spans="1:16">
      <c r="A728" s="1" t="s">
        <v>686</v>
      </c>
      <c r="B728">
        <f>VLOOKUP(A728,'[1]shui_24h-VS-hzt_10_24h.GeneDiff'!$1:$1048576,2,0)</f>
        <v>870</v>
      </c>
      <c r="C728">
        <f>VLOOKUP(A728,'[1]shui_24h-VS-hzt_10_24h.GeneDiff'!$1:$1048576,3,0)</f>
        <v>168</v>
      </c>
      <c r="D728">
        <f>VLOOKUP(A728,'[1]shui_24h-VS-hzt_10_24h.GeneDiff'!$1:$1048576,4,0)</f>
        <v>136</v>
      </c>
      <c r="E728">
        <f>VLOOKUP(A728,'[1]shui_24h-VS-hzt_10_24h.GeneDiff'!$1:$1048576,5,0)</f>
        <v>57</v>
      </c>
      <c r="F728">
        <f>VLOOKUP(A728,'[1]shui_24h-VS-hzt_10_24h.GeneDiff'!$1:$1048576,6,0)</f>
        <v>84</v>
      </c>
      <c r="G728">
        <f>VLOOKUP(A728,'[1]shui_24h-VS-hzt_10_24h.GeneDiff'!$1:$1048576,7,0)</f>
        <v>2.2960001618419899</v>
      </c>
      <c r="H728">
        <f>VLOOKUP(A728,'[1]shui_24h-VS-hzt_10_24h.GeneDiff'!$1:$1048576,8,0)</f>
        <v>-1.15323202342168</v>
      </c>
      <c r="I728" t="str">
        <f>VLOOKUP(A728,'[1]shui_24h-VS-hzt_10_24h.GeneDiff'!$1:$1048576,9,0)</f>
        <v>down</v>
      </c>
      <c r="J728">
        <f>VLOOKUP(A728,'[1]shui_24h-VS-hzt_10_24h.GeneDiff'!$1:$1048576,10,0)</f>
        <v>4.9973402300371704E-4</v>
      </c>
      <c r="K728">
        <f>VLOOKUP(A728,'[1]shui_24h-VS-hzt_10_24h.GeneDiff'!$1:$1048576,11,0)</f>
        <v>1.3724837988923501E-2</v>
      </c>
      <c r="L728" t="str">
        <f>VLOOKUP(A728,'[1]shui_24h-VS-hzt_10_24h.GeneDiff'!$1:$1048576,12,0)</f>
        <v>ko04146//Peroxisome;ko01100//Metabolic pathways;ko00630//Glyoxylate and dicarboxylate metabolism;ko01110//Biosynthesis of secondary metabolites</v>
      </c>
      <c r="M728" t="str">
        <f>VLOOKUP(A728,'[1]shui_24h-VS-hzt_10_24h.GeneDiff'!$1:$1048576,13,0)</f>
        <v>-</v>
      </c>
      <c r="N728" t="str">
        <f>VLOOKUP(A728,'[1]shui_24h-VS-hzt_10_24h.GeneDiff'!$1:$1048576,14,0)</f>
        <v>GO:0003824//catalytic activity;GO:0032553//ribonucleotide binding</v>
      </c>
      <c r="O728" t="str">
        <f>VLOOKUP(A728,'[1]shui_24h-VS-hzt_10_24h.GeneDiff'!$1:$1048576,15,0)</f>
        <v>GO:0044710</v>
      </c>
      <c r="P728" t="str">
        <f>VLOOKUP(A728,'[1]shui_24h-VS-hzt_10_24h.GeneDiff'!$1:$1048576,16,0)</f>
        <v>gi|698519157|ref|XP_009804445.1|;gi|697182070|ref|XP_009600036.1|/0;5.98935e-87/PREDICTED: peroxisomal (S)-2-hydroxy-acid oxidase GLO4-like [Nicotiana sylvestris];PREDICTED: peroxisomal (S)-2-hydroxy-acid oxidase GLO4-like, partial [Nicotiana tomentosiformis]</v>
      </c>
    </row>
    <row r="729" spans="1:16">
      <c r="A729" s="1" t="s">
        <v>687</v>
      </c>
      <c r="B729">
        <f>VLOOKUP(A729,'[1]shui_24h-VS-hzt_10_24h.GeneDiff'!$1:$1048576,2,0)</f>
        <v>594</v>
      </c>
      <c r="C729">
        <f>VLOOKUP(A729,'[1]shui_24h-VS-hzt_10_24h.GeneDiff'!$1:$1048576,3,0)</f>
        <v>41</v>
      </c>
      <c r="D729">
        <f>VLOOKUP(A729,'[1]shui_24h-VS-hzt_10_24h.GeneDiff'!$1:$1048576,4,0)</f>
        <v>70</v>
      </c>
      <c r="E729">
        <f>VLOOKUP(A729,'[1]shui_24h-VS-hzt_10_24h.GeneDiff'!$1:$1048576,5,0)</f>
        <v>12</v>
      </c>
      <c r="F729">
        <f>VLOOKUP(A729,'[1]shui_24h-VS-hzt_10_24h.GeneDiff'!$1:$1048576,6,0)</f>
        <v>20</v>
      </c>
      <c r="G729">
        <f>VLOOKUP(A729,'[1]shui_24h-VS-hzt_10_24h.GeneDiff'!$1:$1048576,7,0)</f>
        <v>0.70396983184333295</v>
      </c>
      <c r="H729">
        <f>VLOOKUP(A729,'[1]shui_24h-VS-hzt_10_24h.GeneDiff'!$1:$1048576,8,0)</f>
        <v>-1.81844553526356</v>
      </c>
      <c r="I729" t="str">
        <f>VLOOKUP(A729,'[1]shui_24h-VS-hzt_10_24h.GeneDiff'!$1:$1048576,9,0)</f>
        <v>down</v>
      </c>
      <c r="J729">
        <f>VLOOKUP(A729,'[1]shui_24h-VS-hzt_10_24h.GeneDiff'!$1:$1048576,10,0)</f>
        <v>5.8158974615242802E-4</v>
      </c>
      <c r="K729">
        <f>VLOOKUP(A729,'[1]shui_24h-VS-hzt_10_24h.GeneDiff'!$1:$1048576,11,0)</f>
        <v>1.5444910328357399E-2</v>
      </c>
      <c r="L729" t="str">
        <f>VLOOKUP(A729,'[1]shui_24h-VS-hzt_10_24h.GeneDiff'!$1:$1048576,12,0)</f>
        <v>-</v>
      </c>
      <c r="M729" t="str">
        <f>VLOOKUP(A729,'[1]shui_24h-VS-hzt_10_24h.GeneDiff'!$1:$1048576,13,0)</f>
        <v>-</v>
      </c>
      <c r="N729" t="str">
        <f>VLOOKUP(A729,'[1]shui_24h-VS-hzt_10_24h.GeneDiff'!$1:$1048576,14,0)</f>
        <v>-</v>
      </c>
      <c r="O729" t="str">
        <f>VLOOKUP(A729,'[1]shui_24h-VS-hzt_10_24h.GeneDiff'!$1:$1048576,15,0)</f>
        <v>-</v>
      </c>
      <c r="P729" t="str">
        <f>VLOOKUP(A729,'[1]shui_24h-VS-hzt_10_24h.GeneDiff'!$1:$1048576,16,0)</f>
        <v>gi|698528391|ref|XP_009761028.1|/8.09491e-129/PREDICTED: uncharacterized protein LOC104213262 isoform X1 [Nicotiana sylvestris]</v>
      </c>
    </row>
    <row r="730" spans="1:16">
      <c r="A730" s="1" t="s">
        <v>688</v>
      </c>
      <c r="B730">
        <f>VLOOKUP(A730,'[1]shui_24h-VS-hzt_10_24h.GeneDiff'!$1:$1048576,2,0)</f>
        <v>1434</v>
      </c>
      <c r="C730">
        <f>VLOOKUP(A730,'[1]shui_24h-VS-hzt_10_24h.GeneDiff'!$1:$1048576,3,0)</f>
        <v>284</v>
      </c>
      <c r="D730">
        <f>VLOOKUP(A730,'[1]shui_24h-VS-hzt_10_24h.GeneDiff'!$1:$1048576,4,0)</f>
        <v>570</v>
      </c>
      <c r="E730">
        <f>VLOOKUP(A730,'[1]shui_24h-VS-hzt_10_24h.GeneDiff'!$1:$1048576,5,0)</f>
        <v>79</v>
      </c>
      <c r="F730">
        <f>VLOOKUP(A730,'[1]shui_24h-VS-hzt_10_24h.GeneDiff'!$1:$1048576,6,0)</f>
        <v>249</v>
      </c>
      <c r="G730">
        <f>VLOOKUP(A730,'[1]shui_24h-VS-hzt_10_24h.GeneDiff'!$1:$1048576,7,0)</f>
        <v>3.6734732360465601</v>
      </c>
      <c r="H730">
        <f>VLOOKUP(A730,'[1]shui_24h-VS-hzt_10_24h.GeneDiff'!$1:$1048576,8,0)</f>
        <v>-1.42669310976413</v>
      </c>
      <c r="I730" t="str">
        <f>VLOOKUP(A730,'[1]shui_24h-VS-hzt_10_24h.GeneDiff'!$1:$1048576,9,0)</f>
        <v>down</v>
      </c>
      <c r="J730">
        <f>VLOOKUP(A730,'[1]shui_24h-VS-hzt_10_24h.GeneDiff'!$1:$1048576,10,0)</f>
        <v>6.27680871223534E-4</v>
      </c>
      <c r="K730">
        <f>VLOOKUP(A730,'[1]shui_24h-VS-hzt_10_24h.GeneDiff'!$1:$1048576,11,0)</f>
        <v>1.6382574659608299E-2</v>
      </c>
      <c r="L730" t="str">
        <f>VLOOKUP(A730,'[1]shui_24h-VS-hzt_10_24h.GeneDiff'!$1:$1048576,12,0)</f>
        <v>ko01100//Metabolic pathways;ko00040//Pentose and glucuronate interconversions;ko00500//Starch and sucrose metabolism</v>
      </c>
      <c r="M730" t="str">
        <f>VLOOKUP(A730,'[1]shui_24h-VS-hzt_10_24h.GeneDiff'!$1:$1048576,13,0)</f>
        <v>-</v>
      </c>
      <c r="N730" t="str">
        <f>VLOOKUP(A730,'[1]shui_24h-VS-hzt_10_24h.GeneDiff'!$1:$1048576,14,0)</f>
        <v>GO:0004553//hydrolase activity, hydrolyzing O-glycosyl compounds</v>
      </c>
      <c r="O730" t="str">
        <f>VLOOKUP(A730,'[1]shui_24h-VS-hzt_10_24h.GeneDiff'!$1:$1048576,15,0)</f>
        <v>GO:0044238//primary metabolic process</v>
      </c>
      <c r="P730" t="str">
        <f>VLOOKUP(A730,'[1]shui_24h-VS-hzt_10_24h.GeneDiff'!$1:$1048576,16,0)</f>
        <v>gi|698567251|ref|XP_009773723.1|/0/PREDICTED: polygalacturonase At1g48100 [Nicotiana sylvestris]</v>
      </c>
    </row>
    <row r="731" spans="1:16">
      <c r="A731" s="1" t="s">
        <v>689</v>
      </c>
      <c r="B731">
        <f>VLOOKUP(A731,'[1]shui_24h-VS-hzt_10_24h.GeneDiff'!$1:$1048576,2,0)</f>
        <v>612</v>
      </c>
      <c r="C731">
        <f>VLOOKUP(A731,'[1]shui_24h-VS-hzt_10_24h.GeneDiff'!$1:$1048576,3,0)</f>
        <v>53</v>
      </c>
      <c r="D731">
        <f>VLOOKUP(A731,'[1]shui_24h-VS-hzt_10_24h.GeneDiff'!$1:$1048576,4,0)</f>
        <v>105</v>
      </c>
      <c r="E731">
        <f>VLOOKUP(A731,'[1]shui_24h-VS-hzt_10_24h.GeneDiff'!$1:$1048576,5,0)</f>
        <v>13</v>
      </c>
      <c r="F731">
        <f>VLOOKUP(A731,'[1]shui_24h-VS-hzt_10_24h.GeneDiff'!$1:$1048576,6,0)</f>
        <v>32</v>
      </c>
      <c r="G731">
        <f>VLOOKUP(A731,'[1]shui_24h-VS-hzt_10_24h.GeneDiff'!$1:$1048576,7,0)</f>
        <v>1.18362035085535</v>
      </c>
      <c r="H731">
        <f>VLOOKUP(A731,'[1]shui_24h-VS-hzt_10_24h.GeneDiff'!$1:$1048576,8,0)</f>
        <v>-1.8434858463333099</v>
      </c>
      <c r="I731" t="str">
        <f>VLOOKUP(A731,'[1]shui_24h-VS-hzt_10_24h.GeneDiff'!$1:$1048576,9,0)</f>
        <v>down</v>
      </c>
      <c r="J731">
        <f>VLOOKUP(A731,'[1]shui_24h-VS-hzt_10_24h.GeneDiff'!$1:$1048576,10,0)</f>
        <v>6.5659491529682795E-4</v>
      </c>
      <c r="K731">
        <f>VLOOKUP(A731,'[1]shui_24h-VS-hzt_10_24h.GeneDiff'!$1:$1048576,11,0)</f>
        <v>1.6885628943224901E-2</v>
      </c>
      <c r="L731" t="str">
        <f>VLOOKUP(A731,'[1]shui_24h-VS-hzt_10_24h.GeneDiff'!$1:$1048576,12,0)</f>
        <v>-</v>
      </c>
      <c r="M731" t="str">
        <f>VLOOKUP(A731,'[1]shui_24h-VS-hzt_10_24h.GeneDiff'!$1:$1048576,13,0)</f>
        <v>-</v>
      </c>
      <c r="N731" t="str">
        <f>VLOOKUP(A731,'[1]shui_24h-VS-hzt_10_24h.GeneDiff'!$1:$1048576,14,0)</f>
        <v>-</v>
      </c>
      <c r="O731" t="str">
        <f>VLOOKUP(A731,'[1]shui_24h-VS-hzt_10_24h.GeneDiff'!$1:$1048576,15,0)</f>
        <v>-</v>
      </c>
      <c r="P731" t="str">
        <f>VLOOKUP(A731,'[1]shui_24h-VS-hzt_10_24h.GeneDiff'!$1:$1048576,16,0)</f>
        <v>gi|697175601|ref|XP_009596742.1|/2.68949e-84/PREDICTED: CASP-like protein 1 [Nicotiana tomentosiformis]</v>
      </c>
    </row>
    <row r="732" spans="1:16">
      <c r="A732" s="1" t="s">
        <v>690</v>
      </c>
      <c r="B732">
        <f>VLOOKUP(A732,'[1]shui_24h-VS-hzt_10_24h.GeneDiff'!$1:$1048576,2,0)</f>
        <v>861</v>
      </c>
      <c r="C732">
        <f>VLOOKUP(A732,'[1]shui_24h-VS-hzt_10_24h.GeneDiff'!$1:$1048576,3,0)</f>
        <v>31</v>
      </c>
      <c r="D732">
        <f>VLOOKUP(A732,'[1]shui_24h-VS-hzt_10_24h.GeneDiff'!$1:$1048576,4,0)</f>
        <v>32</v>
      </c>
      <c r="E732">
        <f>VLOOKUP(A732,'[1]shui_24h-VS-hzt_10_24h.GeneDiff'!$1:$1048576,5,0)</f>
        <v>9</v>
      </c>
      <c r="F732">
        <f>VLOOKUP(A732,'[1]shui_24h-VS-hzt_10_24h.GeneDiff'!$1:$1048576,6,0)</f>
        <v>6</v>
      </c>
      <c r="G732">
        <f>VLOOKUP(A732,'[1]shui_24h-VS-hzt_10_24h.GeneDiff'!$1:$1048576,7,0)</f>
        <v>-0.102044668177467</v>
      </c>
      <c r="H732">
        <f>VLOOKUP(A732,'[1]shui_24h-VS-hzt_10_24h.GeneDiff'!$1:$1048576,8,0)</f>
        <v>-2.0801664585619499</v>
      </c>
      <c r="I732" t="str">
        <f>VLOOKUP(A732,'[1]shui_24h-VS-hzt_10_24h.GeneDiff'!$1:$1048576,9,0)</f>
        <v>down</v>
      </c>
      <c r="J732">
        <f>VLOOKUP(A732,'[1]shui_24h-VS-hzt_10_24h.GeneDiff'!$1:$1048576,10,0)</f>
        <v>7.0978960265437904E-4</v>
      </c>
      <c r="K732">
        <f>VLOOKUP(A732,'[1]shui_24h-VS-hzt_10_24h.GeneDiff'!$1:$1048576,11,0)</f>
        <v>1.7913134979064299E-2</v>
      </c>
      <c r="L732" t="str">
        <f>VLOOKUP(A732,'[1]shui_24h-VS-hzt_10_24h.GeneDiff'!$1:$1048576,12,0)</f>
        <v>-</v>
      </c>
      <c r="M732" t="str">
        <f>VLOOKUP(A732,'[1]shui_24h-VS-hzt_10_24h.GeneDiff'!$1:$1048576,13,0)</f>
        <v>-</v>
      </c>
      <c r="N732" t="str">
        <f>VLOOKUP(A732,'[1]shui_24h-VS-hzt_10_24h.GeneDiff'!$1:$1048576,14,0)</f>
        <v>-</v>
      </c>
      <c r="O732" t="str">
        <f>VLOOKUP(A732,'[1]shui_24h-VS-hzt_10_24h.GeneDiff'!$1:$1048576,15,0)</f>
        <v>-</v>
      </c>
      <c r="P732" t="str">
        <f>VLOOKUP(A732,'[1]shui_24h-VS-hzt_10_24h.GeneDiff'!$1:$1048576,16,0)</f>
        <v>gi|698523270|ref|XP_009758443.1|/0/PREDICTED: uncharacterized protein LOC104211135 [Nicotiana sylvestris]</v>
      </c>
    </row>
    <row r="733" spans="1:16">
      <c r="A733" s="1" t="s">
        <v>691</v>
      </c>
      <c r="B733">
        <f>VLOOKUP(A733,'[1]shui_24h-VS-hzt_10_24h.GeneDiff'!$1:$1048576,2,0)</f>
        <v>1395</v>
      </c>
      <c r="C733">
        <f>VLOOKUP(A733,'[1]shui_24h-VS-hzt_10_24h.GeneDiff'!$1:$1048576,3,0)</f>
        <v>118</v>
      </c>
      <c r="D733">
        <f>VLOOKUP(A733,'[1]shui_24h-VS-hzt_10_24h.GeneDiff'!$1:$1048576,4,0)</f>
        <v>177</v>
      </c>
      <c r="E733">
        <f>VLOOKUP(A733,'[1]shui_24h-VS-hzt_10_24h.GeneDiff'!$1:$1048576,5,0)</f>
        <v>74</v>
      </c>
      <c r="F733">
        <f>VLOOKUP(A733,'[1]shui_24h-VS-hzt_10_24h.GeneDiff'!$1:$1048576,6,0)</f>
        <v>60</v>
      </c>
      <c r="G733">
        <f>VLOOKUP(A733,'[1]shui_24h-VS-hzt_10_24h.GeneDiff'!$1:$1048576,7,0)</f>
        <v>2.2408307261847802</v>
      </c>
      <c r="H733">
        <f>VLOOKUP(A733,'[1]shui_24h-VS-hzt_10_24h.GeneDiff'!$1:$1048576,8,0)</f>
        <v>-1.1572002705615401</v>
      </c>
      <c r="I733" t="str">
        <f>VLOOKUP(A733,'[1]shui_24h-VS-hzt_10_24h.GeneDiff'!$1:$1048576,9,0)</f>
        <v>down</v>
      </c>
      <c r="J733">
        <f>VLOOKUP(A733,'[1]shui_24h-VS-hzt_10_24h.GeneDiff'!$1:$1048576,10,0)</f>
        <v>7.3226062248959805E-4</v>
      </c>
      <c r="K733">
        <f>VLOOKUP(A733,'[1]shui_24h-VS-hzt_10_24h.GeneDiff'!$1:$1048576,11,0)</f>
        <v>1.8301507471715901E-2</v>
      </c>
      <c r="L733" t="str">
        <f>VLOOKUP(A733,'[1]shui_24h-VS-hzt_10_24h.GeneDiff'!$1:$1048576,12,0)</f>
        <v>-</v>
      </c>
      <c r="M733" t="str">
        <f>VLOOKUP(A733,'[1]shui_24h-VS-hzt_10_24h.GeneDiff'!$1:$1048576,13,0)</f>
        <v>-</v>
      </c>
      <c r="N733" t="str">
        <f>VLOOKUP(A733,'[1]shui_24h-VS-hzt_10_24h.GeneDiff'!$1:$1048576,14,0)</f>
        <v>-</v>
      </c>
      <c r="O733" t="str">
        <f>VLOOKUP(A733,'[1]shui_24h-VS-hzt_10_24h.GeneDiff'!$1:$1048576,15,0)</f>
        <v>-</v>
      </c>
      <c r="P733" t="str">
        <f>VLOOKUP(A733,'[1]shui_24h-VS-hzt_10_24h.GeneDiff'!$1:$1048576,16,0)</f>
        <v>gi|698562192|ref|XP_009772340.1|;gi|698562195|ref|XP_009772341.1|/0;0/PREDICTED: uncharacterized protein LOC104222750 isoform X1 [Nicotiana sylvestris];PREDICTED: uncharacterized protein LOC104222750 isoform X2 [Nicotiana sylvestris]</v>
      </c>
    </row>
    <row r="734" spans="1:16">
      <c r="A734" s="1" t="s">
        <v>692</v>
      </c>
      <c r="B734">
        <f>VLOOKUP(A734,'[1]shui_24h-VS-hzt_10_24h.GeneDiff'!$1:$1048576,2,0)</f>
        <v>804</v>
      </c>
      <c r="C734">
        <f>VLOOKUP(A734,'[1]shui_24h-VS-hzt_10_24h.GeneDiff'!$1:$1048576,3,0)</f>
        <v>87</v>
      </c>
      <c r="D734">
        <f>VLOOKUP(A734,'[1]shui_24h-VS-hzt_10_24h.GeneDiff'!$1:$1048576,4,0)</f>
        <v>139</v>
      </c>
      <c r="E734">
        <f>VLOOKUP(A734,'[1]shui_24h-VS-hzt_10_24h.GeneDiff'!$1:$1048576,5,0)</f>
        <v>46</v>
      </c>
      <c r="F734">
        <f>VLOOKUP(A734,'[1]shui_24h-VS-hzt_10_24h.GeneDiff'!$1:$1048576,6,0)</f>
        <v>48</v>
      </c>
      <c r="G734">
        <f>VLOOKUP(A734,'[1]shui_24h-VS-hzt_10_24h.GeneDiff'!$1:$1048576,7,0)</f>
        <v>1.8246143836279101</v>
      </c>
      <c r="H734">
        <f>VLOOKUP(A734,'[1]shui_24h-VS-hzt_10_24h.GeneDiff'!$1:$1048576,8,0)</f>
        <v>-1.2881333555260399</v>
      </c>
      <c r="I734" t="str">
        <f>VLOOKUP(A734,'[1]shui_24h-VS-hzt_10_24h.GeneDiff'!$1:$1048576,9,0)</f>
        <v>down</v>
      </c>
      <c r="J734">
        <f>VLOOKUP(A734,'[1]shui_24h-VS-hzt_10_24h.GeneDiff'!$1:$1048576,10,0)</f>
        <v>7.4696959802771003E-4</v>
      </c>
      <c r="K734">
        <f>VLOOKUP(A734,'[1]shui_24h-VS-hzt_10_24h.GeneDiff'!$1:$1048576,11,0)</f>
        <v>1.8555047731124E-2</v>
      </c>
      <c r="L734" t="str">
        <f>VLOOKUP(A734,'[1]shui_24h-VS-hzt_10_24h.GeneDiff'!$1:$1048576,12,0)</f>
        <v>ko00061//Fatty acid biosynthesis;ko01100//Metabolic pathways;ko01040//Biosynthesis of unsaturated fatty acids;ko00600//Sphingolipid metabolism</v>
      </c>
      <c r="M734" t="str">
        <f>VLOOKUP(A734,'[1]shui_24h-VS-hzt_10_24h.GeneDiff'!$1:$1048576,13,0)</f>
        <v>-</v>
      </c>
      <c r="N734" t="str">
        <f>VLOOKUP(A734,'[1]shui_24h-VS-hzt_10_24h.GeneDiff'!$1:$1048576,14,0)</f>
        <v>GO:0003824//catalytic activity</v>
      </c>
      <c r="O734" t="str">
        <f>VLOOKUP(A734,'[1]shui_24h-VS-hzt_10_24h.GeneDiff'!$1:$1048576,15,0)</f>
        <v>GO:0044710</v>
      </c>
      <c r="P734" t="str">
        <f>VLOOKUP(A734,'[1]shui_24h-VS-hzt_10_24h.GeneDiff'!$1:$1048576,16,0)</f>
        <v>gi|698507990|ref|XP_009799294.1|;gi|698507993|ref|XP_009799295.1|/1.18175e-177;3.3668e-177/PREDICTED: carbonyl reductase family member 4-like isoform X1 [Nicotiana sylvestris];PREDICTED: 3-ketodihydrosphingosine reductase-like isoform X2 [Nicotiana sylvestris]</v>
      </c>
    </row>
    <row r="735" spans="1:16">
      <c r="A735" s="1" t="s">
        <v>693</v>
      </c>
      <c r="B735">
        <f>VLOOKUP(A735,'[1]shui_24h-VS-hzt_10_24h.GeneDiff'!$1:$1048576,2,0)</f>
        <v>357</v>
      </c>
      <c r="C735">
        <f>VLOOKUP(A735,'[1]shui_24h-VS-hzt_10_24h.GeneDiff'!$1:$1048576,3,0)</f>
        <v>80</v>
      </c>
      <c r="D735">
        <f>VLOOKUP(A735,'[1]shui_24h-VS-hzt_10_24h.GeneDiff'!$1:$1048576,4,0)</f>
        <v>2563</v>
      </c>
      <c r="E735">
        <f>VLOOKUP(A735,'[1]shui_24h-VS-hzt_10_24h.GeneDiff'!$1:$1048576,5,0)</f>
        <v>12</v>
      </c>
      <c r="F735">
        <f>VLOOKUP(A735,'[1]shui_24h-VS-hzt_10_24h.GeneDiff'!$1:$1048576,6,0)</f>
        <v>158</v>
      </c>
      <c r="G735">
        <f>VLOOKUP(A735,'[1]shui_24h-VS-hzt_10_24h.GeneDiff'!$1:$1048576,7,0)</f>
        <v>4.9005104840710896</v>
      </c>
      <c r="H735">
        <f>VLOOKUP(A735,'[1]shui_24h-VS-hzt_10_24h.GeneDiff'!$1:$1048576,8,0)</f>
        <v>-3.9959355205480098</v>
      </c>
      <c r="I735" t="str">
        <f>VLOOKUP(A735,'[1]shui_24h-VS-hzt_10_24h.GeneDiff'!$1:$1048576,9,0)</f>
        <v>down</v>
      </c>
      <c r="J735">
        <f>VLOOKUP(A735,'[1]shui_24h-VS-hzt_10_24h.GeneDiff'!$1:$1048576,10,0)</f>
        <v>7.7207709660209896E-4</v>
      </c>
      <c r="K735">
        <f>VLOOKUP(A735,'[1]shui_24h-VS-hzt_10_24h.GeneDiff'!$1:$1048576,11,0)</f>
        <v>1.8988158173765701E-2</v>
      </c>
      <c r="L735" t="str">
        <f>VLOOKUP(A735,'[1]shui_24h-VS-hzt_10_24h.GeneDiff'!$1:$1048576,12,0)</f>
        <v>-</v>
      </c>
      <c r="M735" t="str">
        <f>VLOOKUP(A735,'[1]shui_24h-VS-hzt_10_24h.GeneDiff'!$1:$1048576,13,0)</f>
        <v>-</v>
      </c>
      <c r="N735" t="str">
        <f>VLOOKUP(A735,'[1]shui_24h-VS-hzt_10_24h.GeneDiff'!$1:$1048576,14,0)</f>
        <v>-</v>
      </c>
      <c r="O735" t="str">
        <f>VLOOKUP(A735,'[1]shui_24h-VS-hzt_10_24h.GeneDiff'!$1:$1048576,15,0)</f>
        <v>-</v>
      </c>
      <c r="P735" t="str">
        <f>VLOOKUP(A735,'[1]shui_24h-VS-hzt_10_24h.GeneDiff'!$1:$1048576,16,0)</f>
        <v>gi|343424521|gb|AEM24937.1|/5.61315e-83/thionin-like protein [Nicotiana tabacum]</v>
      </c>
    </row>
    <row r="736" spans="1:16">
      <c r="A736" s="1" t="s">
        <v>694</v>
      </c>
      <c r="B736">
        <f>VLOOKUP(A736,'[1]shui_24h-VS-hzt_10_24h.GeneDiff'!$1:$1048576,2,0)</f>
        <v>2787</v>
      </c>
      <c r="C736">
        <f>VLOOKUP(A736,'[1]shui_24h-VS-hzt_10_24h.GeneDiff'!$1:$1048576,3,0)</f>
        <v>38</v>
      </c>
      <c r="D736">
        <f>VLOOKUP(A736,'[1]shui_24h-VS-hzt_10_24h.GeneDiff'!$1:$1048576,4,0)</f>
        <v>88</v>
      </c>
      <c r="E736">
        <f>VLOOKUP(A736,'[1]shui_24h-VS-hzt_10_24h.GeneDiff'!$1:$1048576,5,0)</f>
        <v>11</v>
      </c>
      <c r="F736">
        <f>VLOOKUP(A736,'[1]shui_24h-VS-hzt_10_24h.GeneDiff'!$1:$1048576,6,0)</f>
        <v>23</v>
      </c>
      <c r="G736">
        <f>VLOOKUP(A736,'[1]shui_24h-VS-hzt_10_24h.GeneDiff'!$1:$1048576,7,0)</f>
        <v>0.85454088001056105</v>
      </c>
      <c r="H736">
        <f>VLOOKUP(A736,'[1]shui_24h-VS-hzt_10_24h.GeneDiff'!$1:$1048576,8,0)</f>
        <v>-1.9128984898411201</v>
      </c>
      <c r="I736" t="str">
        <f>VLOOKUP(A736,'[1]shui_24h-VS-hzt_10_24h.GeneDiff'!$1:$1048576,9,0)</f>
        <v>down</v>
      </c>
      <c r="J736">
        <f>VLOOKUP(A736,'[1]shui_24h-VS-hzt_10_24h.GeneDiff'!$1:$1048576,10,0)</f>
        <v>7.8090797425167896E-4</v>
      </c>
      <c r="K736">
        <f>VLOOKUP(A736,'[1]shui_24h-VS-hzt_10_24h.GeneDiff'!$1:$1048576,11,0)</f>
        <v>1.9119576058265801E-2</v>
      </c>
      <c r="L736" t="str">
        <f>VLOOKUP(A736,'[1]shui_24h-VS-hzt_10_24h.GeneDiff'!$1:$1048576,12,0)</f>
        <v>-</v>
      </c>
      <c r="M736" t="str">
        <f>VLOOKUP(A736,'[1]shui_24h-VS-hzt_10_24h.GeneDiff'!$1:$1048576,13,0)</f>
        <v>-</v>
      </c>
      <c r="N736" t="str">
        <f>VLOOKUP(A736,'[1]shui_24h-VS-hzt_10_24h.GeneDiff'!$1:$1048576,14,0)</f>
        <v>GO:0004558//alpha-1,4-glucosidase activity;GO:0005488</v>
      </c>
      <c r="O736" t="str">
        <f>VLOOKUP(A736,'[1]shui_24h-VS-hzt_10_24h.GeneDiff'!$1:$1048576,15,0)</f>
        <v>GO:0044238//primary metabolic process</v>
      </c>
      <c r="P736" t="str">
        <f>VLOOKUP(A736,'[1]shui_24h-VS-hzt_10_24h.GeneDiff'!$1:$1048576,16,0)</f>
        <v>gi|698472757|ref|XP_009784328.1|/0/PREDICTED: alpha-xylosidase 1-like [Nicotiana sylvestris]</v>
      </c>
    </row>
    <row r="737" spans="1:16">
      <c r="A737" s="1" t="s">
        <v>695</v>
      </c>
      <c r="B737">
        <f>VLOOKUP(A737,'[1]shui_24h-VS-hzt_10_24h.GeneDiff'!$1:$1048576,2,0)</f>
        <v>2877</v>
      </c>
      <c r="C737">
        <f>VLOOKUP(A737,'[1]shui_24h-VS-hzt_10_24h.GeneDiff'!$1:$1048576,3,0)</f>
        <v>155</v>
      </c>
      <c r="D737">
        <f>VLOOKUP(A737,'[1]shui_24h-VS-hzt_10_24h.GeneDiff'!$1:$1048576,4,0)</f>
        <v>193</v>
      </c>
      <c r="E737">
        <f>VLOOKUP(A737,'[1]shui_24h-VS-hzt_10_24h.GeneDiff'!$1:$1048576,5,0)</f>
        <v>56</v>
      </c>
      <c r="F737">
        <f>VLOOKUP(A737,'[1]shui_24h-VS-hzt_10_24h.GeneDiff'!$1:$1048576,6,0)</f>
        <v>108</v>
      </c>
      <c r="G737">
        <f>VLOOKUP(A737,'[1]shui_24h-VS-hzt_10_24h.GeneDiff'!$1:$1048576,7,0)</f>
        <v>2.4875754615896701</v>
      </c>
      <c r="H737">
        <f>VLOOKUP(A737,'[1]shui_24h-VS-hzt_10_24h.GeneDiff'!$1:$1048576,8,0)</f>
        <v>-1.1279277047966301</v>
      </c>
      <c r="I737" t="str">
        <f>VLOOKUP(A737,'[1]shui_24h-VS-hzt_10_24h.GeneDiff'!$1:$1048576,9,0)</f>
        <v>down</v>
      </c>
      <c r="J737">
        <f>VLOOKUP(A737,'[1]shui_24h-VS-hzt_10_24h.GeneDiff'!$1:$1048576,10,0)</f>
        <v>7.9390406601787E-4</v>
      </c>
      <c r="K737">
        <f>VLOOKUP(A737,'[1]shui_24h-VS-hzt_10_24h.GeneDiff'!$1:$1048576,11,0)</f>
        <v>1.9305820702056699E-2</v>
      </c>
      <c r="L737" t="str">
        <f>VLOOKUP(A737,'[1]shui_24h-VS-hzt_10_24h.GeneDiff'!$1:$1048576,12,0)</f>
        <v>-</v>
      </c>
      <c r="M737" t="str">
        <f>VLOOKUP(A737,'[1]shui_24h-VS-hzt_10_24h.GeneDiff'!$1:$1048576,13,0)</f>
        <v>-</v>
      </c>
      <c r="N737" t="str">
        <f>VLOOKUP(A737,'[1]shui_24h-VS-hzt_10_24h.GeneDiff'!$1:$1048576,14,0)</f>
        <v>-</v>
      </c>
      <c r="O737" t="str">
        <f>VLOOKUP(A737,'[1]shui_24h-VS-hzt_10_24h.GeneDiff'!$1:$1048576,15,0)</f>
        <v>-</v>
      </c>
      <c r="P737" t="str">
        <f>VLOOKUP(A737,'[1]shui_24h-VS-hzt_10_24h.GeneDiff'!$1:$1048576,16,0)</f>
        <v>gi|698477893|ref|XP_009786136.1|/0/PREDICTED: uncharacterized protein LOC104234300 [Nicotiana sylvestris]</v>
      </c>
    </row>
    <row r="738" spans="1:16">
      <c r="A738" s="1" t="s">
        <v>696</v>
      </c>
      <c r="B738">
        <f>VLOOKUP(A738,'[1]shui_24h-VS-hzt_10_24h.GeneDiff'!$1:$1048576,2,0)</f>
        <v>1110</v>
      </c>
      <c r="C738">
        <f>VLOOKUP(A738,'[1]shui_24h-VS-hzt_10_24h.GeneDiff'!$1:$1048576,3,0)</f>
        <v>49</v>
      </c>
      <c r="D738">
        <f>VLOOKUP(A738,'[1]shui_24h-VS-hzt_10_24h.GeneDiff'!$1:$1048576,4,0)</f>
        <v>37</v>
      </c>
      <c r="E738">
        <f>VLOOKUP(A738,'[1]shui_24h-VS-hzt_10_24h.GeneDiff'!$1:$1048576,5,0)</f>
        <v>12</v>
      </c>
      <c r="F738">
        <f>VLOOKUP(A738,'[1]shui_24h-VS-hzt_10_24h.GeneDiff'!$1:$1048576,6,0)</f>
        <v>12</v>
      </c>
      <c r="G738">
        <f>VLOOKUP(A738,'[1]shui_24h-VS-hzt_10_24h.GeneDiff'!$1:$1048576,7,0)</f>
        <v>0.35668342325436903</v>
      </c>
      <c r="H738">
        <f>VLOOKUP(A738,'[1]shui_24h-VS-hzt_10_24h.GeneDiff'!$1:$1048576,8,0)</f>
        <v>-1.86929459533215</v>
      </c>
      <c r="I738" t="str">
        <f>VLOOKUP(A738,'[1]shui_24h-VS-hzt_10_24h.GeneDiff'!$1:$1048576,9,0)</f>
        <v>down</v>
      </c>
      <c r="J738">
        <f>VLOOKUP(A738,'[1]shui_24h-VS-hzt_10_24h.GeneDiff'!$1:$1048576,10,0)</f>
        <v>8.0770518029234803E-4</v>
      </c>
      <c r="K738">
        <f>VLOOKUP(A738,'[1]shui_24h-VS-hzt_10_24h.GeneDiff'!$1:$1048576,11,0)</f>
        <v>1.95142809420976E-2</v>
      </c>
      <c r="L738" t="str">
        <f>VLOOKUP(A738,'[1]shui_24h-VS-hzt_10_24h.GeneDiff'!$1:$1048576,12,0)</f>
        <v>-</v>
      </c>
      <c r="M738" t="str">
        <f>VLOOKUP(A738,'[1]shui_24h-VS-hzt_10_24h.GeneDiff'!$1:$1048576,13,0)</f>
        <v>GO:0043231//intracellular membrane-bounded organelle</v>
      </c>
      <c r="N738" t="str">
        <f>VLOOKUP(A738,'[1]shui_24h-VS-hzt_10_24h.GeneDiff'!$1:$1048576,14,0)</f>
        <v>-</v>
      </c>
      <c r="O738" t="str">
        <f>VLOOKUP(A738,'[1]shui_24h-VS-hzt_10_24h.GeneDiff'!$1:$1048576,15,0)</f>
        <v>-</v>
      </c>
      <c r="P738" t="str">
        <f>VLOOKUP(A738,'[1]shui_24h-VS-hzt_10_24h.GeneDiff'!$1:$1048576,16,0)</f>
        <v>gi|698500446|ref|XP_009795981.1|/0/PREDICTED: putative pentatricopeptide repeat-containing protein At3g28640 [Nicotiana sylvestris]</v>
      </c>
    </row>
    <row r="739" spans="1:16">
      <c r="A739" s="1" t="s">
        <v>697</v>
      </c>
      <c r="B739">
        <f>VLOOKUP(A739,'[1]shui_24h-VS-hzt_10_24h.GeneDiff'!$1:$1048576,2,0)</f>
        <v>345</v>
      </c>
      <c r="C739">
        <f>VLOOKUP(A739,'[1]shui_24h-VS-hzt_10_24h.GeneDiff'!$1:$1048576,3,0)</f>
        <v>122</v>
      </c>
      <c r="D739">
        <f>VLOOKUP(A739,'[1]shui_24h-VS-hzt_10_24h.GeneDiff'!$1:$1048576,4,0)</f>
        <v>139</v>
      </c>
      <c r="E739">
        <f>VLOOKUP(A739,'[1]shui_24h-VS-hzt_10_24h.GeneDiff'!$1:$1048576,5,0)</f>
        <v>64</v>
      </c>
      <c r="F739">
        <f>VLOOKUP(A739,'[1]shui_24h-VS-hzt_10_24h.GeneDiff'!$1:$1048576,6,0)</f>
        <v>59</v>
      </c>
      <c r="G739">
        <f>VLOOKUP(A739,'[1]shui_24h-VS-hzt_10_24h.GeneDiff'!$1:$1048576,7,0)</f>
        <v>2.0862187660054898</v>
      </c>
      <c r="H739">
        <f>VLOOKUP(A739,'[1]shui_24h-VS-hzt_10_24h.GeneDiff'!$1:$1048576,8,0)</f>
        <v>-1.1127327085452401</v>
      </c>
      <c r="I739" t="str">
        <f>VLOOKUP(A739,'[1]shui_24h-VS-hzt_10_24h.GeneDiff'!$1:$1048576,9,0)</f>
        <v>down</v>
      </c>
      <c r="J739">
        <f>VLOOKUP(A739,'[1]shui_24h-VS-hzt_10_24h.GeneDiff'!$1:$1048576,10,0)</f>
        <v>8.1491934210418395E-4</v>
      </c>
      <c r="K739">
        <f>VLOOKUP(A739,'[1]shui_24h-VS-hzt_10_24h.GeneDiff'!$1:$1048576,11,0)</f>
        <v>1.96134289596968E-2</v>
      </c>
      <c r="L739" t="str">
        <f>VLOOKUP(A739,'[1]shui_24h-VS-hzt_10_24h.GeneDiff'!$1:$1048576,12,0)</f>
        <v>ko03010//Ribosome</v>
      </c>
      <c r="M739" t="str">
        <f>VLOOKUP(A739,'[1]shui_24h-VS-hzt_10_24h.GeneDiff'!$1:$1048576,13,0)</f>
        <v>GO:0044391//ribosomal subunit</v>
      </c>
      <c r="N739" t="str">
        <f>VLOOKUP(A739,'[1]shui_24h-VS-hzt_10_24h.GeneDiff'!$1:$1048576,14,0)</f>
        <v>GO:0003676//nucleic acid binding;GO:0005198//structural molecule activity</v>
      </c>
      <c r="O739" t="str">
        <f>VLOOKUP(A739,'[1]shui_24h-VS-hzt_10_24h.GeneDiff'!$1:$1048576,15,0)</f>
        <v>GO:0010467//gene expression</v>
      </c>
      <c r="P739" t="str">
        <f>VLOOKUP(A739,'[1]shui_24h-VS-hzt_10_24h.GeneDiff'!$1:$1048576,16,0)</f>
        <v>gi|502183795|ref|XP_004517216.1|/1.05643e-59/PREDICTED: 40S ribosomal protein S5-like [Cicer arietinum]</v>
      </c>
    </row>
    <row r="740" spans="1:16">
      <c r="A740" s="1" t="s">
        <v>698</v>
      </c>
      <c r="B740">
        <f>VLOOKUP(A740,'[1]shui_24h-VS-hzt_10_24h.GeneDiff'!$1:$1048576,2,0)</f>
        <v>381</v>
      </c>
      <c r="C740">
        <f>VLOOKUP(A740,'[1]shui_24h-VS-hzt_10_24h.GeneDiff'!$1:$1048576,3,0)</f>
        <v>52</v>
      </c>
      <c r="D740">
        <f>VLOOKUP(A740,'[1]shui_24h-VS-hzt_10_24h.GeneDiff'!$1:$1048576,4,0)</f>
        <v>115</v>
      </c>
      <c r="E740">
        <f>VLOOKUP(A740,'[1]shui_24h-VS-hzt_10_24h.GeneDiff'!$1:$1048576,5,0)</f>
        <v>15</v>
      </c>
      <c r="F740">
        <f>VLOOKUP(A740,'[1]shui_24h-VS-hzt_10_24h.GeneDiff'!$1:$1048576,6,0)</f>
        <v>34</v>
      </c>
      <c r="G740">
        <f>VLOOKUP(A740,'[1]shui_24h-VS-hzt_10_24h.GeneDiff'!$1:$1048576,7,0)</f>
        <v>1.2688307574788</v>
      </c>
      <c r="H740">
        <f>VLOOKUP(A740,'[1]shui_24h-VS-hzt_10_24h.GeneDiff'!$1:$1048576,8,0)</f>
        <v>-1.7978631436303401</v>
      </c>
      <c r="I740" t="str">
        <f>VLOOKUP(A740,'[1]shui_24h-VS-hzt_10_24h.GeneDiff'!$1:$1048576,9,0)</f>
        <v>down</v>
      </c>
      <c r="J740">
        <f>VLOOKUP(A740,'[1]shui_24h-VS-hzt_10_24h.GeneDiff'!$1:$1048576,10,0)</f>
        <v>8.2997140199820999E-4</v>
      </c>
      <c r="K740">
        <f>VLOOKUP(A740,'[1]shui_24h-VS-hzt_10_24h.GeneDiff'!$1:$1048576,11,0)</f>
        <v>1.98658355087038E-2</v>
      </c>
      <c r="L740" t="str">
        <f>VLOOKUP(A740,'[1]shui_24h-VS-hzt_10_24h.GeneDiff'!$1:$1048576,12,0)</f>
        <v>-</v>
      </c>
      <c r="M740" t="str">
        <f>VLOOKUP(A740,'[1]shui_24h-VS-hzt_10_24h.GeneDiff'!$1:$1048576,13,0)</f>
        <v>GO:0031224//intrinsic component of membrane</v>
      </c>
      <c r="N740" t="str">
        <f>VLOOKUP(A740,'[1]shui_24h-VS-hzt_10_24h.GeneDiff'!$1:$1048576,14,0)</f>
        <v>GO:0015171//amino acid transmembrane transporter activity</v>
      </c>
      <c r="O740" t="str">
        <f>VLOOKUP(A740,'[1]shui_24h-VS-hzt_10_24h.GeneDiff'!$1:$1048576,15,0)</f>
        <v>GO:0006865//amino acid transport;GO:0051707//response to other organism</v>
      </c>
      <c r="P740" t="str">
        <f>VLOOKUP(A740,'[1]shui_24h-VS-hzt_10_24h.GeneDiff'!$1:$1048576,16,0)</f>
        <v>gi|697149670|ref|XP_009629042.1|/1.35451e-80/PREDICTED: amino acid permease 6-like [Nicotiana tomentosiformis]</v>
      </c>
    </row>
    <row r="741" spans="1:16">
      <c r="A741" s="1" t="s">
        <v>699</v>
      </c>
      <c r="B741">
        <f>VLOOKUP(A741,'[1]shui_24h-VS-hzt_10_24h.GeneDiff'!$1:$1048576,2,0)</f>
        <v>1185</v>
      </c>
      <c r="C741">
        <f>VLOOKUP(A741,'[1]shui_24h-VS-hzt_10_24h.GeneDiff'!$1:$1048576,3,0)</f>
        <v>84</v>
      </c>
      <c r="D741">
        <f>VLOOKUP(A741,'[1]shui_24h-VS-hzt_10_24h.GeneDiff'!$1:$1048576,4,0)</f>
        <v>142</v>
      </c>
      <c r="E741">
        <f>VLOOKUP(A741,'[1]shui_24h-VS-hzt_10_24h.GeneDiff'!$1:$1048576,5,0)</f>
        <v>30</v>
      </c>
      <c r="F741">
        <f>VLOOKUP(A741,'[1]shui_24h-VS-hzt_10_24h.GeneDiff'!$1:$1048576,6,0)</f>
        <v>58</v>
      </c>
      <c r="G741">
        <f>VLOOKUP(A741,'[1]shui_24h-VS-hzt_10_24h.GeneDiff'!$1:$1048576,7,0)</f>
        <v>1.7940084645957199</v>
      </c>
      <c r="H741">
        <f>VLOOKUP(A741,'[1]shui_24h-VS-hzt_10_24h.GeneDiff'!$1:$1048576,8,0)</f>
        <v>-1.3951084446755899</v>
      </c>
      <c r="I741" t="str">
        <f>VLOOKUP(A741,'[1]shui_24h-VS-hzt_10_24h.GeneDiff'!$1:$1048576,9,0)</f>
        <v>down</v>
      </c>
      <c r="J741">
        <f>VLOOKUP(A741,'[1]shui_24h-VS-hzt_10_24h.GeneDiff'!$1:$1048576,10,0)</f>
        <v>9.4862942204364698E-4</v>
      </c>
      <c r="K741">
        <f>VLOOKUP(A741,'[1]shui_24h-VS-hzt_10_24h.GeneDiff'!$1:$1048576,11,0)</f>
        <v>2.1689149418139299E-2</v>
      </c>
      <c r="L741" t="str">
        <f>VLOOKUP(A741,'[1]shui_24h-VS-hzt_10_24h.GeneDiff'!$1:$1048576,12,0)</f>
        <v>-</v>
      </c>
      <c r="M741" t="str">
        <f>VLOOKUP(A741,'[1]shui_24h-VS-hzt_10_24h.GeneDiff'!$1:$1048576,13,0)</f>
        <v>-</v>
      </c>
      <c r="N741" t="str">
        <f>VLOOKUP(A741,'[1]shui_24h-VS-hzt_10_24h.GeneDiff'!$1:$1048576,14,0)</f>
        <v>-</v>
      </c>
      <c r="O741" t="str">
        <f>VLOOKUP(A741,'[1]shui_24h-VS-hzt_10_24h.GeneDiff'!$1:$1048576,15,0)</f>
        <v>-</v>
      </c>
      <c r="P741" t="str">
        <f>VLOOKUP(A741,'[1]shui_24h-VS-hzt_10_24h.GeneDiff'!$1:$1048576,16,0)</f>
        <v>gi|698579053|ref|XP_009776914.1|/0/PREDICTED: uncharacterized protein LOC104226586 [Nicotiana sylvestris]</v>
      </c>
    </row>
    <row r="742" spans="1:16">
      <c r="A742" s="1" t="s">
        <v>700</v>
      </c>
      <c r="B742">
        <f>VLOOKUP(A742,'[1]shui_24h-VS-hzt_10_24h.GeneDiff'!$1:$1048576,2,0)</f>
        <v>1188</v>
      </c>
      <c r="C742">
        <f>VLOOKUP(A742,'[1]shui_24h-VS-hzt_10_24h.GeneDiff'!$1:$1048576,3,0)</f>
        <v>78</v>
      </c>
      <c r="D742">
        <f>VLOOKUP(A742,'[1]shui_24h-VS-hzt_10_24h.GeneDiff'!$1:$1048576,4,0)</f>
        <v>168</v>
      </c>
      <c r="E742">
        <f>VLOOKUP(A742,'[1]shui_24h-VS-hzt_10_24h.GeneDiff'!$1:$1048576,5,0)</f>
        <v>35</v>
      </c>
      <c r="F742">
        <f>VLOOKUP(A742,'[1]shui_24h-VS-hzt_10_24h.GeneDiff'!$1:$1048576,6,0)</f>
        <v>58</v>
      </c>
      <c r="G742">
        <f>VLOOKUP(A742,'[1]shui_24h-VS-hzt_10_24h.GeneDiff'!$1:$1048576,7,0)</f>
        <v>1.9000913876051</v>
      </c>
      <c r="H742">
        <f>VLOOKUP(A742,'[1]shui_24h-VS-hzt_10_24h.GeneDiff'!$1:$1048576,8,0)</f>
        <v>-1.4300080746458901</v>
      </c>
      <c r="I742" t="str">
        <f>VLOOKUP(A742,'[1]shui_24h-VS-hzt_10_24h.GeneDiff'!$1:$1048576,9,0)</f>
        <v>down</v>
      </c>
      <c r="J742">
        <f>VLOOKUP(A742,'[1]shui_24h-VS-hzt_10_24h.GeneDiff'!$1:$1048576,10,0)</f>
        <v>9.5720881006138199E-4</v>
      </c>
      <c r="K742">
        <f>VLOOKUP(A742,'[1]shui_24h-VS-hzt_10_24h.GeneDiff'!$1:$1048576,11,0)</f>
        <v>2.1869446791612498E-2</v>
      </c>
      <c r="L742" t="str">
        <f>VLOOKUP(A742,'[1]shui_24h-VS-hzt_10_24h.GeneDiff'!$1:$1048576,12,0)</f>
        <v>-</v>
      </c>
      <c r="M742" t="str">
        <f>VLOOKUP(A742,'[1]shui_24h-VS-hzt_10_24h.GeneDiff'!$1:$1048576,13,0)</f>
        <v>-</v>
      </c>
      <c r="N742" t="str">
        <f>VLOOKUP(A742,'[1]shui_24h-VS-hzt_10_24h.GeneDiff'!$1:$1048576,14,0)</f>
        <v>-</v>
      </c>
      <c r="O742" t="str">
        <f>VLOOKUP(A742,'[1]shui_24h-VS-hzt_10_24h.GeneDiff'!$1:$1048576,15,0)</f>
        <v>-</v>
      </c>
      <c r="P742" t="str">
        <f>VLOOKUP(A742,'[1]shui_24h-VS-hzt_10_24h.GeneDiff'!$1:$1048576,16,0)</f>
        <v>gi|697140014|ref|XP_009624104.1|/0/PREDICTED: solute carrier family 46 member 3-like [Nicotiana tomentosiformis]</v>
      </c>
    </row>
    <row r="743" spans="1:16">
      <c r="A743" s="1" t="s">
        <v>701</v>
      </c>
      <c r="B743">
        <f>VLOOKUP(A743,'[1]shui_24h-VS-hzt_10_24h.GeneDiff'!$1:$1048576,2,0)</f>
        <v>753</v>
      </c>
      <c r="C743">
        <f>VLOOKUP(A743,'[1]shui_24h-VS-hzt_10_24h.GeneDiff'!$1:$1048576,3,0)</f>
        <v>47</v>
      </c>
      <c r="D743">
        <f>VLOOKUP(A743,'[1]shui_24h-VS-hzt_10_24h.GeneDiff'!$1:$1048576,4,0)</f>
        <v>143</v>
      </c>
      <c r="E743">
        <f>VLOOKUP(A743,'[1]shui_24h-VS-hzt_10_24h.GeneDiff'!$1:$1048576,5,0)</f>
        <v>13</v>
      </c>
      <c r="F743">
        <f>VLOOKUP(A743,'[1]shui_24h-VS-hzt_10_24h.GeneDiff'!$1:$1048576,6,0)</f>
        <v>37</v>
      </c>
      <c r="G743">
        <f>VLOOKUP(A743,'[1]shui_24h-VS-hzt_10_24h.GeneDiff'!$1:$1048576,7,0)</f>
        <v>1.41205267071309</v>
      </c>
      <c r="H743">
        <f>VLOOKUP(A743,'[1]shui_24h-VS-hzt_10_24h.GeneDiff'!$1:$1048576,8,0)</f>
        <v>-1.95397096276989</v>
      </c>
      <c r="I743" t="str">
        <f>VLOOKUP(A743,'[1]shui_24h-VS-hzt_10_24h.GeneDiff'!$1:$1048576,9,0)</f>
        <v>down</v>
      </c>
      <c r="J743">
        <f>VLOOKUP(A743,'[1]shui_24h-VS-hzt_10_24h.GeneDiff'!$1:$1048576,10,0)</f>
        <v>9.6382581993048296E-4</v>
      </c>
      <c r="K743">
        <f>VLOOKUP(A743,'[1]shui_24h-VS-hzt_10_24h.GeneDiff'!$1:$1048576,11,0)</f>
        <v>2.1946277971749601E-2</v>
      </c>
      <c r="L743" t="str">
        <f>VLOOKUP(A743,'[1]shui_24h-VS-hzt_10_24h.GeneDiff'!$1:$1048576,12,0)</f>
        <v>-</v>
      </c>
      <c r="M743" t="str">
        <f>VLOOKUP(A743,'[1]shui_24h-VS-hzt_10_24h.GeneDiff'!$1:$1048576,13,0)</f>
        <v>GO:0031224//intrinsic component of membrane;GO:0000325//plant-type vacuole;GO:0044437;GO:0009536//plastid</v>
      </c>
      <c r="N743" t="str">
        <f>VLOOKUP(A743,'[1]shui_24h-VS-hzt_10_24h.GeneDiff'!$1:$1048576,14,0)</f>
        <v>GO:0005275//amine transmembrane transporter activity</v>
      </c>
      <c r="O743" t="str">
        <f>VLOOKUP(A743,'[1]shui_24h-VS-hzt_10_24h.GeneDiff'!$1:$1048576,15,0)</f>
        <v>GO:0015843//methylammonium transport</v>
      </c>
      <c r="P743" t="str">
        <f>VLOOKUP(A743,'[1]shui_24h-VS-hzt_10_24h.GeneDiff'!$1:$1048576,16,0)</f>
        <v>gi|698523154|ref|XP_009758381.1|/3.8606e-158/PREDICTED: probable aquaporin TIP-type RB7-18C [Nicotiana sylvestris]</v>
      </c>
    </row>
    <row r="744" spans="1:16">
      <c r="A744" s="1" t="s">
        <v>702</v>
      </c>
      <c r="B744">
        <f>VLOOKUP(A744,'[1]shui_24h-VS-hzt_10_24h.GeneDiff'!$1:$1048576,2,0)</f>
        <v>1386</v>
      </c>
      <c r="C744">
        <f>VLOOKUP(A744,'[1]shui_24h-VS-hzt_10_24h.GeneDiff'!$1:$1048576,3,0)</f>
        <v>147</v>
      </c>
      <c r="D744">
        <f>VLOOKUP(A744,'[1]shui_24h-VS-hzt_10_24h.GeneDiff'!$1:$1048576,4,0)</f>
        <v>103</v>
      </c>
      <c r="E744">
        <f>VLOOKUP(A744,'[1]shui_24h-VS-hzt_10_24h.GeneDiff'!$1:$1048576,5,0)</f>
        <v>54</v>
      </c>
      <c r="F744">
        <f>VLOOKUP(A744,'[1]shui_24h-VS-hzt_10_24h.GeneDiff'!$1:$1048576,6,0)</f>
        <v>57</v>
      </c>
      <c r="G744">
        <f>VLOOKUP(A744,'[1]shui_24h-VS-hzt_10_24h.GeneDiff'!$1:$1048576,7,0)</f>
        <v>2.0040805833288999</v>
      </c>
      <c r="H744">
        <f>VLOOKUP(A744,'[1]shui_24h-VS-hzt_10_24h.GeneDiff'!$1:$1048576,8,0)</f>
        <v>-1.2111812422441299</v>
      </c>
      <c r="I744" t="str">
        <f>VLOOKUP(A744,'[1]shui_24h-VS-hzt_10_24h.GeneDiff'!$1:$1048576,9,0)</f>
        <v>down</v>
      </c>
      <c r="J744">
        <f>VLOOKUP(A744,'[1]shui_24h-VS-hzt_10_24h.GeneDiff'!$1:$1048576,10,0)</f>
        <v>9.6474805001252795E-4</v>
      </c>
      <c r="K744">
        <f>VLOOKUP(A744,'[1]shui_24h-VS-hzt_10_24h.GeneDiff'!$1:$1048576,11,0)</f>
        <v>2.1946277971749601E-2</v>
      </c>
      <c r="L744" t="str">
        <f>VLOOKUP(A744,'[1]shui_24h-VS-hzt_10_24h.GeneDiff'!$1:$1048576,12,0)</f>
        <v>-</v>
      </c>
      <c r="M744" t="str">
        <f>VLOOKUP(A744,'[1]shui_24h-VS-hzt_10_24h.GeneDiff'!$1:$1048576,13,0)</f>
        <v>-</v>
      </c>
      <c r="N744" t="str">
        <f>VLOOKUP(A744,'[1]shui_24h-VS-hzt_10_24h.GeneDiff'!$1:$1048576,14,0)</f>
        <v>-</v>
      </c>
      <c r="O744" t="str">
        <f>VLOOKUP(A744,'[1]shui_24h-VS-hzt_10_24h.GeneDiff'!$1:$1048576,15,0)</f>
        <v>-</v>
      </c>
      <c r="P744" t="str">
        <f>VLOOKUP(A744,'[1]shui_24h-VS-hzt_10_24h.GeneDiff'!$1:$1048576,16,0)</f>
        <v>gi|697164506|ref|XP_009591064.1|;gi|697164516|ref|XP_009591069.1|/0;1.62804e-87/PREDICTED: sugar transporter ERD6-like 5 isoform X2 [Nicotiana tomentosiformis];PREDICTED: sugar transporter ERD6-like 10 isoform X7 [Nicotiana tomentosiformis]</v>
      </c>
    </row>
    <row r="745" spans="1:16">
      <c r="A745" s="1" t="s">
        <v>703</v>
      </c>
      <c r="B745">
        <f>VLOOKUP(A745,'[1]shui_24h-VS-hzt_10_24h.GeneDiff'!$1:$1048576,2,0)</f>
        <v>573</v>
      </c>
      <c r="C745">
        <f>VLOOKUP(A745,'[1]shui_24h-VS-hzt_10_24h.GeneDiff'!$1:$1048576,3,0)</f>
        <v>32</v>
      </c>
      <c r="D745">
        <f>VLOOKUP(A745,'[1]shui_24h-VS-hzt_10_24h.GeneDiff'!$1:$1048576,4,0)</f>
        <v>36</v>
      </c>
      <c r="E745">
        <f>VLOOKUP(A745,'[1]shui_24h-VS-hzt_10_24h.GeneDiff'!$1:$1048576,5,0)</f>
        <v>9</v>
      </c>
      <c r="F745">
        <f>VLOOKUP(A745,'[1]shui_24h-VS-hzt_10_24h.GeneDiff'!$1:$1048576,6,0)</f>
        <v>9</v>
      </c>
      <c r="G745">
        <f>VLOOKUP(A745,'[1]shui_24h-VS-hzt_10_24h.GeneDiff'!$1:$1048576,7,0)</f>
        <v>2.4829891722650099E-2</v>
      </c>
      <c r="H745">
        <f>VLOOKUP(A745,'[1]shui_24h-VS-hzt_10_24h.GeneDiff'!$1:$1048576,8,0)</f>
        <v>-1.9343617743299999</v>
      </c>
      <c r="I745" t="str">
        <f>VLOOKUP(A745,'[1]shui_24h-VS-hzt_10_24h.GeneDiff'!$1:$1048576,9,0)</f>
        <v>down</v>
      </c>
      <c r="J745">
        <f>VLOOKUP(A745,'[1]shui_24h-VS-hzt_10_24h.GeneDiff'!$1:$1048576,10,0)</f>
        <v>9.8409539230260505E-4</v>
      </c>
      <c r="K745">
        <f>VLOOKUP(A745,'[1]shui_24h-VS-hzt_10_24h.GeneDiff'!$1:$1048576,11,0)</f>
        <v>2.2226034114547901E-2</v>
      </c>
      <c r="L745" t="str">
        <f>VLOOKUP(A745,'[1]shui_24h-VS-hzt_10_24h.GeneDiff'!$1:$1048576,12,0)</f>
        <v>ko00230//Purine metabolism;ko01100//Metabolic pathways</v>
      </c>
      <c r="M745" t="str">
        <f>VLOOKUP(A745,'[1]shui_24h-VS-hzt_10_24h.GeneDiff'!$1:$1048576,13,0)</f>
        <v>GO:0043231//intracellular membrane-bounded organelle;GO:0016020//membrane</v>
      </c>
      <c r="N745" t="str">
        <f>VLOOKUP(A745,'[1]shui_24h-VS-hzt_10_24h.GeneDiff'!$1:$1048576,14,0)</f>
        <v>GO:0016763//transferase activity, transferring pentosyl groups</v>
      </c>
      <c r="O745" t="str">
        <f>VLOOKUP(A745,'[1]shui_24h-VS-hzt_10_24h.GeneDiff'!$1:$1048576,15,0)</f>
        <v>GO:0043096//purine nucleobase salvage</v>
      </c>
      <c r="P745" t="str">
        <f>VLOOKUP(A745,'[1]shui_24h-VS-hzt_10_24h.GeneDiff'!$1:$1048576,16,0)</f>
        <v>gi|697115338|ref|XP_009611592.1|/3.11113e-135/PREDICTED: adenine phosphoribosyltransferase 5 isoform X1 [Nicotiana tomentosiformis]</v>
      </c>
    </row>
    <row r="746" spans="1:16">
      <c r="A746" s="1" t="s">
        <v>704</v>
      </c>
      <c r="B746">
        <f>VLOOKUP(A746,'[1]shui_24h-VS-hzt_10_24h.GeneDiff'!$1:$1048576,2,0)</f>
        <v>570</v>
      </c>
      <c r="C746">
        <f>VLOOKUP(A746,'[1]shui_24h-VS-hzt_10_24h.GeneDiff'!$1:$1048576,3,0)</f>
        <v>36</v>
      </c>
      <c r="D746">
        <f>VLOOKUP(A746,'[1]shui_24h-VS-hzt_10_24h.GeneDiff'!$1:$1048576,4,0)</f>
        <v>31</v>
      </c>
      <c r="E746">
        <f>VLOOKUP(A746,'[1]shui_24h-VS-hzt_10_24h.GeneDiff'!$1:$1048576,5,0)</f>
        <v>6</v>
      </c>
      <c r="F746">
        <f>VLOOKUP(A746,'[1]shui_24h-VS-hzt_10_24h.GeneDiff'!$1:$1048576,6,0)</f>
        <v>11</v>
      </c>
      <c r="G746">
        <f>VLOOKUP(A746,'[1]shui_24h-VS-hzt_10_24h.GeneDiff'!$1:$1048576,7,0)</f>
        <v>-5.6145328930715804E-3</v>
      </c>
      <c r="H746">
        <f>VLOOKUP(A746,'[1]shui_24h-VS-hzt_10_24h.GeneDiff'!$1:$1048576,8,0)</f>
        <v>-2.0072669276377102</v>
      </c>
      <c r="I746" t="str">
        <f>VLOOKUP(A746,'[1]shui_24h-VS-hzt_10_24h.GeneDiff'!$1:$1048576,9,0)</f>
        <v>down</v>
      </c>
      <c r="J746">
        <f>VLOOKUP(A746,'[1]shui_24h-VS-hzt_10_24h.GeneDiff'!$1:$1048576,10,0)</f>
        <v>9.9145361656969894E-4</v>
      </c>
      <c r="K746">
        <f>VLOOKUP(A746,'[1]shui_24h-VS-hzt_10_24h.GeneDiff'!$1:$1048576,11,0)</f>
        <v>2.2296391638249698E-2</v>
      </c>
      <c r="L746" t="str">
        <f>VLOOKUP(A746,'[1]shui_24h-VS-hzt_10_24h.GeneDiff'!$1:$1048576,12,0)</f>
        <v>-</v>
      </c>
      <c r="M746" t="str">
        <f>VLOOKUP(A746,'[1]shui_24h-VS-hzt_10_24h.GeneDiff'!$1:$1048576,13,0)</f>
        <v>-</v>
      </c>
      <c r="N746" t="str">
        <f>VLOOKUP(A746,'[1]shui_24h-VS-hzt_10_24h.GeneDiff'!$1:$1048576,14,0)</f>
        <v>-</v>
      </c>
      <c r="O746" t="str">
        <f>VLOOKUP(A746,'[1]shui_24h-VS-hzt_10_24h.GeneDiff'!$1:$1048576,15,0)</f>
        <v>-</v>
      </c>
      <c r="P746" t="str">
        <f>VLOOKUP(A746,'[1]shui_24h-VS-hzt_10_24h.GeneDiff'!$1:$1048576,16,0)</f>
        <v>gi|698578980|ref|XP_009776896.1|/3.09522e-93/PREDICTED: LETM1 and EF-hand domain-containing protein 1, mitochondrial [Nicotiana sylvestris]</v>
      </c>
    </row>
    <row r="747" spans="1:16">
      <c r="A747" s="1" t="s">
        <v>705</v>
      </c>
      <c r="B747">
        <f>VLOOKUP(A747,'[1]shui_24h-VS-hzt_10_24h.GeneDiff'!$1:$1048576,2,0)</f>
        <v>1836</v>
      </c>
      <c r="C747">
        <f>VLOOKUP(A747,'[1]shui_24h-VS-hzt_10_24h.GeneDiff'!$1:$1048576,3,0)</f>
        <v>58</v>
      </c>
      <c r="D747">
        <f>VLOOKUP(A747,'[1]shui_24h-VS-hzt_10_24h.GeneDiff'!$1:$1048576,4,0)</f>
        <v>69</v>
      </c>
      <c r="E747">
        <f>VLOOKUP(A747,'[1]shui_24h-VS-hzt_10_24h.GeneDiff'!$1:$1048576,5,0)</f>
        <v>15</v>
      </c>
      <c r="F747">
        <f>VLOOKUP(A747,'[1]shui_24h-VS-hzt_10_24h.GeneDiff'!$1:$1048576,6,0)</f>
        <v>28</v>
      </c>
      <c r="G747">
        <f>VLOOKUP(A747,'[1]shui_24h-VS-hzt_10_24h.GeneDiff'!$1:$1048576,7,0)</f>
        <v>0.94367583142913503</v>
      </c>
      <c r="H747">
        <f>VLOOKUP(A747,'[1]shui_24h-VS-hzt_10_24h.GeneDiff'!$1:$1048576,8,0)</f>
        <v>-1.59836925266444</v>
      </c>
      <c r="I747" t="str">
        <f>VLOOKUP(A747,'[1]shui_24h-VS-hzt_10_24h.GeneDiff'!$1:$1048576,9,0)</f>
        <v>down</v>
      </c>
      <c r="J747">
        <f>VLOOKUP(A747,'[1]shui_24h-VS-hzt_10_24h.GeneDiff'!$1:$1048576,10,0)</f>
        <v>1.0157856619377301E-3</v>
      </c>
      <c r="K747">
        <f>VLOOKUP(A747,'[1]shui_24h-VS-hzt_10_24h.GeneDiff'!$1:$1048576,11,0)</f>
        <v>2.2713975982436099E-2</v>
      </c>
      <c r="L747" t="str">
        <f>VLOOKUP(A747,'[1]shui_24h-VS-hzt_10_24h.GeneDiff'!$1:$1048576,12,0)</f>
        <v>-</v>
      </c>
      <c r="M747" t="str">
        <f>VLOOKUP(A747,'[1]shui_24h-VS-hzt_10_24h.GeneDiff'!$1:$1048576,13,0)</f>
        <v>-</v>
      </c>
      <c r="N747" t="str">
        <f>VLOOKUP(A747,'[1]shui_24h-VS-hzt_10_24h.GeneDiff'!$1:$1048576,14,0)</f>
        <v>-</v>
      </c>
      <c r="O747" t="str">
        <f>VLOOKUP(A747,'[1]shui_24h-VS-hzt_10_24h.GeneDiff'!$1:$1048576,15,0)</f>
        <v>GO:0016553//base conversion or substitution editing</v>
      </c>
      <c r="P747" t="str">
        <f>VLOOKUP(A747,'[1]shui_24h-VS-hzt_10_24h.GeneDiff'!$1:$1048576,16,0)</f>
        <v>gi|698550988|ref|XP_009769160.1|/0/PREDICTED: putative pentatricopeptide repeat-containing protein At5g52630 [Nicotiana sylvestris]</v>
      </c>
    </row>
    <row r="748" spans="1:16">
      <c r="A748" s="1" t="s">
        <v>706</v>
      </c>
      <c r="B748">
        <f>VLOOKUP(A748,'[1]shui_24h-VS-hzt_10_24h.GeneDiff'!$1:$1048576,2,0)</f>
        <v>1095</v>
      </c>
      <c r="C748">
        <f>VLOOKUP(A748,'[1]shui_24h-VS-hzt_10_24h.GeneDiff'!$1:$1048576,3,0)</f>
        <v>90</v>
      </c>
      <c r="D748">
        <f>VLOOKUP(A748,'[1]shui_24h-VS-hzt_10_24h.GeneDiff'!$1:$1048576,4,0)</f>
        <v>105</v>
      </c>
      <c r="E748">
        <f>VLOOKUP(A748,'[1]shui_24h-VS-hzt_10_24h.GeneDiff'!$1:$1048576,5,0)</f>
        <v>36</v>
      </c>
      <c r="F748">
        <f>VLOOKUP(A748,'[1]shui_24h-VS-hzt_10_24h.GeneDiff'!$1:$1048576,6,0)</f>
        <v>47</v>
      </c>
      <c r="G748">
        <f>VLOOKUP(A748,'[1]shui_24h-VS-hzt_10_24h.GeneDiff'!$1:$1048576,7,0)</f>
        <v>1.62895338108013</v>
      </c>
      <c r="H748">
        <f>VLOOKUP(A748,'[1]shui_24h-VS-hzt_10_24h.GeneDiff'!$1:$1048576,8,0)</f>
        <v>-1.26553182195391</v>
      </c>
      <c r="I748" t="str">
        <f>VLOOKUP(A748,'[1]shui_24h-VS-hzt_10_24h.GeneDiff'!$1:$1048576,9,0)</f>
        <v>down</v>
      </c>
      <c r="J748">
        <f>VLOOKUP(A748,'[1]shui_24h-VS-hzt_10_24h.GeneDiff'!$1:$1048576,10,0)</f>
        <v>1.02137482837446E-3</v>
      </c>
      <c r="K748">
        <f>VLOOKUP(A748,'[1]shui_24h-VS-hzt_10_24h.GeneDiff'!$1:$1048576,11,0)</f>
        <v>2.2822768932543001E-2</v>
      </c>
      <c r="L748" t="str">
        <f>VLOOKUP(A748,'[1]shui_24h-VS-hzt_10_24h.GeneDiff'!$1:$1048576,12,0)</f>
        <v>ko00941//Flavonoid biosynthesis;ko01100//Metabolic pathways;ko01110//Biosynthesis of secondary metabolites</v>
      </c>
      <c r="M748" t="str">
        <f>VLOOKUP(A748,'[1]shui_24h-VS-hzt_10_24h.GeneDiff'!$1:$1048576,13,0)</f>
        <v>-</v>
      </c>
      <c r="N748" t="str">
        <f>VLOOKUP(A748,'[1]shui_24h-VS-hzt_10_24h.GeneDiff'!$1:$1048576,14,0)</f>
        <v>GO:0046914//transition metal ion binding;GO:0016705//oxidoreductase activity, acting on paired donors, with incorporation or reduction of molecular oxygen</v>
      </c>
      <c r="O748" t="str">
        <f>VLOOKUP(A748,'[1]shui_24h-VS-hzt_10_24h.GeneDiff'!$1:$1048576,15,0)</f>
        <v>GO:0044710;GO:0009628//response to abiotic stimulus</v>
      </c>
      <c r="P748" t="str">
        <f>VLOOKUP(A748,'[1]shui_24h-VS-hzt_10_24h.GeneDiff'!$1:$1048576,16,0)</f>
        <v>gi|698470211|ref|XP_009783758.1|/0/PREDICTED: flavonol synthase/flavanone 3-hydroxylase-like [Nicotiana sylvestris]</v>
      </c>
    </row>
    <row r="749" spans="1:16">
      <c r="A749" s="1" t="s">
        <v>707</v>
      </c>
      <c r="B749">
        <f>VLOOKUP(A749,'[1]shui_24h-VS-hzt_10_24h.GeneDiff'!$1:$1048576,2,0)</f>
        <v>2127</v>
      </c>
      <c r="C749">
        <f>VLOOKUP(A749,'[1]shui_24h-VS-hzt_10_24h.GeneDiff'!$1:$1048576,3,0)</f>
        <v>43</v>
      </c>
      <c r="D749">
        <f>VLOOKUP(A749,'[1]shui_24h-VS-hzt_10_24h.GeneDiff'!$1:$1048576,4,0)</f>
        <v>66</v>
      </c>
      <c r="E749">
        <f>VLOOKUP(A749,'[1]shui_24h-VS-hzt_10_24h.GeneDiff'!$1:$1048576,5,0)</f>
        <v>5</v>
      </c>
      <c r="F749">
        <f>VLOOKUP(A749,'[1]shui_24h-VS-hzt_10_24h.GeneDiff'!$1:$1048576,6,0)</f>
        <v>23</v>
      </c>
      <c r="G749">
        <f>VLOOKUP(A749,'[1]shui_24h-VS-hzt_10_24h.GeneDiff'!$1:$1048576,7,0)</f>
        <v>0.64433556108553602</v>
      </c>
      <c r="H749">
        <f>VLOOKUP(A749,'[1]shui_24h-VS-hzt_10_24h.GeneDiff'!$1:$1048576,8,0)</f>
        <v>-2.0008368883566301</v>
      </c>
      <c r="I749" t="str">
        <f>VLOOKUP(A749,'[1]shui_24h-VS-hzt_10_24h.GeneDiff'!$1:$1048576,9,0)</f>
        <v>down</v>
      </c>
      <c r="J749">
        <f>VLOOKUP(A749,'[1]shui_24h-VS-hzt_10_24h.GeneDiff'!$1:$1048576,10,0)</f>
        <v>1.0516315982442099E-3</v>
      </c>
      <c r="K749">
        <f>VLOOKUP(A749,'[1]shui_24h-VS-hzt_10_24h.GeneDiff'!$1:$1048576,11,0)</f>
        <v>2.3267994849853899E-2</v>
      </c>
      <c r="L749" t="str">
        <f>VLOOKUP(A749,'[1]shui_24h-VS-hzt_10_24h.GeneDiff'!$1:$1048576,12,0)</f>
        <v>-</v>
      </c>
      <c r="M749" t="str">
        <f>VLOOKUP(A749,'[1]shui_24h-VS-hzt_10_24h.GeneDiff'!$1:$1048576,13,0)</f>
        <v>-</v>
      </c>
      <c r="N749" t="str">
        <f>VLOOKUP(A749,'[1]shui_24h-VS-hzt_10_24h.GeneDiff'!$1:$1048576,14,0)</f>
        <v>-</v>
      </c>
      <c r="O749" t="str">
        <f>VLOOKUP(A749,'[1]shui_24h-VS-hzt_10_24h.GeneDiff'!$1:$1048576,15,0)</f>
        <v>-</v>
      </c>
      <c r="P749" t="str">
        <f>VLOOKUP(A749,'[1]shui_24h-VS-hzt_10_24h.GeneDiff'!$1:$1048576,16,0)</f>
        <v>gi|698475362|ref|XP_009785066.1|/0/PREDICTED: nucleolin 2-like isoform X1 [Nicotiana sylvestris]</v>
      </c>
    </row>
    <row r="750" spans="1:16">
      <c r="A750" s="1" t="s">
        <v>708</v>
      </c>
      <c r="B750">
        <f>VLOOKUP(A750,'[1]shui_24h-VS-hzt_10_24h.GeneDiff'!$1:$1048576,2,0)</f>
        <v>1959</v>
      </c>
      <c r="C750">
        <f>VLOOKUP(A750,'[1]shui_24h-VS-hzt_10_24h.GeneDiff'!$1:$1048576,3,0)</f>
        <v>130</v>
      </c>
      <c r="D750">
        <f>VLOOKUP(A750,'[1]shui_24h-VS-hzt_10_24h.GeneDiff'!$1:$1048576,4,0)</f>
        <v>141</v>
      </c>
      <c r="E750">
        <f>VLOOKUP(A750,'[1]shui_24h-VS-hzt_10_24h.GeneDiff'!$1:$1048576,5,0)</f>
        <v>52</v>
      </c>
      <c r="F750">
        <f>VLOOKUP(A750,'[1]shui_24h-VS-hzt_10_24h.GeneDiff'!$1:$1048576,6,0)</f>
        <v>78</v>
      </c>
      <c r="G750">
        <f>VLOOKUP(A750,'[1]shui_24h-VS-hzt_10_24h.GeneDiff'!$1:$1048576,7,0)</f>
        <v>2.14449289686537</v>
      </c>
      <c r="H750">
        <f>VLOOKUP(A750,'[1]shui_24h-VS-hzt_10_24h.GeneDiff'!$1:$1048576,8,0)</f>
        <v>-1.09878083142417</v>
      </c>
      <c r="I750" t="str">
        <f>VLOOKUP(A750,'[1]shui_24h-VS-hzt_10_24h.GeneDiff'!$1:$1048576,9,0)</f>
        <v>down</v>
      </c>
      <c r="J750">
        <f>VLOOKUP(A750,'[1]shui_24h-VS-hzt_10_24h.GeneDiff'!$1:$1048576,10,0)</f>
        <v>1.0527891372059299E-3</v>
      </c>
      <c r="K750">
        <f>VLOOKUP(A750,'[1]shui_24h-VS-hzt_10_24h.GeneDiff'!$1:$1048576,11,0)</f>
        <v>2.3277271183005401E-2</v>
      </c>
      <c r="L750" t="str">
        <f>VLOOKUP(A750,'[1]shui_24h-VS-hzt_10_24h.GeneDiff'!$1:$1048576,12,0)</f>
        <v>ko04626//Plant-pathogen interaction</v>
      </c>
      <c r="M750" t="str">
        <f>VLOOKUP(A750,'[1]shui_24h-VS-hzt_10_24h.GeneDiff'!$1:$1048576,13,0)</f>
        <v>-</v>
      </c>
      <c r="N750" t="str">
        <f>VLOOKUP(A750,'[1]shui_24h-VS-hzt_10_24h.GeneDiff'!$1:$1048576,14,0)</f>
        <v>-</v>
      </c>
      <c r="O750" t="str">
        <f>VLOOKUP(A750,'[1]shui_24h-VS-hzt_10_24h.GeneDiff'!$1:$1048576,15,0)</f>
        <v>-</v>
      </c>
      <c r="P750" t="str">
        <f>VLOOKUP(A750,'[1]shui_24h-VS-hzt_10_24h.GeneDiff'!$1:$1048576,16,0)</f>
        <v>gi|698455881|ref|XP_009780491.1|;gi|698455877|ref|XP_009780490.1|/0;0/PREDICTED: mitogen-activated protein kinase kinase kinase YODA isoform X2 [Nicotiana sylvestris];PREDICTED: mitogen-activated protein kinase kinase kinase YODA isoform X1 [Nicotiana sylvestris]</v>
      </c>
    </row>
    <row r="751" spans="1:16">
      <c r="A751" s="1" t="s">
        <v>709</v>
      </c>
      <c r="B751">
        <f>VLOOKUP(A751,'[1]shui_24h-VS-hzt_10_24h.GeneDiff'!$1:$1048576,2,0)</f>
        <v>900</v>
      </c>
      <c r="C751">
        <f>VLOOKUP(A751,'[1]shui_24h-VS-hzt_10_24h.GeneDiff'!$1:$1048576,3,0)</f>
        <v>69</v>
      </c>
      <c r="D751">
        <f>VLOOKUP(A751,'[1]shui_24h-VS-hzt_10_24h.GeneDiff'!$1:$1048576,4,0)</f>
        <v>81</v>
      </c>
      <c r="E751">
        <f>VLOOKUP(A751,'[1]shui_24h-VS-hzt_10_24h.GeneDiff'!$1:$1048576,5,0)</f>
        <v>27</v>
      </c>
      <c r="F751">
        <f>VLOOKUP(A751,'[1]shui_24h-VS-hzt_10_24h.GeneDiff'!$1:$1048576,6,0)</f>
        <v>30</v>
      </c>
      <c r="G751">
        <f>VLOOKUP(A751,'[1]shui_24h-VS-hzt_10_24h.GeneDiff'!$1:$1048576,7,0)</f>
        <v>1.2182948282656201</v>
      </c>
      <c r="H751">
        <f>VLOOKUP(A751,'[1]shui_24h-VS-hzt_10_24h.GeneDiff'!$1:$1048576,8,0)</f>
        <v>-1.4242722254012701</v>
      </c>
      <c r="I751" t="str">
        <f>VLOOKUP(A751,'[1]shui_24h-VS-hzt_10_24h.GeneDiff'!$1:$1048576,9,0)</f>
        <v>down</v>
      </c>
      <c r="J751">
        <f>VLOOKUP(A751,'[1]shui_24h-VS-hzt_10_24h.GeneDiff'!$1:$1048576,10,0)</f>
        <v>1.09893785769346E-3</v>
      </c>
      <c r="K751">
        <f>VLOOKUP(A751,'[1]shui_24h-VS-hzt_10_24h.GeneDiff'!$1:$1048576,11,0)</f>
        <v>2.39947449551365E-2</v>
      </c>
      <c r="L751" t="str">
        <f>VLOOKUP(A751,'[1]shui_24h-VS-hzt_10_24h.GeneDiff'!$1:$1048576,12,0)</f>
        <v>ko00860//Porphyrin and chlorophyll metabolism;ko01100//Metabolic pathways;ko04075//Plant hormone signal transduction;ko01110//Biosynthesis of secondary metabolites</v>
      </c>
      <c r="M751" t="str">
        <f>VLOOKUP(A751,'[1]shui_24h-VS-hzt_10_24h.GeneDiff'!$1:$1048576,13,0)</f>
        <v>-</v>
      </c>
      <c r="N751" t="str">
        <f>VLOOKUP(A751,'[1]shui_24h-VS-hzt_10_24h.GeneDiff'!$1:$1048576,14,0)</f>
        <v>GO:0005488</v>
      </c>
      <c r="O751" t="str">
        <f>VLOOKUP(A751,'[1]shui_24h-VS-hzt_10_24h.GeneDiff'!$1:$1048576,15,0)</f>
        <v>-</v>
      </c>
      <c r="P751" t="str">
        <f>VLOOKUP(A751,'[1]shui_24h-VS-hzt_10_24h.GeneDiff'!$1:$1048576,16,0)</f>
        <v>gi|698496359|ref|XP_009794236.1|;gi|698496357|ref|XP_009794235.1|;gi|698496352|ref|XP_009794233.1|/0;0;1.44042e-106/PREDICTED: myb family transcription factor APL-like isoform X4 [Nicotiana sylvestris];PREDICTED: myb family transcription factor APL-like isoform X3 [Nicotiana sylvestris];PREDICTED: myb family transcription factor APL-like isoform X1 [Nicotiana sylvestris]</v>
      </c>
    </row>
    <row r="752" spans="1:16">
      <c r="A752" s="1" t="s">
        <v>710</v>
      </c>
      <c r="B752">
        <f>VLOOKUP(A752,'[1]shui_24h-VS-hzt_10_24h.GeneDiff'!$1:$1048576,2,0)</f>
        <v>345</v>
      </c>
      <c r="C752">
        <f>VLOOKUP(A752,'[1]shui_24h-VS-hzt_10_24h.GeneDiff'!$1:$1048576,3,0)</f>
        <v>116</v>
      </c>
      <c r="D752">
        <f>VLOOKUP(A752,'[1]shui_24h-VS-hzt_10_24h.GeneDiff'!$1:$1048576,4,0)</f>
        <v>102</v>
      </c>
      <c r="E752">
        <f>VLOOKUP(A752,'[1]shui_24h-VS-hzt_10_24h.GeneDiff'!$1:$1048576,5,0)</f>
        <v>44</v>
      </c>
      <c r="F752">
        <f>VLOOKUP(A752,'[1]shui_24h-VS-hzt_10_24h.GeneDiff'!$1:$1048576,6,0)</f>
        <v>55</v>
      </c>
      <c r="G752">
        <f>VLOOKUP(A752,'[1]shui_24h-VS-hzt_10_24h.GeneDiff'!$1:$1048576,7,0)</f>
        <v>1.81668074142956</v>
      </c>
      <c r="H752">
        <f>VLOOKUP(A752,'[1]shui_24h-VS-hzt_10_24h.GeneDiff'!$1:$1048576,8,0)</f>
        <v>-1.1773928853320399</v>
      </c>
      <c r="I752" t="str">
        <f>VLOOKUP(A752,'[1]shui_24h-VS-hzt_10_24h.GeneDiff'!$1:$1048576,9,0)</f>
        <v>down</v>
      </c>
      <c r="J752">
        <f>VLOOKUP(A752,'[1]shui_24h-VS-hzt_10_24h.GeneDiff'!$1:$1048576,10,0)</f>
        <v>1.13071244861135E-3</v>
      </c>
      <c r="K752">
        <f>VLOOKUP(A752,'[1]shui_24h-VS-hzt_10_24h.GeneDiff'!$1:$1048576,11,0)</f>
        <v>2.4495121659624901E-2</v>
      </c>
      <c r="L752" t="str">
        <f>VLOOKUP(A752,'[1]shui_24h-VS-hzt_10_24h.GeneDiff'!$1:$1048576,12,0)</f>
        <v>ko03040//Spliceosome</v>
      </c>
      <c r="M752" t="str">
        <f>VLOOKUP(A752,'[1]shui_24h-VS-hzt_10_24h.GeneDiff'!$1:$1048576,13,0)</f>
        <v>GO:0044437;GO:0032991//macromolecular complex;GO:0019028//viral capsid</v>
      </c>
      <c r="N752" t="str">
        <f>VLOOKUP(A752,'[1]shui_24h-VS-hzt_10_24h.GeneDiff'!$1:$1048576,14,0)</f>
        <v>-</v>
      </c>
      <c r="O752" t="str">
        <f>VLOOKUP(A752,'[1]shui_24h-VS-hzt_10_24h.GeneDiff'!$1:$1048576,15,0)</f>
        <v>-</v>
      </c>
      <c r="P752" t="str">
        <f>VLOOKUP(A752,'[1]shui_24h-VS-hzt_10_24h.GeneDiff'!$1:$1048576,16,0)</f>
        <v>gi|697156617|ref|XP_009587060.1|/1.04182e-63/PREDICTED: small nuclear ribonucleoprotein Sm D1-like [Nicotiana tomentosiformis]</v>
      </c>
    </row>
    <row r="753" spans="1:16">
      <c r="A753" s="1" t="s">
        <v>711</v>
      </c>
      <c r="B753">
        <f>VLOOKUP(A753,'[1]shui_24h-VS-hzt_10_24h.GeneDiff'!$1:$1048576,2,0)</f>
        <v>1782</v>
      </c>
      <c r="C753">
        <f>VLOOKUP(A753,'[1]shui_24h-VS-hzt_10_24h.GeneDiff'!$1:$1048576,3,0)</f>
        <v>80</v>
      </c>
      <c r="D753">
        <f>VLOOKUP(A753,'[1]shui_24h-VS-hzt_10_24h.GeneDiff'!$1:$1048576,4,0)</f>
        <v>90</v>
      </c>
      <c r="E753">
        <f>VLOOKUP(A753,'[1]shui_24h-VS-hzt_10_24h.GeneDiff'!$1:$1048576,5,0)</f>
        <v>24</v>
      </c>
      <c r="F753">
        <f>VLOOKUP(A753,'[1]shui_24h-VS-hzt_10_24h.GeneDiff'!$1:$1048576,6,0)</f>
        <v>42</v>
      </c>
      <c r="G753">
        <f>VLOOKUP(A753,'[1]shui_24h-VS-hzt_10_24h.GeneDiff'!$1:$1048576,7,0)</f>
        <v>1.3990088042517801</v>
      </c>
      <c r="H753">
        <f>VLOOKUP(A753,'[1]shui_24h-VS-hzt_10_24h.GeneDiff'!$1:$1048576,8,0)</f>
        <v>-1.40393312279416</v>
      </c>
      <c r="I753" t="str">
        <f>VLOOKUP(A753,'[1]shui_24h-VS-hzt_10_24h.GeneDiff'!$1:$1048576,9,0)</f>
        <v>down</v>
      </c>
      <c r="J753">
        <f>VLOOKUP(A753,'[1]shui_24h-VS-hzt_10_24h.GeneDiff'!$1:$1048576,10,0)</f>
        <v>1.2013835115318801E-3</v>
      </c>
      <c r="K753">
        <f>VLOOKUP(A753,'[1]shui_24h-VS-hzt_10_24h.GeneDiff'!$1:$1048576,11,0)</f>
        <v>2.5610832140019399E-2</v>
      </c>
      <c r="L753" t="str">
        <f>VLOOKUP(A753,'[1]shui_24h-VS-hzt_10_24h.GeneDiff'!$1:$1048576,12,0)</f>
        <v>-</v>
      </c>
      <c r="M753" t="str">
        <f>VLOOKUP(A753,'[1]shui_24h-VS-hzt_10_24h.GeneDiff'!$1:$1048576,13,0)</f>
        <v>GO:0031224//intrinsic component of membrane</v>
      </c>
      <c r="N753" t="str">
        <f>VLOOKUP(A753,'[1]shui_24h-VS-hzt_10_24h.GeneDiff'!$1:$1048576,14,0)</f>
        <v>-</v>
      </c>
      <c r="O753" t="str">
        <f>VLOOKUP(A753,'[1]shui_24h-VS-hzt_10_24h.GeneDiff'!$1:$1048576,15,0)</f>
        <v>-</v>
      </c>
      <c r="P753" t="str">
        <f>VLOOKUP(A753,'[1]shui_24h-VS-hzt_10_24h.GeneDiff'!$1:$1048576,16,0)</f>
        <v>gi|697124660|ref|XP_009616336.1|/0/PREDICTED: putative phagocytic receptor 1b [Nicotiana tomentosiformis]</v>
      </c>
    </row>
    <row r="754" spans="1:16">
      <c r="A754" s="1" t="s">
        <v>712</v>
      </c>
      <c r="B754">
        <f>VLOOKUP(A754,'[1]shui_24h-VS-hzt_10_24h.GeneDiff'!$1:$1048576,2,0)</f>
        <v>978</v>
      </c>
      <c r="C754">
        <f>VLOOKUP(A754,'[1]shui_24h-VS-hzt_10_24h.GeneDiff'!$1:$1048576,3,0)</f>
        <v>136</v>
      </c>
      <c r="D754">
        <f>VLOOKUP(A754,'[1]shui_24h-VS-hzt_10_24h.GeneDiff'!$1:$1048576,4,0)</f>
        <v>137</v>
      </c>
      <c r="E754">
        <f>VLOOKUP(A754,'[1]shui_24h-VS-hzt_10_24h.GeneDiff'!$1:$1048576,5,0)</f>
        <v>61</v>
      </c>
      <c r="F754">
        <f>VLOOKUP(A754,'[1]shui_24h-VS-hzt_10_24h.GeneDiff'!$1:$1048576,6,0)</f>
        <v>75</v>
      </c>
      <c r="G754">
        <f>VLOOKUP(A754,'[1]shui_24h-VS-hzt_10_24h.GeneDiff'!$1:$1048576,7,0)</f>
        <v>2.1745431818911398</v>
      </c>
      <c r="H754">
        <f>VLOOKUP(A754,'[1]shui_24h-VS-hzt_10_24h.GeneDiff'!$1:$1048576,8,0)</f>
        <v>-1.04155060191863</v>
      </c>
      <c r="I754" t="str">
        <f>VLOOKUP(A754,'[1]shui_24h-VS-hzt_10_24h.GeneDiff'!$1:$1048576,9,0)</f>
        <v>down</v>
      </c>
      <c r="J754">
        <f>VLOOKUP(A754,'[1]shui_24h-VS-hzt_10_24h.GeneDiff'!$1:$1048576,10,0)</f>
        <v>1.24063160161998E-3</v>
      </c>
      <c r="K754">
        <f>VLOOKUP(A754,'[1]shui_24h-VS-hzt_10_24h.GeneDiff'!$1:$1048576,11,0)</f>
        <v>2.63011198095041E-2</v>
      </c>
      <c r="L754" t="str">
        <f>VLOOKUP(A754,'[1]shui_24h-VS-hzt_10_24h.GeneDiff'!$1:$1048576,12,0)</f>
        <v>ko03018//RNA degradation</v>
      </c>
      <c r="M754" t="str">
        <f>VLOOKUP(A754,'[1]shui_24h-VS-hzt_10_24h.GeneDiff'!$1:$1048576,13,0)</f>
        <v>GO:0043234//protein complex</v>
      </c>
      <c r="N754" t="str">
        <f>VLOOKUP(A754,'[1]shui_24h-VS-hzt_10_24h.GeneDiff'!$1:$1048576,14,0)</f>
        <v>GO:0003676//nucleic acid binding;GO:0004518//nuclease activity</v>
      </c>
      <c r="O754" t="str">
        <f>VLOOKUP(A754,'[1]shui_24h-VS-hzt_10_24h.GeneDiff'!$1:$1048576,15,0)</f>
        <v>GO:0090304</v>
      </c>
      <c r="P754" t="str">
        <f>VLOOKUP(A754,'[1]shui_24h-VS-hzt_10_24h.GeneDiff'!$1:$1048576,16,0)</f>
        <v>gi|698503015|ref|XP_009797129.1|/0/PREDICTED: exosome complex component RRP4 [Nicotiana sylvestris]</v>
      </c>
    </row>
    <row r="755" spans="1:16">
      <c r="A755" s="1" t="s">
        <v>713</v>
      </c>
      <c r="B755">
        <f>VLOOKUP(A755,'[1]shui_24h-VS-hzt_10_24h.GeneDiff'!$1:$1048576,2,0)</f>
        <v>480</v>
      </c>
      <c r="C755">
        <f>VLOOKUP(A755,'[1]shui_24h-VS-hzt_10_24h.GeneDiff'!$1:$1048576,3,0)</f>
        <v>79</v>
      </c>
      <c r="D755">
        <f>VLOOKUP(A755,'[1]shui_24h-VS-hzt_10_24h.GeneDiff'!$1:$1048576,4,0)</f>
        <v>106</v>
      </c>
      <c r="E755">
        <f>VLOOKUP(A755,'[1]shui_24h-VS-hzt_10_24h.GeneDiff'!$1:$1048576,5,0)</f>
        <v>31</v>
      </c>
      <c r="F755">
        <f>VLOOKUP(A755,'[1]shui_24h-VS-hzt_10_24h.GeneDiff'!$1:$1048576,6,0)</f>
        <v>45</v>
      </c>
      <c r="G755">
        <f>VLOOKUP(A755,'[1]shui_24h-VS-hzt_10_24h.GeneDiff'!$1:$1048576,7,0)</f>
        <v>1.5385182293750099</v>
      </c>
      <c r="H755">
        <f>VLOOKUP(A755,'[1]shui_24h-VS-hzt_10_24h.GeneDiff'!$1:$1048576,8,0)</f>
        <v>-1.3158014669821401</v>
      </c>
      <c r="I755" t="str">
        <f>VLOOKUP(A755,'[1]shui_24h-VS-hzt_10_24h.GeneDiff'!$1:$1048576,9,0)</f>
        <v>down</v>
      </c>
      <c r="J755">
        <f>VLOOKUP(A755,'[1]shui_24h-VS-hzt_10_24h.GeneDiff'!$1:$1048576,10,0)</f>
        <v>1.3089540936237301E-3</v>
      </c>
      <c r="K755">
        <f>VLOOKUP(A755,'[1]shui_24h-VS-hzt_10_24h.GeneDiff'!$1:$1048576,11,0)</f>
        <v>2.7258925771375599E-2</v>
      </c>
      <c r="L755" t="str">
        <f>VLOOKUP(A755,'[1]shui_24h-VS-hzt_10_24h.GeneDiff'!$1:$1048576,12,0)</f>
        <v>-</v>
      </c>
      <c r="M755" t="str">
        <f>VLOOKUP(A755,'[1]shui_24h-VS-hzt_10_24h.GeneDiff'!$1:$1048576,13,0)</f>
        <v>-</v>
      </c>
      <c r="N755" t="str">
        <f>VLOOKUP(A755,'[1]shui_24h-VS-hzt_10_24h.GeneDiff'!$1:$1048576,14,0)</f>
        <v>-</v>
      </c>
      <c r="O755" t="str">
        <f>VLOOKUP(A755,'[1]shui_24h-VS-hzt_10_24h.GeneDiff'!$1:$1048576,15,0)</f>
        <v>-</v>
      </c>
      <c r="P755" t="str">
        <f>VLOOKUP(A755,'[1]shui_24h-VS-hzt_10_24h.GeneDiff'!$1:$1048576,16,0)</f>
        <v>gi|697182363|ref|XP_009600185.1|/1.53278e-22/PREDICTED: phosphopantothenoylcysteine decarboxylase subunit VHS3-like [Nicotiana tomentosiformis]</v>
      </c>
    </row>
    <row r="756" spans="1:16">
      <c r="A756" s="1" t="s">
        <v>714</v>
      </c>
      <c r="B756">
        <f>VLOOKUP(A756,'[1]shui_24h-VS-hzt_10_24h.GeneDiff'!$1:$1048576,2,0)</f>
        <v>1035</v>
      </c>
      <c r="C756">
        <f>VLOOKUP(A756,'[1]shui_24h-VS-hzt_10_24h.GeneDiff'!$1:$1048576,3,0)</f>
        <v>78</v>
      </c>
      <c r="D756">
        <f>VLOOKUP(A756,'[1]shui_24h-VS-hzt_10_24h.GeneDiff'!$1:$1048576,4,0)</f>
        <v>120</v>
      </c>
      <c r="E756">
        <f>VLOOKUP(A756,'[1]shui_24h-VS-hzt_10_24h.GeneDiff'!$1:$1048576,5,0)</f>
        <v>38</v>
      </c>
      <c r="F756">
        <f>VLOOKUP(A756,'[1]shui_24h-VS-hzt_10_24h.GeneDiff'!$1:$1048576,6,0)</f>
        <v>45</v>
      </c>
      <c r="G756">
        <f>VLOOKUP(A756,'[1]shui_24h-VS-hzt_10_24h.GeneDiff'!$1:$1048576,7,0)</f>
        <v>1.6415878997081299</v>
      </c>
      <c r="H756">
        <f>VLOOKUP(A756,'[1]shui_24h-VS-hzt_10_24h.GeneDiff'!$1:$1048576,8,0)</f>
        <v>-1.2800735636627301</v>
      </c>
      <c r="I756" t="str">
        <f>VLOOKUP(A756,'[1]shui_24h-VS-hzt_10_24h.GeneDiff'!$1:$1048576,9,0)</f>
        <v>down</v>
      </c>
      <c r="J756">
        <f>VLOOKUP(A756,'[1]shui_24h-VS-hzt_10_24h.GeneDiff'!$1:$1048576,10,0)</f>
        <v>1.3547189132582301E-3</v>
      </c>
      <c r="K756">
        <f>VLOOKUP(A756,'[1]shui_24h-VS-hzt_10_24h.GeneDiff'!$1:$1048576,11,0)</f>
        <v>2.8008480404012399E-2</v>
      </c>
      <c r="L756" t="str">
        <f>VLOOKUP(A756,'[1]shui_24h-VS-hzt_10_24h.GeneDiff'!$1:$1048576,12,0)</f>
        <v>-</v>
      </c>
      <c r="M756" t="str">
        <f>VLOOKUP(A756,'[1]shui_24h-VS-hzt_10_24h.GeneDiff'!$1:$1048576,13,0)</f>
        <v>-</v>
      </c>
      <c r="N756" t="str">
        <f>VLOOKUP(A756,'[1]shui_24h-VS-hzt_10_24h.GeneDiff'!$1:$1048576,14,0)</f>
        <v>-</v>
      </c>
      <c r="O756" t="str">
        <f>VLOOKUP(A756,'[1]shui_24h-VS-hzt_10_24h.GeneDiff'!$1:$1048576,15,0)</f>
        <v>-</v>
      </c>
      <c r="P756" t="str">
        <f>VLOOKUP(A756,'[1]shui_24h-VS-hzt_10_24h.GeneDiff'!$1:$1048576,16,0)</f>
        <v>gi|697171876|ref|XP_009594873.1|;gi|697171888|ref|XP_009594880.1|;gi|971569243|ref|XP_015169103.1|;gi|697171878|ref|XP_009594874.1|;gi|697171886|ref|XP_009594879.1|/0;0;9.66982e-30;0;0/PREDICTED: nuclear transcription factor Y subunit gamma-like isoform X5 [Nicotiana tomentosiformis];PREDICTED: nuclear transcription factor Y subunit gamma-like isoform X11 [Nicotiana tomentosiformis];PREDICTED: uncharacterized protein LOC102579790 [Solanum tuberosum];PREDICTED: nuclear transcription factor Y subunit gamma-like isoform X6 [Nicotiana tomentosiformis];PREDICTED: nuclear transcription factor Y subunit gamma-like isoform X10 [Nicotiana tomentosiformis]</v>
      </c>
    </row>
    <row r="757" spans="1:16">
      <c r="A757" s="1" t="s">
        <v>715</v>
      </c>
      <c r="B757">
        <f>VLOOKUP(A757,'[1]shui_24h-VS-hzt_10_24h.GeneDiff'!$1:$1048576,2,0)</f>
        <v>351</v>
      </c>
      <c r="C757">
        <f>VLOOKUP(A757,'[1]shui_24h-VS-hzt_10_24h.GeneDiff'!$1:$1048576,3,0)</f>
        <v>114</v>
      </c>
      <c r="D757">
        <f>VLOOKUP(A757,'[1]shui_24h-VS-hzt_10_24h.GeneDiff'!$1:$1048576,4,0)</f>
        <v>177</v>
      </c>
      <c r="E757">
        <f>VLOOKUP(A757,'[1]shui_24h-VS-hzt_10_24h.GeneDiff'!$1:$1048576,5,0)</f>
        <v>74</v>
      </c>
      <c r="F757">
        <f>VLOOKUP(A757,'[1]shui_24h-VS-hzt_10_24h.GeneDiff'!$1:$1048576,6,0)</f>
        <v>64</v>
      </c>
      <c r="G757">
        <f>VLOOKUP(A757,'[1]shui_24h-VS-hzt_10_24h.GeneDiff'!$1:$1048576,7,0)</f>
        <v>2.2398237899604401</v>
      </c>
      <c r="H757">
        <f>VLOOKUP(A757,'[1]shui_24h-VS-hzt_10_24h.GeneDiff'!$1:$1048576,8,0)</f>
        <v>-1.09591310390539</v>
      </c>
      <c r="I757" t="str">
        <f>VLOOKUP(A757,'[1]shui_24h-VS-hzt_10_24h.GeneDiff'!$1:$1048576,9,0)</f>
        <v>down</v>
      </c>
      <c r="J757">
        <f>VLOOKUP(A757,'[1]shui_24h-VS-hzt_10_24h.GeneDiff'!$1:$1048576,10,0)</f>
        <v>1.35856435844545E-3</v>
      </c>
      <c r="K757">
        <f>VLOOKUP(A757,'[1]shui_24h-VS-hzt_10_24h.GeneDiff'!$1:$1048576,11,0)</f>
        <v>2.8063759768767599E-2</v>
      </c>
      <c r="L757" t="str">
        <f>VLOOKUP(A757,'[1]shui_24h-VS-hzt_10_24h.GeneDiff'!$1:$1048576,12,0)</f>
        <v>-</v>
      </c>
      <c r="M757" t="str">
        <f>VLOOKUP(A757,'[1]shui_24h-VS-hzt_10_24h.GeneDiff'!$1:$1048576,13,0)</f>
        <v>GO:0031224//intrinsic component of membrane;GO:0044437</v>
      </c>
      <c r="N757" t="str">
        <f>VLOOKUP(A757,'[1]shui_24h-VS-hzt_10_24h.GeneDiff'!$1:$1048576,14,0)</f>
        <v>GO:0015291//secondary active transmembrane transporter activity;GO:0015119</v>
      </c>
      <c r="O757" t="str">
        <f>VLOOKUP(A757,'[1]shui_24h-VS-hzt_10_24h.GeneDiff'!$1:$1048576,15,0)</f>
        <v>GO:0009642//response to light intensity;GO:0051707//response to other organism;GO:0015712//hexose phosphate transport;GO:0015717//triose phosphate transport;GO:0015979//photosynthesis;GO:0034285;GO:0015718//monocarboxylic acid transport;GO:0009746</v>
      </c>
      <c r="P757" t="str">
        <f>VLOOKUP(A757,'[1]shui_24h-VS-hzt_10_24h.GeneDiff'!$1:$1048576,16,0)</f>
        <v>gi|697130345|ref|XP_009619233.1|/1.3548e-54/PREDICTED: glucose-6-phosphate/phosphate translocator 2, chloroplastic-like [Nicotiana tomentosiformis]</v>
      </c>
    </row>
    <row r="758" spans="1:16">
      <c r="A758" s="1" t="s">
        <v>716</v>
      </c>
      <c r="B758">
        <f>VLOOKUP(A758,'[1]shui_24h-VS-hzt_10_24h.GeneDiff'!$1:$1048576,2,0)</f>
        <v>5682</v>
      </c>
      <c r="C758">
        <f>VLOOKUP(A758,'[1]shui_24h-VS-hzt_10_24h.GeneDiff'!$1:$1048576,3,0)</f>
        <v>96</v>
      </c>
      <c r="D758">
        <f>VLOOKUP(A758,'[1]shui_24h-VS-hzt_10_24h.GeneDiff'!$1:$1048576,4,0)</f>
        <v>76</v>
      </c>
      <c r="E758">
        <f>VLOOKUP(A758,'[1]shui_24h-VS-hzt_10_24h.GeneDiff'!$1:$1048576,5,0)</f>
        <v>32</v>
      </c>
      <c r="F758">
        <f>VLOOKUP(A758,'[1]shui_24h-VS-hzt_10_24h.GeneDiff'!$1:$1048576,6,0)</f>
        <v>38</v>
      </c>
      <c r="G758">
        <f>VLOOKUP(A758,'[1]shui_24h-VS-hzt_10_24h.GeneDiff'!$1:$1048576,7,0)</f>
        <v>1.43973902289552</v>
      </c>
      <c r="H758">
        <f>VLOOKUP(A758,'[1]shui_24h-VS-hzt_10_24h.GeneDiff'!$1:$1048576,8,0)</f>
        <v>-1.3354198555772601</v>
      </c>
      <c r="I758" t="str">
        <f>VLOOKUP(A758,'[1]shui_24h-VS-hzt_10_24h.GeneDiff'!$1:$1048576,9,0)</f>
        <v>down</v>
      </c>
      <c r="J758">
        <f>VLOOKUP(A758,'[1]shui_24h-VS-hzt_10_24h.GeneDiff'!$1:$1048576,10,0)</f>
        <v>1.36496555777349E-3</v>
      </c>
      <c r="K758">
        <f>VLOOKUP(A758,'[1]shui_24h-VS-hzt_10_24h.GeneDiff'!$1:$1048576,11,0)</f>
        <v>2.8091383205639898E-2</v>
      </c>
      <c r="L758" t="str">
        <f>VLOOKUP(A758,'[1]shui_24h-VS-hzt_10_24h.GeneDiff'!$1:$1048576,12,0)</f>
        <v>ko04140//Regulation of autophagy</v>
      </c>
      <c r="M758" t="str">
        <f>VLOOKUP(A758,'[1]shui_24h-VS-hzt_10_24h.GeneDiff'!$1:$1048576,13,0)</f>
        <v>-</v>
      </c>
      <c r="N758" t="str">
        <f>VLOOKUP(A758,'[1]shui_24h-VS-hzt_10_24h.GeneDiff'!$1:$1048576,14,0)</f>
        <v>-</v>
      </c>
      <c r="O758" t="str">
        <f>VLOOKUP(A758,'[1]shui_24h-VS-hzt_10_24h.GeneDiff'!$1:$1048576,15,0)</f>
        <v>-</v>
      </c>
      <c r="P758" t="str">
        <f>VLOOKUP(A758,'[1]shui_24h-VS-hzt_10_24h.GeneDiff'!$1:$1048576,16,0)</f>
        <v>gi|697151116|ref|XP_009629772.1|/0/PREDICTED: uncharacterized protein LOC104119874 [Nicotiana tomentosiformis]</v>
      </c>
    </row>
    <row r="759" spans="1:16">
      <c r="A759" s="1" t="s">
        <v>717</v>
      </c>
      <c r="B759">
        <f>VLOOKUP(A759,'[1]shui_24h-VS-hzt_10_24h.GeneDiff'!$1:$1048576,2,0)</f>
        <v>1110</v>
      </c>
      <c r="C759">
        <f>VLOOKUP(A759,'[1]shui_24h-VS-hzt_10_24h.GeneDiff'!$1:$1048576,3,0)</f>
        <v>71</v>
      </c>
      <c r="D759">
        <f>VLOOKUP(A759,'[1]shui_24h-VS-hzt_10_24h.GeneDiff'!$1:$1048576,4,0)</f>
        <v>96</v>
      </c>
      <c r="E759">
        <f>VLOOKUP(A759,'[1]shui_24h-VS-hzt_10_24h.GeneDiff'!$1:$1048576,5,0)</f>
        <v>31</v>
      </c>
      <c r="F759">
        <f>VLOOKUP(A759,'[1]shui_24h-VS-hzt_10_24h.GeneDiff'!$1:$1048576,6,0)</f>
        <v>36</v>
      </c>
      <c r="G759">
        <f>VLOOKUP(A759,'[1]shui_24h-VS-hzt_10_24h.GeneDiff'!$1:$1048576,7,0)</f>
        <v>1.38714718360775</v>
      </c>
      <c r="H759">
        <f>VLOOKUP(A759,'[1]shui_24h-VS-hzt_10_24h.GeneDiff'!$1:$1048576,8,0)</f>
        <v>-1.3447859318273401</v>
      </c>
      <c r="I759" t="str">
        <f>VLOOKUP(A759,'[1]shui_24h-VS-hzt_10_24h.GeneDiff'!$1:$1048576,9,0)</f>
        <v>down</v>
      </c>
      <c r="J759">
        <f>VLOOKUP(A759,'[1]shui_24h-VS-hzt_10_24h.GeneDiff'!$1:$1048576,10,0)</f>
        <v>1.3910272977835699E-3</v>
      </c>
      <c r="K759">
        <f>VLOOKUP(A759,'[1]shui_24h-VS-hzt_10_24h.GeneDiff'!$1:$1048576,11,0)</f>
        <v>2.8534612668717201E-2</v>
      </c>
      <c r="L759" t="str">
        <f>VLOOKUP(A759,'[1]shui_24h-VS-hzt_10_24h.GeneDiff'!$1:$1048576,12,0)</f>
        <v>-</v>
      </c>
      <c r="M759" t="str">
        <f>VLOOKUP(A759,'[1]shui_24h-VS-hzt_10_24h.GeneDiff'!$1:$1048576,13,0)</f>
        <v>-</v>
      </c>
      <c r="N759" t="str">
        <f>VLOOKUP(A759,'[1]shui_24h-VS-hzt_10_24h.GeneDiff'!$1:$1048576,14,0)</f>
        <v>GO:0004871//signal transducer activity;GO:0046983//protein dimerization activity;GO:0016740//transferase activity;GO:0032550</v>
      </c>
      <c r="O759" t="str">
        <f>VLOOKUP(A759,'[1]shui_24h-VS-hzt_10_24h.GeneDiff'!$1:$1048576,15,0)</f>
        <v>GO:0006468//protein phosphorylation;GO:0007154//cell communication</v>
      </c>
      <c r="P759" t="str">
        <f>VLOOKUP(A759,'[1]shui_24h-VS-hzt_10_24h.GeneDiff'!$1:$1048576,16,0)</f>
        <v>gi|698424089|ref|XP_009783249.1|/0/PREDICTED: [Pyruvate dehydrogenase (acetyl-transferring)] kinase, mitochondrial-like [Nicotiana sylvestris]</v>
      </c>
    </row>
    <row r="760" spans="1:16">
      <c r="A760" s="1" t="s">
        <v>718</v>
      </c>
      <c r="B760">
        <f>VLOOKUP(A760,'[1]shui_24h-VS-hzt_10_24h.GeneDiff'!$1:$1048576,2,0)</f>
        <v>780</v>
      </c>
      <c r="C760">
        <f>VLOOKUP(A760,'[1]shui_24h-VS-hzt_10_24h.GeneDiff'!$1:$1048576,3,0)</f>
        <v>58</v>
      </c>
      <c r="D760">
        <f>VLOOKUP(A760,'[1]shui_24h-VS-hzt_10_24h.GeneDiff'!$1:$1048576,4,0)</f>
        <v>93</v>
      </c>
      <c r="E760">
        <f>VLOOKUP(A760,'[1]shui_24h-VS-hzt_10_24h.GeneDiff'!$1:$1048576,5,0)</f>
        <v>16</v>
      </c>
      <c r="F760">
        <f>VLOOKUP(A760,'[1]shui_24h-VS-hzt_10_24h.GeneDiff'!$1:$1048576,6,0)</f>
        <v>35</v>
      </c>
      <c r="G760">
        <f>VLOOKUP(A760,'[1]shui_24h-VS-hzt_10_24h.GeneDiff'!$1:$1048576,7,0)</f>
        <v>1.17853198493589</v>
      </c>
      <c r="H760">
        <f>VLOOKUP(A760,'[1]shui_24h-VS-hzt_10_24h.GeneDiff'!$1:$1048576,8,0)</f>
        <v>-1.6006939719087601</v>
      </c>
      <c r="I760" t="str">
        <f>VLOOKUP(A760,'[1]shui_24h-VS-hzt_10_24h.GeneDiff'!$1:$1048576,9,0)</f>
        <v>down</v>
      </c>
      <c r="J760">
        <f>VLOOKUP(A760,'[1]shui_24h-VS-hzt_10_24h.GeneDiff'!$1:$1048576,10,0)</f>
        <v>1.3978568495523599E-3</v>
      </c>
      <c r="K760">
        <f>VLOOKUP(A760,'[1]shui_24h-VS-hzt_10_24h.GeneDiff'!$1:$1048576,11,0)</f>
        <v>2.86188497464522E-2</v>
      </c>
      <c r="L760" t="str">
        <f>VLOOKUP(A760,'[1]shui_24h-VS-hzt_10_24h.GeneDiff'!$1:$1048576,12,0)</f>
        <v>-</v>
      </c>
      <c r="M760" t="str">
        <f>VLOOKUP(A760,'[1]shui_24h-VS-hzt_10_24h.GeneDiff'!$1:$1048576,13,0)</f>
        <v>-</v>
      </c>
      <c r="N760" t="str">
        <f>VLOOKUP(A760,'[1]shui_24h-VS-hzt_10_24h.GeneDiff'!$1:$1048576,14,0)</f>
        <v>-</v>
      </c>
      <c r="O760" t="str">
        <f>VLOOKUP(A760,'[1]shui_24h-VS-hzt_10_24h.GeneDiff'!$1:$1048576,15,0)</f>
        <v>GO:0006787</v>
      </c>
      <c r="P760" t="str">
        <f>VLOOKUP(A760,'[1]shui_24h-VS-hzt_10_24h.GeneDiff'!$1:$1048576,16,0)</f>
        <v>gi|698516221|ref|XP_009802993.1|/2.50699e-108/PREDICTED: protein STAY-GREEN, chloroplastic-like [Nicotiana sylvestris]</v>
      </c>
    </row>
    <row r="761" spans="1:16">
      <c r="A761" s="1" t="s">
        <v>719</v>
      </c>
      <c r="B761">
        <f>VLOOKUP(A761,'[1]shui_24h-VS-hzt_10_24h.GeneDiff'!$1:$1048576,2,0)</f>
        <v>615</v>
      </c>
      <c r="C761">
        <f>VLOOKUP(A761,'[1]shui_24h-VS-hzt_10_24h.GeneDiff'!$1:$1048576,3,0)</f>
        <v>114</v>
      </c>
      <c r="D761">
        <f>VLOOKUP(A761,'[1]shui_24h-VS-hzt_10_24h.GeneDiff'!$1:$1048576,4,0)</f>
        <v>121</v>
      </c>
      <c r="E761">
        <f>VLOOKUP(A761,'[1]shui_24h-VS-hzt_10_24h.GeneDiff'!$1:$1048576,5,0)</f>
        <v>61</v>
      </c>
      <c r="F761">
        <f>VLOOKUP(A761,'[1]shui_24h-VS-hzt_10_24h.GeneDiff'!$1:$1048576,6,0)</f>
        <v>49</v>
      </c>
      <c r="G761">
        <f>VLOOKUP(A761,'[1]shui_24h-VS-hzt_10_24h.GeneDiff'!$1:$1048576,7,0)</f>
        <v>1.9367066901984999</v>
      </c>
      <c r="H761">
        <f>VLOOKUP(A761,'[1]shui_24h-VS-hzt_10_24h.GeneDiff'!$1:$1048576,8,0)</f>
        <v>-1.1207440465309999</v>
      </c>
      <c r="I761" t="str">
        <f>VLOOKUP(A761,'[1]shui_24h-VS-hzt_10_24h.GeneDiff'!$1:$1048576,9,0)</f>
        <v>down</v>
      </c>
      <c r="J761">
        <f>VLOOKUP(A761,'[1]shui_24h-VS-hzt_10_24h.GeneDiff'!$1:$1048576,10,0)</f>
        <v>1.4297380130502599E-3</v>
      </c>
      <c r="K761">
        <f>VLOOKUP(A761,'[1]shui_24h-VS-hzt_10_24h.GeneDiff'!$1:$1048576,11,0)</f>
        <v>2.8991091474185202E-2</v>
      </c>
      <c r="L761" t="str">
        <f>VLOOKUP(A761,'[1]shui_24h-VS-hzt_10_24h.GeneDiff'!$1:$1048576,12,0)</f>
        <v>-</v>
      </c>
      <c r="M761" t="str">
        <f>VLOOKUP(A761,'[1]shui_24h-VS-hzt_10_24h.GeneDiff'!$1:$1048576,13,0)</f>
        <v>GO:0005737//cytoplasm;GO:0044424</v>
      </c>
      <c r="N761" t="str">
        <f>VLOOKUP(A761,'[1]shui_24h-VS-hzt_10_24h.GeneDiff'!$1:$1048576,14,0)</f>
        <v>-</v>
      </c>
      <c r="O761" t="str">
        <f>VLOOKUP(A761,'[1]shui_24h-VS-hzt_10_24h.GeneDiff'!$1:$1048576,15,0)</f>
        <v>-</v>
      </c>
      <c r="P761" t="str">
        <f>VLOOKUP(A761,'[1]shui_24h-VS-hzt_10_24h.GeneDiff'!$1:$1048576,16,0)</f>
        <v>gi|698564196|ref|XP_009772915.1|;gi|698564210|ref|XP_009772919.1|;gi|698564200|ref|XP_009772916.1|/2.34747e-91;3.77699e-132;1.94744e-68/PREDICTED: maf-like protein DDB_G0281937 isoform X2 [Nicotiana sylvestris];PREDICTED: maf-like protein DDB_G0281937 isoform X6 [Nicotiana sylvestris];PREDICTED: maf-like protein DDB_G0281937 isoform X3 [Nicotiana sylvestris]</v>
      </c>
    </row>
    <row r="762" spans="1:16">
      <c r="A762" s="1" t="s">
        <v>720</v>
      </c>
      <c r="B762">
        <f>VLOOKUP(A762,'[1]shui_24h-VS-hzt_10_24h.GeneDiff'!$1:$1048576,2,0)</f>
        <v>2499</v>
      </c>
      <c r="C762">
        <f>VLOOKUP(A762,'[1]shui_24h-VS-hzt_10_24h.GeneDiff'!$1:$1048576,3,0)</f>
        <v>141</v>
      </c>
      <c r="D762">
        <f>VLOOKUP(A762,'[1]shui_24h-VS-hzt_10_24h.GeneDiff'!$1:$1048576,4,0)</f>
        <v>138</v>
      </c>
      <c r="E762">
        <f>VLOOKUP(A762,'[1]shui_24h-VS-hzt_10_24h.GeneDiff'!$1:$1048576,5,0)</f>
        <v>61</v>
      </c>
      <c r="F762">
        <f>VLOOKUP(A762,'[1]shui_24h-VS-hzt_10_24h.GeneDiff'!$1:$1048576,6,0)</f>
        <v>80</v>
      </c>
      <c r="G762">
        <f>VLOOKUP(A762,'[1]shui_24h-VS-hzt_10_24h.GeneDiff'!$1:$1048576,7,0)</f>
        <v>2.21189659012538</v>
      </c>
      <c r="H762">
        <f>VLOOKUP(A762,'[1]shui_24h-VS-hzt_10_24h.GeneDiff'!$1:$1048576,8,0)</f>
        <v>-1.0229086270001</v>
      </c>
      <c r="I762" t="str">
        <f>VLOOKUP(A762,'[1]shui_24h-VS-hzt_10_24h.GeneDiff'!$1:$1048576,9,0)</f>
        <v>down</v>
      </c>
      <c r="J762">
        <f>VLOOKUP(A762,'[1]shui_24h-VS-hzt_10_24h.GeneDiff'!$1:$1048576,10,0)</f>
        <v>1.50501890445771E-3</v>
      </c>
      <c r="K762">
        <f>VLOOKUP(A762,'[1]shui_24h-VS-hzt_10_24h.GeneDiff'!$1:$1048576,11,0)</f>
        <v>2.99947794176024E-2</v>
      </c>
      <c r="L762" t="str">
        <f>VLOOKUP(A762,'[1]shui_24h-VS-hzt_10_24h.GeneDiff'!$1:$1048576,12,0)</f>
        <v>-</v>
      </c>
      <c r="M762" t="str">
        <f>VLOOKUP(A762,'[1]shui_24h-VS-hzt_10_24h.GeneDiff'!$1:$1048576,13,0)</f>
        <v>-</v>
      </c>
      <c r="N762" t="str">
        <f>VLOOKUP(A762,'[1]shui_24h-VS-hzt_10_24h.GeneDiff'!$1:$1048576,14,0)</f>
        <v>-</v>
      </c>
      <c r="O762" t="str">
        <f>VLOOKUP(A762,'[1]shui_24h-VS-hzt_10_24h.GeneDiff'!$1:$1048576,15,0)</f>
        <v>-</v>
      </c>
      <c r="P762" t="str">
        <f>VLOOKUP(A762,'[1]shui_24h-VS-hzt_10_24h.GeneDiff'!$1:$1048576,16,0)</f>
        <v>gi|697121211|ref|XP_009614576.1|/0/PREDICTED: chloroplastic group IIA intron splicing facilitator CRS1, chloroplastic [Nicotiana tomentosiformis]</v>
      </c>
    </row>
    <row r="763" spans="1:16">
      <c r="A763" s="1" t="s">
        <v>721</v>
      </c>
      <c r="B763">
        <f>VLOOKUP(A763,'[1]shui_24h-VS-hzt_10_24h.GeneDiff'!$1:$1048576,2,0)</f>
        <v>1422</v>
      </c>
      <c r="C763">
        <f>VLOOKUP(A763,'[1]shui_24h-VS-hzt_10_24h.GeneDiff'!$1:$1048576,3,0)</f>
        <v>62</v>
      </c>
      <c r="D763">
        <f>VLOOKUP(A763,'[1]shui_24h-VS-hzt_10_24h.GeneDiff'!$1:$1048576,4,0)</f>
        <v>113</v>
      </c>
      <c r="E763">
        <f>VLOOKUP(A763,'[1]shui_24h-VS-hzt_10_24h.GeneDiff'!$1:$1048576,5,0)</f>
        <v>25</v>
      </c>
      <c r="F763">
        <f>VLOOKUP(A763,'[1]shui_24h-VS-hzt_10_24h.GeneDiff'!$1:$1048576,6,0)</f>
        <v>40</v>
      </c>
      <c r="G763">
        <f>VLOOKUP(A763,'[1]shui_24h-VS-hzt_10_24h.GeneDiff'!$1:$1048576,7,0)</f>
        <v>1.41796564650011</v>
      </c>
      <c r="H763">
        <f>VLOOKUP(A763,'[1]shui_24h-VS-hzt_10_24h.GeneDiff'!$1:$1048576,8,0)</f>
        <v>-1.45652329154156</v>
      </c>
      <c r="I763" t="str">
        <f>VLOOKUP(A763,'[1]shui_24h-VS-hzt_10_24h.GeneDiff'!$1:$1048576,9,0)</f>
        <v>down</v>
      </c>
      <c r="J763">
        <f>VLOOKUP(A763,'[1]shui_24h-VS-hzt_10_24h.GeneDiff'!$1:$1048576,10,0)</f>
        <v>1.53050823730182E-3</v>
      </c>
      <c r="K763">
        <f>VLOOKUP(A763,'[1]shui_24h-VS-hzt_10_24h.GeneDiff'!$1:$1048576,11,0)</f>
        <v>3.0387527842499401E-2</v>
      </c>
      <c r="L763" t="str">
        <f>VLOOKUP(A763,'[1]shui_24h-VS-hzt_10_24h.GeneDiff'!$1:$1048576,12,0)</f>
        <v>-</v>
      </c>
      <c r="M763" t="str">
        <f>VLOOKUP(A763,'[1]shui_24h-VS-hzt_10_24h.GeneDiff'!$1:$1048576,13,0)</f>
        <v>GO:0043231//intracellular membrane-bounded organelle</v>
      </c>
      <c r="N763" t="str">
        <f>VLOOKUP(A763,'[1]shui_24h-VS-hzt_10_24h.GeneDiff'!$1:$1048576,14,0)</f>
        <v>GO:0046872//metal ion binding</v>
      </c>
      <c r="O763" t="str">
        <f>VLOOKUP(A763,'[1]shui_24h-VS-hzt_10_24h.GeneDiff'!$1:$1048576,15,0)</f>
        <v>-</v>
      </c>
      <c r="P763" t="str">
        <f>VLOOKUP(A763,'[1]shui_24h-VS-hzt_10_24h.GeneDiff'!$1:$1048576,16,0)</f>
        <v>gi|698578980|ref|XP_009776896.1|/5.59373e-174/PREDICTED: LETM1 and EF-hand domain-containing protein 1, mitochondrial [Nicotiana sylvestris]</v>
      </c>
    </row>
    <row r="764" spans="1:16">
      <c r="A764" s="1" t="s">
        <v>722</v>
      </c>
      <c r="B764">
        <f>VLOOKUP(A764,'[1]shui_24h-VS-hzt_10_24h.GeneDiff'!$1:$1048576,2,0)</f>
        <v>2514</v>
      </c>
      <c r="C764">
        <f>VLOOKUP(A764,'[1]shui_24h-VS-hzt_10_24h.GeneDiff'!$1:$1048576,3,0)</f>
        <v>41</v>
      </c>
      <c r="D764">
        <f>VLOOKUP(A764,'[1]shui_24h-VS-hzt_10_24h.GeneDiff'!$1:$1048576,4,0)</f>
        <v>45</v>
      </c>
      <c r="E764">
        <f>VLOOKUP(A764,'[1]shui_24h-VS-hzt_10_24h.GeneDiff'!$1:$1048576,5,0)</f>
        <v>14</v>
      </c>
      <c r="F764">
        <f>VLOOKUP(A764,'[1]shui_24h-VS-hzt_10_24h.GeneDiff'!$1:$1048576,6,0)</f>
        <v>13</v>
      </c>
      <c r="G764">
        <f>VLOOKUP(A764,'[1]shui_24h-VS-hzt_10_24h.GeneDiff'!$1:$1048576,7,0)</f>
        <v>0.38978189836034799</v>
      </c>
      <c r="H764">
        <f>VLOOKUP(A764,'[1]shui_24h-VS-hzt_10_24h.GeneDiff'!$1:$1048576,8,0)</f>
        <v>-1.69283220085146</v>
      </c>
      <c r="I764" t="str">
        <f>VLOOKUP(A764,'[1]shui_24h-VS-hzt_10_24h.GeneDiff'!$1:$1048576,9,0)</f>
        <v>down</v>
      </c>
      <c r="J764">
        <f>VLOOKUP(A764,'[1]shui_24h-VS-hzt_10_24h.GeneDiff'!$1:$1048576,10,0)</f>
        <v>1.5327765205916601E-3</v>
      </c>
      <c r="K764">
        <f>VLOOKUP(A764,'[1]shui_24h-VS-hzt_10_24h.GeneDiff'!$1:$1048576,11,0)</f>
        <v>3.04134115278379E-2</v>
      </c>
      <c r="L764" t="str">
        <f>VLOOKUP(A764,'[1]shui_24h-VS-hzt_10_24h.GeneDiff'!$1:$1048576,12,0)</f>
        <v>ko00604//Glycosphingolipid biosynthesis - ganglio series;ko00531//Glycosaminoglycan degradation;ko01100//Metabolic pathways;ko00600//Sphingolipid metabolism;ko00052//Galactose metabolism;ko00511//Other glycan degradation</v>
      </c>
      <c r="M764" t="str">
        <f>VLOOKUP(A764,'[1]shui_24h-VS-hzt_10_24h.GeneDiff'!$1:$1048576,13,0)</f>
        <v>GO:0030312//external encapsulating structure</v>
      </c>
      <c r="N764" t="str">
        <f>VLOOKUP(A764,'[1]shui_24h-VS-hzt_10_24h.GeneDiff'!$1:$1048576,14,0)</f>
        <v>GO:0005488;GO:0015925//galactosidase activity</v>
      </c>
      <c r="O764" t="str">
        <f>VLOOKUP(A764,'[1]shui_24h-VS-hzt_10_24h.GeneDiff'!$1:$1048576,15,0)</f>
        <v>GO:0044238//primary metabolic process</v>
      </c>
      <c r="P764" t="str">
        <f>VLOOKUP(A764,'[1]shui_24h-VS-hzt_10_24h.GeneDiff'!$1:$1048576,16,0)</f>
        <v>gi|697114255|ref|XP_009611028.1|/0/PREDICTED: beta-galactosidase-like isoform X2 [Nicotiana tomentosiformis]</v>
      </c>
    </row>
    <row r="765" spans="1:16">
      <c r="A765" s="1" t="s">
        <v>723</v>
      </c>
      <c r="B765">
        <f>VLOOKUP(A765,'[1]shui_24h-VS-hzt_10_24h.GeneDiff'!$1:$1048576,2,0)</f>
        <v>339</v>
      </c>
      <c r="C765">
        <f>VLOOKUP(A765,'[1]shui_24h-VS-hzt_10_24h.GeneDiff'!$1:$1048576,3,0)</f>
        <v>48</v>
      </c>
      <c r="D765">
        <f>VLOOKUP(A765,'[1]shui_24h-VS-hzt_10_24h.GeneDiff'!$1:$1048576,4,0)</f>
        <v>77</v>
      </c>
      <c r="E765">
        <f>VLOOKUP(A765,'[1]shui_24h-VS-hzt_10_24h.GeneDiff'!$1:$1048576,5,0)</f>
        <v>13</v>
      </c>
      <c r="F765">
        <f>VLOOKUP(A765,'[1]shui_24h-VS-hzt_10_24h.GeneDiff'!$1:$1048576,6,0)</f>
        <v>28</v>
      </c>
      <c r="G765">
        <f>VLOOKUP(A765,'[1]shui_24h-VS-hzt_10_24h.GeneDiff'!$1:$1048576,7,0)</f>
        <v>0.90759435723711801</v>
      </c>
      <c r="H765">
        <f>VLOOKUP(A765,'[1]shui_24h-VS-hzt_10_24h.GeneDiff'!$1:$1048576,8,0)</f>
        <v>-1.64078348010849</v>
      </c>
      <c r="I765" t="str">
        <f>VLOOKUP(A765,'[1]shui_24h-VS-hzt_10_24h.GeneDiff'!$1:$1048576,9,0)</f>
        <v>down</v>
      </c>
      <c r="J765">
        <f>VLOOKUP(A765,'[1]shui_24h-VS-hzt_10_24h.GeneDiff'!$1:$1048576,10,0)</f>
        <v>1.5366039653466901E-3</v>
      </c>
      <c r="K765">
        <f>VLOOKUP(A765,'[1]shui_24h-VS-hzt_10_24h.GeneDiff'!$1:$1048576,11,0)</f>
        <v>3.0460405314839602E-2</v>
      </c>
      <c r="L765" t="str">
        <f>VLOOKUP(A765,'[1]shui_24h-VS-hzt_10_24h.GeneDiff'!$1:$1048576,12,0)</f>
        <v>-</v>
      </c>
      <c r="M765" t="str">
        <f>VLOOKUP(A765,'[1]shui_24h-VS-hzt_10_24h.GeneDiff'!$1:$1048576,13,0)</f>
        <v>-</v>
      </c>
      <c r="N765" t="str">
        <f>VLOOKUP(A765,'[1]shui_24h-VS-hzt_10_24h.GeneDiff'!$1:$1048576,14,0)</f>
        <v>-</v>
      </c>
      <c r="O765" t="str">
        <f>VLOOKUP(A765,'[1]shui_24h-VS-hzt_10_24h.GeneDiff'!$1:$1048576,15,0)</f>
        <v>-</v>
      </c>
      <c r="P765" t="str">
        <f>VLOOKUP(A765,'[1]shui_24h-VS-hzt_10_24h.GeneDiff'!$1:$1048576,16,0)</f>
        <v>gi|697123259|ref|XP_009615623.1|/2.46596e-61/PREDICTED: uncharacterized protein LOC104108321, partial [Nicotiana tomentosiformis]</v>
      </c>
    </row>
    <row r="766" spans="1:16">
      <c r="A766" s="1" t="s">
        <v>724</v>
      </c>
      <c r="B766">
        <f>VLOOKUP(A766,'[1]shui_24h-VS-hzt_10_24h.GeneDiff'!$1:$1048576,2,0)</f>
        <v>1626</v>
      </c>
      <c r="C766">
        <f>VLOOKUP(A766,'[1]shui_24h-VS-hzt_10_24h.GeneDiff'!$1:$1048576,3,0)</f>
        <v>30</v>
      </c>
      <c r="D766">
        <f>VLOOKUP(A766,'[1]shui_24h-VS-hzt_10_24h.GeneDiff'!$1:$1048576,4,0)</f>
        <v>77</v>
      </c>
      <c r="E766">
        <f>VLOOKUP(A766,'[1]shui_24h-VS-hzt_10_24h.GeneDiff'!$1:$1048576,5,0)</f>
        <v>11</v>
      </c>
      <c r="F766">
        <f>VLOOKUP(A766,'[1]shui_24h-VS-hzt_10_24h.GeneDiff'!$1:$1048576,6,0)</f>
        <v>19</v>
      </c>
      <c r="G766">
        <f>VLOOKUP(A766,'[1]shui_24h-VS-hzt_10_24h.GeneDiff'!$1:$1048576,7,0)</f>
        <v>0.64210285919155796</v>
      </c>
      <c r="H766">
        <f>VLOOKUP(A766,'[1]shui_24h-VS-hzt_10_24h.GeneDiff'!$1:$1048576,8,0)</f>
        <v>-1.85153602357842</v>
      </c>
      <c r="I766" t="str">
        <f>VLOOKUP(A766,'[1]shui_24h-VS-hzt_10_24h.GeneDiff'!$1:$1048576,9,0)</f>
        <v>down</v>
      </c>
      <c r="J766">
        <f>VLOOKUP(A766,'[1]shui_24h-VS-hzt_10_24h.GeneDiff'!$1:$1048576,10,0)</f>
        <v>1.5963966708291799E-3</v>
      </c>
      <c r="K766">
        <f>VLOOKUP(A766,'[1]shui_24h-VS-hzt_10_24h.GeneDiff'!$1:$1048576,11,0)</f>
        <v>3.1223815530132398E-2</v>
      </c>
      <c r="L766" t="str">
        <f>VLOOKUP(A766,'[1]shui_24h-VS-hzt_10_24h.GeneDiff'!$1:$1048576,12,0)</f>
        <v>ko01100//Metabolic pathways;ko00052//Galactose metabolism;ko00500//Starch and sucrose metabolism</v>
      </c>
      <c r="M766" t="str">
        <f>VLOOKUP(A766,'[1]shui_24h-VS-hzt_10_24h.GeneDiff'!$1:$1048576,13,0)</f>
        <v>-</v>
      </c>
      <c r="N766" t="str">
        <f>VLOOKUP(A766,'[1]shui_24h-VS-hzt_10_24h.GeneDiff'!$1:$1048576,14,0)</f>
        <v>GO:0016798//hydrolase activity, acting on glycosyl bonds</v>
      </c>
      <c r="O766" t="str">
        <f>VLOOKUP(A766,'[1]shui_24h-VS-hzt_10_24h.GeneDiff'!$1:$1048576,15,0)</f>
        <v>GO:0044238//primary metabolic process;GO:0008152//metabolic process</v>
      </c>
      <c r="P766" t="str">
        <f>VLOOKUP(A766,'[1]shui_24h-VS-hzt_10_24h.GeneDiff'!$1:$1048576,16,0)</f>
        <v>gi|698522407|ref|XP_009758023.1|/1.20233e-82/PREDICTED: beta-fructofuranosidase, insoluble isoenzyme CWINV1-like [Nicotiana sylvestris]</v>
      </c>
    </row>
    <row r="767" spans="1:16">
      <c r="A767" s="1" t="s">
        <v>725</v>
      </c>
      <c r="B767">
        <f>VLOOKUP(A767,'[1]shui_24h-VS-hzt_10_24h.GeneDiff'!$1:$1048576,2,0)</f>
        <v>783</v>
      </c>
      <c r="C767">
        <f>VLOOKUP(A767,'[1]shui_24h-VS-hzt_10_24h.GeneDiff'!$1:$1048576,3,0)</f>
        <v>318</v>
      </c>
      <c r="D767">
        <f>VLOOKUP(A767,'[1]shui_24h-VS-hzt_10_24h.GeneDiff'!$1:$1048576,4,0)</f>
        <v>592</v>
      </c>
      <c r="E767">
        <f>VLOOKUP(A767,'[1]shui_24h-VS-hzt_10_24h.GeneDiff'!$1:$1048576,5,0)</f>
        <v>107</v>
      </c>
      <c r="F767">
        <f>VLOOKUP(A767,'[1]shui_24h-VS-hzt_10_24h.GeneDiff'!$1:$1048576,6,0)</f>
        <v>302</v>
      </c>
      <c r="G767">
        <f>VLOOKUP(A767,'[1]shui_24h-VS-hzt_10_24h.GeneDiff'!$1:$1048576,7,0)</f>
        <v>3.8308775803830999</v>
      </c>
      <c r="H767">
        <f>VLOOKUP(A767,'[1]shui_24h-VS-hzt_10_24h.GeneDiff'!$1:$1048576,8,0)</f>
        <v>-1.1994440466001299</v>
      </c>
      <c r="I767" t="str">
        <f>VLOOKUP(A767,'[1]shui_24h-VS-hzt_10_24h.GeneDiff'!$1:$1048576,9,0)</f>
        <v>down</v>
      </c>
      <c r="J767">
        <f>VLOOKUP(A767,'[1]shui_24h-VS-hzt_10_24h.GeneDiff'!$1:$1048576,10,0)</f>
        <v>1.6606326107805401E-3</v>
      </c>
      <c r="K767">
        <f>VLOOKUP(A767,'[1]shui_24h-VS-hzt_10_24h.GeneDiff'!$1:$1048576,11,0)</f>
        <v>3.2042892035067098E-2</v>
      </c>
      <c r="L767" t="str">
        <f>VLOOKUP(A767,'[1]shui_24h-VS-hzt_10_24h.GeneDiff'!$1:$1048576,12,0)</f>
        <v>-</v>
      </c>
      <c r="M767" t="str">
        <f>VLOOKUP(A767,'[1]shui_24h-VS-hzt_10_24h.GeneDiff'!$1:$1048576,13,0)</f>
        <v>GO:0030312//external encapsulating structure;GO:0009536//plastid</v>
      </c>
      <c r="N767" t="str">
        <f>VLOOKUP(A767,'[1]shui_24h-VS-hzt_10_24h.GeneDiff'!$1:$1048576,14,0)</f>
        <v>-</v>
      </c>
      <c r="O767" t="str">
        <f>VLOOKUP(A767,'[1]shui_24h-VS-hzt_10_24h.GeneDiff'!$1:$1048576,15,0)</f>
        <v>GO:0071555//cell wall organization</v>
      </c>
      <c r="P767" t="str">
        <f>VLOOKUP(A767,'[1]shui_24h-VS-hzt_10_24h.GeneDiff'!$1:$1048576,16,0)</f>
        <v>gi|697177653|ref|XP_009597793.1|/0/PREDICTED: expansin-A6-like [Nicotiana tomentosiformis]</v>
      </c>
    </row>
    <row r="768" spans="1:16">
      <c r="A768" s="1" t="s">
        <v>726</v>
      </c>
      <c r="B768">
        <f>VLOOKUP(A768,'[1]shui_24h-VS-hzt_10_24h.GeneDiff'!$1:$1048576,2,0)</f>
        <v>1875</v>
      </c>
      <c r="C768">
        <f>VLOOKUP(A768,'[1]shui_24h-VS-hzt_10_24h.GeneDiff'!$1:$1048576,3,0)</f>
        <v>63</v>
      </c>
      <c r="D768">
        <f>VLOOKUP(A768,'[1]shui_24h-VS-hzt_10_24h.GeneDiff'!$1:$1048576,4,0)</f>
        <v>111</v>
      </c>
      <c r="E768">
        <f>VLOOKUP(A768,'[1]shui_24h-VS-hzt_10_24h.GeneDiff'!$1:$1048576,5,0)</f>
        <v>28</v>
      </c>
      <c r="F768">
        <f>VLOOKUP(A768,'[1]shui_24h-VS-hzt_10_24h.GeneDiff'!$1:$1048576,6,0)</f>
        <v>39</v>
      </c>
      <c r="G768">
        <f>VLOOKUP(A768,'[1]shui_24h-VS-hzt_10_24h.GeneDiff'!$1:$1048576,7,0)</f>
        <v>1.4246849360898699</v>
      </c>
      <c r="H768">
        <f>VLOOKUP(A768,'[1]shui_24h-VS-hzt_10_24h.GeneDiff'!$1:$1048576,8,0)</f>
        <v>-1.40251474624835</v>
      </c>
      <c r="I768" t="str">
        <f>VLOOKUP(A768,'[1]shui_24h-VS-hzt_10_24h.GeneDiff'!$1:$1048576,9,0)</f>
        <v>down</v>
      </c>
      <c r="J768">
        <f>VLOOKUP(A768,'[1]shui_24h-VS-hzt_10_24h.GeneDiff'!$1:$1048576,10,0)</f>
        <v>1.68166101586362E-3</v>
      </c>
      <c r="K768">
        <f>VLOOKUP(A768,'[1]shui_24h-VS-hzt_10_24h.GeneDiff'!$1:$1048576,11,0)</f>
        <v>3.2329933029978102E-2</v>
      </c>
      <c r="L768" t="str">
        <f>VLOOKUP(A768,'[1]shui_24h-VS-hzt_10_24h.GeneDiff'!$1:$1048576,12,0)</f>
        <v>ko01100//Metabolic pathways;ko00620//Pyruvate metabolism;ko00710//Carbon fixation in photosynthetic organisms</v>
      </c>
      <c r="M768" t="str">
        <f>VLOOKUP(A768,'[1]shui_24h-VS-hzt_10_24h.GeneDiff'!$1:$1048576,13,0)</f>
        <v>-</v>
      </c>
      <c r="N768" t="str">
        <f>VLOOKUP(A768,'[1]shui_24h-VS-hzt_10_24h.GeneDiff'!$1:$1048576,14,0)</f>
        <v>-</v>
      </c>
      <c r="O768" t="str">
        <f>VLOOKUP(A768,'[1]shui_24h-VS-hzt_10_24h.GeneDiff'!$1:$1048576,15,0)</f>
        <v>-</v>
      </c>
      <c r="P768" t="str">
        <f>VLOOKUP(A768,'[1]shui_24h-VS-hzt_10_24h.GeneDiff'!$1:$1048576,16,0)</f>
        <v>gi|316980592|dbj|BAJ51944.1|;gi|697125023|ref|XP_009616524.1|;gi|697125021|ref|XP_009616523.1|/1.07974e-171;0;0/NADP-dependent malic enzyme [Nicotiana benthamiana];PREDICTED: NADP-dependent malic enzyme-like isoform X2 [Nicotiana tomentosiformis];PREDICTED: NADP-dependent malic enzyme-like isoform X1 [Nicotiana tomentosiformis]</v>
      </c>
    </row>
    <row r="769" spans="1:16">
      <c r="A769" s="1" t="s">
        <v>727</v>
      </c>
      <c r="B769">
        <f>VLOOKUP(A769,'[1]shui_24h-VS-hzt_10_24h.GeneDiff'!$1:$1048576,2,0)</f>
        <v>1065</v>
      </c>
      <c r="C769">
        <f>VLOOKUP(A769,'[1]shui_24h-VS-hzt_10_24h.GeneDiff'!$1:$1048576,3,0)</f>
        <v>605</v>
      </c>
      <c r="D769">
        <f>VLOOKUP(A769,'[1]shui_24h-VS-hzt_10_24h.GeneDiff'!$1:$1048576,4,0)</f>
        <v>394</v>
      </c>
      <c r="E769">
        <f>VLOOKUP(A769,'[1]shui_24h-VS-hzt_10_24h.GeneDiff'!$1:$1048576,5,0)</f>
        <v>82</v>
      </c>
      <c r="F769">
        <f>VLOOKUP(A769,'[1]shui_24h-VS-hzt_10_24h.GeneDiff'!$1:$1048576,6,0)</f>
        <v>323</v>
      </c>
      <c r="G769">
        <f>VLOOKUP(A769,'[1]shui_24h-VS-hzt_10_24h.GeneDiff'!$1:$1048576,7,0)</f>
        <v>3.9354963322617902</v>
      </c>
      <c r="H769">
        <f>VLOOKUP(A769,'[1]shui_24h-VS-hzt_10_24h.GeneDiff'!$1:$1048576,8,0)</f>
        <v>-1.37934105252699</v>
      </c>
      <c r="I769" t="str">
        <f>VLOOKUP(A769,'[1]shui_24h-VS-hzt_10_24h.GeneDiff'!$1:$1048576,9,0)</f>
        <v>down</v>
      </c>
      <c r="J769">
        <f>VLOOKUP(A769,'[1]shui_24h-VS-hzt_10_24h.GeneDiff'!$1:$1048576,10,0)</f>
        <v>1.8203452374494101E-3</v>
      </c>
      <c r="K769">
        <f>VLOOKUP(A769,'[1]shui_24h-VS-hzt_10_24h.GeneDiff'!$1:$1048576,11,0)</f>
        <v>3.4116830201414899E-2</v>
      </c>
      <c r="L769" t="str">
        <f>VLOOKUP(A769,'[1]shui_24h-VS-hzt_10_24h.GeneDiff'!$1:$1048576,12,0)</f>
        <v>ko00941//Flavonoid biosynthesis;ko01100//Metabolic pathways;ko01110//Biosynthesis of secondary metabolites</v>
      </c>
      <c r="M769" t="str">
        <f>VLOOKUP(A769,'[1]shui_24h-VS-hzt_10_24h.GeneDiff'!$1:$1048576,13,0)</f>
        <v>-</v>
      </c>
      <c r="N769" t="str">
        <f>VLOOKUP(A769,'[1]shui_24h-VS-hzt_10_24h.GeneDiff'!$1:$1048576,14,0)</f>
        <v>GO:0046914//transition metal ion binding;GO:0016705//oxidoreductase activity, acting on paired donors, with incorporation or reduction of molecular oxygen</v>
      </c>
      <c r="O769" t="str">
        <f>VLOOKUP(A769,'[1]shui_24h-VS-hzt_10_24h.GeneDiff'!$1:$1048576,15,0)</f>
        <v>GO:0044710</v>
      </c>
      <c r="P769" t="str">
        <f>VLOOKUP(A769,'[1]shui_24h-VS-hzt_10_24h.GeneDiff'!$1:$1048576,16,0)</f>
        <v>gi|697125155|ref|XP_009616591.1|/0/PREDICTED: 1-aminocyclopropane-1-carboxylate oxidase 5-like [Nicotiana tomentosiformis]</v>
      </c>
    </row>
    <row r="770" spans="1:16">
      <c r="A770" s="1" t="s">
        <v>728</v>
      </c>
      <c r="B770">
        <f>VLOOKUP(A770,'[1]shui_24h-VS-hzt_10_24h.GeneDiff'!$1:$1048576,2,0)</f>
        <v>2217</v>
      </c>
      <c r="C770">
        <f>VLOOKUP(A770,'[1]shui_24h-VS-hzt_10_24h.GeneDiff'!$1:$1048576,3,0)</f>
        <v>50</v>
      </c>
      <c r="D770">
        <f>VLOOKUP(A770,'[1]shui_24h-VS-hzt_10_24h.GeneDiff'!$1:$1048576,4,0)</f>
        <v>94</v>
      </c>
      <c r="E770">
        <f>VLOOKUP(A770,'[1]shui_24h-VS-hzt_10_24h.GeneDiff'!$1:$1048576,5,0)</f>
        <v>22</v>
      </c>
      <c r="F770">
        <f>VLOOKUP(A770,'[1]shui_24h-VS-hzt_10_24h.GeneDiff'!$1:$1048576,6,0)</f>
        <v>29</v>
      </c>
      <c r="G770">
        <f>VLOOKUP(A770,'[1]shui_24h-VS-hzt_10_24h.GeneDiff'!$1:$1048576,7,0)</f>
        <v>1.1300881134928999</v>
      </c>
      <c r="H770">
        <f>VLOOKUP(A770,'[1]shui_24h-VS-hzt_10_24h.GeneDiff'!$1:$1048576,8,0)</f>
        <v>-1.5194143492052301</v>
      </c>
      <c r="I770" t="str">
        <f>VLOOKUP(A770,'[1]shui_24h-VS-hzt_10_24h.GeneDiff'!$1:$1048576,9,0)</f>
        <v>down</v>
      </c>
      <c r="J770">
        <f>VLOOKUP(A770,'[1]shui_24h-VS-hzt_10_24h.GeneDiff'!$1:$1048576,10,0)</f>
        <v>1.8359468072817501E-3</v>
      </c>
      <c r="K770">
        <f>VLOOKUP(A770,'[1]shui_24h-VS-hzt_10_24h.GeneDiff'!$1:$1048576,11,0)</f>
        <v>3.4246921035204901E-2</v>
      </c>
      <c r="L770" t="str">
        <f>VLOOKUP(A770,'[1]shui_24h-VS-hzt_10_24h.GeneDiff'!$1:$1048576,12,0)</f>
        <v>ko03030//DNA replication</v>
      </c>
      <c r="M770" t="str">
        <f>VLOOKUP(A770,'[1]shui_24h-VS-hzt_10_24h.GeneDiff'!$1:$1048576,13,0)</f>
        <v>-</v>
      </c>
      <c r="N770" t="str">
        <f>VLOOKUP(A770,'[1]shui_24h-VS-hzt_10_24h.GeneDiff'!$1:$1048576,14,0)</f>
        <v>-</v>
      </c>
      <c r="O770" t="str">
        <f>VLOOKUP(A770,'[1]shui_24h-VS-hzt_10_24h.GeneDiff'!$1:$1048576,15,0)</f>
        <v>-</v>
      </c>
      <c r="P770" t="str">
        <f>VLOOKUP(A770,'[1]shui_24h-VS-hzt_10_24h.GeneDiff'!$1:$1048576,16,0)</f>
        <v>gi|697156992|ref|XP_009587250.1|/0/PREDICTED: DNA replication licensing factor MCM5 [Nicotiana tomentosiformis]</v>
      </c>
    </row>
    <row r="771" spans="1:16">
      <c r="A771" s="1" t="s">
        <v>729</v>
      </c>
      <c r="B771">
        <f>VLOOKUP(A771,'[1]shui_24h-VS-hzt_10_24h.GeneDiff'!$1:$1048576,2,0)</f>
        <v>1179</v>
      </c>
      <c r="C771">
        <f>VLOOKUP(A771,'[1]shui_24h-VS-hzt_10_24h.GeneDiff'!$1:$1048576,3,0)</f>
        <v>52</v>
      </c>
      <c r="D771">
        <f>VLOOKUP(A771,'[1]shui_24h-VS-hzt_10_24h.GeneDiff'!$1:$1048576,4,0)</f>
        <v>90</v>
      </c>
      <c r="E771">
        <f>VLOOKUP(A771,'[1]shui_24h-VS-hzt_10_24h.GeneDiff'!$1:$1048576,5,0)</f>
        <v>27</v>
      </c>
      <c r="F771">
        <f>VLOOKUP(A771,'[1]shui_24h-VS-hzt_10_24h.GeneDiff'!$1:$1048576,6,0)</f>
        <v>24</v>
      </c>
      <c r="G771">
        <f>VLOOKUP(A771,'[1]shui_24h-VS-hzt_10_24h.GeneDiff'!$1:$1048576,7,0)</f>
        <v>1.1184230779158999</v>
      </c>
      <c r="H771">
        <f>VLOOKUP(A771,'[1]shui_24h-VS-hzt_10_24h.GeneDiff'!$1:$1048576,8,0)</f>
        <v>-1.49288879608241</v>
      </c>
      <c r="I771" t="str">
        <f>VLOOKUP(A771,'[1]shui_24h-VS-hzt_10_24h.GeneDiff'!$1:$1048576,9,0)</f>
        <v>down</v>
      </c>
      <c r="J771">
        <f>VLOOKUP(A771,'[1]shui_24h-VS-hzt_10_24h.GeneDiff'!$1:$1048576,10,0)</f>
        <v>1.9289669548443E-3</v>
      </c>
      <c r="K771">
        <f>VLOOKUP(A771,'[1]shui_24h-VS-hzt_10_24h.GeneDiff'!$1:$1048576,11,0)</f>
        <v>3.5524765840704298E-2</v>
      </c>
      <c r="L771" t="str">
        <f>VLOOKUP(A771,'[1]shui_24h-VS-hzt_10_24h.GeneDiff'!$1:$1048576,12,0)</f>
        <v>-</v>
      </c>
      <c r="M771" t="str">
        <f>VLOOKUP(A771,'[1]shui_24h-VS-hzt_10_24h.GeneDiff'!$1:$1048576,13,0)</f>
        <v>-</v>
      </c>
      <c r="N771" t="str">
        <f>VLOOKUP(A771,'[1]shui_24h-VS-hzt_10_24h.GeneDiff'!$1:$1048576,14,0)</f>
        <v>-</v>
      </c>
      <c r="O771" t="str">
        <f>VLOOKUP(A771,'[1]shui_24h-VS-hzt_10_24h.GeneDiff'!$1:$1048576,15,0)</f>
        <v>-</v>
      </c>
      <c r="P771" t="str">
        <f>VLOOKUP(A771,'[1]shui_24h-VS-hzt_10_24h.GeneDiff'!$1:$1048576,16,0)</f>
        <v>gi|697125982|ref|XP_009617021.1|/0/PREDICTED: RRP12-like protein [Nicotiana tomentosiformis]</v>
      </c>
    </row>
    <row r="772" spans="1:16">
      <c r="A772" s="1" t="s">
        <v>730</v>
      </c>
      <c r="B772">
        <f>VLOOKUP(A772,'[1]shui_24h-VS-hzt_10_24h.GeneDiff'!$1:$1048576,2,0)</f>
        <v>429</v>
      </c>
      <c r="C772">
        <f>VLOOKUP(A772,'[1]shui_24h-VS-hzt_10_24h.GeneDiff'!$1:$1048576,3,0)</f>
        <v>106</v>
      </c>
      <c r="D772">
        <f>VLOOKUP(A772,'[1]shui_24h-VS-hzt_10_24h.GeneDiff'!$1:$1048576,4,0)</f>
        <v>120</v>
      </c>
      <c r="E772">
        <f>VLOOKUP(A772,'[1]shui_24h-VS-hzt_10_24h.GeneDiff'!$1:$1048576,5,0)</f>
        <v>53</v>
      </c>
      <c r="F772">
        <f>VLOOKUP(A772,'[1]shui_24h-VS-hzt_10_24h.GeneDiff'!$1:$1048576,6,0)</f>
        <v>56</v>
      </c>
      <c r="G772">
        <f>VLOOKUP(A772,'[1]shui_24h-VS-hzt_10_24h.GeneDiff'!$1:$1048576,7,0)</f>
        <v>1.89240662078574</v>
      </c>
      <c r="H772">
        <f>VLOOKUP(A772,'[1]shui_24h-VS-hzt_10_24h.GeneDiff'!$1:$1048576,8,0)</f>
        <v>-1.0822594091604001</v>
      </c>
      <c r="I772" t="str">
        <f>VLOOKUP(A772,'[1]shui_24h-VS-hzt_10_24h.GeneDiff'!$1:$1048576,9,0)</f>
        <v>down</v>
      </c>
      <c r="J772">
        <f>VLOOKUP(A772,'[1]shui_24h-VS-hzt_10_24h.GeneDiff'!$1:$1048576,10,0)</f>
        <v>1.9545999497366899E-3</v>
      </c>
      <c r="K772">
        <f>VLOOKUP(A772,'[1]shui_24h-VS-hzt_10_24h.GeneDiff'!$1:$1048576,11,0)</f>
        <v>3.5904328939026703E-2</v>
      </c>
      <c r="L772" t="str">
        <f>VLOOKUP(A772,'[1]shui_24h-VS-hzt_10_24h.GeneDiff'!$1:$1048576,12,0)</f>
        <v>ko00061//Fatty acid biosynthesis;ko01100//Metabolic pathways</v>
      </c>
      <c r="M772" t="str">
        <f>VLOOKUP(A772,'[1]shui_24h-VS-hzt_10_24h.GeneDiff'!$1:$1048576,13,0)</f>
        <v>GO:0044424</v>
      </c>
      <c r="N772" t="str">
        <f>VLOOKUP(A772,'[1]shui_24h-VS-hzt_10_24h.GeneDiff'!$1:$1048576,14,0)</f>
        <v>GO:0016835//carbon-oxygen lyase activity</v>
      </c>
      <c r="O772" t="str">
        <f>VLOOKUP(A772,'[1]shui_24h-VS-hzt_10_24h.GeneDiff'!$1:$1048576,15,0)</f>
        <v>GO:0006631//fatty acid metabolic process</v>
      </c>
      <c r="P772" t="str">
        <f>VLOOKUP(A772,'[1]shui_24h-VS-hzt_10_24h.GeneDiff'!$1:$1048576,16,0)</f>
        <v>gi|698523847|ref|XP_009758740.1|/8.795e-101/PREDICTED: uncharacterized protein LOC104211388 [Nicotiana sylvestris]</v>
      </c>
    </row>
    <row r="773" spans="1:16">
      <c r="A773" s="1" t="s">
        <v>731</v>
      </c>
      <c r="B773">
        <f>VLOOKUP(A773,'[1]shui_24h-VS-hzt_10_24h.GeneDiff'!$1:$1048576,2,0)</f>
        <v>2268</v>
      </c>
      <c r="C773">
        <f>VLOOKUP(A773,'[1]shui_24h-VS-hzt_10_24h.GeneDiff'!$1:$1048576,3,0)</f>
        <v>172</v>
      </c>
      <c r="D773">
        <f>VLOOKUP(A773,'[1]shui_24h-VS-hzt_10_24h.GeneDiff'!$1:$1048576,4,0)</f>
        <v>224</v>
      </c>
      <c r="E773">
        <f>VLOOKUP(A773,'[1]shui_24h-VS-hzt_10_24h.GeneDiff'!$1:$1048576,5,0)</f>
        <v>124</v>
      </c>
      <c r="F773">
        <f>VLOOKUP(A773,'[1]shui_24h-VS-hzt_10_24h.GeneDiff'!$1:$1048576,6,0)</f>
        <v>72</v>
      </c>
      <c r="G773">
        <f>VLOOKUP(A773,'[1]shui_24h-VS-hzt_10_24h.GeneDiff'!$1:$1048576,7,0)</f>
        <v>2.70251052845191</v>
      </c>
      <c r="H773">
        <f>VLOOKUP(A773,'[1]shui_24h-VS-hzt_10_24h.GeneDiff'!$1:$1048576,8,0)</f>
        <v>-1.02810635524449</v>
      </c>
      <c r="I773" t="str">
        <f>VLOOKUP(A773,'[1]shui_24h-VS-hzt_10_24h.GeneDiff'!$1:$1048576,9,0)</f>
        <v>down</v>
      </c>
      <c r="J773">
        <f>VLOOKUP(A773,'[1]shui_24h-VS-hzt_10_24h.GeneDiff'!$1:$1048576,10,0)</f>
        <v>2.0881336893372902E-3</v>
      </c>
      <c r="K773">
        <f>VLOOKUP(A773,'[1]shui_24h-VS-hzt_10_24h.GeneDiff'!$1:$1048576,11,0)</f>
        <v>3.7535214989233401E-2</v>
      </c>
      <c r="L773" t="str">
        <f>VLOOKUP(A773,'[1]shui_24h-VS-hzt_10_24h.GeneDiff'!$1:$1048576,12,0)</f>
        <v>-</v>
      </c>
      <c r="M773" t="str">
        <f>VLOOKUP(A773,'[1]shui_24h-VS-hzt_10_24h.GeneDiff'!$1:$1048576,13,0)</f>
        <v>-</v>
      </c>
      <c r="N773" t="str">
        <f>VLOOKUP(A773,'[1]shui_24h-VS-hzt_10_24h.GeneDiff'!$1:$1048576,14,0)</f>
        <v>-</v>
      </c>
      <c r="O773" t="str">
        <f>VLOOKUP(A773,'[1]shui_24h-VS-hzt_10_24h.GeneDiff'!$1:$1048576,15,0)</f>
        <v>-</v>
      </c>
      <c r="P773" t="str">
        <f>VLOOKUP(A773,'[1]shui_24h-VS-hzt_10_24h.GeneDiff'!$1:$1048576,16,0)</f>
        <v>gi|697160741|ref|XP_009589146.1|;gi|697160744|ref|XP_009589147.1|/0;0/PREDICTED: nucleolar complex protein 2 homolog isoform X1 [Nicotiana tomentosiformis];PREDICTED: nucleolar complex protein 2 homolog isoform X2 [Nicotiana tomentosiformis]</v>
      </c>
    </row>
    <row r="774" spans="1:16">
      <c r="A774" s="1" t="s">
        <v>732</v>
      </c>
      <c r="B774">
        <f>VLOOKUP(A774,'[1]shui_24h-VS-hzt_10_24h.GeneDiff'!$1:$1048576,2,0)</f>
        <v>744</v>
      </c>
      <c r="C774">
        <f>VLOOKUP(A774,'[1]shui_24h-VS-hzt_10_24h.GeneDiff'!$1:$1048576,3,0)</f>
        <v>87</v>
      </c>
      <c r="D774">
        <f>VLOOKUP(A774,'[1]shui_24h-VS-hzt_10_24h.GeneDiff'!$1:$1048576,4,0)</f>
        <v>87</v>
      </c>
      <c r="E774">
        <f>VLOOKUP(A774,'[1]shui_24h-VS-hzt_10_24h.GeneDiff'!$1:$1048576,5,0)</f>
        <v>31</v>
      </c>
      <c r="F774">
        <f>VLOOKUP(A774,'[1]shui_24h-VS-hzt_10_24h.GeneDiff'!$1:$1048576,6,0)</f>
        <v>44</v>
      </c>
      <c r="G774">
        <f>VLOOKUP(A774,'[1]shui_24h-VS-hzt_10_24h.GeneDiff'!$1:$1048576,7,0)</f>
        <v>1.47573815530663</v>
      </c>
      <c r="H774">
        <f>VLOOKUP(A774,'[1]shui_24h-VS-hzt_10_24h.GeneDiff'!$1:$1048576,8,0)</f>
        <v>-1.2518799675074199</v>
      </c>
      <c r="I774" t="str">
        <f>VLOOKUP(A774,'[1]shui_24h-VS-hzt_10_24h.GeneDiff'!$1:$1048576,9,0)</f>
        <v>down</v>
      </c>
      <c r="J774">
        <f>VLOOKUP(A774,'[1]shui_24h-VS-hzt_10_24h.GeneDiff'!$1:$1048576,10,0)</f>
        <v>2.1281882150825499E-3</v>
      </c>
      <c r="K774">
        <f>VLOOKUP(A774,'[1]shui_24h-VS-hzt_10_24h.GeneDiff'!$1:$1048576,11,0)</f>
        <v>3.8103149479464998E-2</v>
      </c>
      <c r="L774" t="str">
        <f>VLOOKUP(A774,'[1]shui_24h-VS-hzt_10_24h.GeneDiff'!$1:$1048576,12,0)</f>
        <v>-</v>
      </c>
      <c r="M774" t="str">
        <f>VLOOKUP(A774,'[1]shui_24h-VS-hzt_10_24h.GeneDiff'!$1:$1048576,13,0)</f>
        <v>GO:0009532//plastid stroma</v>
      </c>
      <c r="N774" t="str">
        <f>VLOOKUP(A774,'[1]shui_24h-VS-hzt_10_24h.GeneDiff'!$1:$1048576,14,0)</f>
        <v>GO:0032550;GO:0019829//cation-transporting ATPase activity;GO:0017111//nucleoside-triphosphatase activity</v>
      </c>
      <c r="O774" t="str">
        <f>VLOOKUP(A774,'[1]shui_24h-VS-hzt_10_24h.GeneDiff'!$1:$1048576,15,0)</f>
        <v>GO:0009154//purine ribonucleotide catabolic process;GO:0006811//ion transport</v>
      </c>
      <c r="P774" t="str">
        <f>VLOOKUP(A774,'[1]shui_24h-VS-hzt_10_24h.GeneDiff'!$1:$1048576,16,0)</f>
        <v>gi|697159093|ref|XP_009588304.1|/9.08344e-83/PREDICTED: ATPase ASNA1 homolog 2 {ECO:0000255|HAMAP-Rule:MF_03112}-like [Nicotiana tomentosiformis]</v>
      </c>
    </row>
    <row r="775" spans="1:16">
      <c r="A775" s="1" t="s">
        <v>733</v>
      </c>
      <c r="B775">
        <f>VLOOKUP(A775,'[1]shui_24h-VS-hzt_10_24h.GeneDiff'!$1:$1048576,2,0)</f>
        <v>405</v>
      </c>
      <c r="C775">
        <f>VLOOKUP(A775,'[1]shui_24h-VS-hzt_10_24h.GeneDiff'!$1:$1048576,3,0)</f>
        <v>33</v>
      </c>
      <c r="D775">
        <f>VLOOKUP(A775,'[1]shui_24h-VS-hzt_10_24h.GeneDiff'!$1:$1048576,4,0)</f>
        <v>44</v>
      </c>
      <c r="E775">
        <f>VLOOKUP(A775,'[1]shui_24h-VS-hzt_10_24h.GeneDiff'!$1:$1048576,5,0)</f>
        <v>15</v>
      </c>
      <c r="F775">
        <f>VLOOKUP(A775,'[1]shui_24h-VS-hzt_10_24h.GeneDiff'!$1:$1048576,6,0)</f>
        <v>7</v>
      </c>
      <c r="G775">
        <f>VLOOKUP(A775,'[1]shui_24h-VS-hzt_10_24h.GeneDiff'!$1:$1048576,7,0)</f>
        <v>0.212641792515432</v>
      </c>
      <c r="H775">
        <f>VLOOKUP(A775,'[1]shui_24h-VS-hzt_10_24h.GeneDiff'!$1:$1048576,8,0)</f>
        <v>-1.81200786695075</v>
      </c>
      <c r="I775" t="str">
        <f>VLOOKUP(A775,'[1]shui_24h-VS-hzt_10_24h.GeneDiff'!$1:$1048576,9,0)</f>
        <v>down</v>
      </c>
      <c r="J775">
        <f>VLOOKUP(A775,'[1]shui_24h-VS-hzt_10_24h.GeneDiff'!$1:$1048576,10,0)</f>
        <v>2.1425684565014999E-3</v>
      </c>
      <c r="K775">
        <f>VLOOKUP(A775,'[1]shui_24h-VS-hzt_10_24h.GeneDiff'!$1:$1048576,11,0)</f>
        <v>3.8230894141257202E-2</v>
      </c>
      <c r="L775" t="str">
        <f>VLOOKUP(A775,'[1]shui_24h-VS-hzt_10_24h.GeneDiff'!$1:$1048576,12,0)</f>
        <v>ko00564//Glycerophospholipid metabolism</v>
      </c>
      <c r="M775" t="str">
        <f>VLOOKUP(A775,'[1]shui_24h-VS-hzt_10_24h.GeneDiff'!$1:$1048576,13,0)</f>
        <v>GO:0044444</v>
      </c>
      <c r="N775" t="str">
        <f>VLOOKUP(A775,'[1]shui_24h-VS-hzt_10_24h.GeneDiff'!$1:$1048576,14,0)</f>
        <v>GO:0008170//N-methyltransferase activity</v>
      </c>
      <c r="O775" t="str">
        <f>VLOOKUP(A775,'[1]shui_24h-VS-hzt_10_24h.GeneDiff'!$1:$1048576,15,0)</f>
        <v>GO:0048868//pollen tube development;GO:0048229//gametophyte development;GO:0019695//choline metabolic process;GO:0046165;GO:0009791//post-embryonic development;GO:0000904//cell morphogenesis involved in differentiation</v>
      </c>
      <c r="P775" t="str">
        <f>VLOOKUP(A775,'[1]shui_24h-VS-hzt_10_24h.GeneDiff'!$1:$1048576,16,0)</f>
        <v>gi|698521101|ref|XP_009757363.1|/1.21374e-87/PREDICTED: phosphoethanolamine N-methyltransferase 1-like [Nicotiana sylvestris]</v>
      </c>
    </row>
    <row r="776" spans="1:16">
      <c r="A776" s="1" t="s">
        <v>734</v>
      </c>
      <c r="B776">
        <f>VLOOKUP(A776,'[1]shui_24h-VS-hzt_10_24h.GeneDiff'!$1:$1048576,2,0)</f>
        <v>393</v>
      </c>
      <c r="C776">
        <f>VLOOKUP(A776,'[1]shui_24h-VS-hzt_10_24h.GeneDiff'!$1:$1048576,3,0)</f>
        <v>84</v>
      </c>
      <c r="D776">
        <f>VLOOKUP(A776,'[1]shui_24h-VS-hzt_10_24h.GeneDiff'!$1:$1048576,4,0)</f>
        <v>84</v>
      </c>
      <c r="E776">
        <f>VLOOKUP(A776,'[1]shui_24h-VS-hzt_10_24h.GeneDiff'!$1:$1048576,5,0)</f>
        <v>38</v>
      </c>
      <c r="F776">
        <f>VLOOKUP(A776,'[1]shui_24h-VS-hzt_10_24h.GeneDiff'!$1:$1048576,6,0)</f>
        <v>34</v>
      </c>
      <c r="G776">
        <f>VLOOKUP(A776,'[1]shui_24h-VS-hzt_10_24h.GeneDiff'!$1:$1048576,7,0)</f>
        <v>1.42697632696781</v>
      </c>
      <c r="H776">
        <f>VLOOKUP(A776,'[1]shui_24h-VS-hzt_10_24h.GeneDiff'!$1:$1048576,8,0)</f>
        <v>-1.2505375413694999</v>
      </c>
      <c r="I776" t="str">
        <f>VLOOKUP(A776,'[1]shui_24h-VS-hzt_10_24h.GeneDiff'!$1:$1048576,9,0)</f>
        <v>down</v>
      </c>
      <c r="J776">
        <f>VLOOKUP(A776,'[1]shui_24h-VS-hzt_10_24h.GeneDiff'!$1:$1048576,10,0)</f>
        <v>2.1515499829040199E-3</v>
      </c>
      <c r="K776">
        <f>VLOOKUP(A776,'[1]shui_24h-VS-hzt_10_24h.GeneDiff'!$1:$1048576,11,0)</f>
        <v>3.8303907064359502E-2</v>
      </c>
      <c r="L776" t="str">
        <f>VLOOKUP(A776,'[1]shui_24h-VS-hzt_10_24h.GeneDiff'!$1:$1048576,12,0)</f>
        <v>-</v>
      </c>
      <c r="M776" t="str">
        <f>VLOOKUP(A776,'[1]shui_24h-VS-hzt_10_24h.GeneDiff'!$1:$1048576,13,0)</f>
        <v>-</v>
      </c>
      <c r="N776" t="str">
        <f>VLOOKUP(A776,'[1]shui_24h-VS-hzt_10_24h.GeneDiff'!$1:$1048576,14,0)</f>
        <v>-</v>
      </c>
      <c r="O776" t="str">
        <f>VLOOKUP(A776,'[1]shui_24h-VS-hzt_10_24h.GeneDiff'!$1:$1048576,15,0)</f>
        <v>-</v>
      </c>
      <c r="P776" t="str">
        <f>VLOOKUP(A776,'[1]shui_24h-VS-hzt_10_24h.GeneDiff'!$1:$1048576,16,0)</f>
        <v>gi|698519726|ref|XP_009804730.1|/4.99562e-52/PREDICTED: importin subunit alpha-1-like isoform X4 [Nicotiana sylvestris]</v>
      </c>
    </row>
    <row r="777" spans="1:16">
      <c r="A777" s="1" t="s">
        <v>735</v>
      </c>
      <c r="B777">
        <f>VLOOKUP(A777,'[1]shui_24h-VS-hzt_10_24h.GeneDiff'!$1:$1048576,2,0)</f>
        <v>822</v>
      </c>
      <c r="C777">
        <f>VLOOKUP(A777,'[1]shui_24h-VS-hzt_10_24h.GeneDiff'!$1:$1048576,3,0)</f>
        <v>55</v>
      </c>
      <c r="D777">
        <f>VLOOKUP(A777,'[1]shui_24h-VS-hzt_10_24h.GeneDiff'!$1:$1048576,4,0)</f>
        <v>37</v>
      </c>
      <c r="E777">
        <f>VLOOKUP(A777,'[1]shui_24h-VS-hzt_10_24h.GeneDiff'!$1:$1048576,5,0)</f>
        <v>11</v>
      </c>
      <c r="F777">
        <f>VLOOKUP(A777,'[1]shui_24h-VS-hzt_10_24h.GeneDiff'!$1:$1048576,6,0)</f>
        <v>19</v>
      </c>
      <c r="G777">
        <f>VLOOKUP(A777,'[1]shui_24h-VS-hzt_10_24h.GeneDiff'!$1:$1048576,7,0)</f>
        <v>0.49536389679599602</v>
      </c>
      <c r="H777">
        <f>VLOOKUP(A777,'[1]shui_24h-VS-hzt_10_24h.GeneDiff'!$1:$1048576,8,0)</f>
        <v>-1.65906655666866</v>
      </c>
      <c r="I777" t="str">
        <f>VLOOKUP(A777,'[1]shui_24h-VS-hzt_10_24h.GeneDiff'!$1:$1048576,9,0)</f>
        <v>down</v>
      </c>
      <c r="J777">
        <f>VLOOKUP(A777,'[1]shui_24h-VS-hzt_10_24h.GeneDiff'!$1:$1048576,10,0)</f>
        <v>2.1603625357606098E-3</v>
      </c>
      <c r="K777">
        <f>VLOOKUP(A777,'[1]shui_24h-VS-hzt_10_24h.GeneDiff'!$1:$1048576,11,0)</f>
        <v>3.8439091642210099E-2</v>
      </c>
      <c r="L777" t="str">
        <f>VLOOKUP(A777,'[1]shui_24h-VS-hzt_10_24h.GeneDiff'!$1:$1048576,12,0)</f>
        <v>ko03050//Proteasome</v>
      </c>
      <c r="M777" t="str">
        <f>VLOOKUP(A777,'[1]shui_24h-VS-hzt_10_24h.GeneDiff'!$1:$1048576,13,0)</f>
        <v>GO:0043231//intracellular membrane-bounded organelle;GO:0000502//proteasome complex</v>
      </c>
      <c r="N777" t="str">
        <f>VLOOKUP(A777,'[1]shui_24h-VS-hzt_10_24h.GeneDiff'!$1:$1048576,14,0)</f>
        <v>GO:0004175//endopeptidase activity</v>
      </c>
      <c r="O777" t="str">
        <f>VLOOKUP(A777,'[1]shui_24h-VS-hzt_10_24h.GeneDiff'!$1:$1048576,15,0)</f>
        <v>GO:0006508//proteolysis</v>
      </c>
      <c r="P777" t="str">
        <f>VLOOKUP(A777,'[1]shui_24h-VS-hzt_10_24h.GeneDiff'!$1:$1048576,16,0)</f>
        <v>gi|698418818|ref|XP_009783836.1|/0/PREDICTED: proteasome subunit beta type-5-like [Nicotiana sylvestris]</v>
      </c>
    </row>
    <row r="778" spans="1:16">
      <c r="A778" s="1" t="s">
        <v>736</v>
      </c>
      <c r="B778">
        <f>VLOOKUP(A778,'[1]shui_24h-VS-hzt_10_24h.GeneDiff'!$1:$1048576,2,0)</f>
        <v>453</v>
      </c>
      <c r="C778">
        <f>VLOOKUP(A778,'[1]shui_24h-VS-hzt_10_24h.GeneDiff'!$1:$1048576,3,0)</f>
        <v>57</v>
      </c>
      <c r="D778">
        <f>VLOOKUP(A778,'[1]shui_24h-VS-hzt_10_24h.GeneDiff'!$1:$1048576,4,0)</f>
        <v>88</v>
      </c>
      <c r="E778">
        <f>VLOOKUP(A778,'[1]shui_24h-VS-hzt_10_24h.GeneDiff'!$1:$1048576,5,0)</f>
        <v>25</v>
      </c>
      <c r="F778">
        <f>VLOOKUP(A778,'[1]shui_24h-VS-hzt_10_24h.GeneDiff'!$1:$1048576,6,0)</f>
        <v>31</v>
      </c>
      <c r="G778">
        <f>VLOOKUP(A778,'[1]shui_24h-VS-hzt_10_24h.GeneDiff'!$1:$1048576,7,0)</f>
        <v>1.1740244802735</v>
      </c>
      <c r="H778">
        <f>VLOOKUP(A778,'[1]shui_24h-VS-hzt_10_24h.GeneDiff'!$1:$1048576,8,0)</f>
        <v>-1.3977108311627799</v>
      </c>
      <c r="I778" t="str">
        <f>VLOOKUP(A778,'[1]shui_24h-VS-hzt_10_24h.GeneDiff'!$1:$1048576,9,0)</f>
        <v>down</v>
      </c>
      <c r="J778">
        <f>VLOOKUP(A778,'[1]shui_24h-VS-hzt_10_24h.GeneDiff'!$1:$1048576,10,0)</f>
        <v>2.2255258952087399E-3</v>
      </c>
      <c r="K778">
        <f>VLOOKUP(A778,'[1]shui_24h-VS-hzt_10_24h.GeneDiff'!$1:$1048576,11,0)</f>
        <v>3.9134749553840699E-2</v>
      </c>
      <c r="L778" t="str">
        <f>VLOOKUP(A778,'[1]shui_24h-VS-hzt_10_24h.GeneDiff'!$1:$1048576,12,0)</f>
        <v>-</v>
      </c>
      <c r="M778" t="str">
        <f>VLOOKUP(A778,'[1]shui_24h-VS-hzt_10_24h.GeneDiff'!$1:$1048576,13,0)</f>
        <v>-</v>
      </c>
      <c r="N778" t="str">
        <f>VLOOKUP(A778,'[1]shui_24h-VS-hzt_10_24h.GeneDiff'!$1:$1048576,14,0)</f>
        <v>-</v>
      </c>
      <c r="O778" t="str">
        <f>VLOOKUP(A778,'[1]shui_24h-VS-hzt_10_24h.GeneDiff'!$1:$1048576,15,0)</f>
        <v>-</v>
      </c>
      <c r="P778" t="str">
        <f>VLOOKUP(A778,'[1]shui_24h-VS-hzt_10_24h.GeneDiff'!$1:$1048576,16,0)</f>
        <v>gi|698516478|ref|XP_009803120.1|/1.59645e-99/PREDICTED: uncharacterized protein LOC104248545 isoform X2 [Nicotiana sylvestris]</v>
      </c>
    </row>
    <row r="779" spans="1:16">
      <c r="A779" s="1" t="s">
        <v>737</v>
      </c>
      <c r="B779">
        <f>VLOOKUP(A779,'[1]shui_24h-VS-hzt_10_24h.GeneDiff'!$1:$1048576,2,0)</f>
        <v>1503</v>
      </c>
      <c r="C779">
        <f>VLOOKUP(A779,'[1]shui_24h-VS-hzt_10_24h.GeneDiff'!$1:$1048576,3,0)</f>
        <v>80</v>
      </c>
      <c r="D779">
        <f>VLOOKUP(A779,'[1]shui_24h-VS-hzt_10_24h.GeneDiff'!$1:$1048576,4,0)</f>
        <v>181</v>
      </c>
      <c r="E779">
        <f>VLOOKUP(A779,'[1]shui_24h-VS-hzt_10_24h.GeneDiff'!$1:$1048576,5,0)</f>
        <v>47</v>
      </c>
      <c r="F779">
        <f>VLOOKUP(A779,'[1]shui_24h-VS-hzt_10_24h.GeneDiff'!$1:$1048576,6,0)</f>
        <v>63</v>
      </c>
      <c r="G779">
        <f>VLOOKUP(A779,'[1]shui_24h-VS-hzt_10_24h.GeneDiff'!$1:$1048576,7,0)</f>
        <v>2.02754606839104</v>
      </c>
      <c r="H779">
        <f>VLOOKUP(A779,'[1]shui_24h-VS-hzt_10_24h.GeneDiff'!$1:$1048576,8,0)</f>
        <v>-1.26814999196935</v>
      </c>
      <c r="I779" t="str">
        <f>VLOOKUP(A779,'[1]shui_24h-VS-hzt_10_24h.GeneDiff'!$1:$1048576,9,0)</f>
        <v>down</v>
      </c>
      <c r="J779">
        <f>VLOOKUP(A779,'[1]shui_24h-VS-hzt_10_24h.GeneDiff'!$1:$1048576,10,0)</f>
        <v>2.2642993552890399E-3</v>
      </c>
      <c r="K779">
        <f>VLOOKUP(A779,'[1]shui_24h-VS-hzt_10_24h.GeneDiff'!$1:$1048576,11,0)</f>
        <v>3.9486224763776702E-2</v>
      </c>
      <c r="L779" t="str">
        <f>VLOOKUP(A779,'[1]shui_24h-VS-hzt_10_24h.GeneDiff'!$1:$1048576,12,0)</f>
        <v>-</v>
      </c>
      <c r="M779" t="str">
        <f>VLOOKUP(A779,'[1]shui_24h-VS-hzt_10_24h.GeneDiff'!$1:$1048576,13,0)</f>
        <v>GO:0005618//cell wall;GO:0044444</v>
      </c>
      <c r="N779" t="str">
        <f>VLOOKUP(A779,'[1]shui_24h-VS-hzt_10_24h.GeneDiff'!$1:$1048576,14,0)</f>
        <v>GO:0043169//cation binding;GO:0016791//phosphatase activity</v>
      </c>
      <c r="O779" t="str">
        <f>VLOOKUP(A779,'[1]shui_24h-VS-hzt_10_24h.GeneDiff'!$1:$1048576,15,0)</f>
        <v>GO:0006796//phosphate-containing compound metabolic process;GO:0072506</v>
      </c>
      <c r="P779" t="str">
        <f>VLOOKUP(A779,'[1]shui_24h-VS-hzt_10_24h.GeneDiff'!$1:$1048576,16,0)</f>
        <v>gi|698487187|ref|XP_009790275.1|;gi|698487190|ref|XP_009790276.1|/0;0/PREDICTED: bifunctional purple acid phosphatase 26-like isoform X1 [Nicotiana sylvestris];PREDICTED: bifunctional purple acid phosphatase 26-like isoform X2 [Nicotiana sylvestris]</v>
      </c>
    </row>
    <row r="780" spans="1:16">
      <c r="A780" s="1" t="s">
        <v>738</v>
      </c>
      <c r="B780">
        <f>VLOOKUP(A780,'[1]shui_24h-VS-hzt_10_24h.GeneDiff'!$1:$1048576,2,0)</f>
        <v>1161</v>
      </c>
      <c r="C780">
        <f>VLOOKUP(A780,'[1]shui_24h-VS-hzt_10_24h.GeneDiff'!$1:$1048576,3,0)</f>
        <v>63</v>
      </c>
      <c r="D780">
        <f>VLOOKUP(A780,'[1]shui_24h-VS-hzt_10_24h.GeneDiff'!$1:$1048576,4,0)</f>
        <v>107</v>
      </c>
      <c r="E780">
        <f>VLOOKUP(A780,'[1]shui_24h-VS-hzt_10_24h.GeneDiff'!$1:$1048576,5,0)</f>
        <v>29</v>
      </c>
      <c r="F780">
        <f>VLOOKUP(A780,'[1]shui_24h-VS-hzt_10_24h.GeneDiff'!$1:$1048576,6,0)</f>
        <v>39</v>
      </c>
      <c r="G780">
        <f>VLOOKUP(A780,'[1]shui_24h-VS-hzt_10_24h.GeneDiff'!$1:$1048576,7,0)</f>
        <v>1.4076222734514101</v>
      </c>
      <c r="H780">
        <f>VLOOKUP(A780,'[1]shui_24h-VS-hzt_10_24h.GeneDiff'!$1:$1048576,8,0)</f>
        <v>-1.3477337878097599</v>
      </c>
      <c r="I780" t="str">
        <f>VLOOKUP(A780,'[1]shui_24h-VS-hzt_10_24h.GeneDiff'!$1:$1048576,9,0)</f>
        <v>down</v>
      </c>
      <c r="J780">
        <f>VLOOKUP(A780,'[1]shui_24h-VS-hzt_10_24h.GeneDiff'!$1:$1048576,10,0)</f>
        <v>2.29900419758668E-3</v>
      </c>
      <c r="K780">
        <f>VLOOKUP(A780,'[1]shui_24h-VS-hzt_10_24h.GeneDiff'!$1:$1048576,11,0)</f>
        <v>3.9892847190814797E-2</v>
      </c>
      <c r="L780" t="str">
        <f>VLOOKUP(A780,'[1]shui_24h-VS-hzt_10_24h.GeneDiff'!$1:$1048576,12,0)</f>
        <v>-</v>
      </c>
      <c r="M780" t="str">
        <f>VLOOKUP(A780,'[1]shui_24h-VS-hzt_10_24h.GeneDiff'!$1:$1048576,13,0)</f>
        <v>-</v>
      </c>
      <c r="N780" t="str">
        <f>VLOOKUP(A780,'[1]shui_24h-VS-hzt_10_24h.GeneDiff'!$1:$1048576,14,0)</f>
        <v>-</v>
      </c>
      <c r="O780" t="str">
        <f>VLOOKUP(A780,'[1]shui_24h-VS-hzt_10_24h.GeneDiff'!$1:$1048576,15,0)</f>
        <v>-</v>
      </c>
      <c r="P780" t="str">
        <f>VLOOKUP(A780,'[1]shui_24h-VS-hzt_10_24h.GeneDiff'!$1:$1048576,16,0)</f>
        <v>gi|697186742|ref|XP_009602408.1|;gi|697186740|ref|XP_009602407.1|/1.28293e-160;0/PREDICTED: uncharacterized protein LOC104097538 isoform X3 [Nicotiana tomentosiformis];PREDICTED: uncharacterized protein LOC104097538 isoform X2 [Nicotiana tomentosiformis]</v>
      </c>
    </row>
    <row r="781" spans="1:16">
      <c r="A781" s="1" t="s">
        <v>739</v>
      </c>
      <c r="B781">
        <f>VLOOKUP(A781,'[1]shui_24h-VS-hzt_10_24h.GeneDiff'!$1:$1048576,2,0)</f>
        <v>1890</v>
      </c>
      <c r="C781">
        <f>VLOOKUP(A781,'[1]shui_24h-VS-hzt_10_24h.GeneDiff'!$1:$1048576,3,0)</f>
        <v>52</v>
      </c>
      <c r="D781">
        <f>VLOOKUP(A781,'[1]shui_24h-VS-hzt_10_24h.GeneDiff'!$1:$1048576,4,0)</f>
        <v>80</v>
      </c>
      <c r="E781">
        <f>VLOOKUP(A781,'[1]shui_24h-VS-hzt_10_24h.GeneDiff'!$1:$1048576,5,0)</f>
        <v>22</v>
      </c>
      <c r="F781">
        <f>VLOOKUP(A781,'[1]shui_24h-VS-hzt_10_24h.GeneDiff'!$1:$1048576,6,0)</f>
        <v>28</v>
      </c>
      <c r="G781">
        <f>VLOOKUP(A781,'[1]shui_24h-VS-hzt_10_24h.GeneDiff'!$1:$1048576,7,0)</f>
        <v>1.03649088802737</v>
      </c>
      <c r="H781">
        <f>VLOOKUP(A781,'[1]shui_24h-VS-hzt_10_24h.GeneDiff'!$1:$1048576,8,0)</f>
        <v>-1.4257359415570701</v>
      </c>
      <c r="I781" t="str">
        <f>VLOOKUP(A781,'[1]shui_24h-VS-hzt_10_24h.GeneDiff'!$1:$1048576,9,0)</f>
        <v>down</v>
      </c>
      <c r="J781">
        <f>VLOOKUP(A781,'[1]shui_24h-VS-hzt_10_24h.GeneDiff'!$1:$1048576,10,0)</f>
        <v>2.3281009955500101E-3</v>
      </c>
      <c r="K781">
        <f>VLOOKUP(A781,'[1]shui_24h-VS-hzt_10_24h.GeneDiff'!$1:$1048576,11,0)</f>
        <v>4.0266083088096503E-2</v>
      </c>
      <c r="L781" t="str">
        <f>VLOOKUP(A781,'[1]shui_24h-VS-hzt_10_24h.GeneDiff'!$1:$1048576,12,0)</f>
        <v>-</v>
      </c>
      <c r="M781" t="str">
        <f>VLOOKUP(A781,'[1]shui_24h-VS-hzt_10_24h.GeneDiff'!$1:$1048576,13,0)</f>
        <v>-</v>
      </c>
      <c r="N781" t="str">
        <f>VLOOKUP(A781,'[1]shui_24h-VS-hzt_10_24h.GeneDiff'!$1:$1048576,14,0)</f>
        <v>-</v>
      </c>
      <c r="O781" t="str">
        <f>VLOOKUP(A781,'[1]shui_24h-VS-hzt_10_24h.GeneDiff'!$1:$1048576,15,0)</f>
        <v>-</v>
      </c>
      <c r="P781" t="str">
        <f>VLOOKUP(A781,'[1]shui_24h-VS-hzt_10_24h.GeneDiff'!$1:$1048576,16,0)</f>
        <v>gi|697181108|ref|XP_009599537.1|/0/PREDICTED: putative phospholipid-transporting ATPase 4 [Nicotiana tomentosiformis]</v>
      </c>
    </row>
    <row r="782" spans="1:16">
      <c r="A782" s="1" t="s">
        <v>740</v>
      </c>
      <c r="B782">
        <f>VLOOKUP(A782,'[1]shui_24h-VS-hzt_10_24h.GeneDiff'!$1:$1048576,2,0)</f>
        <v>960</v>
      </c>
      <c r="C782">
        <f>VLOOKUP(A782,'[1]shui_24h-VS-hzt_10_24h.GeneDiff'!$1:$1048576,3,0)</f>
        <v>162</v>
      </c>
      <c r="D782">
        <f>VLOOKUP(A782,'[1]shui_24h-VS-hzt_10_24h.GeneDiff'!$1:$1048576,4,0)</f>
        <v>138</v>
      </c>
      <c r="E782">
        <f>VLOOKUP(A782,'[1]shui_24h-VS-hzt_10_24h.GeneDiff'!$1:$1048576,5,0)</f>
        <v>57</v>
      </c>
      <c r="F782">
        <f>VLOOKUP(A782,'[1]shui_24h-VS-hzt_10_24h.GeneDiff'!$1:$1048576,6,0)</f>
        <v>95</v>
      </c>
      <c r="G782">
        <f>VLOOKUP(A782,'[1]shui_24h-VS-hzt_10_24h.GeneDiff'!$1:$1048576,7,0)</f>
        <v>2.3158612491644699</v>
      </c>
      <c r="H782">
        <f>VLOOKUP(A782,'[1]shui_24h-VS-hzt_10_24h.GeneDiff'!$1:$1048576,8,0)</f>
        <v>-1.0278684071022299</v>
      </c>
      <c r="I782" t="str">
        <f>VLOOKUP(A782,'[1]shui_24h-VS-hzt_10_24h.GeneDiff'!$1:$1048576,9,0)</f>
        <v>down</v>
      </c>
      <c r="J782">
        <f>VLOOKUP(A782,'[1]shui_24h-VS-hzt_10_24h.GeneDiff'!$1:$1048576,10,0)</f>
        <v>2.3452280512669698E-3</v>
      </c>
      <c r="K782">
        <f>VLOOKUP(A782,'[1]shui_24h-VS-hzt_10_24h.GeneDiff'!$1:$1048576,11,0)</f>
        <v>4.0494356642057097E-2</v>
      </c>
      <c r="L782" t="str">
        <f>VLOOKUP(A782,'[1]shui_24h-VS-hzt_10_24h.GeneDiff'!$1:$1048576,12,0)</f>
        <v>-</v>
      </c>
      <c r="M782" t="str">
        <f>VLOOKUP(A782,'[1]shui_24h-VS-hzt_10_24h.GeneDiff'!$1:$1048576,13,0)</f>
        <v>-</v>
      </c>
      <c r="N782" t="str">
        <f>VLOOKUP(A782,'[1]shui_24h-VS-hzt_10_24h.GeneDiff'!$1:$1048576,14,0)</f>
        <v>GO:0016787//hydrolase activity</v>
      </c>
      <c r="O782" t="str">
        <f>VLOOKUP(A782,'[1]shui_24h-VS-hzt_10_24h.GeneDiff'!$1:$1048576,15,0)</f>
        <v>-</v>
      </c>
      <c r="P782" t="str">
        <f>VLOOKUP(A782,'[1]shui_24h-VS-hzt_10_24h.GeneDiff'!$1:$1048576,16,0)</f>
        <v>gi|698584547|ref|XP_009778400.1|/0/PREDICTED: cyprosin-like isoform X1 [Nicotiana sylvestris]</v>
      </c>
    </row>
    <row r="783" spans="1:16">
      <c r="A783" s="1" t="s">
        <v>741</v>
      </c>
      <c r="B783">
        <f>VLOOKUP(A783,'[1]shui_24h-VS-hzt_10_24h.GeneDiff'!$1:$1048576,2,0)</f>
        <v>2106</v>
      </c>
      <c r="C783">
        <f>VLOOKUP(A783,'[1]shui_24h-VS-hzt_10_24h.GeneDiff'!$1:$1048576,3,0)</f>
        <v>31</v>
      </c>
      <c r="D783">
        <f>VLOOKUP(A783,'[1]shui_24h-VS-hzt_10_24h.GeneDiff'!$1:$1048576,4,0)</f>
        <v>24</v>
      </c>
      <c r="E783">
        <f>VLOOKUP(A783,'[1]shui_24h-VS-hzt_10_24h.GeneDiff'!$1:$1048576,5,0)</f>
        <v>7</v>
      </c>
      <c r="F783">
        <f>VLOOKUP(A783,'[1]shui_24h-VS-hzt_10_24h.GeneDiff'!$1:$1048576,6,0)</f>
        <v>8</v>
      </c>
      <c r="G783">
        <f>VLOOKUP(A783,'[1]shui_24h-VS-hzt_10_24h.GeneDiff'!$1:$1048576,7,0)</f>
        <v>-0.24277364113854999</v>
      </c>
      <c r="H783">
        <f>VLOOKUP(A783,'[1]shui_24h-VS-hzt_10_24h.GeneDiff'!$1:$1048576,8,0)</f>
        <v>-1.89680412623607</v>
      </c>
      <c r="I783" t="str">
        <f>VLOOKUP(A783,'[1]shui_24h-VS-hzt_10_24h.GeneDiff'!$1:$1048576,9,0)</f>
        <v>down</v>
      </c>
      <c r="J783">
        <f>VLOOKUP(A783,'[1]shui_24h-VS-hzt_10_24h.GeneDiff'!$1:$1048576,10,0)</f>
        <v>2.5405719497726799E-3</v>
      </c>
      <c r="K783">
        <f>VLOOKUP(A783,'[1]shui_24h-VS-hzt_10_24h.GeneDiff'!$1:$1048576,11,0)</f>
        <v>4.2743263450651103E-2</v>
      </c>
      <c r="L783" t="str">
        <f>VLOOKUP(A783,'[1]shui_24h-VS-hzt_10_24h.GeneDiff'!$1:$1048576,12,0)</f>
        <v>-</v>
      </c>
      <c r="M783" t="str">
        <f>VLOOKUP(A783,'[1]shui_24h-VS-hzt_10_24h.GeneDiff'!$1:$1048576,13,0)</f>
        <v>-</v>
      </c>
      <c r="N783" t="str">
        <f>VLOOKUP(A783,'[1]shui_24h-VS-hzt_10_24h.GeneDiff'!$1:$1048576,14,0)</f>
        <v>-</v>
      </c>
      <c r="O783" t="str">
        <f>VLOOKUP(A783,'[1]shui_24h-VS-hzt_10_24h.GeneDiff'!$1:$1048576,15,0)</f>
        <v>-</v>
      </c>
      <c r="P783" t="str">
        <f>VLOOKUP(A783,'[1]shui_24h-VS-hzt_10_24h.GeneDiff'!$1:$1048576,16,0)</f>
        <v>gi|698483008|ref|XP_009788392.1|/0/PREDICTED: pentatricopeptide repeat-containing protein At5g46460, mitochondrial [Nicotiana sylvestris]</v>
      </c>
    </row>
    <row r="784" spans="1:16">
      <c r="A784" s="1" t="s">
        <v>742</v>
      </c>
      <c r="B784">
        <f>VLOOKUP(A784,'[1]shui_24h-VS-hzt_10_24h.GeneDiff'!$1:$1048576,2,0)</f>
        <v>1071</v>
      </c>
      <c r="C784">
        <f>VLOOKUP(A784,'[1]shui_24h-VS-hzt_10_24h.GeneDiff'!$1:$1048576,3,0)</f>
        <v>31</v>
      </c>
      <c r="D784">
        <f>VLOOKUP(A784,'[1]shui_24h-VS-hzt_10_24h.GeneDiff'!$1:$1048576,4,0)</f>
        <v>31</v>
      </c>
      <c r="E784">
        <f>VLOOKUP(A784,'[1]shui_24h-VS-hzt_10_24h.GeneDiff'!$1:$1048576,5,0)</f>
        <v>10</v>
      </c>
      <c r="F784">
        <f>VLOOKUP(A784,'[1]shui_24h-VS-hzt_10_24h.GeneDiff'!$1:$1048576,6,0)</f>
        <v>8</v>
      </c>
      <c r="G784">
        <f>VLOOKUP(A784,'[1]shui_24h-VS-hzt_10_24h.GeneDiff'!$1:$1048576,7,0)</f>
        <v>-6.92840735555416E-2</v>
      </c>
      <c r="H784">
        <f>VLOOKUP(A784,'[1]shui_24h-VS-hzt_10_24h.GeneDiff'!$1:$1048576,8,0)</f>
        <v>-1.80059084401921</v>
      </c>
      <c r="I784" t="str">
        <f>VLOOKUP(A784,'[1]shui_24h-VS-hzt_10_24h.GeneDiff'!$1:$1048576,9,0)</f>
        <v>down</v>
      </c>
      <c r="J784">
        <f>VLOOKUP(A784,'[1]shui_24h-VS-hzt_10_24h.GeneDiff'!$1:$1048576,10,0)</f>
        <v>2.5500649077103599E-3</v>
      </c>
      <c r="K784">
        <f>VLOOKUP(A784,'[1]shui_24h-VS-hzt_10_24h.GeneDiff'!$1:$1048576,11,0)</f>
        <v>4.2857674027292098E-2</v>
      </c>
      <c r="L784" t="str">
        <f>VLOOKUP(A784,'[1]shui_24h-VS-hzt_10_24h.GeneDiff'!$1:$1048576,12,0)</f>
        <v>-</v>
      </c>
      <c r="M784" t="str">
        <f>VLOOKUP(A784,'[1]shui_24h-VS-hzt_10_24h.GeneDiff'!$1:$1048576,13,0)</f>
        <v>-</v>
      </c>
      <c r="N784" t="str">
        <f>VLOOKUP(A784,'[1]shui_24h-VS-hzt_10_24h.GeneDiff'!$1:$1048576,14,0)</f>
        <v>-</v>
      </c>
      <c r="O784" t="str">
        <f>VLOOKUP(A784,'[1]shui_24h-VS-hzt_10_24h.GeneDiff'!$1:$1048576,15,0)</f>
        <v>-</v>
      </c>
      <c r="P784" t="str">
        <f>VLOOKUP(A784,'[1]shui_24h-VS-hzt_10_24h.GeneDiff'!$1:$1048576,16,0)</f>
        <v>gi|698503788|ref|XP_009797459.1|/0/PREDICTED: WAT1-related protein At4g15540-like isoform X1 [Nicotiana sylvestris]</v>
      </c>
    </row>
    <row r="785" spans="1:16">
      <c r="A785" s="1" t="s">
        <v>743</v>
      </c>
      <c r="B785">
        <f>VLOOKUP(A785,'[1]shui_24h-VS-hzt_10_24h.GeneDiff'!$1:$1048576,2,0)</f>
        <v>858</v>
      </c>
      <c r="C785">
        <f>VLOOKUP(A785,'[1]shui_24h-VS-hzt_10_24h.GeneDiff'!$1:$1048576,3,0)</f>
        <v>50</v>
      </c>
      <c r="D785">
        <f>VLOOKUP(A785,'[1]shui_24h-VS-hzt_10_24h.GeneDiff'!$1:$1048576,4,0)</f>
        <v>100</v>
      </c>
      <c r="E785">
        <f>VLOOKUP(A785,'[1]shui_24h-VS-hzt_10_24h.GeneDiff'!$1:$1048576,5,0)</f>
        <v>25</v>
      </c>
      <c r="F785">
        <f>VLOOKUP(A785,'[1]shui_24h-VS-hzt_10_24h.GeneDiff'!$1:$1048576,6,0)</f>
        <v>30</v>
      </c>
      <c r="G785">
        <f>VLOOKUP(A785,'[1]shui_24h-VS-hzt_10_24h.GeneDiff'!$1:$1048576,7,0)</f>
        <v>1.1991837780931101</v>
      </c>
      <c r="H785">
        <f>VLOOKUP(A785,'[1]shui_24h-VS-hzt_10_24h.GeneDiff'!$1:$1048576,8,0)</f>
        <v>-1.4666972739163</v>
      </c>
      <c r="I785" t="str">
        <f>VLOOKUP(A785,'[1]shui_24h-VS-hzt_10_24h.GeneDiff'!$1:$1048576,9,0)</f>
        <v>down</v>
      </c>
      <c r="J785">
        <f>VLOOKUP(A785,'[1]shui_24h-VS-hzt_10_24h.GeneDiff'!$1:$1048576,10,0)</f>
        <v>2.5807811754785599E-3</v>
      </c>
      <c r="K785">
        <f>VLOOKUP(A785,'[1]shui_24h-VS-hzt_10_24h.GeneDiff'!$1:$1048576,11,0)</f>
        <v>4.3194611588769201E-2</v>
      </c>
      <c r="L785" t="str">
        <f>VLOOKUP(A785,'[1]shui_24h-VS-hzt_10_24h.GeneDiff'!$1:$1048576,12,0)</f>
        <v>ko04075//Plant hormone signal transduction</v>
      </c>
      <c r="M785" t="str">
        <f>VLOOKUP(A785,'[1]shui_24h-VS-hzt_10_24h.GeneDiff'!$1:$1048576,13,0)</f>
        <v>-</v>
      </c>
      <c r="N785" t="str">
        <f>VLOOKUP(A785,'[1]shui_24h-VS-hzt_10_24h.GeneDiff'!$1:$1048576,14,0)</f>
        <v>-</v>
      </c>
      <c r="O785" t="str">
        <f>VLOOKUP(A785,'[1]shui_24h-VS-hzt_10_24h.GeneDiff'!$1:$1048576,15,0)</f>
        <v>-</v>
      </c>
      <c r="P785" t="str">
        <f>VLOOKUP(A785,'[1]shui_24h-VS-hzt_10_24h.GeneDiff'!$1:$1048576,16,0)</f>
        <v>gi|697121831|ref|XP_009614897.1|/1.14044e-123/PREDICTED: abscisic acid receptor PYL2-like [Nicotiana tomentosiformis]</v>
      </c>
    </row>
    <row r="786" spans="1:16">
      <c r="A786" s="1" t="s">
        <v>744</v>
      </c>
      <c r="B786">
        <f>VLOOKUP(A786,'[1]shui_24h-VS-hzt_10_24h.GeneDiff'!$1:$1048576,2,0)</f>
        <v>1209</v>
      </c>
      <c r="C786">
        <f>VLOOKUP(A786,'[1]shui_24h-VS-hzt_10_24h.GeneDiff'!$1:$1048576,3,0)</f>
        <v>62</v>
      </c>
      <c r="D786">
        <f>VLOOKUP(A786,'[1]shui_24h-VS-hzt_10_24h.GeneDiff'!$1:$1048576,4,0)</f>
        <v>88</v>
      </c>
      <c r="E786">
        <f>VLOOKUP(A786,'[1]shui_24h-VS-hzt_10_24h.GeneDiff'!$1:$1048576,5,0)</f>
        <v>21</v>
      </c>
      <c r="F786">
        <f>VLOOKUP(A786,'[1]shui_24h-VS-hzt_10_24h.GeneDiff'!$1:$1048576,6,0)</f>
        <v>37</v>
      </c>
      <c r="G786">
        <f>VLOOKUP(A786,'[1]shui_24h-VS-hzt_10_24h.GeneDiff'!$1:$1048576,7,0)</f>
        <v>1.2206578224154401</v>
      </c>
      <c r="H786">
        <f>VLOOKUP(A786,'[1]shui_24h-VS-hzt_10_24h.GeneDiff'!$1:$1048576,8,0)</f>
        <v>-1.40482372015645</v>
      </c>
      <c r="I786" t="str">
        <f>VLOOKUP(A786,'[1]shui_24h-VS-hzt_10_24h.GeneDiff'!$1:$1048576,9,0)</f>
        <v>down</v>
      </c>
      <c r="J786">
        <f>VLOOKUP(A786,'[1]shui_24h-VS-hzt_10_24h.GeneDiff'!$1:$1048576,10,0)</f>
        <v>2.5877196420807098E-3</v>
      </c>
      <c r="K786">
        <f>VLOOKUP(A786,'[1]shui_24h-VS-hzt_10_24h.GeneDiff'!$1:$1048576,11,0)</f>
        <v>4.3221185565335399E-2</v>
      </c>
      <c r="L786" t="str">
        <f>VLOOKUP(A786,'[1]shui_24h-VS-hzt_10_24h.GeneDiff'!$1:$1048576,12,0)</f>
        <v>-</v>
      </c>
      <c r="M786" t="str">
        <f>VLOOKUP(A786,'[1]shui_24h-VS-hzt_10_24h.GeneDiff'!$1:$1048576,13,0)</f>
        <v>-</v>
      </c>
      <c r="N786" t="str">
        <f>VLOOKUP(A786,'[1]shui_24h-VS-hzt_10_24h.GeneDiff'!$1:$1048576,14,0)</f>
        <v>-</v>
      </c>
      <c r="O786" t="str">
        <f>VLOOKUP(A786,'[1]shui_24h-VS-hzt_10_24h.GeneDiff'!$1:$1048576,15,0)</f>
        <v>-</v>
      </c>
      <c r="P786" t="str">
        <f>VLOOKUP(A786,'[1]shui_24h-VS-hzt_10_24h.GeneDiff'!$1:$1048576,16,0)</f>
        <v>gi|697158305|ref|XP_009587911.1|/0/PREDICTED: uncharacterized protein LOC104085555 isoform X1 [Nicotiana tomentosiformis]</v>
      </c>
    </row>
    <row r="787" spans="1:16">
      <c r="A787" s="1" t="s">
        <v>745</v>
      </c>
      <c r="B787">
        <f>VLOOKUP(A787,'[1]shui_24h-VS-hzt_10_24h.GeneDiff'!$1:$1048576,2,0)</f>
        <v>423</v>
      </c>
      <c r="C787">
        <f>VLOOKUP(A787,'[1]shui_24h-VS-hzt_10_24h.GeneDiff'!$1:$1048576,3,0)</f>
        <v>111</v>
      </c>
      <c r="D787">
        <f>VLOOKUP(A787,'[1]shui_24h-VS-hzt_10_24h.GeneDiff'!$1:$1048576,4,0)</f>
        <v>148</v>
      </c>
      <c r="E787">
        <f>VLOOKUP(A787,'[1]shui_24h-VS-hzt_10_24h.GeneDiff'!$1:$1048576,5,0)</f>
        <v>68</v>
      </c>
      <c r="F787">
        <f>VLOOKUP(A787,'[1]shui_24h-VS-hzt_10_24h.GeneDiff'!$1:$1048576,6,0)</f>
        <v>62</v>
      </c>
      <c r="G787">
        <f>VLOOKUP(A787,'[1]shui_24h-VS-hzt_10_24h.GeneDiff'!$1:$1048576,7,0)</f>
        <v>2.1024725769617598</v>
      </c>
      <c r="H787">
        <f>VLOOKUP(A787,'[1]shui_24h-VS-hzt_10_24h.GeneDiff'!$1:$1048576,8,0)</f>
        <v>-1.01846711132713</v>
      </c>
      <c r="I787" t="str">
        <f>VLOOKUP(A787,'[1]shui_24h-VS-hzt_10_24h.GeneDiff'!$1:$1048576,9,0)</f>
        <v>down</v>
      </c>
      <c r="J787">
        <f>VLOOKUP(A787,'[1]shui_24h-VS-hzt_10_24h.GeneDiff'!$1:$1048576,10,0)</f>
        <v>2.6059142942602299E-3</v>
      </c>
      <c r="K787">
        <f>VLOOKUP(A787,'[1]shui_24h-VS-hzt_10_24h.GeneDiff'!$1:$1048576,11,0)</f>
        <v>4.34259364607456E-2</v>
      </c>
      <c r="L787" t="str">
        <f>VLOOKUP(A787,'[1]shui_24h-VS-hzt_10_24h.GeneDiff'!$1:$1048576,12,0)</f>
        <v>ko03010//Ribosome</v>
      </c>
      <c r="M787" t="str">
        <f>VLOOKUP(A787,'[1]shui_24h-VS-hzt_10_24h.GeneDiff'!$1:$1048576,13,0)</f>
        <v>-</v>
      </c>
      <c r="N787" t="str">
        <f>VLOOKUP(A787,'[1]shui_24h-VS-hzt_10_24h.GeneDiff'!$1:$1048576,14,0)</f>
        <v>GO:0097159//organic cyclic compound binding</v>
      </c>
      <c r="O787" t="str">
        <f>VLOOKUP(A787,'[1]shui_24h-VS-hzt_10_24h.GeneDiff'!$1:$1048576,15,0)</f>
        <v>-</v>
      </c>
      <c r="P787" t="str">
        <f>VLOOKUP(A787,'[1]shui_24h-VS-hzt_10_24h.GeneDiff'!$1:$1048576,16,0)</f>
        <v>gi|697134288|ref|XP_009621194.1|/2.48116e-65/PREDICTED: glycine-rich RNA-binding protein 4, mitochondrial [Nicotiana tomentosiformis]</v>
      </c>
    </row>
    <row r="788" spans="1:16">
      <c r="A788" s="1" t="s">
        <v>746</v>
      </c>
      <c r="B788">
        <f>VLOOKUP(A788,'[1]shui_24h-VS-hzt_10_24h.GeneDiff'!$1:$1048576,2,0)</f>
        <v>1158</v>
      </c>
      <c r="C788">
        <f>VLOOKUP(A788,'[1]shui_24h-VS-hzt_10_24h.GeneDiff'!$1:$1048576,3,0)</f>
        <v>112</v>
      </c>
      <c r="D788">
        <f>VLOOKUP(A788,'[1]shui_24h-VS-hzt_10_24h.GeneDiff'!$1:$1048576,4,0)</f>
        <v>27</v>
      </c>
      <c r="E788">
        <f>VLOOKUP(A788,'[1]shui_24h-VS-hzt_10_24h.GeneDiff'!$1:$1048576,5,0)</f>
        <v>14</v>
      </c>
      <c r="F788">
        <f>VLOOKUP(A788,'[1]shui_24h-VS-hzt_10_24h.GeneDiff'!$1:$1048576,6,0)</f>
        <v>22</v>
      </c>
      <c r="G788">
        <f>VLOOKUP(A788,'[1]shui_24h-VS-hzt_10_24h.GeneDiff'!$1:$1048576,7,0)</f>
        <v>1.0005358969320399</v>
      </c>
      <c r="H788">
        <f>VLOOKUP(A788,'[1]shui_24h-VS-hzt_10_24h.GeneDiff'!$1:$1048576,8,0)</f>
        <v>-2.01147043913278</v>
      </c>
      <c r="I788" t="str">
        <f>VLOOKUP(A788,'[1]shui_24h-VS-hzt_10_24h.GeneDiff'!$1:$1048576,9,0)</f>
        <v>down</v>
      </c>
      <c r="J788">
        <f>VLOOKUP(A788,'[1]shui_24h-VS-hzt_10_24h.GeneDiff'!$1:$1048576,10,0)</f>
        <v>2.6159683307383701E-3</v>
      </c>
      <c r="K788">
        <f>VLOOKUP(A788,'[1]shui_24h-VS-hzt_10_24h.GeneDiff'!$1:$1048576,11,0)</f>
        <v>4.3501511339583299E-2</v>
      </c>
      <c r="L788" t="str">
        <f>VLOOKUP(A788,'[1]shui_24h-VS-hzt_10_24h.GeneDiff'!$1:$1048576,12,0)</f>
        <v>ko00908//Zeatin biosynthesis;ko00944//Flavone and flavonol biosynthesis</v>
      </c>
      <c r="M788" t="str">
        <f>VLOOKUP(A788,'[1]shui_24h-VS-hzt_10_24h.GeneDiff'!$1:$1048576,13,0)</f>
        <v>-</v>
      </c>
      <c r="N788" t="str">
        <f>VLOOKUP(A788,'[1]shui_24h-VS-hzt_10_24h.GeneDiff'!$1:$1048576,14,0)</f>
        <v>-</v>
      </c>
      <c r="O788" t="str">
        <f>VLOOKUP(A788,'[1]shui_24h-VS-hzt_10_24h.GeneDiff'!$1:$1048576,15,0)</f>
        <v>-</v>
      </c>
      <c r="P788" t="str">
        <f>VLOOKUP(A788,'[1]shui_24h-VS-hzt_10_24h.GeneDiff'!$1:$1048576,16,0)</f>
        <v>gi|698504259|ref|XP_009797669.1|/0/PREDICTED: UDP-glycosyltransferase 92A1-like [Nicotiana sylvestris]</v>
      </c>
    </row>
    <row r="789" spans="1:16">
      <c r="A789" s="1" t="s">
        <v>747</v>
      </c>
      <c r="B789">
        <f>VLOOKUP(A789,'[1]shui_24h-VS-hzt_10_24h.GeneDiff'!$1:$1048576,2,0)</f>
        <v>4356</v>
      </c>
      <c r="C789">
        <f>VLOOKUP(A789,'[1]shui_24h-VS-hzt_10_24h.GeneDiff'!$1:$1048576,3,0)</f>
        <v>200</v>
      </c>
      <c r="D789">
        <f>VLOOKUP(A789,'[1]shui_24h-VS-hzt_10_24h.GeneDiff'!$1:$1048576,4,0)</f>
        <v>237</v>
      </c>
      <c r="E789">
        <f>VLOOKUP(A789,'[1]shui_24h-VS-hzt_10_24h.GeneDiff'!$1:$1048576,5,0)</f>
        <v>59</v>
      </c>
      <c r="F789">
        <f>VLOOKUP(A789,'[1]shui_24h-VS-hzt_10_24h.GeneDiff'!$1:$1048576,6,0)</f>
        <v>154</v>
      </c>
      <c r="G789">
        <f>VLOOKUP(A789,'[1]shui_24h-VS-hzt_10_24h.GeneDiff'!$1:$1048576,7,0)</f>
        <v>2.8253399809100701</v>
      </c>
      <c r="H789">
        <f>VLOOKUP(A789,'[1]shui_24h-VS-hzt_10_24h.GeneDiff'!$1:$1048576,8,0)</f>
        <v>-1.0884867094034201</v>
      </c>
      <c r="I789" t="str">
        <f>VLOOKUP(A789,'[1]shui_24h-VS-hzt_10_24h.GeneDiff'!$1:$1048576,9,0)</f>
        <v>down</v>
      </c>
      <c r="J789">
        <f>VLOOKUP(A789,'[1]shui_24h-VS-hzt_10_24h.GeneDiff'!$1:$1048576,10,0)</f>
        <v>2.6472905377458002E-3</v>
      </c>
      <c r="K789">
        <f>VLOOKUP(A789,'[1]shui_24h-VS-hzt_10_24h.GeneDiff'!$1:$1048576,11,0)</f>
        <v>4.3906587777268399E-2</v>
      </c>
      <c r="L789" t="str">
        <f>VLOOKUP(A789,'[1]shui_24h-VS-hzt_10_24h.GeneDiff'!$1:$1048576,12,0)</f>
        <v>-</v>
      </c>
      <c r="M789" t="str">
        <f>VLOOKUP(A789,'[1]shui_24h-VS-hzt_10_24h.GeneDiff'!$1:$1048576,13,0)</f>
        <v>-</v>
      </c>
      <c r="N789" t="str">
        <f>VLOOKUP(A789,'[1]shui_24h-VS-hzt_10_24h.GeneDiff'!$1:$1048576,14,0)</f>
        <v>-</v>
      </c>
      <c r="O789" t="str">
        <f>VLOOKUP(A789,'[1]shui_24h-VS-hzt_10_24h.GeneDiff'!$1:$1048576,15,0)</f>
        <v>-</v>
      </c>
      <c r="P789" t="str">
        <f>VLOOKUP(A789,'[1]shui_24h-VS-hzt_10_24h.GeneDiff'!$1:$1048576,16,0)</f>
        <v>gi|698532703|ref|XP_009763170.1|/0/PREDICTED: uncharacterized protein LOC104215122 isoform X1 [Nicotiana sylvestris]</v>
      </c>
    </row>
    <row r="790" spans="1:16">
      <c r="A790" s="1" t="s">
        <v>748</v>
      </c>
      <c r="B790">
        <f>VLOOKUP(A790,'[1]shui_24h-VS-hzt_10_24h.GeneDiff'!$1:$1048576,2,0)</f>
        <v>1149</v>
      </c>
      <c r="C790">
        <f>VLOOKUP(A790,'[1]shui_24h-VS-hzt_10_24h.GeneDiff'!$1:$1048576,3,0)</f>
        <v>68</v>
      </c>
      <c r="D790">
        <f>VLOOKUP(A790,'[1]shui_24h-VS-hzt_10_24h.GeneDiff'!$1:$1048576,4,0)</f>
        <v>73</v>
      </c>
      <c r="E790">
        <f>VLOOKUP(A790,'[1]shui_24h-VS-hzt_10_24h.GeneDiff'!$1:$1048576,5,0)</f>
        <v>24</v>
      </c>
      <c r="F790">
        <f>VLOOKUP(A790,'[1]shui_24h-VS-hzt_10_24h.GeneDiff'!$1:$1048576,6,0)</f>
        <v>33</v>
      </c>
      <c r="G790">
        <f>VLOOKUP(A790,'[1]shui_24h-VS-hzt_10_24h.GeneDiff'!$1:$1048576,7,0)</f>
        <v>1.15610154021373</v>
      </c>
      <c r="H790">
        <f>VLOOKUP(A790,'[1]shui_24h-VS-hzt_10_24h.GeneDiff'!$1:$1048576,8,0)</f>
        <v>-1.34112641356891</v>
      </c>
      <c r="I790" t="str">
        <f>VLOOKUP(A790,'[1]shui_24h-VS-hzt_10_24h.GeneDiff'!$1:$1048576,9,0)</f>
        <v>down</v>
      </c>
      <c r="J790">
        <f>VLOOKUP(A790,'[1]shui_24h-VS-hzt_10_24h.GeneDiff'!$1:$1048576,10,0)</f>
        <v>2.6543376285944201E-3</v>
      </c>
      <c r="K790">
        <f>VLOOKUP(A790,'[1]shui_24h-VS-hzt_10_24h.GeneDiff'!$1:$1048576,11,0)</f>
        <v>4.3954102464261201E-2</v>
      </c>
      <c r="L790" t="str">
        <f>VLOOKUP(A790,'[1]shui_24h-VS-hzt_10_24h.GeneDiff'!$1:$1048576,12,0)</f>
        <v>ko01100//Metabolic pathways;ko00100//Steroid biosynthesis</v>
      </c>
      <c r="M790" t="str">
        <f>VLOOKUP(A790,'[1]shui_24h-VS-hzt_10_24h.GeneDiff'!$1:$1048576,13,0)</f>
        <v>GO:0016020//membrane</v>
      </c>
      <c r="N790" t="str">
        <f>VLOOKUP(A790,'[1]shui_24h-VS-hzt_10_24h.GeneDiff'!$1:$1048576,14,0)</f>
        <v>GO:0046872//metal ion binding;GO:0016746//transferase activity, transferring acyl groups</v>
      </c>
      <c r="O790" t="str">
        <f>VLOOKUP(A790,'[1]shui_24h-VS-hzt_10_24h.GeneDiff'!$1:$1048576,15,0)</f>
        <v>-</v>
      </c>
      <c r="P790" t="str">
        <f>VLOOKUP(A790,'[1]shui_24h-VS-hzt_10_24h.GeneDiff'!$1:$1048576,16,0)</f>
        <v>gi|697116987|ref|XP_009612423.1|/0/PREDICTED: probable protein S-acyltransferase 7 [Nicotiana tomentosiformis]</v>
      </c>
    </row>
    <row r="791" spans="1:16">
      <c r="A791" s="1" t="s">
        <v>749</v>
      </c>
      <c r="B791">
        <f>VLOOKUP(A791,'[1]shui_24h-VS-hzt_10_24h.GeneDiff'!$1:$1048576,2,0)</f>
        <v>1155</v>
      </c>
      <c r="C791">
        <f>VLOOKUP(A791,'[1]shui_24h-VS-hzt_10_24h.GeneDiff'!$1:$1048576,3,0)</f>
        <v>62</v>
      </c>
      <c r="D791">
        <f>VLOOKUP(A791,'[1]shui_24h-VS-hzt_10_24h.GeneDiff'!$1:$1048576,4,0)</f>
        <v>79</v>
      </c>
      <c r="E791">
        <f>VLOOKUP(A791,'[1]shui_24h-VS-hzt_10_24h.GeneDiff'!$1:$1048576,5,0)</f>
        <v>30</v>
      </c>
      <c r="F791">
        <f>VLOOKUP(A791,'[1]shui_24h-VS-hzt_10_24h.GeneDiff'!$1:$1048576,6,0)</f>
        <v>27</v>
      </c>
      <c r="G791">
        <f>VLOOKUP(A791,'[1]shui_24h-VS-hzt_10_24h.GeneDiff'!$1:$1048576,7,0)</f>
        <v>1.1565712584577701</v>
      </c>
      <c r="H791">
        <f>VLOOKUP(A791,'[1]shui_24h-VS-hzt_10_24h.GeneDiff'!$1:$1048576,8,0)</f>
        <v>-1.32934101117069</v>
      </c>
      <c r="I791" t="str">
        <f>VLOOKUP(A791,'[1]shui_24h-VS-hzt_10_24h.GeneDiff'!$1:$1048576,9,0)</f>
        <v>down</v>
      </c>
      <c r="J791">
        <f>VLOOKUP(A791,'[1]shui_24h-VS-hzt_10_24h.GeneDiff'!$1:$1048576,10,0)</f>
        <v>2.8129680708193598E-3</v>
      </c>
      <c r="K791">
        <f>VLOOKUP(A791,'[1]shui_24h-VS-hzt_10_24h.GeneDiff'!$1:$1048576,11,0)</f>
        <v>4.6024945669363597E-2</v>
      </c>
      <c r="L791" t="str">
        <f>VLOOKUP(A791,'[1]shui_24h-VS-hzt_10_24h.GeneDiff'!$1:$1048576,12,0)</f>
        <v>ko00500//Starch and sucrose metabolism</v>
      </c>
      <c r="M791" t="str">
        <f>VLOOKUP(A791,'[1]shui_24h-VS-hzt_10_24h.GeneDiff'!$1:$1048576,13,0)</f>
        <v>-</v>
      </c>
      <c r="N791" t="str">
        <f>VLOOKUP(A791,'[1]shui_24h-VS-hzt_10_24h.GeneDiff'!$1:$1048576,14,0)</f>
        <v>GO:0019203//carbohydrate phosphatase activity</v>
      </c>
      <c r="O791" t="str">
        <f>VLOOKUP(A791,'[1]shui_24h-VS-hzt_10_24h.GeneDiff'!$1:$1048576,15,0)</f>
        <v>GO:0006796//phosphate-containing compound metabolic process;GO:0005991//trehalose metabolic process</v>
      </c>
      <c r="P791" t="str">
        <f>VLOOKUP(A791,'[1]shui_24h-VS-hzt_10_24h.GeneDiff'!$1:$1048576,16,0)</f>
        <v>gi|698483616|ref|XP_009788659.1|/0/PREDICTED: probable trehalose-phosphate phosphatase F [Nicotiana sylvestris]</v>
      </c>
    </row>
    <row r="792" spans="1:16">
      <c r="A792" s="1" t="s">
        <v>750</v>
      </c>
      <c r="B792">
        <f>VLOOKUP(A792,'[1]shui_24h-VS-hzt_10_24h.GeneDiff'!$1:$1048576,2,0)</f>
        <v>921</v>
      </c>
      <c r="C792">
        <f>VLOOKUP(A792,'[1]shui_24h-VS-hzt_10_24h.GeneDiff'!$1:$1048576,3,0)</f>
        <v>72</v>
      </c>
      <c r="D792">
        <f>VLOOKUP(A792,'[1]shui_24h-VS-hzt_10_24h.GeneDiff'!$1:$1048576,4,0)</f>
        <v>88</v>
      </c>
      <c r="E792">
        <f>VLOOKUP(A792,'[1]shui_24h-VS-hzt_10_24h.GeneDiff'!$1:$1048576,5,0)</f>
        <v>28</v>
      </c>
      <c r="F792">
        <f>VLOOKUP(A792,'[1]shui_24h-VS-hzt_10_24h.GeneDiff'!$1:$1048576,6,0)</f>
        <v>40</v>
      </c>
      <c r="G792">
        <f>VLOOKUP(A792,'[1]shui_24h-VS-hzt_10_24h.GeneDiff'!$1:$1048576,7,0)</f>
        <v>1.3505694680437099</v>
      </c>
      <c r="H792">
        <f>VLOOKUP(A792,'[1]shui_24h-VS-hzt_10_24h.GeneDiff'!$1:$1048576,8,0)</f>
        <v>-1.2680285523195101</v>
      </c>
      <c r="I792" t="str">
        <f>VLOOKUP(A792,'[1]shui_24h-VS-hzt_10_24h.GeneDiff'!$1:$1048576,9,0)</f>
        <v>down</v>
      </c>
      <c r="J792">
        <f>VLOOKUP(A792,'[1]shui_24h-VS-hzt_10_24h.GeneDiff'!$1:$1048576,10,0)</f>
        <v>2.9092345505308901E-3</v>
      </c>
      <c r="K792">
        <f>VLOOKUP(A792,'[1]shui_24h-VS-hzt_10_24h.GeneDiff'!$1:$1048576,11,0)</f>
        <v>4.7159514726832101E-2</v>
      </c>
      <c r="L792" t="str">
        <f>VLOOKUP(A792,'[1]shui_24h-VS-hzt_10_24h.GeneDiff'!$1:$1048576,12,0)</f>
        <v>-</v>
      </c>
      <c r="M792" t="str">
        <f>VLOOKUP(A792,'[1]shui_24h-VS-hzt_10_24h.GeneDiff'!$1:$1048576,13,0)</f>
        <v>GO:0031224//intrinsic component of membrane</v>
      </c>
      <c r="N792" t="str">
        <f>VLOOKUP(A792,'[1]shui_24h-VS-hzt_10_24h.GeneDiff'!$1:$1048576,14,0)</f>
        <v>GO:0015078//hydrogen ion transmembrane transporter activity;GO:0015291//secondary active transmembrane transporter activity</v>
      </c>
      <c r="O792" t="str">
        <f>VLOOKUP(A792,'[1]shui_24h-VS-hzt_10_24h.GeneDiff'!$1:$1048576,15,0)</f>
        <v>GO:0044763;GO:0015992//proton transport</v>
      </c>
      <c r="P792" t="str">
        <f>VLOOKUP(A792,'[1]shui_24h-VS-hzt_10_24h.GeneDiff'!$1:$1048576,16,0)</f>
        <v>gi|697136625|ref|XP_009622393.1|/2.84756e-127/PREDICTED: sodium/hydrogen exchanger 8-like [Nicotiana tomentosiformis]</v>
      </c>
    </row>
    <row r="793" spans="1:16">
      <c r="A793" s="1" t="s">
        <v>751</v>
      </c>
      <c r="B793">
        <f>VLOOKUP(A793,'[1]shui_24h-VS-hzt_10_24h.GeneDiff'!$1:$1048576,2,0)</f>
        <v>759</v>
      </c>
      <c r="C793">
        <f>VLOOKUP(A793,'[1]shui_24h-VS-hzt_10_24h.GeneDiff'!$1:$1048576,3,0)</f>
        <v>67</v>
      </c>
      <c r="D793">
        <f>VLOOKUP(A793,'[1]shui_24h-VS-hzt_10_24h.GeneDiff'!$1:$1048576,4,0)</f>
        <v>200</v>
      </c>
      <c r="E793">
        <f>VLOOKUP(A793,'[1]shui_24h-VS-hzt_10_24h.GeneDiff'!$1:$1048576,5,0)</f>
        <v>55</v>
      </c>
      <c r="F793">
        <f>VLOOKUP(A793,'[1]shui_24h-VS-hzt_10_24h.GeneDiff'!$1:$1048576,6,0)</f>
        <v>47</v>
      </c>
      <c r="G793">
        <f>VLOOKUP(A793,'[1]shui_24h-VS-hzt_10_24h.GeneDiff'!$1:$1048576,7,0)</f>
        <v>2.0201865702242401</v>
      </c>
      <c r="H793">
        <f>VLOOKUP(A793,'[1]shui_24h-VS-hzt_10_24h.GeneDiff'!$1:$1048576,8,0)</f>
        <v>-1.39330387211778</v>
      </c>
      <c r="I793" t="str">
        <f>VLOOKUP(A793,'[1]shui_24h-VS-hzt_10_24h.GeneDiff'!$1:$1048576,9,0)</f>
        <v>down</v>
      </c>
      <c r="J793">
        <f>VLOOKUP(A793,'[1]shui_24h-VS-hzt_10_24h.GeneDiff'!$1:$1048576,10,0)</f>
        <v>2.9860461059741301E-3</v>
      </c>
      <c r="K793">
        <f>VLOOKUP(A793,'[1]shui_24h-VS-hzt_10_24h.GeneDiff'!$1:$1048576,11,0)</f>
        <v>4.7887613263101897E-2</v>
      </c>
      <c r="L793" t="str">
        <f>VLOOKUP(A793,'[1]shui_24h-VS-hzt_10_24h.GeneDiff'!$1:$1048576,12,0)</f>
        <v>ko01100//Metabolic pathways;ko01110//Biosynthesis of secondary metabolites;ko00010//Glycolysis / Gluconeogenesis;ko03018//RNA degradation</v>
      </c>
      <c r="M793" t="str">
        <f>VLOOKUP(A793,'[1]shui_24h-VS-hzt_10_24h.GeneDiff'!$1:$1048576,13,0)</f>
        <v>GO:0044445</v>
      </c>
      <c r="N793" t="str">
        <f>VLOOKUP(A793,'[1]shui_24h-VS-hzt_10_24h.GeneDiff'!$1:$1048576,14,0)</f>
        <v>GO:0046872//metal ion binding;GO:0016836//hydro-lyase activity</v>
      </c>
      <c r="O793" t="str">
        <f>VLOOKUP(A793,'[1]shui_24h-VS-hzt_10_24h.GeneDiff'!$1:$1048576,15,0)</f>
        <v>GO:0006091//generation of precursor metabolites and energy</v>
      </c>
      <c r="P793" t="str">
        <f>VLOOKUP(A793,'[1]shui_24h-VS-hzt_10_24h.GeneDiff'!$1:$1048576,16,0)</f>
        <v>gi|697137891|ref|XP_009623017.1|/1.78146e-162/PREDICTED: enolase [Nicotiana tomentosiformis]</v>
      </c>
    </row>
    <row r="794" spans="1:16">
      <c r="A794" s="1" t="s">
        <v>752</v>
      </c>
      <c r="B794">
        <f>VLOOKUP(A794,'[1]shui_24h-VS-hzt_10_24h.GeneDiff'!$1:$1048576,2,0)</f>
        <v>561</v>
      </c>
      <c r="C794">
        <f>VLOOKUP(A794,'[1]shui_24h-VS-hzt_10_24h.GeneDiff'!$1:$1048576,3,0)</f>
        <v>150</v>
      </c>
      <c r="D794">
        <f>VLOOKUP(A794,'[1]shui_24h-VS-hzt_10_24h.GeneDiff'!$1:$1048576,4,0)</f>
        <v>118</v>
      </c>
      <c r="E794">
        <f>VLOOKUP(A794,'[1]shui_24h-VS-hzt_10_24h.GeneDiff'!$1:$1048576,5,0)</f>
        <v>75</v>
      </c>
      <c r="F794">
        <f>VLOOKUP(A794,'[1]shui_24h-VS-hzt_10_24h.GeneDiff'!$1:$1048576,6,0)</f>
        <v>59</v>
      </c>
      <c r="G794">
        <f>VLOOKUP(A794,'[1]shui_24h-VS-hzt_10_24h.GeneDiff'!$1:$1048576,7,0)</f>
        <v>2.15639251681751</v>
      </c>
      <c r="H794">
        <f>VLOOKUP(A794,'[1]shui_24h-VS-hzt_10_24h.GeneDiff'!$1:$1048576,8,0)</f>
        <v>-1.03123583925843</v>
      </c>
      <c r="I794" t="str">
        <f>VLOOKUP(A794,'[1]shui_24h-VS-hzt_10_24h.GeneDiff'!$1:$1048576,9,0)</f>
        <v>down</v>
      </c>
      <c r="J794">
        <f>VLOOKUP(A794,'[1]shui_24h-VS-hzt_10_24h.GeneDiff'!$1:$1048576,10,0)</f>
        <v>3.1114904150710502E-3</v>
      </c>
      <c r="K794">
        <f>VLOOKUP(A794,'[1]shui_24h-VS-hzt_10_24h.GeneDiff'!$1:$1048576,11,0)</f>
        <v>4.94291330523371E-2</v>
      </c>
      <c r="L794" t="str">
        <f>VLOOKUP(A794,'[1]shui_24h-VS-hzt_10_24h.GeneDiff'!$1:$1048576,12,0)</f>
        <v>-</v>
      </c>
      <c r="M794" t="str">
        <f>VLOOKUP(A794,'[1]shui_24h-VS-hzt_10_24h.GeneDiff'!$1:$1048576,13,0)</f>
        <v>-</v>
      </c>
      <c r="N794" t="str">
        <f>VLOOKUP(A794,'[1]shui_24h-VS-hzt_10_24h.GeneDiff'!$1:$1048576,14,0)</f>
        <v>-</v>
      </c>
      <c r="O794" t="str">
        <f>VLOOKUP(A794,'[1]shui_24h-VS-hzt_10_24h.GeneDiff'!$1:$1048576,15,0)</f>
        <v>-</v>
      </c>
      <c r="P794" t="str">
        <f>VLOOKUP(A794,'[1]shui_24h-VS-hzt_10_24h.GeneDiff'!$1:$1048576,16,0)</f>
        <v>gi|697101364|ref|XP_009595703.1|/3.36083e-101/PREDICTED: uncharacterized protein LOC104091946 isoform X3 [Nicotiana tomentosiformis]</v>
      </c>
    </row>
    <row r="795" spans="1:16">
      <c r="A795" s="1" t="s">
        <v>753</v>
      </c>
      <c r="B795">
        <f>VLOOKUP(A795,'[1]shui_24h-VS-hzt_10_24h.GeneDiff'!$1:$1048576,2,0)</f>
        <v>1038</v>
      </c>
      <c r="C795">
        <f>VLOOKUP(A795,'[1]shui_24h-VS-hzt_10_24h.GeneDiff'!$1:$1048576,3,0)</f>
        <v>14</v>
      </c>
      <c r="D795">
        <f>VLOOKUP(A795,'[1]shui_24h-VS-hzt_10_24h.GeneDiff'!$1:$1048576,4,0)</f>
        <v>313</v>
      </c>
      <c r="E795">
        <f>VLOOKUP(A795,'[1]shui_24h-VS-hzt_10_24h.GeneDiff'!$1:$1048576,5,0)</f>
        <v>27</v>
      </c>
      <c r="F795">
        <f>VLOOKUP(A795,'[1]shui_24h-VS-hzt_10_24h.GeneDiff'!$1:$1048576,6,0)</f>
        <v>25</v>
      </c>
      <c r="G795">
        <f>VLOOKUP(A795,'[1]shui_24h-VS-hzt_10_24h.GeneDiff'!$1:$1048576,7,0)</f>
        <v>2.0453325248007199</v>
      </c>
      <c r="H795">
        <f>VLOOKUP(A795,'[1]shui_24h-VS-hzt_10_24h.GeneDiff'!$1:$1048576,8,0)</f>
        <v>-2.6345129488172501</v>
      </c>
      <c r="I795" t="str">
        <f>VLOOKUP(A795,'[1]shui_24h-VS-hzt_10_24h.GeneDiff'!$1:$1048576,9,0)</f>
        <v>down</v>
      </c>
      <c r="J795">
        <f>VLOOKUP(A795,'[1]shui_24h-VS-hzt_10_24h.GeneDiff'!$1:$1048576,10,0)</f>
        <v>3.1297804707389001E-3</v>
      </c>
      <c r="K795">
        <f>VLOOKUP(A795,'[1]shui_24h-VS-hzt_10_24h.GeneDiff'!$1:$1048576,11,0)</f>
        <v>4.9612291836061702E-2</v>
      </c>
      <c r="L795" t="str">
        <f>VLOOKUP(A795,'[1]shui_24h-VS-hzt_10_24h.GeneDiff'!$1:$1048576,12,0)</f>
        <v>ko03420//Nucleotide excision repair</v>
      </c>
      <c r="M795" t="str">
        <f>VLOOKUP(A795,'[1]shui_24h-VS-hzt_10_24h.GeneDiff'!$1:$1048576,13,0)</f>
        <v>-</v>
      </c>
      <c r="N795" t="str">
        <f>VLOOKUP(A795,'[1]shui_24h-VS-hzt_10_24h.GeneDiff'!$1:$1048576,14,0)</f>
        <v>-</v>
      </c>
      <c r="O795" t="str">
        <f>VLOOKUP(A795,'[1]shui_24h-VS-hzt_10_24h.GeneDiff'!$1:$1048576,15,0)</f>
        <v>-</v>
      </c>
      <c r="P795" t="str">
        <f>VLOOKUP(A795,'[1]shui_24h-VS-hzt_10_24h.GeneDiff'!$1:$1048576,16,0)</f>
        <v>gi|697170167|ref|XP_009594000.1|;gi|698520481|ref|XP_009757053.1|;gi|697170169|ref|XP_009594001.1|;gi|698520483|ref|XP_009757054.1|/0;0;5.12474e-46;2.23938e-96/PREDICTED: rhodanese-like domain-containing protein 8, chloroplastic isoform X2 [Nicotiana tomentosiformis];PREDICTED: rhodanese-like domain-containing protein 8, chloroplastic isoform X2 [Nicotiana sylvestris];PREDICTED: rhodanese-like domain-containing protein 8, chloroplastic isoform X3 [Nicotiana tomentosiformis];PREDICTED: rhodanese-like domain-containing protein 8, chloroplastic isoform X3 [Nicotiana sylvestris]</v>
      </c>
    </row>
    <row r="796" spans="1:16">
      <c r="A796" s="1" t="s">
        <v>760</v>
      </c>
      <c r="B796">
        <f>VLOOKUP(A796,'[1]shui_24h-VS-hzt_10_24h.GeneDiff'!$1:$1048576,2,0)</f>
        <v>1362</v>
      </c>
      <c r="C796">
        <f>VLOOKUP(A796,'[1]shui_24h-VS-hzt_10_24h.GeneDiff'!$1:$1048576,3,0)</f>
        <v>903</v>
      </c>
      <c r="D796">
        <f>VLOOKUP(A796,'[1]shui_24h-VS-hzt_10_24h.GeneDiff'!$1:$1048576,4,0)</f>
        <v>1068</v>
      </c>
      <c r="E796">
        <f>VLOOKUP(A796,'[1]shui_24h-VS-hzt_10_24h.GeneDiff'!$1:$1048576,5,0)</f>
        <v>195</v>
      </c>
      <c r="F796">
        <f>VLOOKUP(A796,'[1]shui_24h-VS-hzt_10_24h.GeneDiff'!$1:$1048576,6,0)</f>
        <v>670</v>
      </c>
      <c r="G796">
        <f>VLOOKUP(A796,'[1]shui_24h-VS-hzt_10_24h.GeneDiff'!$1:$1048576,7,0)</f>
        <v>4.9360665228702603</v>
      </c>
      <c r="H796">
        <f>VLOOKUP(A796,'[1]shui_24h-VS-hzt_10_24h.GeneDiff'!$1:$1048576,8,0)</f>
        <v>-1.2494438686954601</v>
      </c>
      <c r="I796" t="str">
        <f>VLOOKUP(A796,'[1]shui_24h-VS-hzt_10_24h.GeneDiff'!$1:$1048576,9,0)</f>
        <v>down</v>
      </c>
      <c r="J796">
        <f>VLOOKUP(A796,'[1]shui_24h-VS-hzt_10_24h.GeneDiff'!$1:$1048576,10,0)</f>
        <v>8.7285686466060297E-4</v>
      </c>
      <c r="K796">
        <f>VLOOKUP(A796,'[1]shui_24h-VS-hzt_10_24h.GeneDiff'!$1:$1048576,11,0)</f>
        <v>2.0461192628910101E-2</v>
      </c>
      <c r="L796" t="str">
        <f>VLOOKUP(A796,'[1]shui_24h-VS-hzt_10_24h.GeneDiff'!$1:$1048576,12,0)</f>
        <v>ko00230//Purine metabolism;ko00240//Pyrimidine metabolism</v>
      </c>
      <c r="M796" t="str">
        <f>VLOOKUP(A796,'[1]shui_24h-VS-hzt_10_24h.GeneDiff'!$1:$1048576,13,0)</f>
        <v>GO:0031224//intrinsic component of membrane;GO:0043231//intracellular membrane-bounded organelle</v>
      </c>
      <c r="N796" t="str">
        <f>VLOOKUP(A796,'[1]shui_24h-VS-hzt_10_24h.GeneDiff'!$1:$1048576,14,0)</f>
        <v>GO:0017110//nucleoside-diphosphatase activity;GO:0032550</v>
      </c>
      <c r="O796" t="str">
        <f>VLOOKUP(A796,'[1]shui_24h-VS-hzt_10_24h.GeneDiff'!$1:$1048576,15,0)</f>
        <v>GO:0009856//pollination</v>
      </c>
      <c r="P796" t="str">
        <f>VLOOKUP(A796,'[1]shui_24h-VS-hzt_10_24h.GeneDiff'!$1:$1048576,16,0)</f>
        <v>gi|697142646|ref|XP_009625429.1|/0/PREDICTED: apyrase-like [Nicotiana tomentosiformis]</v>
      </c>
    </row>
    <row r="797" spans="1:16">
      <c r="A797" s="1" t="s">
        <v>761</v>
      </c>
      <c r="B797">
        <f>VLOOKUP(A797,'[1]shui_24h-VS-hzt_10_24h.GeneDiff'!$1:$1048576,2,0)</f>
        <v>432</v>
      </c>
      <c r="C797">
        <f>VLOOKUP(A797,'[1]shui_24h-VS-hzt_10_24h.GeneDiff'!$1:$1048576,3,0)</f>
        <v>62</v>
      </c>
      <c r="D797">
        <f>VLOOKUP(A797,'[1]shui_24h-VS-hzt_10_24h.GeneDiff'!$1:$1048576,4,0)</f>
        <v>117</v>
      </c>
      <c r="E797">
        <f>VLOOKUP(A797,'[1]shui_24h-VS-hzt_10_24h.GeneDiff'!$1:$1048576,5,0)</f>
        <v>29</v>
      </c>
      <c r="F797">
        <f>VLOOKUP(A797,'[1]shui_24h-VS-hzt_10_24h.GeneDiff'!$1:$1048576,6,0)</f>
        <v>43</v>
      </c>
      <c r="G797">
        <f>VLOOKUP(A797,'[1]shui_24h-VS-hzt_10_24h.GeneDiff'!$1:$1048576,7,0)</f>
        <v>1.48024553081966</v>
      </c>
      <c r="H797">
        <f>VLOOKUP(A797,'[1]shui_24h-VS-hzt_10_24h.GeneDiff'!$1:$1048576,8,0)</f>
        <v>-1.33998140830843</v>
      </c>
      <c r="I797" t="str">
        <f>VLOOKUP(A797,'[1]shui_24h-VS-hzt_10_24h.GeneDiff'!$1:$1048576,9,0)</f>
        <v>down</v>
      </c>
      <c r="J797">
        <f>VLOOKUP(A797,'[1]shui_24h-VS-hzt_10_24h.GeneDiff'!$1:$1048576,10,0)</f>
        <v>3.1110768052055402E-3</v>
      </c>
      <c r="K797">
        <f>VLOOKUP(A797,'[1]shui_24h-VS-hzt_10_24h.GeneDiff'!$1:$1048576,11,0)</f>
        <v>4.94291330523371E-2</v>
      </c>
      <c r="L797" t="str">
        <f>VLOOKUP(A797,'[1]shui_24h-VS-hzt_10_24h.GeneDiff'!$1:$1048576,12,0)</f>
        <v>-</v>
      </c>
      <c r="M797" t="str">
        <f>VLOOKUP(A797,'[1]shui_24h-VS-hzt_10_24h.GeneDiff'!$1:$1048576,13,0)</f>
        <v>-</v>
      </c>
      <c r="N797" t="str">
        <f>VLOOKUP(A797,'[1]shui_24h-VS-hzt_10_24h.GeneDiff'!$1:$1048576,14,0)</f>
        <v>GO:0004175//endopeptidase activity</v>
      </c>
      <c r="O797" t="str">
        <f>VLOOKUP(A797,'[1]shui_24h-VS-hzt_10_24h.GeneDiff'!$1:$1048576,15,0)</f>
        <v>GO:0016485//protein processing</v>
      </c>
      <c r="P797" t="str">
        <f>VLOOKUP(A797,'[1]shui_24h-VS-hzt_10_24h.GeneDiff'!$1:$1048576,16,0)</f>
        <v>gi|697096366|ref|XP_009616098.1|/3.53403e-101/PREDICTED: cyprosin-like [Nicotiana tomentosiformis]</v>
      </c>
    </row>
    <row r="798" spans="1:16">
      <c r="A798" s="1" t="s">
        <v>762</v>
      </c>
      <c r="B798">
        <f>VLOOKUP(A798,'[1]shui_24h-VS-hzt_10_24h.GeneDiff'!$1:$1048576,2,0)</f>
        <v>1386</v>
      </c>
      <c r="C798">
        <f>VLOOKUP(A798,'[1]shui_24h-VS-hzt_10_24h.GeneDiff'!$1:$1048576,3,0)</f>
        <v>630</v>
      </c>
      <c r="D798">
        <f>VLOOKUP(A798,'[1]shui_24h-VS-hzt_10_24h.GeneDiff'!$1:$1048576,4,0)</f>
        <v>2936</v>
      </c>
      <c r="E798">
        <f>VLOOKUP(A798,'[1]shui_24h-VS-hzt_10_24h.GeneDiff'!$1:$1048576,5,0)</f>
        <v>270</v>
      </c>
      <c r="F798">
        <f>VLOOKUP(A798,'[1]shui_24h-VS-hzt_10_24h.GeneDiff'!$1:$1048576,6,0)</f>
        <v>545</v>
      </c>
      <c r="G798">
        <f>VLOOKUP(A798,'[1]shui_24h-VS-hzt_10_24h.GeneDiff'!$1:$1048576,7,0)</f>
        <v>5.5499110597551899</v>
      </c>
      <c r="H798">
        <f>VLOOKUP(A798,'[1]shui_24h-VS-hzt_10_24h.GeneDiff'!$1:$1048576,8,0)</f>
        <v>-2.15119447011205</v>
      </c>
      <c r="I798" t="str">
        <f>VLOOKUP(A798,'[1]shui_24h-VS-hzt_10_24h.GeneDiff'!$1:$1048576,9,0)</f>
        <v>down</v>
      </c>
      <c r="J798">
        <f>VLOOKUP(A798,'[1]shui_24h-VS-hzt_10_24h.GeneDiff'!$1:$1048576,10,0)</f>
        <v>2.1375668145706399E-5</v>
      </c>
      <c r="K798">
        <f>VLOOKUP(A798,'[1]shui_24h-VS-hzt_10_24h.GeneDiff'!$1:$1048576,11,0)</f>
        <v>1.24575497405911E-3</v>
      </c>
      <c r="L798" t="str">
        <f>VLOOKUP(A798,'[1]shui_24h-VS-hzt_10_24h.GeneDiff'!$1:$1048576,12,0)</f>
        <v>-</v>
      </c>
      <c r="M798" t="str">
        <f>VLOOKUP(A798,'[1]shui_24h-VS-hzt_10_24h.GeneDiff'!$1:$1048576,13,0)</f>
        <v>GO:0005911//cell-cell junction;GO:0005618//cell wall;GO:0044444</v>
      </c>
      <c r="N798" t="str">
        <f>VLOOKUP(A798,'[1]shui_24h-VS-hzt_10_24h.GeneDiff'!$1:$1048576,14,0)</f>
        <v>GO:0043169//cation binding;GO:0016791//phosphatase activity</v>
      </c>
      <c r="O798" t="str">
        <f>VLOOKUP(A798,'[1]shui_24h-VS-hzt_10_24h.GeneDiff'!$1:$1048576,15,0)</f>
        <v>GO:0006796//phosphate-containing compound metabolic process;GO:0009267//cellular response to starvation</v>
      </c>
      <c r="P798" t="str">
        <f>VLOOKUP(A798,'[1]shui_24h-VS-hzt_10_24h.GeneDiff'!$1:$1048576,16,0)</f>
        <v>gi|27597227|dbj|BAC55154.1|/0/purple acid phosphatase [Nicotiana tabacum]</v>
      </c>
    </row>
    <row r="799" spans="1:16">
      <c r="A799" s="1" t="s">
        <v>763</v>
      </c>
      <c r="B799">
        <f>VLOOKUP(A799,'[1]shui_24h-VS-hzt_10_24h.GeneDiff'!$1:$1048576,2,0)</f>
        <v>354</v>
      </c>
      <c r="C799">
        <f>VLOOKUP(A799,'[1]shui_24h-VS-hzt_10_24h.GeneDiff'!$1:$1048576,3,0)</f>
        <v>3646</v>
      </c>
      <c r="D799">
        <f>VLOOKUP(A799,'[1]shui_24h-VS-hzt_10_24h.GeneDiff'!$1:$1048576,4,0)</f>
        <v>10775</v>
      </c>
      <c r="E799">
        <f>VLOOKUP(A799,'[1]shui_24h-VS-hzt_10_24h.GeneDiff'!$1:$1048576,5,0)</f>
        <v>1514</v>
      </c>
      <c r="F799">
        <f>VLOOKUP(A799,'[1]shui_24h-VS-hzt_10_24h.GeneDiff'!$1:$1048576,6,0)</f>
        <v>3542</v>
      </c>
      <c r="G799">
        <f>VLOOKUP(A799,'[1]shui_24h-VS-hzt_10_24h.GeneDiff'!$1:$1048576,7,0)</f>
        <v>7.7027438424703201</v>
      </c>
      <c r="H799">
        <f>VLOOKUP(A799,'[1]shui_24h-VS-hzt_10_24h.GeneDiff'!$1:$1048576,8,0)</f>
        <v>-1.5456715919272599</v>
      </c>
      <c r="I799" t="str">
        <f>VLOOKUP(A799,'[1]shui_24h-VS-hzt_10_24h.GeneDiff'!$1:$1048576,9,0)</f>
        <v>down</v>
      </c>
      <c r="J799">
        <f>VLOOKUP(A799,'[1]shui_24h-VS-hzt_10_24h.GeneDiff'!$1:$1048576,10,0)</f>
        <v>2.0479723646296799E-4</v>
      </c>
      <c r="K799">
        <f>VLOOKUP(A799,'[1]shui_24h-VS-hzt_10_24h.GeneDiff'!$1:$1048576,11,0)</f>
        <v>7.2065313263849403E-3</v>
      </c>
      <c r="L799" t="str">
        <f>VLOOKUP(A799,'[1]shui_24h-VS-hzt_10_24h.GeneDiff'!$1:$1048576,12,0)</f>
        <v>-</v>
      </c>
      <c r="M799" t="str">
        <f>VLOOKUP(A799,'[1]shui_24h-VS-hzt_10_24h.GeneDiff'!$1:$1048576,13,0)</f>
        <v>-</v>
      </c>
      <c r="N799" t="str">
        <f>VLOOKUP(A799,'[1]shui_24h-VS-hzt_10_24h.GeneDiff'!$1:$1048576,14,0)</f>
        <v>-</v>
      </c>
      <c r="O799" t="str">
        <f>VLOOKUP(A799,'[1]shui_24h-VS-hzt_10_24h.GeneDiff'!$1:$1048576,15,0)</f>
        <v>GO:0051234//establishment of localization</v>
      </c>
      <c r="P799" t="str">
        <f>VLOOKUP(A799,'[1]shui_24h-VS-hzt_10_24h.GeneDiff'!$1:$1048576,16,0)</f>
        <v>gi|48526017|gb|AAT45202.1|/9.89384e-65/lipid transfer protein 1 precursor [Nicotiana tabacum]</v>
      </c>
    </row>
    <row r="800" spans="1:16">
      <c r="A800" s="1" t="s">
        <v>764</v>
      </c>
      <c r="B800">
        <f>VLOOKUP(A800,'[1]shui_24h-VS-hzt_10_24h.GeneDiff'!$1:$1048576,2,0)</f>
        <v>1350</v>
      </c>
      <c r="C800">
        <f>VLOOKUP(A800,'[1]shui_24h-VS-hzt_10_24h.GeneDiff'!$1:$1048576,3,0)</f>
        <v>8038</v>
      </c>
      <c r="D800">
        <f>VLOOKUP(A800,'[1]shui_24h-VS-hzt_10_24h.GeneDiff'!$1:$1048576,4,0)</f>
        <v>8544</v>
      </c>
      <c r="E800">
        <f>VLOOKUP(A800,'[1]shui_24h-VS-hzt_10_24h.GeneDiff'!$1:$1048576,5,0)</f>
        <v>2341</v>
      </c>
      <c r="F800">
        <f>VLOOKUP(A800,'[1]shui_24h-VS-hzt_10_24h.GeneDiff'!$1:$1048576,6,0)</f>
        <v>5258</v>
      </c>
      <c r="G800">
        <f>VLOOKUP(A800,'[1]shui_24h-VS-hzt_10_24h.GeneDiff'!$1:$1048576,7,0)</f>
        <v>8.0285563524263193</v>
      </c>
      <c r="H800">
        <f>VLOOKUP(A800,'[1]shui_24h-VS-hzt_10_24h.GeneDiff'!$1:$1048576,8,0)</f>
        <v>-1.18045873028861</v>
      </c>
      <c r="I800" t="str">
        <f>VLOOKUP(A800,'[1]shui_24h-VS-hzt_10_24h.GeneDiff'!$1:$1048576,9,0)</f>
        <v>down</v>
      </c>
      <c r="J800">
        <f>VLOOKUP(A800,'[1]shui_24h-VS-hzt_10_24h.GeneDiff'!$1:$1048576,10,0)</f>
        <v>2.04928701601243E-5</v>
      </c>
      <c r="K800">
        <f>VLOOKUP(A800,'[1]shui_24h-VS-hzt_10_24h.GeneDiff'!$1:$1048576,11,0)</f>
        <v>1.20909051086268E-3</v>
      </c>
      <c r="L800" t="str">
        <f>VLOOKUP(A800,'[1]shui_24h-VS-hzt_10_24h.GeneDiff'!$1:$1048576,12,0)</f>
        <v>-</v>
      </c>
      <c r="M800" t="str">
        <f>VLOOKUP(A800,'[1]shui_24h-VS-hzt_10_24h.GeneDiff'!$1:$1048576,13,0)</f>
        <v>-</v>
      </c>
      <c r="N800" t="str">
        <f>VLOOKUP(A800,'[1]shui_24h-VS-hzt_10_24h.GeneDiff'!$1:$1048576,14,0)</f>
        <v>GO:0016740//transferase activity</v>
      </c>
      <c r="O800" t="str">
        <f>VLOOKUP(A800,'[1]shui_24h-VS-hzt_10_24h.GeneDiff'!$1:$1048576,15,0)</f>
        <v>-</v>
      </c>
      <c r="P800" t="str">
        <f>VLOOKUP(A800,'[1]shui_24h-VS-hzt_10_24h.GeneDiff'!$1:$1048576,16,0)</f>
        <v>gi|697188359|ref|XP_009603219.1|/0/PREDICTED: UDP-glycosyltransferase 74E2-like [Nicotiana tomentosiformis]</v>
      </c>
    </row>
    <row r="801" spans="1:16">
      <c r="A801" s="1" t="s">
        <v>765</v>
      </c>
      <c r="B801">
        <f>VLOOKUP(A801,'[1]shui_24h-VS-hzt_10_24h.GeneDiff'!$1:$1048576,2,0)</f>
        <v>1326</v>
      </c>
      <c r="C801">
        <f>VLOOKUP(A801,'[1]shui_24h-VS-hzt_10_24h.GeneDiff'!$1:$1048576,3,0)</f>
        <v>339</v>
      </c>
      <c r="D801">
        <f>VLOOKUP(A801,'[1]shui_24h-VS-hzt_10_24h.GeneDiff'!$1:$1048576,4,0)</f>
        <v>447</v>
      </c>
      <c r="E801">
        <f>VLOOKUP(A801,'[1]shui_24h-VS-hzt_10_24h.GeneDiff'!$1:$1048576,5,0)</f>
        <v>218</v>
      </c>
      <c r="F801">
        <f>VLOOKUP(A801,'[1]shui_24h-VS-hzt_10_24h.GeneDiff'!$1:$1048576,6,0)</f>
        <v>169</v>
      </c>
      <c r="G801">
        <f>VLOOKUP(A801,'[1]shui_24h-VS-hzt_10_24h.GeneDiff'!$1:$1048576,7,0)</f>
        <v>3.6775444578296601</v>
      </c>
      <c r="H801">
        <f>VLOOKUP(A801,'[1]shui_24h-VS-hzt_10_24h.GeneDiff'!$1:$1048576,8,0)</f>
        <v>-1.0425049374361099</v>
      </c>
      <c r="I801" t="str">
        <f>VLOOKUP(A801,'[1]shui_24h-VS-hzt_10_24h.GeneDiff'!$1:$1048576,9,0)</f>
        <v>down</v>
      </c>
      <c r="J801">
        <f>VLOOKUP(A801,'[1]shui_24h-VS-hzt_10_24h.GeneDiff'!$1:$1048576,10,0)</f>
        <v>2.3571609050471899E-5</v>
      </c>
      <c r="K801">
        <f>VLOOKUP(A801,'[1]shui_24h-VS-hzt_10_24h.GeneDiff'!$1:$1048576,11,0)</f>
        <v>1.35125320318605E-3</v>
      </c>
      <c r="L801" t="str">
        <f>VLOOKUP(A801,'[1]shui_24h-VS-hzt_10_24h.GeneDiff'!$1:$1048576,12,0)</f>
        <v>ko04140//Regulation of autophagy;ko04075//Plant hormone signal transduction</v>
      </c>
      <c r="M801" t="str">
        <f>VLOOKUP(A801,'[1]shui_24h-VS-hzt_10_24h.GeneDiff'!$1:$1048576,13,0)</f>
        <v>-</v>
      </c>
      <c r="N801" t="str">
        <f>VLOOKUP(A801,'[1]shui_24h-VS-hzt_10_24h.GeneDiff'!$1:$1048576,14,0)</f>
        <v>GO:0016772//transferase activity, transferring phosphorus-containing groups;GO:0036094//small molecule binding;GO:1901363;GO:0097159//organic cyclic compound binding;GO:0004674//protein serine/threonine kinase activity</v>
      </c>
      <c r="O801" t="str">
        <f>VLOOKUP(A801,'[1]shui_24h-VS-hzt_10_24h.GeneDiff'!$1:$1048576,15,0)</f>
        <v>GO:0006796//phosphate-containing compound metabolic process</v>
      </c>
      <c r="P801" t="str">
        <f>VLOOKUP(A801,'[1]shui_24h-VS-hzt_10_24h.GeneDiff'!$1:$1048576,16,0)</f>
        <v>gi|697150611|ref|XP_009629515.1|/0/PREDICTED: CBL-interacting serine/threonine-protein kinase 11-like [Nicotiana tomentosiformis]</v>
      </c>
    </row>
    <row r="802" spans="1:16">
      <c r="A802" s="1" t="s">
        <v>766</v>
      </c>
      <c r="B802">
        <f>VLOOKUP(A802,'[1]shui_24h-VS-hzt_10_24h.GeneDiff'!$1:$1048576,2,0)</f>
        <v>597</v>
      </c>
      <c r="C802">
        <f>VLOOKUP(A802,'[1]shui_24h-VS-hzt_10_24h.GeneDiff'!$1:$1048576,3,0)</f>
        <v>799</v>
      </c>
      <c r="D802">
        <f>VLOOKUP(A802,'[1]shui_24h-VS-hzt_10_24h.GeneDiff'!$1:$1048576,4,0)</f>
        <v>685</v>
      </c>
      <c r="E802">
        <f>VLOOKUP(A802,'[1]shui_24h-VS-hzt_10_24h.GeneDiff'!$1:$1048576,5,0)</f>
        <v>266</v>
      </c>
      <c r="F802">
        <f>VLOOKUP(A802,'[1]shui_24h-VS-hzt_10_24h.GeneDiff'!$1:$1048576,6,0)</f>
        <v>295</v>
      </c>
      <c r="G802">
        <f>VLOOKUP(A802,'[1]shui_24h-VS-hzt_10_24h.GeneDiff'!$1:$1048576,7,0)</f>
        <v>4.4807062895330301</v>
      </c>
      <c r="H802">
        <f>VLOOKUP(A802,'[1]shui_24h-VS-hzt_10_24h.GeneDiff'!$1:$1048576,8,0)</f>
        <v>-1.4421325324704699</v>
      </c>
      <c r="I802" t="str">
        <f>VLOOKUP(A802,'[1]shui_24h-VS-hzt_10_24h.GeneDiff'!$1:$1048576,9,0)</f>
        <v>down</v>
      </c>
      <c r="J802">
        <f>VLOOKUP(A802,'[1]shui_24h-VS-hzt_10_24h.GeneDiff'!$1:$1048576,10,0)</f>
        <v>1.8157619346745801E-12</v>
      </c>
      <c r="K802">
        <f>VLOOKUP(A802,'[1]shui_24h-VS-hzt_10_24h.GeneDiff'!$1:$1048576,11,0)</f>
        <v>1.4312289509588699E-9</v>
      </c>
      <c r="L802" t="str">
        <f>VLOOKUP(A802,'[1]shui_24h-VS-hzt_10_24h.GeneDiff'!$1:$1048576,12,0)</f>
        <v>-</v>
      </c>
      <c r="M802" t="str">
        <f>VLOOKUP(A802,'[1]shui_24h-VS-hzt_10_24h.GeneDiff'!$1:$1048576,13,0)</f>
        <v>GO:0016020//membrane</v>
      </c>
      <c r="N802" t="str">
        <f>VLOOKUP(A802,'[1]shui_24h-VS-hzt_10_24h.GeneDiff'!$1:$1048576,14,0)</f>
        <v>-</v>
      </c>
      <c r="O802" t="str">
        <f>VLOOKUP(A802,'[1]shui_24h-VS-hzt_10_24h.GeneDiff'!$1:$1048576,15,0)</f>
        <v>-</v>
      </c>
      <c r="P802" t="str">
        <f>VLOOKUP(A802,'[1]shui_24h-VS-hzt_10_24h.GeneDiff'!$1:$1048576,16,0)</f>
        <v>gi|698497615|ref|XP_009794775.1|/1.05672e-134/PREDICTED: glucose-6-phosphate/phosphate translocator 2, chloroplastic-like [Nicotiana sylvestris]</v>
      </c>
    </row>
    <row r="803" spans="1:16">
      <c r="A803" s="1" t="s">
        <v>767</v>
      </c>
      <c r="B803">
        <f>VLOOKUP(A803,'[1]shui_24h-VS-hzt_10_24h.GeneDiff'!$1:$1048576,2,0)</f>
        <v>1536</v>
      </c>
      <c r="C803">
        <f>VLOOKUP(A803,'[1]shui_24h-VS-hzt_10_24h.GeneDiff'!$1:$1048576,3,0)</f>
        <v>1902</v>
      </c>
      <c r="D803">
        <f>VLOOKUP(A803,'[1]shui_24h-VS-hzt_10_24h.GeneDiff'!$1:$1048576,4,0)</f>
        <v>2639</v>
      </c>
      <c r="E803">
        <f>VLOOKUP(A803,'[1]shui_24h-VS-hzt_10_24h.GeneDiff'!$1:$1048576,5,0)</f>
        <v>706</v>
      </c>
      <c r="F803">
        <f>VLOOKUP(A803,'[1]shui_24h-VS-hzt_10_24h.GeneDiff'!$1:$1048576,6,0)</f>
        <v>1498</v>
      </c>
      <c r="G803">
        <f>VLOOKUP(A803,'[1]shui_24h-VS-hzt_10_24h.GeneDiff'!$1:$1048576,7,0)</f>
        <v>6.1834079310962498</v>
      </c>
      <c r="H803">
        <f>VLOOKUP(A803,'[1]shui_24h-VS-hzt_10_24h.GeneDiff'!$1:$1048576,8,0)</f>
        <v>-1.08946655702971</v>
      </c>
      <c r="I803" t="str">
        <f>VLOOKUP(A803,'[1]shui_24h-VS-hzt_10_24h.GeneDiff'!$1:$1048576,9,0)</f>
        <v>down</v>
      </c>
      <c r="J803">
        <f>VLOOKUP(A803,'[1]shui_24h-VS-hzt_10_24h.GeneDiff'!$1:$1048576,10,0)</f>
        <v>7.9379827932565496E-5</v>
      </c>
      <c r="K803">
        <f>VLOOKUP(A803,'[1]shui_24h-VS-hzt_10_24h.GeneDiff'!$1:$1048576,11,0)</f>
        <v>3.3594182481689401E-3</v>
      </c>
      <c r="L803" t="str">
        <f>VLOOKUP(A803,'[1]shui_24h-VS-hzt_10_24h.GeneDiff'!$1:$1048576,12,0)</f>
        <v>-</v>
      </c>
      <c r="M803" t="str">
        <f>VLOOKUP(A803,'[1]shui_24h-VS-hzt_10_24h.GeneDiff'!$1:$1048576,13,0)</f>
        <v>-</v>
      </c>
      <c r="N803" t="str">
        <f>VLOOKUP(A803,'[1]shui_24h-VS-hzt_10_24h.GeneDiff'!$1:$1048576,14,0)</f>
        <v>GO:0004175//endopeptidase activity</v>
      </c>
      <c r="O803" t="str">
        <f>VLOOKUP(A803,'[1]shui_24h-VS-hzt_10_24h.GeneDiff'!$1:$1048576,15,0)</f>
        <v>GO:0016485//protein processing</v>
      </c>
      <c r="P803" t="str">
        <f>VLOOKUP(A803,'[1]shui_24h-VS-hzt_10_24h.GeneDiff'!$1:$1048576,16,0)</f>
        <v>gi|697130639|ref|XP_009619375.1|/5.49962e-138/PREDICTED: cyprosin-like isoform X2 [Nicotiana tomentosiformis]</v>
      </c>
    </row>
    <row r="804" spans="1:16">
      <c r="A804" s="1" t="s">
        <v>768</v>
      </c>
      <c r="B804">
        <f>VLOOKUP(A804,'[1]shui_24h-VS-hzt_10_24h.GeneDiff'!$1:$1048576,2,0)</f>
        <v>1443</v>
      </c>
      <c r="C804">
        <f>VLOOKUP(A804,'[1]shui_24h-VS-hzt_10_24h.GeneDiff'!$1:$1048576,3,0)</f>
        <v>425</v>
      </c>
      <c r="D804">
        <f>VLOOKUP(A804,'[1]shui_24h-VS-hzt_10_24h.GeneDiff'!$1:$1048576,4,0)</f>
        <v>758</v>
      </c>
      <c r="E804">
        <f>VLOOKUP(A804,'[1]shui_24h-VS-hzt_10_24h.GeneDiff'!$1:$1048576,5,0)</f>
        <v>181</v>
      </c>
      <c r="F804">
        <f>VLOOKUP(A804,'[1]shui_24h-VS-hzt_10_24h.GeneDiff'!$1:$1048576,6,0)</f>
        <v>353</v>
      </c>
      <c r="G804">
        <f>VLOOKUP(A804,'[1]shui_24h-VS-hzt_10_24h.GeneDiff'!$1:$1048576,7,0)</f>
        <v>4.2123686433709304</v>
      </c>
      <c r="H804">
        <f>VLOOKUP(A804,'[1]shui_24h-VS-hzt_10_24h.GeneDiff'!$1:$1048576,8,0)</f>
        <v>-1.1852215140073801</v>
      </c>
      <c r="I804" t="str">
        <f>VLOOKUP(A804,'[1]shui_24h-VS-hzt_10_24h.GeneDiff'!$1:$1048576,9,0)</f>
        <v>down</v>
      </c>
      <c r="J804">
        <f>VLOOKUP(A804,'[1]shui_24h-VS-hzt_10_24h.GeneDiff'!$1:$1048576,10,0)</f>
        <v>9.0001406975920203E-5</v>
      </c>
      <c r="K804">
        <f>VLOOKUP(A804,'[1]shui_24h-VS-hzt_10_24h.GeneDiff'!$1:$1048576,11,0)</f>
        <v>3.7190751776458599E-3</v>
      </c>
      <c r="L804" t="str">
        <f>VLOOKUP(A804,'[1]shui_24h-VS-hzt_10_24h.GeneDiff'!$1:$1048576,12,0)</f>
        <v>-</v>
      </c>
      <c r="M804" t="str">
        <f>VLOOKUP(A804,'[1]shui_24h-VS-hzt_10_24h.GeneDiff'!$1:$1048576,13,0)</f>
        <v>-</v>
      </c>
      <c r="N804" t="str">
        <f>VLOOKUP(A804,'[1]shui_24h-VS-hzt_10_24h.GeneDiff'!$1:$1048576,14,0)</f>
        <v>-</v>
      </c>
      <c r="O804" t="str">
        <f>VLOOKUP(A804,'[1]shui_24h-VS-hzt_10_24h.GeneDiff'!$1:$1048576,15,0)</f>
        <v>-</v>
      </c>
      <c r="P804" t="str">
        <f>VLOOKUP(A804,'[1]shui_24h-VS-hzt_10_24h.GeneDiff'!$1:$1048576,16,0)</f>
        <v>gi|697154569|ref|XP_009631525.1|/0/PREDICTED: uncharacterized protein LOC104121277 [Nicotiana tomentosiformis]</v>
      </c>
    </row>
    <row r="805" spans="1:16">
      <c r="A805" s="1" t="s">
        <v>777</v>
      </c>
      <c r="B805">
        <f>VLOOKUP(A805,'[1]shui_24h-VS-hzt_10_24h.GeneDiff'!$1:$1048576,2,0)</f>
        <v>1074</v>
      </c>
      <c r="C805">
        <f>VLOOKUP(A805,'[1]shui_24h-VS-hzt_10_24h.GeneDiff'!$1:$1048576,3,0)</f>
        <v>139</v>
      </c>
      <c r="D805">
        <f>VLOOKUP(A805,'[1]shui_24h-VS-hzt_10_24h.GeneDiff'!$1:$1048576,4,0)</f>
        <v>274</v>
      </c>
      <c r="E805">
        <f>VLOOKUP(A805,'[1]shui_24h-VS-hzt_10_24h.GeneDiff'!$1:$1048576,5,0)</f>
        <v>14</v>
      </c>
      <c r="F805">
        <f>VLOOKUP(A805,'[1]shui_24h-VS-hzt_10_24h.GeneDiff'!$1:$1048576,6,0)</f>
        <v>31</v>
      </c>
      <c r="G805">
        <f>VLOOKUP(A805,'[1]shui_24h-VS-hzt_10_24h.GeneDiff'!$1:$1048576,7,0)</f>
        <v>2.32993046351165</v>
      </c>
      <c r="H805">
        <f>VLOOKUP(A805,'[1]shui_24h-VS-hzt_10_24h.GeneDiff'!$1:$1048576,8,0)</f>
        <v>-3.2235976346579598</v>
      </c>
      <c r="I805" t="str">
        <f>VLOOKUP(A805,'[1]shui_24h-VS-hzt_10_24h.GeneDiff'!$1:$1048576,9,0)</f>
        <v>down</v>
      </c>
      <c r="J805">
        <f>VLOOKUP(A805,'[1]shui_24h-VS-hzt_10_24h.GeneDiff'!$1:$1048576,10,0)</f>
        <v>2.15273878075998E-13</v>
      </c>
      <c r="K805">
        <f>VLOOKUP(A805,'[1]shui_24h-VS-hzt_10_24h.GeneDiff'!$1:$1048576,11,0)</f>
        <v>2.2859153337999799E-10</v>
      </c>
      <c r="L805" t="str">
        <f>VLOOKUP(A805,'[1]shui_24h-VS-hzt_10_24h.GeneDiff'!$1:$1048576,12,0)</f>
        <v>ko00941//Flavonoid biosynthesis;ko01100//Metabolic pathways;ko01110//Biosynthesis of secondary metabolites</v>
      </c>
      <c r="M805" t="str">
        <f>VLOOKUP(A805,'[1]shui_24h-VS-hzt_10_24h.GeneDiff'!$1:$1048576,13,0)</f>
        <v>-</v>
      </c>
      <c r="N805" t="str">
        <f>VLOOKUP(A805,'[1]shui_24h-VS-hzt_10_24h.GeneDiff'!$1:$1048576,14,0)</f>
        <v>GO:0016705//oxidoreductase activity, acting on paired donors, with incorporation or reduction of molecular oxygen</v>
      </c>
      <c r="O805" t="str">
        <f>VLOOKUP(A805,'[1]shui_24h-VS-hzt_10_24h.GeneDiff'!$1:$1048576,15,0)</f>
        <v>GO:0044710;GO:0009699//phenylpropanoid biosynthetic process;GO:0070301//cellular response to hydrogen peroxide</v>
      </c>
      <c r="P805" t="str">
        <f>VLOOKUP(A805,'[1]shui_24h-VS-hzt_10_24h.GeneDiff'!$1:$1048576,16,0)</f>
        <v>gi|698535219|ref|XP_009764115.1|/6.63475e-132/PREDICTED: feruloyl CoA ortho-hydroxylase 1-like [Nicotiana sylvestris]</v>
      </c>
    </row>
    <row r="806" spans="1:16">
      <c r="A806" s="1" t="s">
        <v>778</v>
      </c>
      <c r="B806">
        <f>VLOOKUP(A806,'[1]shui_24h-VS-hzt_10_24h.GeneDiff'!$1:$1048576,2,0)</f>
        <v>1350</v>
      </c>
      <c r="C806">
        <f>VLOOKUP(A806,'[1]shui_24h-VS-hzt_10_24h.GeneDiff'!$1:$1048576,3,0)</f>
        <v>617</v>
      </c>
      <c r="D806">
        <f>VLOOKUP(A806,'[1]shui_24h-VS-hzt_10_24h.GeneDiff'!$1:$1048576,4,0)</f>
        <v>294</v>
      </c>
      <c r="E806">
        <f>VLOOKUP(A806,'[1]shui_24h-VS-hzt_10_24h.GeneDiff'!$1:$1048576,5,0)</f>
        <v>16</v>
      </c>
      <c r="F806">
        <f>VLOOKUP(A806,'[1]shui_24h-VS-hzt_10_24h.GeneDiff'!$1:$1048576,6,0)</f>
        <v>161</v>
      </c>
      <c r="G806">
        <f>VLOOKUP(A806,'[1]shui_24h-VS-hzt_10_24h.GeneDiff'!$1:$1048576,7,0)</f>
        <v>3.5818337506366298</v>
      </c>
      <c r="H806">
        <f>VLOOKUP(A806,'[1]shui_24h-VS-hzt_10_24h.GeneDiff'!$1:$1048576,8,0)</f>
        <v>-2.45923792628964</v>
      </c>
      <c r="I806" t="str">
        <f>VLOOKUP(A806,'[1]shui_24h-VS-hzt_10_24h.GeneDiff'!$1:$1048576,9,0)</f>
        <v>down</v>
      </c>
      <c r="J806">
        <f>VLOOKUP(A806,'[1]shui_24h-VS-hzt_10_24h.GeneDiff'!$1:$1048576,10,0)</f>
        <v>2.77010215595281E-4</v>
      </c>
      <c r="K806">
        <f>VLOOKUP(A806,'[1]shui_24h-VS-hzt_10_24h.GeneDiff'!$1:$1048576,11,0)</f>
        <v>8.8578652003079295E-3</v>
      </c>
      <c r="L806" t="str">
        <f>VLOOKUP(A806,'[1]shui_24h-VS-hzt_10_24h.GeneDiff'!$1:$1048576,12,0)</f>
        <v>-</v>
      </c>
      <c r="M806" t="str">
        <f>VLOOKUP(A806,'[1]shui_24h-VS-hzt_10_24h.GeneDiff'!$1:$1048576,13,0)</f>
        <v>-</v>
      </c>
      <c r="N806" t="str">
        <f>VLOOKUP(A806,'[1]shui_24h-VS-hzt_10_24h.GeneDiff'!$1:$1048576,14,0)</f>
        <v>GO:0016740//transferase activity</v>
      </c>
      <c r="O806" t="str">
        <f>VLOOKUP(A806,'[1]shui_24h-VS-hzt_10_24h.GeneDiff'!$1:$1048576,15,0)</f>
        <v>-</v>
      </c>
      <c r="P806" t="str">
        <f>VLOOKUP(A806,'[1]shui_24h-VS-hzt_10_24h.GeneDiff'!$1:$1048576,16,0)</f>
        <v>gi|698464323|ref|XP_009782413.1|/0/PREDICTED: UDP-glycosyltransferase 74E2-like [Nicotiana sylvestris]</v>
      </c>
    </row>
    <row r="807" spans="1:16">
      <c r="A807" s="1" t="s">
        <v>779</v>
      </c>
      <c r="B807">
        <f>VLOOKUP(A807,'[1]shui_24h-VS-hzt_10_24h.GeneDiff'!$1:$1048576,2,0)</f>
        <v>1092</v>
      </c>
      <c r="C807">
        <f>VLOOKUP(A807,'[1]shui_24h-VS-hzt_10_24h.GeneDiff'!$1:$1048576,3,0)</f>
        <v>771</v>
      </c>
      <c r="D807">
        <f>VLOOKUP(A807,'[1]shui_24h-VS-hzt_10_24h.GeneDiff'!$1:$1048576,4,0)</f>
        <v>748</v>
      </c>
      <c r="E807">
        <f>VLOOKUP(A807,'[1]shui_24h-VS-hzt_10_24h.GeneDiff'!$1:$1048576,5,0)</f>
        <v>134</v>
      </c>
      <c r="F807">
        <f>VLOOKUP(A807,'[1]shui_24h-VS-hzt_10_24h.GeneDiff'!$1:$1048576,6,0)</f>
        <v>363</v>
      </c>
      <c r="G807">
        <f>VLOOKUP(A807,'[1]shui_24h-VS-hzt_10_24h.GeneDiff'!$1:$1048576,7,0)</f>
        <v>4.4534292084128104</v>
      </c>
      <c r="H807">
        <f>VLOOKUP(A807,'[1]shui_24h-VS-hzt_10_24h.GeneDiff'!$1:$1048576,8,0)</f>
        <v>-1.67093674774292</v>
      </c>
      <c r="I807" t="str">
        <f>VLOOKUP(A807,'[1]shui_24h-VS-hzt_10_24h.GeneDiff'!$1:$1048576,9,0)</f>
        <v>down</v>
      </c>
      <c r="J807">
        <f>VLOOKUP(A807,'[1]shui_24h-VS-hzt_10_24h.GeneDiff'!$1:$1048576,10,0)</f>
        <v>2.7257283799583502E-7</v>
      </c>
      <c r="K807">
        <f>VLOOKUP(A807,'[1]shui_24h-VS-hzt_10_24h.GeneDiff'!$1:$1048576,11,0)</f>
        <v>3.6006022280288197E-5</v>
      </c>
      <c r="L807" t="str">
        <f>VLOOKUP(A807,'[1]shui_24h-VS-hzt_10_24h.GeneDiff'!$1:$1048576,12,0)</f>
        <v>ko01100//Metabolic pathways;ko00906//Carotenoid biosynthesis;ko01110//Biosynthesis of secondary metabolites;ko00511//Other glycan degradation</v>
      </c>
      <c r="M807" t="str">
        <f>VLOOKUP(A807,'[1]shui_24h-VS-hzt_10_24h.GeneDiff'!$1:$1048576,13,0)</f>
        <v>-</v>
      </c>
      <c r="N807" t="str">
        <f>VLOOKUP(A807,'[1]shui_24h-VS-hzt_10_24h.GeneDiff'!$1:$1048576,14,0)</f>
        <v>GO:0016787//hydrolase activity</v>
      </c>
      <c r="O807" t="str">
        <f>VLOOKUP(A807,'[1]shui_24h-VS-hzt_10_24h.GeneDiff'!$1:$1048576,15,0)</f>
        <v>GO:0044238//primary metabolic process</v>
      </c>
      <c r="P807" t="str">
        <f>VLOOKUP(A807,'[1]shui_24h-VS-hzt_10_24h.GeneDiff'!$1:$1048576,16,0)</f>
        <v>gi|697160642|ref|XP_009589092.1|/0/PREDICTED: GDSL esterase/lipase At4g28780-like [Nicotiana tomentosiformis]</v>
      </c>
    </row>
    <row r="808" spans="1:16">
      <c r="A808" s="1" t="s">
        <v>780</v>
      </c>
      <c r="B808">
        <f>VLOOKUP(A808,'[1]shui_24h-VS-hzt_10_24h.GeneDiff'!$1:$1048576,2,0)</f>
        <v>936</v>
      </c>
      <c r="C808">
        <f>VLOOKUP(A808,'[1]shui_24h-VS-hzt_10_24h.GeneDiff'!$1:$1048576,3,0)</f>
        <v>699</v>
      </c>
      <c r="D808">
        <f>VLOOKUP(A808,'[1]shui_24h-VS-hzt_10_24h.GeneDiff'!$1:$1048576,4,0)</f>
        <v>1076</v>
      </c>
      <c r="E808">
        <f>VLOOKUP(A808,'[1]shui_24h-VS-hzt_10_24h.GeneDiff'!$1:$1048576,5,0)</f>
        <v>301</v>
      </c>
      <c r="F808">
        <f>VLOOKUP(A808,'[1]shui_24h-VS-hzt_10_24h.GeneDiff'!$1:$1048576,6,0)</f>
        <v>543</v>
      </c>
      <c r="G808">
        <f>VLOOKUP(A808,'[1]shui_24h-VS-hzt_10_24h.GeneDiff'!$1:$1048576,7,0)</f>
        <v>4.8214138963939304</v>
      </c>
      <c r="H808">
        <f>VLOOKUP(A808,'[1]shui_24h-VS-hzt_10_24h.GeneDiff'!$1:$1048576,8,0)</f>
        <v>-1.11166924788931</v>
      </c>
      <c r="I808" t="str">
        <f>VLOOKUP(A808,'[1]shui_24h-VS-hzt_10_24h.GeneDiff'!$1:$1048576,9,0)</f>
        <v>down</v>
      </c>
      <c r="J808">
        <f>VLOOKUP(A808,'[1]shui_24h-VS-hzt_10_24h.GeneDiff'!$1:$1048576,10,0)</f>
        <v>1.6790780706857499E-5</v>
      </c>
      <c r="K808">
        <f>VLOOKUP(A808,'[1]shui_24h-VS-hzt_10_24h.GeneDiff'!$1:$1048576,11,0)</f>
        <v>1.0314246748850801E-3</v>
      </c>
      <c r="L808" t="str">
        <f>VLOOKUP(A808,'[1]shui_24h-VS-hzt_10_24h.GeneDiff'!$1:$1048576,12,0)</f>
        <v>-</v>
      </c>
      <c r="M808" t="str">
        <f>VLOOKUP(A808,'[1]shui_24h-VS-hzt_10_24h.GeneDiff'!$1:$1048576,13,0)</f>
        <v>-</v>
      </c>
      <c r="N808" t="str">
        <f>VLOOKUP(A808,'[1]shui_24h-VS-hzt_10_24h.GeneDiff'!$1:$1048576,14,0)</f>
        <v>-</v>
      </c>
      <c r="O808" t="str">
        <f>VLOOKUP(A808,'[1]shui_24h-VS-hzt_10_24h.GeneDiff'!$1:$1048576,15,0)</f>
        <v>-</v>
      </c>
      <c r="P808" t="str">
        <f>VLOOKUP(A808,'[1]shui_24h-VS-hzt_10_24h.GeneDiff'!$1:$1048576,16,0)</f>
        <v>gi|698557212|ref|XP_009770961.1|/0/PREDICTED: transmembrane protein 45A-like [Nicotiana sylvestris]</v>
      </c>
    </row>
    <row r="809" spans="1:16">
      <c r="A809" s="1" t="s">
        <v>781</v>
      </c>
      <c r="B809">
        <f>VLOOKUP(A809,'[1]shui_24h-VS-hzt_10_24h.GeneDiff'!$1:$1048576,2,0)</f>
        <v>570</v>
      </c>
      <c r="C809">
        <f>VLOOKUP(A809,'[1]shui_24h-VS-hzt_10_24h.GeneDiff'!$1:$1048576,3,0)</f>
        <v>3227</v>
      </c>
      <c r="D809">
        <f>VLOOKUP(A809,'[1]shui_24h-VS-hzt_10_24h.GeneDiff'!$1:$1048576,4,0)</f>
        <v>4197</v>
      </c>
      <c r="E809">
        <f>VLOOKUP(A809,'[1]shui_24h-VS-hzt_10_24h.GeneDiff'!$1:$1048576,5,0)</f>
        <v>1095</v>
      </c>
      <c r="F809">
        <f>VLOOKUP(A809,'[1]shui_24h-VS-hzt_10_24h.GeneDiff'!$1:$1048576,6,0)</f>
        <v>1745</v>
      </c>
      <c r="G809">
        <f>VLOOKUP(A809,'[1]shui_24h-VS-hzt_10_24h.GeneDiff'!$1:$1048576,7,0)</f>
        <v>6.7940474392682102</v>
      </c>
      <c r="H809">
        <f>VLOOKUP(A809,'[1]shui_24h-VS-hzt_10_24h.GeneDiff'!$1:$1048576,8,0)</f>
        <v>-1.42648764151707</v>
      </c>
      <c r="I809" t="str">
        <f>VLOOKUP(A809,'[1]shui_24h-VS-hzt_10_24h.GeneDiff'!$1:$1048576,9,0)</f>
        <v>down</v>
      </c>
      <c r="J809">
        <f>VLOOKUP(A809,'[1]shui_24h-VS-hzt_10_24h.GeneDiff'!$1:$1048576,10,0)</f>
        <v>8.9875163176481604E-11</v>
      </c>
      <c r="K809">
        <f>VLOOKUP(A809,'[1]shui_24h-VS-hzt_10_24h.GeneDiff'!$1:$1048576,11,0)</f>
        <v>3.8292892159341697E-8</v>
      </c>
      <c r="L809" t="str">
        <f>VLOOKUP(A809,'[1]shui_24h-VS-hzt_10_24h.GeneDiff'!$1:$1048576,12,0)</f>
        <v>-</v>
      </c>
      <c r="M809" t="str">
        <f>VLOOKUP(A809,'[1]shui_24h-VS-hzt_10_24h.GeneDiff'!$1:$1048576,13,0)</f>
        <v>-</v>
      </c>
      <c r="N809" t="str">
        <f>VLOOKUP(A809,'[1]shui_24h-VS-hzt_10_24h.GeneDiff'!$1:$1048576,14,0)</f>
        <v>-</v>
      </c>
      <c r="O809" t="str">
        <f>VLOOKUP(A809,'[1]shui_24h-VS-hzt_10_24h.GeneDiff'!$1:$1048576,15,0)</f>
        <v>-</v>
      </c>
      <c r="P809" t="str">
        <f>VLOOKUP(A809,'[1]shui_24h-VS-hzt_10_24h.GeneDiff'!$1:$1048576,16,0)</f>
        <v>gi|698502763|ref|XP_009797006.1|/1.16083e-134/PREDICTED: CASP-like protein 4D2 [Nicotiana sylvestris]</v>
      </c>
    </row>
    <row r="810" spans="1:16">
      <c r="A810" s="1" t="s">
        <v>782</v>
      </c>
      <c r="B810">
        <f>VLOOKUP(A810,'[1]shui_24h-VS-hzt_10_24h.GeneDiff'!$1:$1048576,2,0)</f>
        <v>717</v>
      </c>
      <c r="C810">
        <f>VLOOKUP(A810,'[1]shui_24h-VS-hzt_10_24h.GeneDiff'!$1:$1048576,3,0)</f>
        <v>563</v>
      </c>
      <c r="D810">
        <f>VLOOKUP(A810,'[1]shui_24h-VS-hzt_10_24h.GeneDiff'!$1:$1048576,4,0)</f>
        <v>656</v>
      </c>
      <c r="E810">
        <f>VLOOKUP(A810,'[1]shui_24h-VS-hzt_10_24h.GeneDiff'!$1:$1048576,5,0)</f>
        <v>171</v>
      </c>
      <c r="F810">
        <f>VLOOKUP(A810,'[1]shui_24h-VS-hzt_10_24h.GeneDiff'!$1:$1048576,6,0)</f>
        <v>354</v>
      </c>
      <c r="G810">
        <f>VLOOKUP(A810,'[1]shui_24h-VS-hzt_10_24h.GeneDiff'!$1:$1048576,7,0)</f>
        <v>4.2411115235040802</v>
      </c>
      <c r="H810">
        <f>VLOOKUP(A810,'[1]shui_24h-VS-hzt_10_24h.GeneDiff'!$1:$1048576,8,0)</f>
        <v>-1.26347844273544</v>
      </c>
      <c r="I810" t="str">
        <f>VLOOKUP(A810,'[1]shui_24h-VS-hzt_10_24h.GeneDiff'!$1:$1048576,9,0)</f>
        <v>down</v>
      </c>
      <c r="J810">
        <f>VLOOKUP(A810,'[1]shui_24h-VS-hzt_10_24h.GeneDiff'!$1:$1048576,10,0)</f>
        <v>3.0647066981392099E-6</v>
      </c>
      <c r="K810">
        <f>VLOOKUP(A810,'[1]shui_24h-VS-hzt_10_24h.GeneDiff'!$1:$1048576,11,0)</f>
        <v>2.64888714954257E-4</v>
      </c>
      <c r="L810" t="str">
        <f>VLOOKUP(A810,'[1]shui_24h-VS-hzt_10_24h.GeneDiff'!$1:$1048576,12,0)</f>
        <v>-</v>
      </c>
      <c r="M810" t="str">
        <f>VLOOKUP(A810,'[1]shui_24h-VS-hzt_10_24h.GeneDiff'!$1:$1048576,13,0)</f>
        <v>GO:0031224//intrinsic component of membrane</v>
      </c>
      <c r="N810" t="str">
        <f>VLOOKUP(A810,'[1]shui_24h-VS-hzt_10_24h.GeneDiff'!$1:$1048576,14,0)</f>
        <v>GO:0015368//calcium:cation antiporter activity</v>
      </c>
      <c r="O810" t="str">
        <f>VLOOKUP(A810,'[1]shui_24h-VS-hzt_10_24h.GeneDiff'!$1:$1048576,15,0)</f>
        <v>GO:0044763;GO:0006816//calcium ion transport</v>
      </c>
      <c r="P810" t="str">
        <f>VLOOKUP(A810,'[1]shui_24h-VS-hzt_10_24h.GeneDiff'!$1:$1048576,16,0)</f>
        <v>gi|697165726|ref|XP_009591670.1|/4.41275e-141/PREDICTED: vacuolar cation/proton exchanger 3-like isoform X2 [Nicotiana tomentosiformis]</v>
      </c>
    </row>
    <row r="811" spans="1:16">
      <c r="A811" s="1" t="s">
        <v>783</v>
      </c>
      <c r="B811">
        <f>VLOOKUP(A811,'[1]shui_24h-VS-hzt_10_24h.GeneDiff'!$1:$1048576,2,0)</f>
        <v>597</v>
      </c>
      <c r="C811">
        <f>VLOOKUP(A811,'[1]shui_24h-VS-hzt_10_24h.GeneDiff'!$1:$1048576,3,0)</f>
        <v>727</v>
      </c>
      <c r="D811">
        <f>VLOOKUP(A811,'[1]shui_24h-VS-hzt_10_24h.GeneDiff'!$1:$1048576,4,0)</f>
        <v>1240</v>
      </c>
      <c r="E811">
        <f>VLOOKUP(A811,'[1]shui_24h-VS-hzt_10_24h.GeneDiff'!$1:$1048576,5,0)</f>
        <v>269</v>
      </c>
      <c r="F811">
        <f>VLOOKUP(A811,'[1]shui_24h-VS-hzt_10_24h.GeneDiff'!$1:$1048576,6,0)</f>
        <v>390</v>
      </c>
      <c r="G811">
        <f>VLOOKUP(A811,'[1]shui_24h-VS-hzt_10_24h.GeneDiff'!$1:$1048576,7,0)</f>
        <v>4.8277919148126198</v>
      </c>
      <c r="H811">
        <f>VLOOKUP(A811,'[1]shui_24h-VS-hzt_10_24h.GeneDiff'!$1:$1048576,8,0)</f>
        <v>-1.6083295818776</v>
      </c>
      <c r="I811" t="str">
        <f>VLOOKUP(A811,'[1]shui_24h-VS-hzt_10_24h.GeneDiff'!$1:$1048576,9,0)</f>
        <v>down</v>
      </c>
      <c r="J811">
        <f>VLOOKUP(A811,'[1]shui_24h-VS-hzt_10_24h.GeneDiff'!$1:$1048576,10,0)</f>
        <v>9.6029214430238494E-11</v>
      </c>
      <c r="K811">
        <f>VLOOKUP(A811,'[1]shui_24h-VS-hzt_10_24h.GeneDiff'!$1:$1048576,11,0)</f>
        <v>3.9838225023302503E-8</v>
      </c>
      <c r="L811" t="str">
        <f>VLOOKUP(A811,'[1]shui_24h-VS-hzt_10_24h.GeneDiff'!$1:$1048576,12,0)</f>
        <v>-</v>
      </c>
      <c r="M811" t="str">
        <f>VLOOKUP(A811,'[1]shui_24h-VS-hzt_10_24h.GeneDiff'!$1:$1048576,13,0)</f>
        <v>-</v>
      </c>
      <c r="N811" t="str">
        <f>VLOOKUP(A811,'[1]shui_24h-VS-hzt_10_24h.GeneDiff'!$1:$1048576,14,0)</f>
        <v>-</v>
      </c>
      <c r="O811" t="str">
        <f>VLOOKUP(A811,'[1]shui_24h-VS-hzt_10_24h.GeneDiff'!$1:$1048576,15,0)</f>
        <v>-</v>
      </c>
      <c r="P811" t="str">
        <f>VLOOKUP(A811,'[1]shui_24h-VS-hzt_10_24h.GeneDiff'!$1:$1048576,16,0)</f>
        <v>gi|698454177|ref|XP_009780118.1|/7.15118e-129/PREDICTED: lactoylglutathione lyase-like [Nicotiana sylvestris]</v>
      </c>
    </row>
    <row r="812" spans="1:16">
      <c r="A812" s="1" t="s">
        <v>804</v>
      </c>
      <c r="B812">
        <f>VLOOKUP(A812,'[1]shui_24h-VS-hzt_10_24h.GeneDiff'!$1:$1048576,2,0)</f>
        <v>444</v>
      </c>
      <c r="C812">
        <f>VLOOKUP(A812,'[1]shui_24h-VS-hzt_10_24h.GeneDiff'!$1:$1048576,3,0)</f>
        <v>971</v>
      </c>
      <c r="D812">
        <f>VLOOKUP(A812,'[1]shui_24h-VS-hzt_10_24h.GeneDiff'!$1:$1048576,4,0)</f>
        <v>1003</v>
      </c>
      <c r="E812">
        <f>VLOOKUP(A812,'[1]shui_24h-VS-hzt_10_24h.GeneDiff'!$1:$1048576,5,0)</f>
        <v>315</v>
      </c>
      <c r="F812">
        <f>VLOOKUP(A812,'[1]shui_24h-VS-hzt_10_24h.GeneDiff'!$1:$1048576,6,0)</f>
        <v>370</v>
      </c>
      <c r="G812">
        <f>VLOOKUP(A812,'[1]shui_24h-VS-hzt_10_24h.GeneDiff'!$1:$1048576,7,0)</f>
        <v>4.8553980883526497</v>
      </c>
      <c r="H812">
        <f>VLOOKUP(A812,'[1]shui_24h-VS-hzt_10_24h.GeneDiff'!$1:$1048576,8,0)</f>
        <v>-1.5630664551861599</v>
      </c>
      <c r="I812" t="str">
        <f>VLOOKUP(A812,'[1]shui_24h-VS-hzt_10_24h.GeneDiff'!$1:$1048576,9,0)</f>
        <v>down</v>
      </c>
      <c r="J812">
        <f>VLOOKUP(A812,'[1]shui_24h-VS-hzt_10_24h.GeneDiff'!$1:$1048576,10,0)</f>
        <v>4.3803115139703801E-17</v>
      </c>
      <c r="K812">
        <f>VLOOKUP(A812,'[1]shui_24h-VS-hzt_10_24h.GeneDiff'!$1:$1048576,11,0)</f>
        <v>1.5345204635996901E-13</v>
      </c>
      <c r="L812" t="str">
        <f>VLOOKUP(A812,'[1]shui_24h-VS-hzt_10_24h.GeneDiff'!$1:$1048576,12,0)</f>
        <v>-</v>
      </c>
      <c r="M812" t="str">
        <f>VLOOKUP(A812,'[1]shui_24h-VS-hzt_10_24h.GeneDiff'!$1:$1048576,13,0)</f>
        <v>GO:0031224//intrinsic component of membrane;GO:0044437</v>
      </c>
      <c r="N812" t="str">
        <f>VLOOKUP(A812,'[1]shui_24h-VS-hzt_10_24h.GeneDiff'!$1:$1048576,14,0)</f>
        <v>GO:0015291//secondary active transmembrane transporter activity;GO:0015119</v>
      </c>
      <c r="O812" t="str">
        <f>VLOOKUP(A812,'[1]shui_24h-VS-hzt_10_24h.GeneDiff'!$1:$1048576,15,0)</f>
        <v>GO:0009642//response to light intensity;GO:0051707//response to other organism;GO:0044763;GO:0015712//hexose phosphate transport;GO:0015717//triose phosphate transport;GO:0019953//sexual reproduction;GO:0034285;GO:0015979//photosynthesis;GO:0015718//monocarboxylic acid transport;GO:0009746</v>
      </c>
      <c r="P812" t="str">
        <f>VLOOKUP(A812,'[1]shui_24h-VS-hzt_10_24h.GeneDiff'!$1:$1048576,16,0)</f>
        <v>gi|698497711|ref|XP_009794811.1|/2.63761e-80/PREDICTED: glucose-6-phosphate/phosphate translocator 2, chloroplastic-like, partial [Nicotiana sylvestris]</v>
      </c>
    </row>
    <row r="813" spans="1:16">
      <c r="A813" s="1" t="s">
        <v>805</v>
      </c>
      <c r="B813">
        <f>VLOOKUP(A813,'[1]shui_24h-VS-hzt_10_24h.GeneDiff'!$1:$1048576,2,0)</f>
        <v>729</v>
      </c>
      <c r="C813">
        <f>VLOOKUP(A813,'[1]shui_24h-VS-hzt_10_24h.GeneDiff'!$1:$1048576,3,0)</f>
        <v>939</v>
      </c>
      <c r="D813">
        <f>VLOOKUP(A813,'[1]shui_24h-VS-hzt_10_24h.GeneDiff'!$1:$1048576,4,0)</f>
        <v>946</v>
      </c>
      <c r="E813">
        <f>VLOOKUP(A813,'[1]shui_24h-VS-hzt_10_24h.GeneDiff'!$1:$1048576,5,0)</f>
        <v>255</v>
      </c>
      <c r="F813">
        <f>VLOOKUP(A813,'[1]shui_24h-VS-hzt_10_24h.GeneDiff'!$1:$1048576,6,0)</f>
        <v>375</v>
      </c>
      <c r="G813">
        <f>VLOOKUP(A813,'[1]shui_24h-VS-hzt_10_24h.GeneDiff'!$1:$1048576,7,0)</f>
        <v>4.7744004896511498</v>
      </c>
      <c r="H813">
        <f>VLOOKUP(A813,'[1]shui_24h-VS-hzt_10_24h.GeneDiff'!$1:$1048576,8,0)</f>
        <v>-1.6235198910294</v>
      </c>
      <c r="I813" t="str">
        <f>VLOOKUP(A813,'[1]shui_24h-VS-hzt_10_24h.GeneDiff'!$1:$1048576,9,0)</f>
        <v>down</v>
      </c>
      <c r="J813">
        <f>VLOOKUP(A813,'[1]shui_24h-VS-hzt_10_24h.GeneDiff'!$1:$1048576,10,0)</f>
        <v>2.40688833317603E-15</v>
      </c>
      <c r="K813">
        <f>VLOOKUP(A813,'[1]shui_24h-VS-hzt_10_24h.GeneDiff'!$1:$1048576,11,0)</f>
        <v>4.7429238910442003E-12</v>
      </c>
      <c r="L813" t="str">
        <f>VLOOKUP(A813,'[1]shui_24h-VS-hzt_10_24h.GeneDiff'!$1:$1048576,12,0)</f>
        <v>-</v>
      </c>
      <c r="M813" t="str">
        <f>VLOOKUP(A813,'[1]shui_24h-VS-hzt_10_24h.GeneDiff'!$1:$1048576,13,0)</f>
        <v>GO:0016020//membrane</v>
      </c>
      <c r="N813" t="str">
        <f>VLOOKUP(A813,'[1]shui_24h-VS-hzt_10_24h.GeneDiff'!$1:$1048576,14,0)</f>
        <v>-</v>
      </c>
      <c r="O813" t="str">
        <f>VLOOKUP(A813,'[1]shui_24h-VS-hzt_10_24h.GeneDiff'!$1:$1048576,15,0)</f>
        <v>-</v>
      </c>
      <c r="P813" t="str">
        <f>VLOOKUP(A813,'[1]shui_24h-VS-hzt_10_24h.GeneDiff'!$1:$1048576,16,0)</f>
        <v>gi|698490429|ref|XP_009791707.1|/6.56426e-124/PREDICTED: cytochrome b561 and DOMON domain-containing protein At3g25290-like [Nicotiana sylvestris]</v>
      </c>
    </row>
    <row r="814" spans="1:16">
      <c r="A814" s="1" t="s">
        <v>806</v>
      </c>
      <c r="B814">
        <f>VLOOKUP(A814,'[1]shui_24h-VS-hzt_10_24h.GeneDiff'!$1:$1048576,2,0)</f>
        <v>1422</v>
      </c>
      <c r="C814">
        <f>VLOOKUP(A814,'[1]shui_24h-VS-hzt_10_24h.GeneDiff'!$1:$1048576,3,0)</f>
        <v>1927</v>
      </c>
      <c r="D814">
        <f>VLOOKUP(A814,'[1]shui_24h-VS-hzt_10_24h.GeneDiff'!$1:$1048576,4,0)</f>
        <v>2460</v>
      </c>
      <c r="E814">
        <f>VLOOKUP(A814,'[1]shui_24h-VS-hzt_10_24h.GeneDiff'!$1:$1048576,5,0)</f>
        <v>626</v>
      </c>
      <c r="F814">
        <f>VLOOKUP(A814,'[1]shui_24h-VS-hzt_10_24h.GeneDiff'!$1:$1048576,6,0)</f>
        <v>1012</v>
      </c>
      <c r="G814">
        <f>VLOOKUP(A814,'[1]shui_24h-VS-hzt_10_24h.GeneDiff'!$1:$1048576,7,0)</f>
        <v>6.0266652433280798</v>
      </c>
      <c r="H814">
        <f>VLOOKUP(A814,'[1]shui_24h-VS-hzt_10_24h.GeneDiff'!$1:$1048576,8,0)</f>
        <v>-1.46202470379563</v>
      </c>
      <c r="I814" t="str">
        <f>VLOOKUP(A814,'[1]shui_24h-VS-hzt_10_24h.GeneDiff'!$1:$1048576,9,0)</f>
        <v>down</v>
      </c>
      <c r="J814">
        <f>VLOOKUP(A814,'[1]shui_24h-VS-hzt_10_24h.GeneDiff'!$1:$1048576,10,0)</f>
        <v>3.1405721136699102E-11</v>
      </c>
      <c r="K814">
        <f>VLOOKUP(A814,'[1]shui_24h-VS-hzt_10_24h.GeneDiff'!$1:$1048576,11,0)</f>
        <v>1.6232639044573601E-8</v>
      </c>
      <c r="L814" t="str">
        <f>VLOOKUP(A814,'[1]shui_24h-VS-hzt_10_24h.GeneDiff'!$1:$1048576,12,0)</f>
        <v>-</v>
      </c>
      <c r="M814" t="str">
        <f>VLOOKUP(A814,'[1]shui_24h-VS-hzt_10_24h.GeneDiff'!$1:$1048576,13,0)</f>
        <v>-</v>
      </c>
      <c r="N814" t="str">
        <f>VLOOKUP(A814,'[1]shui_24h-VS-hzt_10_24h.GeneDiff'!$1:$1048576,14,0)</f>
        <v>GO:0008233//peptidase activity</v>
      </c>
      <c r="O814" t="str">
        <f>VLOOKUP(A814,'[1]shui_24h-VS-hzt_10_24h.GeneDiff'!$1:$1048576,15,0)</f>
        <v>GO:0044238//primary metabolic process;GO:0071704//organic substance metabolic process</v>
      </c>
      <c r="P814" t="str">
        <f>VLOOKUP(A814,'[1]shui_24h-VS-hzt_10_24h.GeneDiff'!$1:$1048576,16,0)</f>
        <v>gi|698553070|ref|XP_009769839.1|/0/PREDICTED: aspartic proteinase A1-like [Nicotiana sylvestris]</v>
      </c>
    </row>
    <row r="815" spans="1:16">
      <c r="A815" s="1" t="s">
        <v>807</v>
      </c>
      <c r="B815">
        <f>VLOOKUP(A815,'[1]shui_24h-VS-hzt_10_24h.GeneDiff'!$1:$1048576,2,0)</f>
        <v>333</v>
      </c>
      <c r="C815">
        <f>VLOOKUP(A815,'[1]shui_24h-VS-hzt_10_24h.GeneDiff'!$1:$1048576,3,0)</f>
        <v>195</v>
      </c>
      <c r="D815">
        <f>VLOOKUP(A815,'[1]shui_24h-VS-hzt_10_24h.GeneDiff'!$1:$1048576,4,0)</f>
        <v>316</v>
      </c>
      <c r="E815">
        <f>VLOOKUP(A815,'[1]shui_24h-VS-hzt_10_24h.GeneDiff'!$1:$1048576,5,0)</f>
        <v>10</v>
      </c>
      <c r="F815">
        <f>VLOOKUP(A815,'[1]shui_24h-VS-hzt_10_24h.GeneDiff'!$1:$1048576,6,0)</f>
        <v>48</v>
      </c>
      <c r="G815">
        <f>VLOOKUP(A815,'[1]shui_24h-VS-hzt_10_24h.GeneDiff'!$1:$1048576,7,0)</f>
        <v>2.6397667783684802</v>
      </c>
      <c r="H815">
        <f>VLOOKUP(A815,'[1]shui_24h-VS-hzt_10_24h.GeneDiff'!$1:$1048576,8,0)</f>
        <v>-3.18436728383123</v>
      </c>
      <c r="I815" t="str">
        <f>VLOOKUP(A815,'[1]shui_24h-VS-hzt_10_24h.GeneDiff'!$1:$1048576,9,0)</f>
        <v>down</v>
      </c>
      <c r="J815">
        <f>VLOOKUP(A815,'[1]shui_24h-VS-hzt_10_24h.GeneDiff'!$1:$1048576,10,0)</f>
        <v>3.7252760657259598E-11</v>
      </c>
      <c r="K815">
        <f>VLOOKUP(A815,'[1]shui_24h-VS-hzt_10_24h.GeneDiff'!$1:$1048576,11,0)</f>
        <v>1.86435284248053E-8</v>
      </c>
      <c r="L815" t="str">
        <f>VLOOKUP(A815,'[1]shui_24h-VS-hzt_10_24h.GeneDiff'!$1:$1048576,12,0)</f>
        <v>-</v>
      </c>
      <c r="M815" t="str">
        <f>VLOOKUP(A815,'[1]shui_24h-VS-hzt_10_24h.GeneDiff'!$1:$1048576,13,0)</f>
        <v>-</v>
      </c>
      <c r="N815" t="str">
        <f>VLOOKUP(A815,'[1]shui_24h-VS-hzt_10_24h.GeneDiff'!$1:$1048576,14,0)</f>
        <v>-</v>
      </c>
      <c r="O815" t="str">
        <f>VLOOKUP(A815,'[1]shui_24h-VS-hzt_10_24h.GeneDiff'!$1:$1048576,15,0)</f>
        <v>-</v>
      </c>
      <c r="P815" t="str">
        <f>VLOOKUP(A815,'[1]shui_24h-VS-hzt_10_24h.GeneDiff'!$1:$1048576,16,0)</f>
        <v>gi|697125017|ref|XP_009616521.1|/7.15382e-67/PREDICTED: uncharacterized protein LOC104109046 [Nicotiana tomentosiformis]</v>
      </c>
    </row>
    <row r="816" spans="1:16">
      <c r="A816" s="1" t="s">
        <v>808</v>
      </c>
      <c r="B816">
        <f>VLOOKUP(A816,'[1]shui_24h-VS-hzt_10_24h.GeneDiff'!$1:$1048576,2,0)</f>
        <v>2337</v>
      </c>
      <c r="C816">
        <f>VLOOKUP(A816,'[1]shui_24h-VS-hzt_10_24h.GeneDiff'!$1:$1048576,3,0)</f>
        <v>461</v>
      </c>
      <c r="D816">
        <f>VLOOKUP(A816,'[1]shui_24h-VS-hzt_10_24h.GeneDiff'!$1:$1048576,4,0)</f>
        <v>551</v>
      </c>
      <c r="E816">
        <f>VLOOKUP(A816,'[1]shui_24h-VS-hzt_10_24h.GeneDiff'!$1:$1048576,5,0)</f>
        <v>163</v>
      </c>
      <c r="F816">
        <f>VLOOKUP(A816,'[1]shui_24h-VS-hzt_10_24h.GeneDiff'!$1:$1048576,6,0)</f>
        <v>241</v>
      </c>
      <c r="G816">
        <f>VLOOKUP(A816,'[1]shui_24h-VS-hzt_10_24h.GeneDiff'!$1:$1048576,7,0)</f>
        <v>3.9448326925045301</v>
      </c>
      <c r="H816">
        <f>VLOOKUP(A816,'[1]shui_24h-VS-hzt_10_24h.GeneDiff'!$1:$1048576,8,0)</f>
        <v>-1.36300861637101</v>
      </c>
      <c r="I816" t="str">
        <f>VLOOKUP(A816,'[1]shui_24h-VS-hzt_10_24h.GeneDiff'!$1:$1048576,9,0)</f>
        <v>down</v>
      </c>
      <c r="J816">
        <f>VLOOKUP(A816,'[1]shui_24h-VS-hzt_10_24h.GeneDiff'!$1:$1048576,10,0)</f>
        <v>1.47469455186873E-9</v>
      </c>
      <c r="K816">
        <f>VLOOKUP(A816,'[1]shui_24h-VS-hzt_10_24h.GeneDiff'!$1:$1048576,11,0)</f>
        <v>4.2656554610889199E-7</v>
      </c>
      <c r="L816" t="str">
        <f>VLOOKUP(A816,'[1]shui_24h-VS-hzt_10_24h.GeneDiff'!$1:$1048576,12,0)</f>
        <v>ko04626//Plant-pathogen interaction;ko04075//Plant hormone signal transduction</v>
      </c>
      <c r="M816" t="str">
        <f>VLOOKUP(A816,'[1]shui_24h-VS-hzt_10_24h.GeneDiff'!$1:$1048576,13,0)</f>
        <v>-</v>
      </c>
      <c r="N816" t="str">
        <f>VLOOKUP(A816,'[1]shui_24h-VS-hzt_10_24h.GeneDiff'!$1:$1048576,14,0)</f>
        <v>GO:0016772//transferase activity, transferring phosphorus-containing groups</v>
      </c>
      <c r="O816" t="str">
        <f>VLOOKUP(A816,'[1]shui_24h-VS-hzt_10_24h.GeneDiff'!$1:$1048576,15,0)</f>
        <v>-</v>
      </c>
      <c r="P816" t="str">
        <f>VLOOKUP(A816,'[1]shui_24h-VS-hzt_10_24h.GeneDiff'!$1:$1048576,16,0)</f>
        <v>gi|697128045|ref|XP_009618070.1|;gi|697128047|ref|XP_009618071.1|/0;0/PREDICTED: probable inactive leucine-rich repeat receptor-like protein kinase At3g03770 isoform X1 [Nicotiana tomentosiformis];PREDICTED: probable inactive leucine-rich repeat receptor-like protein kinase At3g03770 isoform X2 [Nicotiana tomentosiformis]</v>
      </c>
    </row>
    <row r="817" spans="1:16">
      <c r="A817" s="1" t="s">
        <v>809</v>
      </c>
      <c r="B817">
        <f>VLOOKUP(A817,'[1]shui_24h-VS-hzt_10_24h.GeneDiff'!$1:$1048576,2,0)</f>
        <v>1365</v>
      </c>
      <c r="C817">
        <f>VLOOKUP(A817,'[1]shui_24h-VS-hzt_10_24h.GeneDiff'!$1:$1048576,3,0)</f>
        <v>372</v>
      </c>
      <c r="D817">
        <f>VLOOKUP(A817,'[1]shui_24h-VS-hzt_10_24h.GeneDiff'!$1:$1048576,4,0)</f>
        <v>506</v>
      </c>
      <c r="E817">
        <f>VLOOKUP(A817,'[1]shui_24h-VS-hzt_10_24h.GeneDiff'!$1:$1048576,5,0)</f>
        <v>99</v>
      </c>
      <c r="F817">
        <f>VLOOKUP(A817,'[1]shui_24h-VS-hzt_10_24h.GeneDiff'!$1:$1048576,6,0)</f>
        <v>187</v>
      </c>
      <c r="G817">
        <f>VLOOKUP(A817,'[1]shui_24h-VS-hzt_10_24h.GeneDiff'!$1:$1048576,7,0)</f>
        <v>3.66164311019477</v>
      </c>
      <c r="H817">
        <f>VLOOKUP(A817,'[1]shui_24h-VS-hzt_10_24h.GeneDiff'!$1:$1048576,8,0)</f>
        <v>-1.65909102832974</v>
      </c>
      <c r="I817" t="str">
        <f>VLOOKUP(A817,'[1]shui_24h-VS-hzt_10_24h.GeneDiff'!$1:$1048576,9,0)</f>
        <v>down</v>
      </c>
      <c r="J817">
        <f>VLOOKUP(A817,'[1]shui_24h-VS-hzt_10_24h.GeneDiff'!$1:$1048576,10,0)</f>
        <v>2.9857975122661999E-9</v>
      </c>
      <c r="K817">
        <f>VLOOKUP(A817,'[1]shui_24h-VS-hzt_10_24h.GeneDiff'!$1:$1048576,11,0)</f>
        <v>7.8449341470200799E-7</v>
      </c>
      <c r="L817" t="str">
        <f>VLOOKUP(A817,'[1]shui_24h-VS-hzt_10_24h.GeneDiff'!$1:$1048576,12,0)</f>
        <v>ko01100//Metabolic pathways;ko00040//Pentose and glucuronate interconversions;ko00500//Starch and sucrose metabolism</v>
      </c>
      <c r="M817" t="str">
        <f>VLOOKUP(A817,'[1]shui_24h-VS-hzt_10_24h.GeneDiff'!$1:$1048576,13,0)</f>
        <v>GO:0005618//cell wall</v>
      </c>
      <c r="N817" t="str">
        <f>VLOOKUP(A817,'[1]shui_24h-VS-hzt_10_24h.GeneDiff'!$1:$1048576,14,0)</f>
        <v>GO:0004553//hydrolase activity, hydrolyzing O-glycosyl compounds</v>
      </c>
      <c r="O817" t="str">
        <f>VLOOKUP(A817,'[1]shui_24h-VS-hzt_10_24h.GeneDiff'!$1:$1048576,15,0)</f>
        <v>GO:0044238//primary metabolic process</v>
      </c>
      <c r="P817" t="str">
        <f>VLOOKUP(A817,'[1]shui_24h-VS-hzt_10_24h.GeneDiff'!$1:$1048576,16,0)</f>
        <v>gi|697150936|ref|XP_009629677.1|/0/PREDICTED: probable polygalacturonase At1g80170 [Nicotiana tomentosiformis]</v>
      </c>
    </row>
    <row r="818" spans="1:16">
      <c r="A818" s="1" t="s">
        <v>810</v>
      </c>
      <c r="B818">
        <f>VLOOKUP(A818,'[1]shui_24h-VS-hzt_10_24h.GeneDiff'!$1:$1048576,2,0)</f>
        <v>1320</v>
      </c>
      <c r="C818">
        <f>VLOOKUP(A818,'[1]shui_24h-VS-hzt_10_24h.GeneDiff'!$1:$1048576,3,0)</f>
        <v>797</v>
      </c>
      <c r="D818">
        <f>VLOOKUP(A818,'[1]shui_24h-VS-hzt_10_24h.GeneDiff'!$1:$1048576,4,0)</f>
        <v>1052</v>
      </c>
      <c r="E818">
        <f>VLOOKUP(A818,'[1]shui_24h-VS-hzt_10_24h.GeneDiff'!$1:$1048576,5,0)</f>
        <v>268</v>
      </c>
      <c r="F818">
        <f>VLOOKUP(A818,'[1]shui_24h-VS-hzt_10_24h.GeneDiff'!$1:$1048576,6,0)</f>
        <v>468</v>
      </c>
      <c r="G818">
        <f>VLOOKUP(A818,'[1]shui_24h-VS-hzt_10_24h.GeneDiff'!$1:$1048576,7,0)</f>
        <v>4.8067415710918002</v>
      </c>
      <c r="H818">
        <f>VLOOKUP(A818,'[1]shui_24h-VS-hzt_10_24h.GeneDiff'!$1:$1048576,8,0)</f>
        <v>-1.3702955366592899</v>
      </c>
      <c r="I818" t="str">
        <f>VLOOKUP(A818,'[1]shui_24h-VS-hzt_10_24h.GeneDiff'!$1:$1048576,9,0)</f>
        <v>down</v>
      </c>
      <c r="J818">
        <f>VLOOKUP(A818,'[1]shui_24h-VS-hzt_10_24h.GeneDiff'!$1:$1048576,10,0)</f>
        <v>7.4639381369786593E-9</v>
      </c>
      <c r="K818">
        <f>VLOOKUP(A818,'[1]shui_24h-VS-hzt_10_24h.GeneDiff'!$1:$1048576,11,0)</f>
        <v>1.59007098324865E-6</v>
      </c>
      <c r="L818" t="str">
        <f>VLOOKUP(A818,'[1]shui_24h-VS-hzt_10_24h.GeneDiff'!$1:$1048576,12,0)</f>
        <v>-</v>
      </c>
      <c r="M818" t="str">
        <f>VLOOKUP(A818,'[1]shui_24h-VS-hzt_10_24h.GeneDiff'!$1:$1048576,13,0)</f>
        <v>GO:0016020//membrane</v>
      </c>
      <c r="N818" t="str">
        <f>VLOOKUP(A818,'[1]shui_24h-VS-hzt_10_24h.GeneDiff'!$1:$1048576,14,0)</f>
        <v>GO:0008324//cation transmembrane transporter activity</v>
      </c>
      <c r="O818" t="str">
        <f>VLOOKUP(A818,'[1]shui_24h-VS-hzt_10_24h.GeneDiff'!$1:$1048576,15,0)</f>
        <v>GO:0044763;GO:0006816//calcium ion transport</v>
      </c>
      <c r="P818" t="str">
        <f>VLOOKUP(A818,'[1]shui_24h-VS-hzt_10_24h.GeneDiff'!$1:$1048576,16,0)</f>
        <v>gi|698579123|ref|XP_009776934.1|/0/PREDICTED: vacuolar cation/proton exchanger 3-like isoform X2 [Nicotiana sylvestris]</v>
      </c>
    </row>
    <row r="819" spans="1:16">
      <c r="A819" s="1" t="s">
        <v>811</v>
      </c>
      <c r="B819">
        <f>VLOOKUP(A819,'[1]shui_24h-VS-hzt_10_24h.GeneDiff'!$1:$1048576,2,0)</f>
        <v>813</v>
      </c>
      <c r="C819">
        <f>VLOOKUP(A819,'[1]shui_24h-VS-hzt_10_24h.GeneDiff'!$1:$1048576,3,0)</f>
        <v>403</v>
      </c>
      <c r="D819">
        <f>VLOOKUP(A819,'[1]shui_24h-VS-hzt_10_24h.GeneDiff'!$1:$1048576,4,0)</f>
        <v>539</v>
      </c>
      <c r="E819">
        <f>VLOOKUP(A819,'[1]shui_24h-VS-hzt_10_24h.GeneDiff'!$1:$1048576,5,0)</f>
        <v>79</v>
      </c>
      <c r="F819">
        <f>VLOOKUP(A819,'[1]shui_24h-VS-hzt_10_24h.GeneDiff'!$1:$1048576,6,0)</f>
        <v>196</v>
      </c>
      <c r="G819">
        <f>VLOOKUP(A819,'[1]shui_24h-VS-hzt_10_24h.GeneDiff'!$1:$1048576,7,0)</f>
        <v>3.72506768687927</v>
      </c>
      <c r="H819">
        <f>VLOOKUP(A819,'[1]shui_24h-VS-hzt_10_24h.GeneDiff'!$1:$1048576,8,0)</f>
        <v>-1.82416850518669</v>
      </c>
      <c r="I819" t="str">
        <f>VLOOKUP(A819,'[1]shui_24h-VS-hzt_10_24h.GeneDiff'!$1:$1048576,9,0)</f>
        <v>down</v>
      </c>
      <c r="J819">
        <f>VLOOKUP(A819,'[1]shui_24h-VS-hzt_10_24h.GeneDiff'!$1:$1048576,10,0)</f>
        <v>1.8110690292331399E-8</v>
      </c>
      <c r="K819">
        <f>VLOOKUP(A819,'[1]shui_24h-VS-hzt_10_24h.GeneDiff'!$1:$1048576,11,0)</f>
        <v>3.4817802087007199E-6</v>
      </c>
      <c r="L819" t="str">
        <f>VLOOKUP(A819,'[1]shui_24h-VS-hzt_10_24h.GeneDiff'!$1:$1048576,12,0)</f>
        <v>-</v>
      </c>
      <c r="M819" t="str">
        <f>VLOOKUP(A819,'[1]shui_24h-VS-hzt_10_24h.GeneDiff'!$1:$1048576,13,0)</f>
        <v>-</v>
      </c>
      <c r="N819" t="str">
        <f>VLOOKUP(A819,'[1]shui_24h-VS-hzt_10_24h.GeneDiff'!$1:$1048576,14,0)</f>
        <v>-</v>
      </c>
      <c r="O819" t="str">
        <f>VLOOKUP(A819,'[1]shui_24h-VS-hzt_10_24h.GeneDiff'!$1:$1048576,15,0)</f>
        <v>-</v>
      </c>
      <c r="P819" t="str">
        <f>VLOOKUP(A819,'[1]shui_24h-VS-hzt_10_24h.GeneDiff'!$1:$1048576,16,0)</f>
        <v>gi|697095303|ref|XP_009610699.1|;gi|460379132|ref|XP_004235318.1|/2.91175e-113;5.14129e-56/PREDICTED: UPF0329 protein ECU05_1680/ECU11_0050-like [Nicotiana tomentosiformis];PREDICTED: neurofilament medium polypeptide [Solanum lycopersicum]</v>
      </c>
    </row>
    <row r="820" spans="1:16">
      <c r="A820" s="1" t="s">
        <v>812</v>
      </c>
      <c r="B820">
        <f>VLOOKUP(A820,'[1]shui_24h-VS-hzt_10_24h.GeneDiff'!$1:$1048576,2,0)</f>
        <v>312</v>
      </c>
      <c r="C820">
        <f>VLOOKUP(A820,'[1]shui_24h-VS-hzt_10_24h.GeneDiff'!$1:$1048576,3,0)</f>
        <v>138</v>
      </c>
      <c r="D820">
        <f>VLOOKUP(A820,'[1]shui_24h-VS-hzt_10_24h.GeneDiff'!$1:$1048576,4,0)</f>
        <v>105</v>
      </c>
      <c r="E820">
        <f>VLOOKUP(A820,'[1]shui_24h-VS-hzt_10_24h.GeneDiff'!$1:$1048576,5,0)</f>
        <v>28</v>
      </c>
      <c r="F820">
        <f>VLOOKUP(A820,'[1]shui_24h-VS-hzt_10_24h.GeneDiff'!$1:$1048576,6,0)</f>
        <v>30</v>
      </c>
      <c r="G820">
        <f>VLOOKUP(A820,'[1]shui_24h-VS-hzt_10_24h.GeneDiff'!$1:$1048576,7,0)</f>
        <v>1.7498429479278801</v>
      </c>
      <c r="H820">
        <f>VLOOKUP(A820,'[1]shui_24h-VS-hzt_10_24h.GeneDiff'!$1:$1048576,8,0)</f>
        <v>-2.1024846415108098</v>
      </c>
      <c r="I820" t="str">
        <f>VLOOKUP(A820,'[1]shui_24h-VS-hzt_10_24h.GeneDiff'!$1:$1048576,9,0)</f>
        <v>down</v>
      </c>
      <c r="J820">
        <f>VLOOKUP(A820,'[1]shui_24h-VS-hzt_10_24h.GeneDiff'!$1:$1048576,10,0)</f>
        <v>1.2822987664265899E-7</v>
      </c>
      <c r="K820">
        <f>VLOOKUP(A820,'[1]shui_24h-VS-hzt_10_24h.GeneDiff'!$1:$1048576,11,0)</f>
        <v>1.8545687067277E-5</v>
      </c>
      <c r="L820" t="str">
        <f>VLOOKUP(A820,'[1]shui_24h-VS-hzt_10_24h.GeneDiff'!$1:$1048576,12,0)</f>
        <v>-</v>
      </c>
      <c r="M820" t="str">
        <f>VLOOKUP(A820,'[1]shui_24h-VS-hzt_10_24h.GeneDiff'!$1:$1048576,13,0)</f>
        <v>-</v>
      </c>
      <c r="N820" t="str">
        <f>VLOOKUP(A820,'[1]shui_24h-VS-hzt_10_24h.GeneDiff'!$1:$1048576,14,0)</f>
        <v>-</v>
      </c>
      <c r="O820" t="str">
        <f>VLOOKUP(A820,'[1]shui_24h-VS-hzt_10_24h.GeneDiff'!$1:$1048576,15,0)</f>
        <v>GO:0001101//response to acid chemical;GO:0019725//cellular homeostasis</v>
      </c>
      <c r="P820" t="str">
        <f>VLOOKUP(A820,'[1]shui_24h-VS-hzt_10_24h.GeneDiff'!$1:$1048576,16,0)</f>
        <v>gi|698423100|ref|XP_009781826.1|/6.14768e-71/PREDICTED: gibberellin-regulated protein 6-like [Nicotiana sylvestris]</v>
      </c>
    </row>
    <row r="821" spans="1:16">
      <c r="A821" s="1" t="s">
        <v>813</v>
      </c>
      <c r="B821">
        <f>VLOOKUP(A821,'[1]shui_24h-VS-hzt_10_24h.GeneDiff'!$1:$1048576,2,0)</f>
        <v>1473</v>
      </c>
      <c r="C821">
        <f>VLOOKUP(A821,'[1]shui_24h-VS-hzt_10_24h.GeneDiff'!$1:$1048576,3,0)</f>
        <v>970</v>
      </c>
      <c r="D821">
        <f>VLOOKUP(A821,'[1]shui_24h-VS-hzt_10_24h.GeneDiff'!$1:$1048576,4,0)</f>
        <v>1783</v>
      </c>
      <c r="E821">
        <f>VLOOKUP(A821,'[1]shui_24h-VS-hzt_10_24h.GeneDiff'!$1:$1048576,5,0)</f>
        <v>388</v>
      </c>
      <c r="F821">
        <f>VLOOKUP(A821,'[1]shui_24h-VS-hzt_10_24h.GeneDiff'!$1:$1048576,6,0)</f>
        <v>647</v>
      </c>
      <c r="G821">
        <f>VLOOKUP(A821,'[1]shui_24h-VS-hzt_10_24h.GeneDiff'!$1:$1048576,7,0)</f>
        <v>5.35207618478025</v>
      </c>
      <c r="H821">
        <f>VLOOKUP(A821,'[1]shui_24h-VS-hzt_10_24h.GeneDiff'!$1:$1048576,8,0)</f>
        <v>-1.44469807623763</v>
      </c>
      <c r="I821" t="str">
        <f>VLOOKUP(A821,'[1]shui_24h-VS-hzt_10_24h.GeneDiff'!$1:$1048576,9,0)</f>
        <v>down</v>
      </c>
      <c r="J821">
        <f>VLOOKUP(A821,'[1]shui_24h-VS-hzt_10_24h.GeneDiff'!$1:$1048576,10,0)</f>
        <v>1.3942155636924E-7</v>
      </c>
      <c r="K821">
        <f>VLOOKUP(A821,'[1]shui_24h-VS-hzt_10_24h.GeneDiff'!$1:$1048576,11,0)</f>
        <v>1.97093628764457E-5</v>
      </c>
      <c r="L821" t="str">
        <f>VLOOKUP(A821,'[1]shui_24h-VS-hzt_10_24h.GeneDiff'!$1:$1048576,12,0)</f>
        <v>-</v>
      </c>
      <c r="M821" t="str">
        <f>VLOOKUP(A821,'[1]shui_24h-VS-hzt_10_24h.GeneDiff'!$1:$1048576,13,0)</f>
        <v>-</v>
      </c>
      <c r="N821" t="str">
        <f>VLOOKUP(A821,'[1]shui_24h-VS-hzt_10_24h.GeneDiff'!$1:$1048576,14,0)</f>
        <v>GO:0008233//peptidase activity;GO:0016787//hydrolase activity</v>
      </c>
      <c r="O821" t="str">
        <f>VLOOKUP(A821,'[1]shui_24h-VS-hzt_10_24h.GeneDiff'!$1:$1048576,15,0)</f>
        <v>GO:0044238//primary metabolic process;GO:0071704//organic substance metabolic process</v>
      </c>
      <c r="P821" t="str">
        <f>VLOOKUP(A821,'[1]shui_24h-VS-hzt_10_24h.GeneDiff'!$1:$1048576,16,0)</f>
        <v>gi|697155151|ref|XP_009631812.1|/0/PREDICTED: cyprosin-like [Nicotiana tomentosiformis]</v>
      </c>
    </row>
    <row r="822" spans="1:16">
      <c r="A822" s="1" t="s">
        <v>814</v>
      </c>
      <c r="B822">
        <f>VLOOKUP(A822,'[1]shui_24h-VS-hzt_10_24h.GeneDiff'!$1:$1048576,2,0)</f>
        <v>918</v>
      </c>
      <c r="C822">
        <f>VLOOKUP(A822,'[1]shui_24h-VS-hzt_10_24h.GeneDiff'!$1:$1048576,3,0)</f>
        <v>1234</v>
      </c>
      <c r="D822">
        <f>VLOOKUP(A822,'[1]shui_24h-VS-hzt_10_24h.GeneDiff'!$1:$1048576,4,0)</f>
        <v>1640</v>
      </c>
      <c r="E822">
        <f>VLOOKUP(A822,'[1]shui_24h-VS-hzt_10_24h.GeneDiff'!$1:$1048576,5,0)</f>
        <v>468</v>
      </c>
      <c r="F822">
        <f>VLOOKUP(A822,'[1]shui_24h-VS-hzt_10_24h.GeneDiff'!$1:$1048576,6,0)</f>
        <v>804</v>
      </c>
      <c r="G822">
        <f>VLOOKUP(A822,'[1]shui_24h-VS-hzt_10_24h.GeneDiff'!$1:$1048576,7,0)</f>
        <v>5.4857310263696801</v>
      </c>
      <c r="H822">
        <f>VLOOKUP(A822,'[1]shui_24h-VS-hzt_10_24h.GeneDiff'!$1:$1048576,8,0)</f>
        <v>-1.21732862974296</v>
      </c>
      <c r="I822" t="str">
        <f>VLOOKUP(A822,'[1]shui_24h-VS-hzt_10_24h.GeneDiff'!$1:$1048576,9,0)</f>
        <v>down</v>
      </c>
      <c r="J822">
        <f>VLOOKUP(A822,'[1]shui_24h-VS-hzt_10_24h.GeneDiff'!$1:$1048576,10,0)</f>
        <v>1.6228008141439001E-7</v>
      </c>
      <c r="K822">
        <f>VLOOKUP(A822,'[1]shui_24h-VS-hzt_10_24h.GeneDiff'!$1:$1048576,11,0)</f>
        <v>2.25397739511644E-5</v>
      </c>
      <c r="L822" t="str">
        <f>VLOOKUP(A822,'[1]shui_24h-VS-hzt_10_24h.GeneDiff'!$1:$1048576,12,0)</f>
        <v>-</v>
      </c>
      <c r="M822" t="str">
        <f>VLOOKUP(A822,'[1]shui_24h-VS-hzt_10_24h.GeneDiff'!$1:$1048576,13,0)</f>
        <v>-</v>
      </c>
      <c r="N822" t="str">
        <f>VLOOKUP(A822,'[1]shui_24h-VS-hzt_10_24h.GeneDiff'!$1:$1048576,14,0)</f>
        <v>-</v>
      </c>
      <c r="O822" t="str">
        <f>VLOOKUP(A822,'[1]shui_24h-VS-hzt_10_24h.GeneDiff'!$1:$1048576,15,0)</f>
        <v>-</v>
      </c>
      <c r="P822" t="str">
        <f>VLOOKUP(A822,'[1]shui_24h-VS-hzt_10_24h.GeneDiff'!$1:$1048576,16,0)</f>
        <v>gi|697100583|ref|XP_009591862.1|/0/PREDICTED: transmembrane protein 45B-like [Nicotiana tomentosiformis]</v>
      </c>
    </row>
    <row r="823" spans="1:16">
      <c r="A823" s="1" t="s">
        <v>815</v>
      </c>
      <c r="B823">
        <f>VLOOKUP(A823,'[1]shui_24h-VS-hzt_10_24h.GeneDiff'!$1:$1048576,2,0)</f>
        <v>1440</v>
      </c>
      <c r="C823">
        <f>VLOOKUP(A823,'[1]shui_24h-VS-hzt_10_24h.GeneDiff'!$1:$1048576,3,0)</f>
        <v>445</v>
      </c>
      <c r="D823">
        <f>VLOOKUP(A823,'[1]shui_24h-VS-hzt_10_24h.GeneDiff'!$1:$1048576,4,0)</f>
        <v>587</v>
      </c>
      <c r="E823">
        <f>VLOOKUP(A823,'[1]shui_24h-VS-hzt_10_24h.GeneDiff'!$1:$1048576,5,0)</f>
        <v>153</v>
      </c>
      <c r="F823">
        <f>VLOOKUP(A823,'[1]shui_24h-VS-hzt_10_24h.GeneDiff'!$1:$1048576,6,0)</f>
        <v>287</v>
      </c>
      <c r="G823">
        <f>VLOOKUP(A823,'[1]shui_24h-VS-hzt_10_24h.GeneDiff'!$1:$1048576,7,0)</f>
        <v>3.9966360593297101</v>
      </c>
      <c r="H823">
        <f>VLOOKUP(A823,'[1]shui_24h-VS-hzt_10_24h.GeneDiff'!$1:$1048576,8,0)</f>
        <v>-1.272409396822</v>
      </c>
      <c r="I823" t="str">
        <f>VLOOKUP(A823,'[1]shui_24h-VS-hzt_10_24h.GeneDiff'!$1:$1048576,9,0)</f>
        <v>down</v>
      </c>
      <c r="J823">
        <f>VLOOKUP(A823,'[1]shui_24h-VS-hzt_10_24h.GeneDiff'!$1:$1048576,10,0)</f>
        <v>1.62428165191018E-6</v>
      </c>
      <c r="K823">
        <f>VLOOKUP(A823,'[1]shui_24h-VS-hzt_10_24h.GeneDiff'!$1:$1048576,11,0)</f>
        <v>1.60154556450869E-4</v>
      </c>
      <c r="L823" t="str">
        <f>VLOOKUP(A823,'[1]shui_24h-VS-hzt_10_24h.GeneDiff'!$1:$1048576,12,0)</f>
        <v>-</v>
      </c>
      <c r="M823" t="str">
        <f>VLOOKUP(A823,'[1]shui_24h-VS-hzt_10_24h.GeneDiff'!$1:$1048576,13,0)</f>
        <v>-</v>
      </c>
      <c r="N823" t="str">
        <f>VLOOKUP(A823,'[1]shui_24h-VS-hzt_10_24h.GeneDiff'!$1:$1048576,14,0)</f>
        <v>-</v>
      </c>
      <c r="O823" t="str">
        <f>VLOOKUP(A823,'[1]shui_24h-VS-hzt_10_24h.GeneDiff'!$1:$1048576,15,0)</f>
        <v>-</v>
      </c>
      <c r="P823" t="str">
        <f>VLOOKUP(A823,'[1]shui_24h-VS-hzt_10_24h.GeneDiff'!$1:$1048576,16,0)</f>
        <v>gi|698483407|ref|XP_009788571.1|/0/PREDICTED: uncharacterized protein LOC104236361 [Nicotiana sylvestris]</v>
      </c>
    </row>
    <row r="824" spans="1:16">
      <c r="A824" s="1" t="s">
        <v>816</v>
      </c>
      <c r="B824">
        <f>VLOOKUP(A824,'[1]shui_24h-VS-hzt_10_24h.GeneDiff'!$1:$1048576,2,0)</f>
        <v>984</v>
      </c>
      <c r="C824">
        <f>VLOOKUP(A824,'[1]shui_24h-VS-hzt_10_24h.GeneDiff'!$1:$1048576,3,0)</f>
        <v>267</v>
      </c>
      <c r="D824">
        <f>VLOOKUP(A824,'[1]shui_24h-VS-hzt_10_24h.GeneDiff'!$1:$1048576,4,0)</f>
        <v>263</v>
      </c>
      <c r="E824">
        <f>VLOOKUP(A824,'[1]shui_24h-VS-hzt_10_24h.GeneDiff'!$1:$1048576,5,0)</f>
        <v>95</v>
      </c>
      <c r="F824">
        <f>VLOOKUP(A824,'[1]shui_24h-VS-hzt_10_24h.GeneDiff'!$1:$1048576,6,0)</f>
        <v>132</v>
      </c>
      <c r="G824">
        <f>VLOOKUP(A824,'[1]shui_24h-VS-hzt_10_24h.GeneDiff'!$1:$1048576,7,0)</f>
        <v>3.05095994249971</v>
      </c>
      <c r="H824">
        <f>VLOOKUP(A824,'[1]shui_24h-VS-hzt_10_24h.GeneDiff'!$1:$1048576,8,0)</f>
        <v>-1.2633835656828301</v>
      </c>
      <c r="I824" t="str">
        <f>VLOOKUP(A824,'[1]shui_24h-VS-hzt_10_24h.GeneDiff'!$1:$1048576,9,0)</f>
        <v>down</v>
      </c>
      <c r="J824">
        <f>VLOOKUP(A824,'[1]shui_24h-VS-hzt_10_24h.GeneDiff'!$1:$1048576,10,0)</f>
        <v>1.7185320208101E-6</v>
      </c>
      <c r="K824">
        <f>VLOOKUP(A824,'[1]shui_24h-VS-hzt_10_24h.GeneDiff'!$1:$1048576,11,0)</f>
        <v>1.67233321247289E-4</v>
      </c>
      <c r="L824" t="str">
        <f>VLOOKUP(A824,'[1]shui_24h-VS-hzt_10_24h.GeneDiff'!$1:$1048576,12,0)</f>
        <v>ko04626//Plant-pathogen interaction;ko04075//Plant hormone signal transduction</v>
      </c>
      <c r="M824" t="str">
        <f>VLOOKUP(A824,'[1]shui_24h-VS-hzt_10_24h.GeneDiff'!$1:$1048576,13,0)</f>
        <v>-</v>
      </c>
      <c r="N824" t="str">
        <f>VLOOKUP(A824,'[1]shui_24h-VS-hzt_10_24h.GeneDiff'!$1:$1048576,14,0)</f>
        <v>-</v>
      </c>
      <c r="O824" t="str">
        <f>VLOOKUP(A824,'[1]shui_24h-VS-hzt_10_24h.GeneDiff'!$1:$1048576,15,0)</f>
        <v>-</v>
      </c>
      <c r="P824" t="str">
        <f>VLOOKUP(A824,'[1]shui_24h-VS-hzt_10_24h.GeneDiff'!$1:$1048576,16,0)</f>
        <v>gi|697099390|ref|XP_009631535.1|/0/PREDICTED: transcription factor bHLH71 [Nicotiana tomentosiformis]</v>
      </c>
    </row>
    <row r="825" spans="1:16">
      <c r="A825" s="1" t="s">
        <v>817</v>
      </c>
      <c r="B825">
        <f>VLOOKUP(A825,'[1]shui_24h-VS-hzt_10_24h.GeneDiff'!$1:$1048576,2,0)</f>
        <v>1410</v>
      </c>
      <c r="C825">
        <f>VLOOKUP(A825,'[1]shui_24h-VS-hzt_10_24h.GeneDiff'!$1:$1048576,3,0)</f>
        <v>44</v>
      </c>
      <c r="D825">
        <f>VLOOKUP(A825,'[1]shui_24h-VS-hzt_10_24h.GeneDiff'!$1:$1048576,4,0)</f>
        <v>55</v>
      </c>
      <c r="E825">
        <f>VLOOKUP(A825,'[1]shui_24h-VS-hzt_10_24h.GeneDiff'!$1:$1048576,5,0)</f>
        <v>4</v>
      </c>
      <c r="F825">
        <f>VLOOKUP(A825,'[1]shui_24h-VS-hzt_10_24h.GeneDiff'!$1:$1048576,6,0)</f>
        <v>13</v>
      </c>
      <c r="G825">
        <f>VLOOKUP(A825,'[1]shui_24h-VS-hzt_10_24h.GeneDiff'!$1:$1048576,7,0)</f>
        <v>0.42283796391189399</v>
      </c>
      <c r="H825">
        <f>VLOOKUP(A825,'[1]shui_24h-VS-hzt_10_24h.GeneDiff'!$1:$1048576,8,0)</f>
        <v>-2.5684182566737599</v>
      </c>
      <c r="I825" t="str">
        <f>VLOOKUP(A825,'[1]shui_24h-VS-hzt_10_24h.GeneDiff'!$1:$1048576,9,0)</f>
        <v>down</v>
      </c>
      <c r="J825">
        <f>VLOOKUP(A825,'[1]shui_24h-VS-hzt_10_24h.GeneDiff'!$1:$1048576,10,0)</f>
        <v>1.18942661579044E-5</v>
      </c>
      <c r="K825">
        <f>VLOOKUP(A825,'[1]shui_24h-VS-hzt_10_24h.GeneDiff'!$1:$1048576,11,0)</f>
        <v>7.8784520523649004E-4</v>
      </c>
      <c r="L825" t="str">
        <f>VLOOKUP(A825,'[1]shui_24h-VS-hzt_10_24h.GeneDiff'!$1:$1048576,12,0)</f>
        <v>ko01100//Metabolic pathways;ko00040//Pentose and glucuronate interconversions;ko00500//Starch and sucrose metabolism</v>
      </c>
      <c r="M825" t="str">
        <f>VLOOKUP(A825,'[1]shui_24h-VS-hzt_10_24h.GeneDiff'!$1:$1048576,13,0)</f>
        <v>-</v>
      </c>
      <c r="N825" t="str">
        <f>VLOOKUP(A825,'[1]shui_24h-VS-hzt_10_24h.GeneDiff'!$1:$1048576,14,0)</f>
        <v>GO:0004553//hydrolase activity, hydrolyzing O-glycosyl compounds</v>
      </c>
      <c r="O825" t="str">
        <f>VLOOKUP(A825,'[1]shui_24h-VS-hzt_10_24h.GeneDiff'!$1:$1048576,15,0)</f>
        <v>GO:0044238//primary metabolic process</v>
      </c>
      <c r="P825" t="str">
        <f>VLOOKUP(A825,'[1]shui_24h-VS-hzt_10_24h.GeneDiff'!$1:$1048576,16,0)</f>
        <v>gi|698581035|ref|XP_009777456.1|/0/PREDICTED: polygalacturonase At1g48100-like [Nicotiana sylvestris]</v>
      </c>
    </row>
    <row r="826" spans="1:16">
      <c r="A826" s="1" t="s">
        <v>818</v>
      </c>
      <c r="B826">
        <f>VLOOKUP(A826,'[1]shui_24h-VS-hzt_10_24h.GeneDiff'!$1:$1048576,2,0)</f>
        <v>795</v>
      </c>
      <c r="C826">
        <f>VLOOKUP(A826,'[1]shui_24h-VS-hzt_10_24h.GeneDiff'!$1:$1048576,3,0)</f>
        <v>173</v>
      </c>
      <c r="D826">
        <f>VLOOKUP(A826,'[1]shui_24h-VS-hzt_10_24h.GeneDiff'!$1:$1048576,4,0)</f>
        <v>301</v>
      </c>
      <c r="E826">
        <f>VLOOKUP(A826,'[1]shui_24h-VS-hzt_10_24h.GeneDiff'!$1:$1048576,5,0)</f>
        <v>72</v>
      </c>
      <c r="F826">
        <f>VLOOKUP(A826,'[1]shui_24h-VS-hzt_10_24h.GeneDiff'!$1:$1048576,6,0)</f>
        <v>112</v>
      </c>
      <c r="G826">
        <f>VLOOKUP(A826,'[1]shui_24h-VS-hzt_10_24h.GeneDiff'!$1:$1048576,7,0)</f>
        <v>2.8428807811192698</v>
      </c>
      <c r="H826">
        <f>VLOOKUP(A826,'[1]shui_24h-VS-hzt_10_24h.GeneDiff'!$1:$1048576,8,0)</f>
        <v>-1.3959407006156801</v>
      </c>
      <c r="I826" t="str">
        <f>VLOOKUP(A826,'[1]shui_24h-VS-hzt_10_24h.GeneDiff'!$1:$1048576,9,0)</f>
        <v>down</v>
      </c>
      <c r="J826">
        <f>VLOOKUP(A826,'[1]shui_24h-VS-hzt_10_24h.GeneDiff'!$1:$1048576,10,0)</f>
        <v>1.6452210943843699E-5</v>
      </c>
      <c r="K826">
        <f>VLOOKUP(A826,'[1]shui_24h-VS-hzt_10_24h.GeneDiff'!$1:$1048576,11,0)</f>
        <v>1.0211058245048199E-3</v>
      </c>
      <c r="L826" t="str">
        <f>VLOOKUP(A826,'[1]shui_24h-VS-hzt_10_24h.GeneDiff'!$1:$1048576,12,0)</f>
        <v>ko01100//Metabolic pathways;ko00040//Pentose and glucuronate interconversions;ko00500//Starch and sucrose metabolism</v>
      </c>
      <c r="M826" t="str">
        <f>VLOOKUP(A826,'[1]shui_24h-VS-hzt_10_24h.GeneDiff'!$1:$1048576,13,0)</f>
        <v>GO:0005618//cell wall</v>
      </c>
      <c r="N826" t="str">
        <f>VLOOKUP(A826,'[1]shui_24h-VS-hzt_10_24h.GeneDiff'!$1:$1048576,14,0)</f>
        <v>GO:0004553//hydrolase activity, hydrolyzing O-glycosyl compounds</v>
      </c>
      <c r="O826" t="str">
        <f>VLOOKUP(A826,'[1]shui_24h-VS-hzt_10_24h.GeneDiff'!$1:$1048576,15,0)</f>
        <v>GO:0044238//primary metabolic process</v>
      </c>
      <c r="P826" t="str">
        <f>VLOOKUP(A826,'[1]shui_24h-VS-hzt_10_24h.GeneDiff'!$1:$1048576,16,0)</f>
        <v>gi|698509396|ref|XP_009799918.1|/0/PREDICTED: probable polygalacturonase At1g80170 [Nicotiana sylvestris]</v>
      </c>
    </row>
    <row r="827" spans="1:16">
      <c r="A827" s="1" t="s">
        <v>819</v>
      </c>
      <c r="B827">
        <f>VLOOKUP(A827,'[1]shui_24h-VS-hzt_10_24h.GeneDiff'!$1:$1048576,2,0)</f>
        <v>1173</v>
      </c>
      <c r="C827">
        <f>VLOOKUP(A827,'[1]shui_24h-VS-hzt_10_24h.GeneDiff'!$1:$1048576,3,0)</f>
        <v>372</v>
      </c>
      <c r="D827">
        <f>VLOOKUP(A827,'[1]shui_24h-VS-hzt_10_24h.GeneDiff'!$1:$1048576,4,0)</f>
        <v>171</v>
      </c>
      <c r="E827">
        <f>VLOOKUP(A827,'[1]shui_24h-VS-hzt_10_24h.GeneDiff'!$1:$1048576,5,0)</f>
        <v>84</v>
      </c>
      <c r="F827">
        <f>VLOOKUP(A827,'[1]shui_24h-VS-hzt_10_24h.GeneDiff'!$1:$1048576,6,0)</f>
        <v>105</v>
      </c>
      <c r="G827">
        <f>VLOOKUP(A827,'[1]shui_24h-VS-hzt_10_24h.GeneDiff'!$1:$1048576,7,0)</f>
        <v>3.01607662403126</v>
      </c>
      <c r="H827">
        <f>VLOOKUP(A827,'[1]shui_24h-VS-hzt_10_24h.GeneDiff'!$1:$1048576,8,0)</f>
        <v>-1.57654187261969</v>
      </c>
      <c r="I827" t="str">
        <f>VLOOKUP(A827,'[1]shui_24h-VS-hzt_10_24h.GeneDiff'!$1:$1048576,9,0)</f>
        <v>down</v>
      </c>
      <c r="J827">
        <f>VLOOKUP(A827,'[1]shui_24h-VS-hzt_10_24h.GeneDiff'!$1:$1048576,10,0)</f>
        <v>1.9027077260529001E-5</v>
      </c>
      <c r="K827">
        <f>VLOOKUP(A827,'[1]shui_24h-VS-hzt_10_24h.GeneDiff'!$1:$1048576,11,0)</f>
        <v>1.1361831798242801E-3</v>
      </c>
      <c r="L827" t="str">
        <f>VLOOKUP(A827,'[1]shui_24h-VS-hzt_10_24h.GeneDiff'!$1:$1048576,12,0)</f>
        <v>ko01040//Biosynthesis of unsaturated fatty acids</v>
      </c>
      <c r="M827" t="str">
        <f>VLOOKUP(A827,'[1]shui_24h-VS-hzt_10_24h.GeneDiff'!$1:$1048576,13,0)</f>
        <v>-</v>
      </c>
      <c r="N827" t="str">
        <f>VLOOKUP(A827,'[1]shui_24h-VS-hzt_10_24h.GeneDiff'!$1:$1048576,14,0)</f>
        <v>GO:0016705//oxidoreductase activity, acting on paired donors, with incorporation or reduction of molecular oxygen</v>
      </c>
      <c r="O827" t="str">
        <f>VLOOKUP(A827,'[1]shui_24h-VS-hzt_10_24h.GeneDiff'!$1:$1048576,15,0)</f>
        <v>GO:0044238//primary metabolic process;GO:0044710</v>
      </c>
      <c r="P827" t="str">
        <f>VLOOKUP(A827,'[1]shui_24h-VS-hzt_10_24h.GeneDiff'!$1:$1048576,16,0)</f>
        <v>gi|698517402|ref|XP_009803586.1|/0/PREDICTED: omega-3 fatty acid desaturase, endoplasmic reticulum [Nicotiana sylvestris]</v>
      </c>
    </row>
    <row r="828" spans="1:16">
      <c r="A828" s="1" t="s">
        <v>820</v>
      </c>
      <c r="B828">
        <f>VLOOKUP(A828,'[1]shui_24h-VS-hzt_10_24h.GeneDiff'!$1:$1048576,2,0)</f>
        <v>1626</v>
      </c>
      <c r="C828">
        <f>VLOOKUP(A828,'[1]shui_24h-VS-hzt_10_24h.GeneDiff'!$1:$1048576,3,0)</f>
        <v>138</v>
      </c>
      <c r="D828">
        <f>VLOOKUP(A828,'[1]shui_24h-VS-hzt_10_24h.GeneDiff'!$1:$1048576,4,0)</f>
        <v>322</v>
      </c>
      <c r="E828">
        <f>VLOOKUP(A828,'[1]shui_24h-VS-hzt_10_24h.GeneDiff'!$1:$1048576,5,0)</f>
        <v>48</v>
      </c>
      <c r="F828">
        <f>VLOOKUP(A828,'[1]shui_24h-VS-hzt_10_24h.GeneDiff'!$1:$1048576,6,0)</f>
        <v>95</v>
      </c>
      <c r="G828">
        <f>VLOOKUP(A828,'[1]shui_24h-VS-hzt_10_24h.GeneDiff'!$1:$1048576,7,0)</f>
        <v>2.7145136338874298</v>
      </c>
      <c r="H828">
        <f>VLOOKUP(A828,'[1]shui_24h-VS-hzt_10_24h.GeneDiff'!$1:$1048576,8,0)</f>
        <v>-1.7156120518143301</v>
      </c>
      <c r="I828" t="str">
        <f>VLOOKUP(A828,'[1]shui_24h-VS-hzt_10_24h.GeneDiff'!$1:$1048576,9,0)</f>
        <v>down</v>
      </c>
      <c r="J828">
        <f>VLOOKUP(A828,'[1]shui_24h-VS-hzt_10_24h.GeneDiff'!$1:$1048576,10,0)</f>
        <v>2.67619856729637E-5</v>
      </c>
      <c r="K828">
        <f>VLOOKUP(A828,'[1]shui_24h-VS-hzt_10_24h.GeneDiff'!$1:$1048576,11,0)</f>
        <v>1.49606142957956E-3</v>
      </c>
      <c r="L828" t="str">
        <f>VLOOKUP(A828,'[1]shui_24h-VS-hzt_10_24h.GeneDiff'!$1:$1048576,12,0)</f>
        <v>-</v>
      </c>
      <c r="M828" t="str">
        <f>VLOOKUP(A828,'[1]shui_24h-VS-hzt_10_24h.GeneDiff'!$1:$1048576,13,0)</f>
        <v>-</v>
      </c>
      <c r="N828" t="str">
        <f>VLOOKUP(A828,'[1]shui_24h-VS-hzt_10_24h.GeneDiff'!$1:$1048576,14,0)</f>
        <v>-</v>
      </c>
      <c r="O828" t="str">
        <f>VLOOKUP(A828,'[1]shui_24h-VS-hzt_10_24h.GeneDiff'!$1:$1048576,15,0)</f>
        <v>-</v>
      </c>
      <c r="P828" t="str">
        <f>VLOOKUP(A828,'[1]shui_24h-VS-hzt_10_24h.GeneDiff'!$1:$1048576,16,0)</f>
        <v>gi|698515675|ref|XP_009802714.1|;gi|697146860|ref|XP_009627581.1|/0;0/PREDICTED: methyltransferase-like protein 25 isoform X2 [Nicotiana sylvestris];PREDICTED: methyltransferase-like protein 25 isoform X1 [Nicotiana tomentosiformis]</v>
      </c>
    </row>
    <row r="829" spans="1:16">
      <c r="A829" s="1" t="s">
        <v>821</v>
      </c>
      <c r="B829">
        <f>VLOOKUP(A829,'[1]shui_24h-VS-hzt_10_24h.GeneDiff'!$1:$1048576,2,0)</f>
        <v>1104</v>
      </c>
      <c r="C829">
        <f>VLOOKUP(A829,'[1]shui_24h-VS-hzt_10_24h.GeneDiff'!$1:$1048576,3,0)</f>
        <v>65</v>
      </c>
      <c r="D829">
        <f>VLOOKUP(A829,'[1]shui_24h-VS-hzt_10_24h.GeneDiff'!$1:$1048576,4,0)</f>
        <v>139</v>
      </c>
      <c r="E829">
        <f>VLOOKUP(A829,'[1]shui_24h-VS-hzt_10_24h.GeneDiff'!$1:$1048576,5,0)</f>
        <v>29</v>
      </c>
      <c r="F829">
        <f>VLOOKUP(A829,'[1]shui_24h-VS-hzt_10_24h.GeneDiff'!$1:$1048576,6,0)</f>
        <v>25</v>
      </c>
      <c r="G829">
        <f>VLOOKUP(A829,'[1]shui_24h-VS-hzt_10_24h.GeneDiff'!$1:$1048576,7,0)</f>
        <v>1.5211031119603</v>
      </c>
      <c r="H829">
        <f>VLOOKUP(A829,'[1]shui_24h-VS-hzt_10_24h.GeneDiff'!$1:$1048576,8,0)</f>
        <v>-1.9275177565608601</v>
      </c>
      <c r="I829" t="str">
        <f>VLOOKUP(A829,'[1]shui_24h-VS-hzt_10_24h.GeneDiff'!$1:$1048576,9,0)</f>
        <v>down</v>
      </c>
      <c r="J829">
        <f>VLOOKUP(A829,'[1]shui_24h-VS-hzt_10_24h.GeneDiff'!$1:$1048576,10,0)</f>
        <v>5.0137958158676598E-5</v>
      </c>
      <c r="K829">
        <f>VLOOKUP(A829,'[1]shui_24h-VS-hzt_10_24h.GeneDiff'!$1:$1048576,11,0)</f>
        <v>2.3951510345225999E-3</v>
      </c>
      <c r="L829" t="str">
        <f>VLOOKUP(A829,'[1]shui_24h-VS-hzt_10_24h.GeneDiff'!$1:$1048576,12,0)</f>
        <v>ko01100//Metabolic pathways;ko00906//Carotenoid biosynthesis;ko01110//Biosynthesis of secondary metabolites;ko00511//Other glycan degradation</v>
      </c>
      <c r="M829" t="str">
        <f>VLOOKUP(A829,'[1]shui_24h-VS-hzt_10_24h.GeneDiff'!$1:$1048576,13,0)</f>
        <v>-</v>
      </c>
      <c r="N829" t="str">
        <f>VLOOKUP(A829,'[1]shui_24h-VS-hzt_10_24h.GeneDiff'!$1:$1048576,14,0)</f>
        <v>GO:0016787//hydrolase activity</v>
      </c>
      <c r="O829" t="str">
        <f>VLOOKUP(A829,'[1]shui_24h-VS-hzt_10_24h.GeneDiff'!$1:$1048576,15,0)</f>
        <v>GO:0044238//primary metabolic process</v>
      </c>
      <c r="P829" t="str">
        <f>VLOOKUP(A829,'[1]shui_24h-VS-hzt_10_24h.GeneDiff'!$1:$1048576,16,0)</f>
        <v>gi|697174455|ref|XP_009596154.1|/0/PREDICTED: GDSL esterase/lipase At1g33811 isoform X1 [Nicotiana tomentosiformis]</v>
      </c>
    </row>
    <row r="830" spans="1:16">
      <c r="A830" s="1" t="s">
        <v>822</v>
      </c>
      <c r="B830">
        <f>VLOOKUP(A830,'[1]shui_24h-VS-hzt_10_24h.GeneDiff'!$1:$1048576,2,0)</f>
        <v>1317</v>
      </c>
      <c r="C830">
        <f>VLOOKUP(A830,'[1]shui_24h-VS-hzt_10_24h.GeneDiff'!$1:$1048576,3,0)</f>
        <v>1281</v>
      </c>
      <c r="D830">
        <f>VLOOKUP(A830,'[1]shui_24h-VS-hzt_10_24h.GeneDiff'!$1:$1048576,4,0)</f>
        <v>3044</v>
      </c>
      <c r="E830">
        <f>VLOOKUP(A830,'[1]shui_24h-VS-hzt_10_24h.GeneDiff'!$1:$1048576,5,0)</f>
        <v>199</v>
      </c>
      <c r="F830">
        <f>VLOOKUP(A830,'[1]shui_24h-VS-hzt_10_24h.GeneDiff'!$1:$1048576,6,0)</f>
        <v>926</v>
      </c>
      <c r="G830">
        <f>VLOOKUP(A830,'[1]shui_24h-VS-hzt_10_24h.GeneDiff'!$1:$1048576,7,0)</f>
        <v>5.8690725508306798</v>
      </c>
      <c r="H830">
        <f>VLOOKUP(A830,'[1]shui_24h-VS-hzt_10_24h.GeneDiff'!$1:$1048576,8,0)</f>
        <v>-1.99515584877478</v>
      </c>
      <c r="I830" t="str">
        <f>VLOOKUP(A830,'[1]shui_24h-VS-hzt_10_24h.GeneDiff'!$1:$1048576,9,0)</f>
        <v>down</v>
      </c>
      <c r="J830">
        <f>VLOOKUP(A830,'[1]shui_24h-VS-hzt_10_24h.GeneDiff'!$1:$1048576,10,0)</f>
        <v>1.10126521063735E-4</v>
      </c>
      <c r="K830">
        <f>VLOOKUP(A830,'[1]shui_24h-VS-hzt_10_24h.GeneDiff'!$1:$1048576,11,0)</f>
        <v>4.3675208586396201E-3</v>
      </c>
      <c r="L830" t="str">
        <f>VLOOKUP(A830,'[1]shui_24h-VS-hzt_10_24h.GeneDiff'!$1:$1048576,12,0)</f>
        <v>-</v>
      </c>
      <c r="M830" t="str">
        <f>VLOOKUP(A830,'[1]shui_24h-VS-hzt_10_24h.GeneDiff'!$1:$1048576,13,0)</f>
        <v>-</v>
      </c>
      <c r="N830" t="str">
        <f>VLOOKUP(A830,'[1]shui_24h-VS-hzt_10_24h.GeneDiff'!$1:$1048576,14,0)</f>
        <v>GO:0004175//endopeptidase activity</v>
      </c>
      <c r="O830" t="str">
        <f>VLOOKUP(A830,'[1]shui_24h-VS-hzt_10_24h.GeneDiff'!$1:$1048576,15,0)</f>
        <v>GO:0016485//protein processing</v>
      </c>
      <c r="P830" t="str">
        <f>VLOOKUP(A830,'[1]shui_24h-VS-hzt_10_24h.GeneDiff'!$1:$1048576,16,0)</f>
        <v>gi|697169445|ref|XP_009593615.1|/0/PREDICTED: protein ASPARTIC PROTEASE IN GUARD CELL 2 [Nicotiana tomentosiformis]</v>
      </c>
    </row>
    <row r="831" spans="1:16">
      <c r="A831" s="1" t="s">
        <v>823</v>
      </c>
      <c r="B831">
        <f>VLOOKUP(A831,'[1]shui_24h-VS-hzt_10_24h.GeneDiff'!$1:$1048576,2,0)</f>
        <v>1137</v>
      </c>
      <c r="C831">
        <f>VLOOKUP(A831,'[1]shui_24h-VS-hzt_10_24h.GeneDiff'!$1:$1048576,3,0)</f>
        <v>176</v>
      </c>
      <c r="D831">
        <f>VLOOKUP(A831,'[1]shui_24h-VS-hzt_10_24h.GeneDiff'!$1:$1048576,4,0)</f>
        <v>459</v>
      </c>
      <c r="E831">
        <f>VLOOKUP(A831,'[1]shui_24h-VS-hzt_10_24h.GeneDiff'!$1:$1048576,5,0)</f>
        <v>48</v>
      </c>
      <c r="F831">
        <f>VLOOKUP(A831,'[1]shui_24h-VS-hzt_10_24h.GeneDiff'!$1:$1048576,6,0)</f>
        <v>143</v>
      </c>
      <c r="G831">
        <f>VLOOKUP(A831,'[1]shui_24h-VS-hzt_10_24h.GeneDiff'!$1:$1048576,7,0)</f>
        <v>3.15968504875319</v>
      </c>
      <c r="H831">
        <f>VLOOKUP(A831,'[1]shui_24h-VS-hzt_10_24h.GeneDiff'!$1:$1048576,8,0)</f>
        <v>-1.77154219819819</v>
      </c>
      <c r="I831" t="str">
        <f>VLOOKUP(A831,'[1]shui_24h-VS-hzt_10_24h.GeneDiff'!$1:$1048576,9,0)</f>
        <v>down</v>
      </c>
      <c r="J831">
        <f>VLOOKUP(A831,'[1]shui_24h-VS-hzt_10_24h.GeneDiff'!$1:$1048576,10,0)</f>
        <v>1.4182400321242599E-4</v>
      </c>
      <c r="K831">
        <f>VLOOKUP(A831,'[1]shui_24h-VS-hzt_10_24h.GeneDiff'!$1:$1048576,11,0)</f>
        <v>5.3939312391852396E-3</v>
      </c>
      <c r="L831" t="str">
        <f>VLOOKUP(A831,'[1]shui_24h-VS-hzt_10_24h.GeneDiff'!$1:$1048576,12,0)</f>
        <v>ko01100//Metabolic pathways;ko00906//Carotenoid biosynthesis;ko01110//Biosynthesis of secondary metabolites;ko00511//Other glycan degradation</v>
      </c>
      <c r="M831" t="str">
        <f>VLOOKUP(A831,'[1]shui_24h-VS-hzt_10_24h.GeneDiff'!$1:$1048576,13,0)</f>
        <v>-</v>
      </c>
      <c r="N831" t="str">
        <f>VLOOKUP(A831,'[1]shui_24h-VS-hzt_10_24h.GeneDiff'!$1:$1048576,14,0)</f>
        <v>GO:0016787//hydrolase activity</v>
      </c>
      <c r="O831" t="str">
        <f>VLOOKUP(A831,'[1]shui_24h-VS-hzt_10_24h.GeneDiff'!$1:$1048576,15,0)</f>
        <v>GO:0044238//primary metabolic process</v>
      </c>
      <c r="P831" t="str">
        <f>VLOOKUP(A831,'[1]shui_24h-VS-hzt_10_24h.GeneDiff'!$1:$1048576,16,0)</f>
        <v>gi|698535256|ref|XP_009764127.1|/0/PREDICTED: GDSL esterase/lipase At5g33370-like isoform X1 [Nicotiana sylvestris]</v>
      </c>
    </row>
    <row r="832" spans="1:16">
      <c r="A832" s="1" t="s">
        <v>824</v>
      </c>
      <c r="B832">
        <f>VLOOKUP(A832,'[1]shui_24h-VS-hzt_10_24h.GeneDiff'!$1:$1048576,2,0)</f>
        <v>807</v>
      </c>
      <c r="C832">
        <f>VLOOKUP(A832,'[1]shui_24h-VS-hzt_10_24h.GeneDiff'!$1:$1048576,3,0)</f>
        <v>254</v>
      </c>
      <c r="D832">
        <f>VLOOKUP(A832,'[1]shui_24h-VS-hzt_10_24h.GeneDiff'!$1:$1048576,4,0)</f>
        <v>409</v>
      </c>
      <c r="E832">
        <f>VLOOKUP(A832,'[1]shui_24h-VS-hzt_10_24h.GeneDiff'!$1:$1048576,5,0)</f>
        <v>67</v>
      </c>
      <c r="F832">
        <f>VLOOKUP(A832,'[1]shui_24h-VS-hzt_10_24h.GeneDiff'!$1:$1048576,6,0)</f>
        <v>197</v>
      </c>
      <c r="G832">
        <f>VLOOKUP(A832,'[1]shui_24h-VS-hzt_10_24h.GeneDiff'!$1:$1048576,7,0)</f>
        <v>3.32895754162598</v>
      </c>
      <c r="H832">
        <f>VLOOKUP(A832,'[1]shui_24h-VS-hzt_10_24h.GeneDiff'!$1:$1048576,8,0)</f>
        <v>-1.3769460013033401</v>
      </c>
      <c r="I832" t="str">
        <f>VLOOKUP(A832,'[1]shui_24h-VS-hzt_10_24h.GeneDiff'!$1:$1048576,9,0)</f>
        <v>down</v>
      </c>
      <c r="J832">
        <f>VLOOKUP(A832,'[1]shui_24h-VS-hzt_10_24h.GeneDiff'!$1:$1048576,10,0)</f>
        <v>3.7185333432731302E-4</v>
      </c>
      <c r="K832">
        <f>VLOOKUP(A832,'[1]shui_24h-VS-hzt_10_24h.GeneDiff'!$1:$1048576,11,0)</f>
        <v>1.10709761831972E-2</v>
      </c>
      <c r="L832" t="str">
        <f>VLOOKUP(A832,'[1]shui_24h-VS-hzt_10_24h.GeneDiff'!$1:$1048576,12,0)</f>
        <v>-</v>
      </c>
      <c r="M832" t="str">
        <f>VLOOKUP(A832,'[1]shui_24h-VS-hzt_10_24h.GeneDiff'!$1:$1048576,13,0)</f>
        <v>-</v>
      </c>
      <c r="N832" t="str">
        <f>VLOOKUP(A832,'[1]shui_24h-VS-hzt_10_24h.GeneDiff'!$1:$1048576,14,0)</f>
        <v>-</v>
      </c>
      <c r="O832" t="str">
        <f>VLOOKUP(A832,'[1]shui_24h-VS-hzt_10_24h.GeneDiff'!$1:$1048576,15,0)</f>
        <v>GO:0000003//reproduction</v>
      </c>
      <c r="P832" t="str">
        <f>VLOOKUP(A832,'[1]shui_24h-VS-hzt_10_24h.GeneDiff'!$1:$1048576,16,0)</f>
        <v>gi|698574443|ref|XP_009775666.1|/0/PREDICTED: expansin-B3 [Nicotiana sylvestris]</v>
      </c>
    </row>
    <row r="833" spans="1:16">
      <c r="A833" s="1" t="s">
        <v>825</v>
      </c>
      <c r="B833">
        <f>VLOOKUP(A833,'[1]shui_24h-VS-hzt_10_24h.GeneDiff'!$1:$1048576,2,0)</f>
        <v>1773</v>
      </c>
      <c r="C833">
        <f>VLOOKUP(A833,'[1]shui_24h-VS-hzt_10_24h.GeneDiff'!$1:$1048576,3,0)</f>
        <v>2513</v>
      </c>
      <c r="D833">
        <f>VLOOKUP(A833,'[1]shui_24h-VS-hzt_10_24h.GeneDiff'!$1:$1048576,4,0)</f>
        <v>4442</v>
      </c>
      <c r="E833">
        <f>VLOOKUP(A833,'[1]shui_24h-VS-hzt_10_24h.GeneDiff'!$1:$1048576,5,0)</f>
        <v>744</v>
      </c>
      <c r="F833">
        <f>VLOOKUP(A833,'[1]shui_24h-VS-hzt_10_24h.GeneDiff'!$1:$1048576,6,0)</f>
        <v>2293</v>
      </c>
      <c r="G833">
        <f>VLOOKUP(A833,'[1]shui_24h-VS-hzt_10_24h.GeneDiff'!$1:$1048576,7,0)</f>
        <v>6.7442674599104899</v>
      </c>
      <c r="H833">
        <f>VLOOKUP(A833,'[1]shui_24h-VS-hzt_10_24h.GeneDiff'!$1:$1048576,8,0)</f>
        <v>-1.24601375140066</v>
      </c>
      <c r="I833" t="str">
        <f>VLOOKUP(A833,'[1]shui_24h-VS-hzt_10_24h.GeneDiff'!$1:$1048576,9,0)</f>
        <v>down</v>
      </c>
      <c r="J833">
        <f>VLOOKUP(A833,'[1]shui_24h-VS-hzt_10_24h.GeneDiff'!$1:$1048576,10,0)</f>
        <v>1.1027507532944401E-3</v>
      </c>
      <c r="K833">
        <f>VLOOKUP(A833,'[1]shui_24h-VS-hzt_10_24h.GeneDiff'!$1:$1048576,11,0)</f>
        <v>2.4044694675394399E-2</v>
      </c>
      <c r="L833" t="str">
        <f>VLOOKUP(A833,'[1]shui_24h-VS-hzt_10_24h.GeneDiff'!$1:$1048576,12,0)</f>
        <v>ko01100//Metabolic pathways;ko01110//Biosynthesis of secondary metabolites;ko00910//Nitrogen metabolism;ko00250//Alanine, aspartate and glutamate metabolism</v>
      </c>
      <c r="M833" t="str">
        <f>VLOOKUP(A833,'[1]shui_24h-VS-hzt_10_24h.GeneDiff'!$1:$1048576,13,0)</f>
        <v>-</v>
      </c>
      <c r="N833" t="str">
        <f>VLOOKUP(A833,'[1]shui_24h-VS-hzt_10_24h.GeneDiff'!$1:$1048576,14,0)</f>
        <v>GO:0032550;GO:0016884//carbon-nitrogen ligase activity, with glutamine as amido-N-donor</v>
      </c>
      <c r="O833" t="str">
        <f>VLOOKUP(A833,'[1]shui_24h-VS-hzt_10_24h.GeneDiff'!$1:$1048576,15,0)</f>
        <v>GO:0009267//cellular response to starvation;GO:0006529//asparagine biosynthetic process;GO:0034285;GO:0009746</v>
      </c>
      <c r="P833" t="str">
        <f>VLOOKUP(A833,'[1]shui_24h-VS-hzt_10_24h.GeneDiff'!$1:$1048576,16,0)</f>
        <v>gi|697137252|ref|XP_009622719.1|/0/PREDICTED: asparagine synthetase [glutamine-hydrolyzing] [Nicotiana tomentosiformis]</v>
      </c>
    </row>
    <row r="834" spans="1:16">
      <c r="A834" s="1" t="s">
        <v>826</v>
      </c>
      <c r="B834">
        <f>VLOOKUP(A834,'[1]shui_24h-VS-hzt_10_24h.GeneDiff'!$1:$1048576,2,0)</f>
        <v>1704</v>
      </c>
      <c r="C834">
        <f>VLOOKUP(A834,'[1]shui_24h-VS-hzt_10_24h.GeneDiff'!$1:$1048576,3,0)</f>
        <v>242</v>
      </c>
      <c r="D834">
        <f>VLOOKUP(A834,'[1]shui_24h-VS-hzt_10_24h.GeneDiff'!$1:$1048576,4,0)</f>
        <v>460</v>
      </c>
      <c r="E834">
        <f>VLOOKUP(A834,'[1]shui_24h-VS-hzt_10_24h.GeneDiff'!$1:$1048576,5,0)</f>
        <v>73</v>
      </c>
      <c r="F834">
        <f>VLOOKUP(A834,'[1]shui_24h-VS-hzt_10_24h.GeneDiff'!$1:$1048576,6,0)</f>
        <v>229</v>
      </c>
      <c r="G834">
        <f>VLOOKUP(A834,'[1]shui_24h-VS-hzt_10_24h.GeneDiff'!$1:$1048576,7,0)</f>
        <v>3.4396561791368598</v>
      </c>
      <c r="H834">
        <f>VLOOKUP(A834,'[1]shui_24h-VS-hzt_10_24h.GeneDiff'!$1:$1048576,8,0)</f>
        <v>-1.2639823524315299</v>
      </c>
      <c r="I834" t="str">
        <f>VLOOKUP(A834,'[1]shui_24h-VS-hzt_10_24h.GeneDiff'!$1:$1048576,9,0)</f>
        <v>down</v>
      </c>
      <c r="J834">
        <f>VLOOKUP(A834,'[1]shui_24h-VS-hzt_10_24h.GeneDiff'!$1:$1048576,10,0)</f>
        <v>2.2595693777402799E-3</v>
      </c>
      <c r="K834">
        <f>VLOOKUP(A834,'[1]shui_24h-VS-hzt_10_24h.GeneDiff'!$1:$1048576,11,0)</f>
        <v>3.9485824494759902E-2</v>
      </c>
      <c r="L834" t="str">
        <f>VLOOKUP(A834,'[1]shui_24h-VS-hzt_10_24h.GeneDiff'!$1:$1048576,12,0)</f>
        <v>ko01100//Metabolic pathways;ko00040//Pentose and glucuronate interconversions;ko00500//Starch and sucrose metabolism</v>
      </c>
      <c r="M834" t="str">
        <f>VLOOKUP(A834,'[1]shui_24h-VS-hzt_10_24h.GeneDiff'!$1:$1048576,13,0)</f>
        <v>-</v>
      </c>
      <c r="N834" t="str">
        <f>VLOOKUP(A834,'[1]shui_24h-VS-hzt_10_24h.GeneDiff'!$1:$1048576,14,0)</f>
        <v>GO:0016788//hydrolase activity, acting on ester bonds;GO:0016787//hydrolase activity</v>
      </c>
      <c r="O834" t="str">
        <f>VLOOKUP(A834,'[1]shui_24h-VS-hzt_10_24h.GeneDiff'!$1:$1048576,15,0)</f>
        <v>GO:0008152//metabolic process</v>
      </c>
      <c r="P834" t="str">
        <f>VLOOKUP(A834,'[1]shui_24h-VS-hzt_10_24h.GeneDiff'!$1:$1048576,16,0)</f>
        <v>gi|697148893|ref|XP_009628637.1|/0/PREDICTED: pectinesterase-like [Nicotiana tomentosiformis]</v>
      </c>
    </row>
  </sheetData>
  <sortState ref="A2:P834">
    <sortCondition descending="1" ref="I2:I834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4"/>
  <sheetViews>
    <sheetView tabSelected="1" workbookViewId="0">
      <selection activeCell="L16" sqref="L16"/>
    </sheetView>
  </sheetViews>
  <sheetFormatPr defaultRowHeight="14.25"/>
  <sheetData>
    <row r="1" spans="1:16">
      <c r="A1" t="s">
        <v>833</v>
      </c>
      <c r="B1" t="s">
        <v>834</v>
      </c>
      <c r="C1" t="s">
        <v>835</v>
      </c>
      <c r="D1" t="s">
        <v>836</v>
      </c>
      <c r="E1" t="s">
        <v>837</v>
      </c>
      <c r="F1" t="s">
        <v>838</v>
      </c>
      <c r="G1" t="s">
        <v>839</v>
      </c>
      <c r="H1" t="s">
        <v>840</v>
      </c>
      <c r="I1" t="s">
        <v>841</v>
      </c>
      <c r="J1" t="s">
        <v>842</v>
      </c>
      <c r="K1" t="s">
        <v>843</v>
      </c>
      <c r="L1" t="s">
        <v>844</v>
      </c>
      <c r="M1" t="s">
        <v>845</v>
      </c>
      <c r="N1" t="s">
        <v>846</v>
      </c>
      <c r="O1" t="s">
        <v>847</v>
      </c>
      <c r="P1" t="s">
        <v>848</v>
      </c>
    </row>
    <row r="2" spans="1:16">
      <c r="A2" t="s">
        <v>0</v>
      </c>
      <c r="B2">
        <v>1602</v>
      </c>
      <c r="C2">
        <v>76</v>
      </c>
      <c r="D2">
        <v>25</v>
      </c>
      <c r="E2">
        <v>663</v>
      </c>
      <c r="F2">
        <v>608</v>
      </c>
      <c r="G2">
        <v>3.8899512068050401</v>
      </c>
      <c r="H2">
        <v>3.6034028994358902</v>
      </c>
      <c r="I2" t="s">
        <v>849</v>
      </c>
      <c r="J2">
        <v>6.5054977865586099E-22</v>
      </c>
      <c r="K2">
        <v>1.34161837140079E-17</v>
      </c>
      <c r="L2" t="s">
        <v>850</v>
      </c>
      <c r="M2" t="s">
        <v>851</v>
      </c>
      <c r="N2" t="s">
        <v>851</v>
      </c>
      <c r="O2" t="s">
        <v>851</v>
      </c>
      <c r="P2" t="s">
        <v>852</v>
      </c>
    </row>
    <row r="3" spans="1:16">
      <c r="A3" t="s">
        <v>1</v>
      </c>
      <c r="B3">
        <v>1158</v>
      </c>
      <c r="C3">
        <v>1155</v>
      </c>
      <c r="D3">
        <v>1249</v>
      </c>
      <c r="E3">
        <v>3868</v>
      </c>
      <c r="F3">
        <v>4243</v>
      </c>
      <c r="G3">
        <v>6.8185178045667101</v>
      </c>
      <c r="H3">
        <v>1.7205713569927199</v>
      </c>
      <c r="I3" t="s">
        <v>849</v>
      </c>
      <c r="J3">
        <v>8.5103769317187004E-22</v>
      </c>
      <c r="K3">
        <v>1.34161837140079E-17</v>
      </c>
      <c r="L3" t="s">
        <v>851</v>
      </c>
      <c r="M3" t="s">
        <v>851</v>
      </c>
      <c r="N3" t="s">
        <v>851</v>
      </c>
      <c r="O3" t="s">
        <v>851</v>
      </c>
      <c r="P3" t="s">
        <v>853</v>
      </c>
    </row>
    <row r="4" spans="1:16">
      <c r="A4" t="s">
        <v>2</v>
      </c>
      <c r="B4">
        <v>1488</v>
      </c>
      <c r="C4">
        <v>511</v>
      </c>
      <c r="D4">
        <v>305</v>
      </c>
      <c r="E4">
        <v>2073</v>
      </c>
      <c r="F4">
        <v>3308</v>
      </c>
      <c r="G4">
        <v>6.0456593297062797</v>
      </c>
      <c r="H4">
        <v>2.6631081371822498</v>
      </c>
      <c r="I4" t="s">
        <v>849</v>
      </c>
      <c r="J4">
        <v>5.8992956443991501E-21</v>
      </c>
      <c r="K4">
        <v>6.1999630790753606E-17</v>
      </c>
      <c r="L4" t="s">
        <v>854</v>
      </c>
      <c r="M4" t="s">
        <v>851</v>
      </c>
      <c r="N4" t="s">
        <v>851</v>
      </c>
      <c r="O4" t="s">
        <v>851</v>
      </c>
      <c r="P4" t="s">
        <v>855</v>
      </c>
    </row>
    <row r="5" spans="1:16">
      <c r="A5" t="s">
        <v>3</v>
      </c>
      <c r="B5">
        <v>1161</v>
      </c>
      <c r="C5">
        <v>744</v>
      </c>
      <c r="D5">
        <v>785</v>
      </c>
      <c r="E5">
        <v>2245</v>
      </c>
      <c r="F5">
        <v>2957</v>
      </c>
      <c r="G5">
        <v>6.1715518241291996</v>
      </c>
      <c r="H5">
        <v>1.7265966858246</v>
      </c>
      <c r="I5" t="s">
        <v>849</v>
      </c>
      <c r="J5">
        <v>8.1553698495545604E-20</v>
      </c>
      <c r="K5">
        <v>6.4282663996651399E-16</v>
      </c>
      <c r="L5" t="s">
        <v>851</v>
      </c>
      <c r="M5" t="s">
        <v>851</v>
      </c>
      <c r="N5" t="s">
        <v>851</v>
      </c>
      <c r="O5" t="s">
        <v>851</v>
      </c>
      <c r="P5" t="s">
        <v>856</v>
      </c>
    </row>
    <row r="6" spans="1:16">
      <c r="A6" t="s">
        <v>4</v>
      </c>
      <c r="B6">
        <v>660</v>
      </c>
      <c r="C6">
        <v>20</v>
      </c>
      <c r="D6">
        <v>42</v>
      </c>
      <c r="E6">
        <v>296</v>
      </c>
      <c r="F6">
        <v>255</v>
      </c>
      <c r="G6">
        <v>2.73779922967781</v>
      </c>
      <c r="H6">
        <v>3.1276890521552199</v>
      </c>
      <c r="I6" t="s">
        <v>849</v>
      </c>
      <c r="J6">
        <v>3.37524729776457E-19</v>
      </c>
      <c r="K6">
        <v>2.12836344102438E-15</v>
      </c>
      <c r="L6" t="s">
        <v>857</v>
      </c>
      <c r="M6" t="s">
        <v>851</v>
      </c>
      <c r="N6" t="s">
        <v>851</v>
      </c>
      <c r="O6" t="s">
        <v>858</v>
      </c>
      <c r="P6" t="s">
        <v>859</v>
      </c>
    </row>
    <row r="7" spans="1:16">
      <c r="A7" t="s">
        <v>5</v>
      </c>
      <c r="B7">
        <v>1185</v>
      </c>
      <c r="C7">
        <v>831</v>
      </c>
      <c r="D7">
        <v>745</v>
      </c>
      <c r="E7">
        <v>3027</v>
      </c>
      <c r="F7">
        <v>2570</v>
      </c>
      <c r="G7">
        <v>6.2738924331388599</v>
      </c>
      <c r="H7">
        <v>1.7979162757229099</v>
      </c>
      <c r="I7" t="s">
        <v>849</v>
      </c>
      <c r="J7">
        <v>7.5799640260518702E-19</v>
      </c>
      <c r="K7">
        <v>3.9831447629564899E-15</v>
      </c>
      <c r="L7" t="s">
        <v>860</v>
      </c>
      <c r="M7" t="s">
        <v>851</v>
      </c>
      <c r="N7" t="s">
        <v>861</v>
      </c>
      <c r="O7" t="s">
        <v>862</v>
      </c>
      <c r="P7" t="s">
        <v>863</v>
      </c>
    </row>
    <row r="8" spans="1:16">
      <c r="A8" t="s">
        <v>6</v>
      </c>
      <c r="B8">
        <v>2556</v>
      </c>
      <c r="C8">
        <v>58</v>
      </c>
      <c r="D8">
        <v>41</v>
      </c>
      <c r="E8">
        <v>315</v>
      </c>
      <c r="F8">
        <v>299</v>
      </c>
      <c r="G8">
        <v>2.9542340668589602</v>
      </c>
      <c r="H8">
        <v>2.5938591528926001</v>
      </c>
      <c r="I8" t="s">
        <v>849</v>
      </c>
      <c r="J8">
        <v>5.8248311312788302E-18</v>
      </c>
      <c r="K8">
        <v>2.2956387592261301E-14</v>
      </c>
      <c r="L8" t="s">
        <v>851</v>
      </c>
      <c r="M8" t="s">
        <v>851</v>
      </c>
      <c r="N8" t="s">
        <v>851</v>
      </c>
      <c r="O8" t="s">
        <v>851</v>
      </c>
      <c r="P8" t="s">
        <v>864</v>
      </c>
    </row>
    <row r="9" spans="1:16">
      <c r="A9" t="s">
        <v>7</v>
      </c>
      <c r="B9">
        <v>396</v>
      </c>
      <c r="C9">
        <v>513</v>
      </c>
      <c r="D9">
        <v>635</v>
      </c>
      <c r="E9">
        <v>2220</v>
      </c>
      <c r="F9">
        <v>1701</v>
      </c>
      <c r="G9">
        <v>5.7744979257875597</v>
      </c>
      <c r="H9">
        <v>1.7516443735995499</v>
      </c>
      <c r="I9" t="s">
        <v>849</v>
      </c>
      <c r="J9">
        <v>4.0485334669433301E-16</v>
      </c>
      <c r="K9">
        <v>1.2624473115949E-12</v>
      </c>
      <c r="L9" t="s">
        <v>851</v>
      </c>
      <c r="M9" t="s">
        <v>851</v>
      </c>
      <c r="N9" t="s">
        <v>865</v>
      </c>
      <c r="O9" t="s">
        <v>851</v>
      </c>
      <c r="P9" t="s">
        <v>866</v>
      </c>
    </row>
    <row r="10" spans="1:16">
      <c r="A10" t="s">
        <v>8</v>
      </c>
      <c r="B10">
        <v>864</v>
      </c>
      <c r="C10">
        <v>1242</v>
      </c>
      <c r="D10">
        <v>1223</v>
      </c>
      <c r="E10">
        <v>3237</v>
      </c>
      <c r="F10">
        <v>3757</v>
      </c>
      <c r="G10">
        <v>6.6663746716111598</v>
      </c>
      <c r="H10">
        <v>1.4668750655782199</v>
      </c>
      <c r="I10" t="s">
        <v>849</v>
      </c>
      <c r="J10">
        <v>4.8048995334894396E-16</v>
      </c>
      <c r="K10">
        <v>1.2624473115949E-12</v>
      </c>
      <c r="L10" t="s">
        <v>851</v>
      </c>
      <c r="M10" t="s">
        <v>867</v>
      </c>
      <c r="N10" t="s">
        <v>868</v>
      </c>
      <c r="O10" t="s">
        <v>869</v>
      </c>
      <c r="P10" t="s">
        <v>870</v>
      </c>
    </row>
    <row r="11" spans="1:16">
      <c r="A11" t="s">
        <v>9</v>
      </c>
      <c r="B11">
        <v>798</v>
      </c>
      <c r="C11">
        <v>51</v>
      </c>
      <c r="D11">
        <v>68</v>
      </c>
      <c r="E11">
        <v>345</v>
      </c>
      <c r="F11">
        <v>280</v>
      </c>
      <c r="G11">
        <v>3.0169500604672699</v>
      </c>
      <c r="H11">
        <v>2.3680718843831099</v>
      </c>
      <c r="I11" t="s">
        <v>849</v>
      </c>
      <c r="J11">
        <v>7.4891521061322203E-16</v>
      </c>
      <c r="K11">
        <v>1.81634982118648E-12</v>
      </c>
      <c r="L11" t="s">
        <v>871</v>
      </c>
      <c r="M11" t="s">
        <v>872</v>
      </c>
      <c r="N11" t="s">
        <v>873</v>
      </c>
      <c r="O11" t="s">
        <v>874</v>
      </c>
      <c r="P11" t="s">
        <v>875</v>
      </c>
    </row>
    <row r="12" spans="1:16">
      <c r="A12" t="s">
        <v>10</v>
      </c>
      <c r="B12">
        <v>882</v>
      </c>
      <c r="C12">
        <v>268</v>
      </c>
      <c r="D12">
        <v>290</v>
      </c>
      <c r="E12">
        <v>788</v>
      </c>
      <c r="F12">
        <v>814</v>
      </c>
      <c r="G12">
        <v>4.5420405557222603</v>
      </c>
      <c r="H12">
        <v>1.4890310030651199</v>
      </c>
      <c r="I12" t="s">
        <v>849</v>
      </c>
      <c r="J12">
        <v>8.4166601836672603E-15</v>
      </c>
      <c r="K12">
        <v>1.4742715496158001E-11</v>
      </c>
      <c r="L12" t="s">
        <v>851</v>
      </c>
      <c r="M12" t="s">
        <v>851</v>
      </c>
      <c r="N12" t="s">
        <v>876</v>
      </c>
      <c r="O12" t="s">
        <v>851</v>
      </c>
      <c r="P12" t="s">
        <v>877</v>
      </c>
    </row>
    <row r="13" spans="1:16">
      <c r="A13" t="s">
        <v>11</v>
      </c>
      <c r="B13">
        <v>762</v>
      </c>
      <c r="C13">
        <v>90</v>
      </c>
      <c r="D13">
        <v>114</v>
      </c>
      <c r="E13">
        <v>530</v>
      </c>
      <c r="F13">
        <v>367</v>
      </c>
      <c r="G13">
        <v>3.5812660514318702</v>
      </c>
      <c r="H13">
        <v>2.1170690070482898</v>
      </c>
      <c r="I13" t="s">
        <v>849</v>
      </c>
      <c r="J13">
        <v>3.0587878054627901E-14</v>
      </c>
      <c r="K13">
        <v>4.5924057484969599E-11</v>
      </c>
      <c r="L13" t="s">
        <v>878</v>
      </c>
      <c r="M13" t="s">
        <v>851</v>
      </c>
      <c r="N13" t="s">
        <v>851</v>
      </c>
      <c r="O13" t="s">
        <v>851</v>
      </c>
      <c r="P13" t="s">
        <v>879</v>
      </c>
    </row>
    <row r="14" spans="1:16">
      <c r="A14" t="s">
        <v>12</v>
      </c>
      <c r="B14">
        <v>1137</v>
      </c>
      <c r="C14">
        <v>0</v>
      </c>
      <c r="D14">
        <v>8</v>
      </c>
      <c r="E14">
        <v>138</v>
      </c>
      <c r="F14">
        <v>93</v>
      </c>
      <c r="G14">
        <v>1.4126095163039001</v>
      </c>
      <c r="H14">
        <v>4.8012846383154502</v>
      </c>
      <c r="I14" t="s">
        <v>849</v>
      </c>
      <c r="J14">
        <v>4.6765394728194998E-14</v>
      </c>
      <c r="K14">
        <v>6.7021187744784504E-11</v>
      </c>
      <c r="L14" t="s">
        <v>880</v>
      </c>
      <c r="M14" t="s">
        <v>851</v>
      </c>
      <c r="N14" t="s">
        <v>881</v>
      </c>
      <c r="O14" t="s">
        <v>882</v>
      </c>
      <c r="P14" t="s">
        <v>883</v>
      </c>
    </row>
    <row r="15" spans="1:16">
      <c r="A15" t="s">
        <v>13</v>
      </c>
      <c r="B15">
        <v>363</v>
      </c>
      <c r="C15">
        <v>18</v>
      </c>
      <c r="D15">
        <v>9</v>
      </c>
      <c r="E15">
        <v>244</v>
      </c>
      <c r="F15">
        <v>126</v>
      </c>
      <c r="G15">
        <v>2.1334838540387202</v>
      </c>
      <c r="H15">
        <v>3.7422384210418</v>
      </c>
      <c r="I15" t="s">
        <v>849</v>
      </c>
      <c r="J15">
        <v>6.0276021775400906E-14</v>
      </c>
      <c r="K15">
        <v>7.8013783676128298E-11</v>
      </c>
      <c r="L15" t="s">
        <v>851</v>
      </c>
      <c r="M15" t="s">
        <v>851</v>
      </c>
      <c r="N15" t="s">
        <v>851</v>
      </c>
      <c r="O15" t="s">
        <v>851</v>
      </c>
      <c r="P15" t="s">
        <v>884</v>
      </c>
    </row>
    <row r="16" spans="1:16">
      <c r="A16" t="s">
        <v>14</v>
      </c>
      <c r="B16">
        <v>4308</v>
      </c>
      <c r="C16">
        <v>323</v>
      </c>
      <c r="D16">
        <v>294</v>
      </c>
      <c r="E16">
        <v>1154</v>
      </c>
      <c r="F16">
        <v>862</v>
      </c>
      <c r="G16">
        <v>4.8339883826014702</v>
      </c>
      <c r="H16">
        <v>1.68150775269167</v>
      </c>
      <c r="I16" t="s">
        <v>849</v>
      </c>
      <c r="J16">
        <v>6.1858752003019594E-14</v>
      </c>
      <c r="K16">
        <v>7.8013783676128298E-11</v>
      </c>
      <c r="L16" t="s">
        <v>885</v>
      </c>
      <c r="M16" t="s">
        <v>886</v>
      </c>
      <c r="N16" t="s">
        <v>887</v>
      </c>
      <c r="O16" t="s">
        <v>888</v>
      </c>
      <c r="P16" t="s">
        <v>889</v>
      </c>
    </row>
    <row r="17" spans="1:16">
      <c r="A17" t="s">
        <v>15</v>
      </c>
      <c r="B17">
        <v>975</v>
      </c>
      <c r="C17">
        <v>229</v>
      </c>
      <c r="D17">
        <v>195</v>
      </c>
      <c r="E17">
        <v>851</v>
      </c>
      <c r="F17">
        <v>632</v>
      </c>
      <c r="G17">
        <v>4.3703945030952003</v>
      </c>
      <c r="H17">
        <v>1.7784108544611299</v>
      </c>
      <c r="I17" t="s">
        <v>849</v>
      </c>
      <c r="J17">
        <v>1.29999089295051E-13</v>
      </c>
      <c r="K17">
        <v>1.5764389563014E-10</v>
      </c>
      <c r="L17" t="s">
        <v>851</v>
      </c>
      <c r="M17" t="s">
        <v>890</v>
      </c>
      <c r="N17" t="s">
        <v>891</v>
      </c>
      <c r="O17" t="s">
        <v>892</v>
      </c>
      <c r="P17" t="s">
        <v>893</v>
      </c>
    </row>
    <row r="18" spans="1:16">
      <c r="A18" t="s">
        <v>16</v>
      </c>
      <c r="B18">
        <v>1815</v>
      </c>
      <c r="C18">
        <v>120</v>
      </c>
      <c r="D18">
        <v>142</v>
      </c>
      <c r="E18">
        <v>413</v>
      </c>
      <c r="F18">
        <v>443</v>
      </c>
      <c r="G18">
        <v>3.5952893442694398</v>
      </c>
      <c r="H18">
        <v>1.67543515719912</v>
      </c>
      <c r="I18" t="s">
        <v>849</v>
      </c>
      <c r="J18">
        <v>1.7133709521302201E-13</v>
      </c>
      <c r="K18">
        <v>2.00077306480421E-10</v>
      </c>
      <c r="L18" t="s">
        <v>894</v>
      </c>
      <c r="M18" t="s">
        <v>895</v>
      </c>
      <c r="N18" t="s">
        <v>896</v>
      </c>
      <c r="O18" t="s">
        <v>897</v>
      </c>
      <c r="P18" t="s">
        <v>898</v>
      </c>
    </row>
    <row r="19" spans="1:16">
      <c r="A19" t="s">
        <v>17</v>
      </c>
      <c r="B19">
        <v>771</v>
      </c>
      <c r="C19">
        <v>508</v>
      </c>
      <c r="D19">
        <v>476</v>
      </c>
      <c r="E19">
        <v>1421</v>
      </c>
      <c r="F19">
        <v>1280</v>
      </c>
      <c r="G19">
        <v>5.3144066930921197</v>
      </c>
      <c r="H19">
        <v>1.42545690836409</v>
      </c>
      <c r="I19" t="s">
        <v>849</v>
      </c>
      <c r="J19">
        <v>2.15155121628689E-13</v>
      </c>
      <c r="K19">
        <v>2.2859153337999799E-10</v>
      </c>
      <c r="L19" t="s">
        <v>851</v>
      </c>
      <c r="M19" t="s">
        <v>899</v>
      </c>
      <c r="N19" t="s">
        <v>851</v>
      </c>
      <c r="O19" t="s">
        <v>900</v>
      </c>
      <c r="P19" t="s">
        <v>901</v>
      </c>
    </row>
    <row r="20" spans="1:16">
      <c r="A20" t="s">
        <v>18</v>
      </c>
      <c r="B20">
        <v>372</v>
      </c>
      <c r="C20">
        <v>63</v>
      </c>
      <c r="D20">
        <v>15</v>
      </c>
      <c r="E20">
        <v>381</v>
      </c>
      <c r="F20">
        <v>422</v>
      </c>
      <c r="G20">
        <v>3.2524388623672902</v>
      </c>
      <c r="H20">
        <v>3.3027845607286301</v>
      </c>
      <c r="I20" t="s">
        <v>849</v>
      </c>
      <c r="J20">
        <v>2.1750597866725599E-13</v>
      </c>
      <c r="K20">
        <v>2.2859153337999799E-10</v>
      </c>
      <c r="L20" t="s">
        <v>851</v>
      </c>
      <c r="M20" t="s">
        <v>851</v>
      </c>
      <c r="N20" t="s">
        <v>851</v>
      </c>
      <c r="O20" t="s">
        <v>851</v>
      </c>
      <c r="P20" t="s">
        <v>851</v>
      </c>
    </row>
    <row r="21" spans="1:16">
      <c r="A21" t="s">
        <v>19</v>
      </c>
      <c r="B21">
        <v>462</v>
      </c>
      <c r="C21">
        <v>16</v>
      </c>
      <c r="D21">
        <v>8</v>
      </c>
      <c r="E21">
        <v>104</v>
      </c>
      <c r="F21">
        <v>217</v>
      </c>
      <c r="G21">
        <v>1.9076773769163</v>
      </c>
      <c r="H21">
        <v>3.6684349745324001</v>
      </c>
      <c r="I21" t="s">
        <v>849</v>
      </c>
      <c r="J21">
        <v>2.9735342251452602E-13</v>
      </c>
      <c r="K21">
        <v>2.9354683171865599E-10</v>
      </c>
      <c r="L21" t="s">
        <v>851</v>
      </c>
      <c r="M21" t="s">
        <v>851</v>
      </c>
      <c r="N21" t="s">
        <v>851</v>
      </c>
      <c r="O21" t="s">
        <v>851</v>
      </c>
      <c r="P21" t="s">
        <v>902</v>
      </c>
    </row>
    <row r="22" spans="1:16">
      <c r="A22" t="s">
        <v>20</v>
      </c>
      <c r="B22">
        <v>1809</v>
      </c>
      <c r="C22">
        <v>485</v>
      </c>
      <c r="D22">
        <v>383</v>
      </c>
      <c r="E22">
        <v>1100</v>
      </c>
      <c r="F22">
        <v>1521</v>
      </c>
      <c r="G22">
        <v>5.2268371602508701</v>
      </c>
      <c r="H22">
        <v>1.5468888711247699</v>
      </c>
      <c r="I22" t="s">
        <v>849</v>
      </c>
      <c r="J22">
        <v>7.3633455471359204E-13</v>
      </c>
      <c r="K22">
        <v>6.6331120501613803E-10</v>
      </c>
      <c r="L22" t="s">
        <v>903</v>
      </c>
      <c r="M22" t="s">
        <v>851</v>
      </c>
      <c r="N22" t="s">
        <v>851</v>
      </c>
      <c r="O22" t="s">
        <v>851</v>
      </c>
      <c r="P22" t="s">
        <v>904</v>
      </c>
    </row>
    <row r="23" spans="1:16">
      <c r="A23" t="s">
        <v>21</v>
      </c>
      <c r="B23">
        <v>732</v>
      </c>
      <c r="C23">
        <v>142</v>
      </c>
      <c r="D23">
        <v>69</v>
      </c>
      <c r="E23">
        <v>436</v>
      </c>
      <c r="F23">
        <v>688</v>
      </c>
      <c r="G23">
        <v>3.8414235313715901</v>
      </c>
      <c r="H23">
        <v>2.3527464066483499</v>
      </c>
      <c r="I23" t="s">
        <v>849</v>
      </c>
      <c r="J23">
        <v>9.8864560327778892E-13</v>
      </c>
      <c r="K23">
        <v>8.20289663835405E-10</v>
      </c>
      <c r="L23" t="s">
        <v>857</v>
      </c>
      <c r="M23" t="s">
        <v>890</v>
      </c>
      <c r="N23" t="s">
        <v>865</v>
      </c>
      <c r="O23" t="s">
        <v>905</v>
      </c>
      <c r="P23" t="s">
        <v>906</v>
      </c>
    </row>
    <row r="24" spans="1:16">
      <c r="A24" t="s">
        <v>22</v>
      </c>
      <c r="B24">
        <v>900</v>
      </c>
      <c r="C24">
        <v>117</v>
      </c>
      <c r="D24">
        <v>125</v>
      </c>
      <c r="E24">
        <v>345</v>
      </c>
      <c r="F24">
        <v>475</v>
      </c>
      <c r="G24">
        <v>3.5169083082022898</v>
      </c>
      <c r="H24">
        <v>1.7193885755306599</v>
      </c>
      <c r="I24" t="s">
        <v>849</v>
      </c>
      <c r="J24">
        <v>1.6447652390133299E-12</v>
      </c>
      <c r="K24">
        <v>1.32968726207311E-9</v>
      </c>
      <c r="L24" t="s">
        <v>851</v>
      </c>
      <c r="M24" t="s">
        <v>907</v>
      </c>
      <c r="N24" t="s">
        <v>851</v>
      </c>
      <c r="O24" t="s">
        <v>851</v>
      </c>
      <c r="P24" t="s">
        <v>908</v>
      </c>
    </row>
    <row r="25" spans="1:16">
      <c r="A25" t="s">
        <v>23</v>
      </c>
      <c r="B25">
        <v>768</v>
      </c>
      <c r="C25">
        <v>94</v>
      </c>
      <c r="D25">
        <v>51</v>
      </c>
      <c r="E25">
        <v>330</v>
      </c>
      <c r="F25">
        <v>352</v>
      </c>
      <c r="G25">
        <v>3.1655290326494501</v>
      </c>
      <c r="H25">
        <v>2.1872381774741099</v>
      </c>
      <c r="I25" t="s">
        <v>849</v>
      </c>
      <c r="J25">
        <v>2.0753324289801302E-12</v>
      </c>
      <c r="K25">
        <v>1.58306634445016E-9</v>
      </c>
      <c r="L25" t="s">
        <v>878</v>
      </c>
      <c r="M25" t="s">
        <v>851</v>
      </c>
      <c r="N25" t="s">
        <v>851</v>
      </c>
      <c r="O25" t="s">
        <v>851</v>
      </c>
      <c r="P25" t="s">
        <v>909</v>
      </c>
    </row>
    <row r="26" spans="1:16">
      <c r="A26" t="s">
        <v>24</v>
      </c>
      <c r="B26">
        <v>1962</v>
      </c>
      <c r="C26">
        <v>137</v>
      </c>
      <c r="D26">
        <v>102</v>
      </c>
      <c r="E26">
        <v>376</v>
      </c>
      <c r="F26">
        <v>778</v>
      </c>
      <c r="G26">
        <v>3.8958926783684</v>
      </c>
      <c r="H26">
        <v>2.21156579138216</v>
      </c>
      <c r="I26" t="s">
        <v>849</v>
      </c>
      <c r="J26">
        <v>2.1088136784200799E-12</v>
      </c>
      <c r="K26">
        <v>1.58306634445016E-9</v>
      </c>
      <c r="L26" t="s">
        <v>851</v>
      </c>
      <c r="M26" t="s">
        <v>910</v>
      </c>
      <c r="N26" t="s">
        <v>911</v>
      </c>
      <c r="O26" t="s">
        <v>912</v>
      </c>
      <c r="P26" t="s">
        <v>913</v>
      </c>
    </row>
    <row r="27" spans="1:16">
      <c r="A27" t="s">
        <v>25</v>
      </c>
      <c r="B27">
        <v>1809</v>
      </c>
      <c r="C27">
        <v>180</v>
      </c>
      <c r="D27">
        <v>113</v>
      </c>
      <c r="E27">
        <v>477</v>
      </c>
      <c r="F27">
        <v>622</v>
      </c>
      <c r="G27">
        <v>3.9073286163633698</v>
      </c>
      <c r="H27">
        <v>1.8574081413343899</v>
      </c>
      <c r="I27" t="s">
        <v>849</v>
      </c>
      <c r="J27">
        <v>2.1896232286809601E-12</v>
      </c>
      <c r="K27">
        <v>1.60550304132749E-9</v>
      </c>
      <c r="L27" t="s">
        <v>903</v>
      </c>
      <c r="M27" t="s">
        <v>914</v>
      </c>
      <c r="N27" t="s">
        <v>915</v>
      </c>
      <c r="O27" t="s">
        <v>916</v>
      </c>
      <c r="P27" t="s">
        <v>917</v>
      </c>
    </row>
    <row r="28" spans="1:16">
      <c r="A28" t="s">
        <v>26</v>
      </c>
      <c r="B28">
        <v>2886</v>
      </c>
      <c r="C28">
        <v>98</v>
      </c>
      <c r="D28">
        <v>106</v>
      </c>
      <c r="E28">
        <v>392</v>
      </c>
      <c r="F28">
        <v>330</v>
      </c>
      <c r="G28">
        <v>3.3307793967360801</v>
      </c>
      <c r="H28">
        <v>1.7956010885785201</v>
      </c>
      <c r="I28" t="s">
        <v>849</v>
      </c>
      <c r="J28">
        <v>2.7527641258409499E-12</v>
      </c>
      <c r="K28">
        <v>1.9725431846281698E-9</v>
      </c>
      <c r="L28" t="s">
        <v>851</v>
      </c>
      <c r="M28" t="s">
        <v>851</v>
      </c>
      <c r="N28" t="s">
        <v>851</v>
      </c>
      <c r="O28" t="s">
        <v>851</v>
      </c>
      <c r="P28" t="s">
        <v>918</v>
      </c>
    </row>
    <row r="29" spans="1:16">
      <c r="A29" t="s">
        <v>27</v>
      </c>
      <c r="B29">
        <v>849</v>
      </c>
      <c r="C29">
        <v>18</v>
      </c>
      <c r="D29">
        <v>89</v>
      </c>
      <c r="E29">
        <v>425</v>
      </c>
      <c r="F29">
        <v>607</v>
      </c>
      <c r="G29">
        <v>3.6086519005164099</v>
      </c>
      <c r="H29">
        <v>3.24945314000222</v>
      </c>
      <c r="I29" t="s">
        <v>849</v>
      </c>
      <c r="J29">
        <v>2.9386451160866602E-12</v>
      </c>
      <c r="K29">
        <v>2.0589453747799199E-9</v>
      </c>
      <c r="L29" t="s">
        <v>919</v>
      </c>
      <c r="M29" t="s">
        <v>851</v>
      </c>
      <c r="N29" t="s">
        <v>851</v>
      </c>
      <c r="O29" t="s">
        <v>851</v>
      </c>
      <c r="P29" t="s">
        <v>920</v>
      </c>
    </row>
    <row r="30" spans="1:16">
      <c r="A30" t="s">
        <v>28</v>
      </c>
      <c r="B30">
        <v>879</v>
      </c>
      <c r="C30">
        <v>1673</v>
      </c>
      <c r="D30">
        <v>1910</v>
      </c>
      <c r="E30">
        <v>4135</v>
      </c>
      <c r="F30">
        <v>7451</v>
      </c>
      <c r="G30">
        <v>7.3357067781715104</v>
      </c>
      <c r="H30">
        <v>1.6459661705367199</v>
      </c>
      <c r="I30" t="s">
        <v>849</v>
      </c>
      <c r="J30">
        <v>3.78654358425868E-12</v>
      </c>
      <c r="K30">
        <v>2.59534636234982E-9</v>
      </c>
      <c r="L30" t="s">
        <v>851</v>
      </c>
      <c r="M30" t="s">
        <v>851</v>
      </c>
      <c r="N30" t="s">
        <v>851</v>
      </c>
      <c r="O30" t="s">
        <v>851</v>
      </c>
      <c r="P30" t="s">
        <v>921</v>
      </c>
    </row>
    <row r="31" spans="1:16">
      <c r="A31" t="s">
        <v>29</v>
      </c>
      <c r="B31">
        <v>2106</v>
      </c>
      <c r="C31">
        <v>6431</v>
      </c>
      <c r="D31">
        <v>6016</v>
      </c>
      <c r="E31">
        <v>15561</v>
      </c>
      <c r="F31">
        <v>14781</v>
      </c>
      <c r="G31">
        <v>8.8485964800964894</v>
      </c>
      <c r="H31">
        <v>1.2526908412698901</v>
      </c>
      <c r="I31" t="s">
        <v>849</v>
      </c>
      <c r="J31">
        <v>6.2488366137620098E-12</v>
      </c>
      <c r="K31">
        <v>4.1045743665688001E-9</v>
      </c>
      <c r="L31" t="s">
        <v>851</v>
      </c>
      <c r="M31" t="s">
        <v>851</v>
      </c>
      <c r="N31" t="s">
        <v>851</v>
      </c>
      <c r="O31" t="s">
        <v>851</v>
      </c>
      <c r="P31" t="s">
        <v>922</v>
      </c>
    </row>
    <row r="32" spans="1:16">
      <c r="A32" t="s">
        <v>30</v>
      </c>
      <c r="B32">
        <v>537</v>
      </c>
      <c r="C32">
        <v>14</v>
      </c>
      <c r="D32">
        <v>26</v>
      </c>
      <c r="E32">
        <v>115</v>
      </c>
      <c r="F32">
        <v>266</v>
      </c>
      <c r="G32">
        <v>2.1851108371755701</v>
      </c>
      <c r="H32">
        <v>3.19721430399259</v>
      </c>
      <c r="I32" t="s">
        <v>849</v>
      </c>
      <c r="J32">
        <v>6.6028970170244501E-12</v>
      </c>
      <c r="K32">
        <v>4.24862734795437E-9</v>
      </c>
      <c r="L32" t="s">
        <v>857</v>
      </c>
      <c r="M32" t="s">
        <v>851</v>
      </c>
      <c r="N32" t="s">
        <v>851</v>
      </c>
      <c r="O32" t="s">
        <v>923</v>
      </c>
      <c r="P32" t="s">
        <v>924</v>
      </c>
    </row>
    <row r="33" spans="1:16">
      <c r="A33" t="s">
        <v>31</v>
      </c>
      <c r="B33">
        <v>408</v>
      </c>
      <c r="C33">
        <v>0</v>
      </c>
      <c r="D33">
        <v>0</v>
      </c>
      <c r="E33">
        <v>32</v>
      </c>
      <c r="F33">
        <v>52</v>
      </c>
      <c r="G33">
        <v>-2.1233899428631301E-2</v>
      </c>
      <c r="H33">
        <v>8.3700899507742097</v>
      </c>
      <c r="I33" t="s">
        <v>849</v>
      </c>
      <c r="J33">
        <v>8.6202760307105805E-12</v>
      </c>
      <c r="K33">
        <v>5.2267054417745001E-9</v>
      </c>
      <c r="L33" t="s">
        <v>851</v>
      </c>
      <c r="M33" t="s">
        <v>851</v>
      </c>
      <c r="N33" t="s">
        <v>851</v>
      </c>
      <c r="O33" t="s">
        <v>851</v>
      </c>
      <c r="P33" t="s">
        <v>925</v>
      </c>
    </row>
    <row r="34" spans="1:16">
      <c r="A34" t="s">
        <v>32</v>
      </c>
      <c r="B34">
        <v>2172</v>
      </c>
      <c r="C34">
        <v>630</v>
      </c>
      <c r="D34">
        <v>803</v>
      </c>
      <c r="E34">
        <v>1665</v>
      </c>
      <c r="F34">
        <v>1827</v>
      </c>
      <c r="G34">
        <v>5.7265685328263602</v>
      </c>
      <c r="H34">
        <v>1.25465695962038</v>
      </c>
      <c r="I34" t="s">
        <v>849</v>
      </c>
      <c r="J34">
        <v>1.35621515842563E-11</v>
      </c>
      <c r="K34">
        <v>7.9185384685188093E-9</v>
      </c>
      <c r="L34" t="s">
        <v>926</v>
      </c>
      <c r="M34" t="s">
        <v>851</v>
      </c>
      <c r="N34" t="s">
        <v>851</v>
      </c>
      <c r="O34" t="s">
        <v>851</v>
      </c>
      <c r="P34" t="s">
        <v>927</v>
      </c>
    </row>
    <row r="35" spans="1:16">
      <c r="A35" t="s">
        <v>33</v>
      </c>
      <c r="B35">
        <v>1455</v>
      </c>
      <c r="C35">
        <v>2388</v>
      </c>
      <c r="D35">
        <v>2279</v>
      </c>
      <c r="E35">
        <v>5762</v>
      </c>
      <c r="F35">
        <v>5449</v>
      </c>
      <c r="G35">
        <v>7.4189100439650604</v>
      </c>
      <c r="H35">
        <v>1.23211161049625</v>
      </c>
      <c r="I35" t="s">
        <v>849</v>
      </c>
      <c r="J35">
        <v>1.7456699741255699E-11</v>
      </c>
      <c r="K35">
        <v>9.6560050200359693E-9</v>
      </c>
      <c r="L35" t="s">
        <v>851</v>
      </c>
      <c r="M35" t="s">
        <v>851</v>
      </c>
      <c r="N35" t="s">
        <v>851</v>
      </c>
      <c r="O35" t="s">
        <v>851</v>
      </c>
      <c r="P35" t="s">
        <v>928</v>
      </c>
    </row>
    <row r="36" spans="1:16">
      <c r="A36" t="s">
        <v>34</v>
      </c>
      <c r="B36">
        <v>363</v>
      </c>
      <c r="C36">
        <v>31</v>
      </c>
      <c r="D36">
        <v>12</v>
      </c>
      <c r="E36">
        <v>233</v>
      </c>
      <c r="F36">
        <v>147</v>
      </c>
      <c r="G36">
        <v>2.2206668640270499</v>
      </c>
      <c r="H36">
        <v>3.1040627786652202</v>
      </c>
      <c r="I36" t="s">
        <v>849</v>
      </c>
      <c r="J36">
        <v>1.88019730874539E-11</v>
      </c>
      <c r="K36">
        <v>1.02208174047299E-8</v>
      </c>
      <c r="L36" t="s">
        <v>851</v>
      </c>
      <c r="M36" t="s">
        <v>851</v>
      </c>
      <c r="N36" t="s">
        <v>851</v>
      </c>
      <c r="O36" t="s">
        <v>851</v>
      </c>
      <c r="P36" t="s">
        <v>851</v>
      </c>
    </row>
    <row r="37" spans="1:16">
      <c r="A37" t="s">
        <v>35</v>
      </c>
      <c r="B37">
        <v>642</v>
      </c>
      <c r="C37">
        <v>1</v>
      </c>
      <c r="D37">
        <v>0</v>
      </c>
      <c r="E37">
        <v>77</v>
      </c>
      <c r="F37">
        <v>34</v>
      </c>
      <c r="G37">
        <v>0.37774821338884301</v>
      </c>
      <c r="H37">
        <v>6.4652129488103798</v>
      </c>
      <c r="I37" t="s">
        <v>849</v>
      </c>
      <c r="J37">
        <v>3.0952803746765199E-11</v>
      </c>
      <c r="K37">
        <v>1.6232639044573601E-8</v>
      </c>
      <c r="L37" t="s">
        <v>851</v>
      </c>
      <c r="M37" t="s">
        <v>851</v>
      </c>
      <c r="N37" t="s">
        <v>851</v>
      </c>
      <c r="O37" t="s">
        <v>851</v>
      </c>
      <c r="P37" t="s">
        <v>929</v>
      </c>
    </row>
    <row r="38" spans="1:16">
      <c r="A38" t="s">
        <v>36</v>
      </c>
      <c r="B38">
        <v>1728</v>
      </c>
      <c r="C38">
        <v>1374</v>
      </c>
      <c r="D38">
        <v>1491</v>
      </c>
      <c r="E38">
        <v>3771</v>
      </c>
      <c r="F38">
        <v>3246</v>
      </c>
      <c r="G38">
        <v>6.7361801902709901</v>
      </c>
      <c r="H38">
        <v>1.26580315558505</v>
      </c>
      <c r="I38" t="s">
        <v>849</v>
      </c>
      <c r="J38">
        <v>3.8461137994180002E-11</v>
      </c>
      <c r="K38">
        <v>1.8947519059664098E-8</v>
      </c>
      <c r="L38" t="s">
        <v>851</v>
      </c>
      <c r="M38" t="s">
        <v>851</v>
      </c>
      <c r="N38" t="s">
        <v>851</v>
      </c>
      <c r="O38" t="s">
        <v>851</v>
      </c>
      <c r="P38" t="s">
        <v>930</v>
      </c>
    </row>
    <row r="39" spans="1:16">
      <c r="A39" t="s">
        <v>37</v>
      </c>
      <c r="B39">
        <v>1821</v>
      </c>
      <c r="C39">
        <v>110</v>
      </c>
      <c r="D39">
        <v>84</v>
      </c>
      <c r="E39">
        <v>291</v>
      </c>
      <c r="F39">
        <v>433</v>
      </c>
      <c r="G39">
        <v>3.3079224698190401</v>
      </c>
      <c r="H39">
        <v>1.85028431658643</v>
      </c>
      <c r="I39" t="s">
        <v>849</v>
      </c>
      <c r="J39">
        <v>4.06941650615851E-11</v>
      </c>
      <c r="K39">
        <v>1.9739174311180299E-8</v>
      </c>
      <c r="L39" t="s">
        <v>851</v>
      </c>
      <c r="M39" t="s">
        <v>931</v>
      </c>
      <c r="N39" t="s">
        <v>851</v>
      </c>
      <c r="O39" t="s">
        <v>851</v>
      </c>
      <c r="P39" t="s">
        <v>932</v>
      </c>
    </row>
    <row r="40" spans="1:16">
      <c r="A40" t="s">
        <v>38</v>
      </c>
      <c r="B40">
        <v>750</v>
      </c>
      <c r="C40">
        <v>6</v>
      </c>
      <c r="D40">
        <v>30</v>
      </c>
      <c r="E40">
        <v>139</v>
      </c>
      <c r="F40">
        <v>231</v>
      </c>
      <c r="G40">
        <v>2.1387986780014501</v>
      </c>
      <c r="H40">
        <v>3.3249733561800499</v>
      </c>
      <c r="I40" t="s">
        <v>849</v>
      </c>
      <c r="J40">
        <v>4.5542352095343002E-11</v>
      </c>
      <c r="K40">
        <v>2.1756133624455601E-8</v>
      </c>
      <c r="L40" t="s">
        <v>851</v>
      </c>
      <c r="M40" t="s">
        <v>851</v>
      </c>
      <c r="N40" t="s">
        <v>851</v>
      </c>
      <c r="O40" t="s">
        <v>851</v>
      </c>
      <c r="P40" t="s">
        <v>933</v>
      </c>
    </row>
    <row r="41" spans="1:16">
      <c r="A41" t="s">
        <v>39</v>
      </c>
      <c r="B41">
        <v>912</v>
      </c>
      <c r="C41">
        <v>81</v>
      </c>
      <c r="D41">
        <v>126</v>
      </c>
      <c r="E41">
        <v>303</v>
      </c>
      <c r="F41">
        <v>469</v>
      </c>
      <c r="G41">
        <v>3.3958880321692799</v>
      </c>
      <c r="H41">
        <v>1.86087510905974</v>
      </c>
      <c r="I41" t="s">
        <v>849</v>
      </c>
      <c r="J41">
        <v>5.4659770314418503E-11</v>
      </c>
      <c r="K41">
        <v>2.5721908929004499E-8</v>
      </c>
      <c r="L41" t="s">
        <v>851</v>
      </c>
      <c r="M41" t="s">
        <v>886</v>
      </c>
      <c r="N41" t="s">
        <v>934</v>
      </c>
      <c r="O41" t="s">
        <v>935</v>
      </c>
      <c r="P41" t="s">
        <v>936</v>
      </c>
    </row>
    <row r="42" spans="1:16">
      <c r="A42" t="s">
        <v>40</v>
      </c>
      <c r="B42">
        <v>999</v>
      </c>
      <c r="C42">
        <v>63</v>
      </c>
      <c r="D42">
        <v>49</v>
      </c>
      <c r="E42">
        <v>240</v>
      </c>
      <c r="F42">
        <v>223</v>
      </c>
      <c r="G42">
        <v>2.6498170342571901</v>
      </c>
      <c r="H42">
        <v>2.0106859627963298</v>
      </c>
      <c r="I42" t="s">
        <v>849</v>
      </c>
      <c r="J42">
        <v>6.7644941395260502E-11</v>
      </c>
      <c r="K42">
        <v>3.13643729007525E-8</v>
      </c>
      <c r="L42" t="s">
        <v>937</v>
      </c>
      <c r="M42" t="s">
        <v>851</v>
      </c>
      <c r="N42" t="s">
        <v>938</v>
      </c>
      <c r="O42" t="s">
        <v>939</v>
      </c>
      <c r="P42" t="s">
        <v>940</v>
      </c>
    </row>
    <row r="43" spans="1:16">
      <c r="A43" t="s">
        <v>41</v>
      </c>
      <c r="B43">
        <v>1419</v>
      </c>
      <c r="C43">
        <v>0</v>
      </c>
      <c r="D43">
        <v>0</v>
      </c>
      <c r="E43">
        <v>125</v>
      </c>
      <c r="F43">
        <v>25</v>
      </c>
      <c r="G43">
        <v>0.78407556454485705</v>
      </c>
      <c r="H43">
        <v>9.2545021701130601</v>
      </c>
      <c r="I43" t="s">
        <v>849</v>
      </c>
      <c r="J43">
        <v>7.0583746468243804E-11</v>
      </c>
      <c r="K43">
        <v>3.2252680324598002E-8</v>
      </c>
      <c r="L43" t="s">
        <v>941</v>
      </c>
      <c r="M43" t="s">
        <v>851</v>
      </c>
      <c r="N43" t="s">
        <v>942</v>
      </c>
      <c r="O43" t="s">
        <v>943</v>
      </c>
      <c r="P43" t="s">
        <v>944</v>
      </c>
    </row>
    <row r="44" spans="1:16">
      <c r="A44" t="s">
        <v>42</v>
      </c>
      <c r="B44">
        <v>1857</v>
      </c>
      <c r="C44">
        <v>819</v>
      </c>
      <c r="D44">
        <v>776</v>
      </c>
      <c r="E44">
        <v>1833</v>
      </c>
      <c r="F44">
        <v>1881</v>
      </c>
      <c r="G44">
        <v>5.8384562144589998</v>
      </c>
      <c r="H44">
        <v>1.18458091451264</v>
      </c>
      <c r="I44" t="s">
        <v>849</v>
      </c>
      <c r="J44">
        <v>7.3442354470106306E-11</v>
      </c>
      <c r="K44">
        <v>3.3079485629828302E-8</v>
      </c>
      <c r="L44" t="s">
        <v>857</v>
      </c>
      <c r="M44" t="s">
        <v>890</v>
      </c>
      <c r="N44" t="s">
        <v>945</v>
      </c>
      <c r="O44" t="s">
        <v>946</v>
      </c>
      <c r="P44" t="s">
        <v>947</v>
      </c>
    </row>
    <row r="45" spans="1:16">
      <c r="A45" t="s">
        <v>43</v>
      </c>
      <c r="B45">
        <v>1851</v>
      </c>
      <c r="C45">
        <v>589</v>
      </c>
      <c r="D45">
        <v>561</v>
      </c>
      <c r="E45">
        <v>1272</v>
      </c>
      <c r="F45">
        <v>1423</v>
      </c>
      <c r="G45">
        <v>5.3720151269611396</v>
      </c>
      <c r="H45">
        <v>1.19143282229412</v>
      </c>
      <c r="I45" t="s">
        <v>849</v>
      </c>
      <c r="J45">
        <v>7.6798874210942202E-11</v>
      </c>
      <c r="K45">
        <v>3.41041085210816E-8</v>
      </c>
      <c r="L45" t="s">
        <v>857</v>
      </c>
      <c r="M45" t="s">
        <v>890</v>
      </c>
      <c r="N45" t="s">
        <v>945</v>
      </c>
      <c r="O45" t="s">
        <v>946</v>
      </c>
      <c r="P45" t="s">
        <v>948</v>
      </c>
    </row>
    <row r="46" spans="1:16">
      <c r="A46" t="s">
        <v>44</v>
      </c>
      <c r="B46">
        <v>888</v>
      </c>
      <c r="C46">
        <v>559</v>
      </c>
      <c r="D46">
        <v>326</v>
      </c>
      <c r="E46">
        <v>1432</v>
      </c>
      <c r="F46">
        <v>4094</v>
      </c>
      <c r="G46">
        <v>6.08193845180989</v>
      </c>
      <c r="H46">
        <v>2.5678559999726902</v>
      </c>
      <c r="I46" t="s">
        <v>849</v>
      </c>
      <c r="J46">
        <v>7.9146870370233604E-11</v>
      </c>
      <c r="K46">
        <v>3.4658634387543E-8</v>
      </c>
      <c r="L46" t="s">
        <v>851</v>
      </c>
      <c r="M46" t="s">
        <v>949</v>
      </c>
      <c r="N46" t="s">
        <v>950</v>
      </c>
      <c r="O46" t="s">
        <v>951</v>
      </c>
      <c r="P46" t="s">
        <v>952</v>
      </c>
    </row>
    <row r="47" spans="1:16">
      <c r="A47" t="s">
        <v>45</v>
      </c>
      <c r="B47">
        <v>501</v>
      </c>
      <c r="C47">
        <v>176</v>
      </c>
      <c r="D47">
        <v>277</v>
      </c>
      <c r="E47">
        <v>722</v>
      </c>
      <c r="F47">
        <v>617</v>
      </c>
      <c r="G47">
        <v>4.2754821156360299</v>
      </c>
      <c r="H47">
        <v>1.54378655641301</v>
      </c>
      <c r="I47" t="s">
        <v>849</v>
      </c>
      <c r="J47">
        <v>9.2202568226209597E-11</v>
      </c>
      <c r="K47">
        <v>3.8760730314722197E-8</v>
      </c>
      <c r="L47" t="s">
        <v>851</v>
      </c>
      <c r="M47" t="s">
        <v>851</v>
      </c>
      <c r="N47" t="s">
        <v>851</v>
      </c>
      <c r="O47" t="s">
        <v>851</v>
      </c>
      <c r="P47" t="s">
        <v>851</v>
      </c>
    </row>
    <row r="48" spans="1:16">
      <c r="A48" t="s">
        <v>46</v>
      </c>
      <c r="B48">
        <v>930</v>
      </c>
      <c r="C48">
        <v>3839</v>
      </c>
      <c r="D48">
        <v>3458</v>
      </c>
      <c r="E48">
        <v>8453</v>
      </c>
      <c r="F48">
        <v>8472</v>
      </c>
      <c r="G48">
        <v>8.0273749363627296</v>
      </c>
      <c r="H48">
        <v>1.1784494006834501</v>
      </c>
      <c r="I48" t="s">
        <v>849</v>
      </c>
      <c r="J48">
        <v>1.07016344700898E-10</v>
      </c>
      <c r="K48">
        <v>4.3819718598371703E-8</v>
      </c>
      <c r="L48" t="s">
        <v>953</v>
      </c>
      <c r="M48" t="s">
        <v>954</v>
      </c>
      <c r="N48" t="s">
        <v>955</v>
      </c>
      <c r="O48" t="s">
        <v>956</v>
      </c>
      <c r="P48" t="s">
        <v>957</v>
      </c>
    </row>
    <row r="49" spans="1:16">
      <c r="A49" t="s">
        <v>47</v>
      </c>
      <c r="B49">
        <v>1119</v>
      </c>
      <c r="C49">
        <v>28</v>
      </c>
      <c r="D49">
        <v>8</v>
      </c>
      <c r="E49">
        <v>124</v>
      </c>
      <c r="F49">
        <v>256</v>
      </c>
      <c r="G49">
        <v>2.1727836718646198</v>
      </c>
      <c r="H49">
        <v>3.3225343888058201</v>
      </c>
      <c r="I49" t="s">
        <v>849</v>
      </c>
      <c r="J49">
        <v>1.12188252864725E-10</v>
      </c>
      <c r="K49">
        <v>4.4366822239282697E-8</v>
      </c>
      <c r="L49" t="s">
        <v>851</v>
      </c>
      <c r="M49" t="s">
        <v>851</v>
      </c>
      <c r="N49" t="s">
        <v>851</v>
      </c>
      <c r="O49" t="s">
        <v>851</v>
      </c>
      <c r="P49" t="s">
        <v>958</v>
      </c>
    </row>
    <row r="50" spans="1:16">
      <c r="A50" t="s">
        <v>48</v>
      </c>
      <c r="B50">
        <v>1002</v>
      </c>
      <c r="C50">
        <v>664</v>
      </c>
      <c r="D50">
        <v>608</v>
      </c>
      <c r="E50">
        <v>1498</v>
      </c>
      <c r="F50">
        <v>1498</v>
      </c>
      <c r="G50">
        <v>5.5248193375363304</v>
      </c>
      <c r="H50">
        <v>1.20111796796937</v>
      </c>
      <c r="I50" t="s">
        <v>849</v>
      </c>
      <c r="J50">
        <v>1.12269611423433E-10</v>
      </c>
      <c r="K50">
        <v>4.4366822239282697E-8</v>
      </c>
      <c r="L50" t="s">
        <v>851</v>
      </c>
      <c r="M50" t="s">
        <v>851</v>
      </c>
      <c r="N50" t="s">
        <v>851</v>
      </c>
      <c r="O50" t="s">
        <v>851</v>
      </c>
      <c r="P50" t="s">
        <v>959</v>
      </c>
    </row>
    <row r="51" spans="1:16">
      <c r="A51" t="s">
        <v>49</v>
      </c>
      <c r="B51">
        <v>1065</v>
      </c>
      <c r="C51">
        <v>25</v>
      </c>
      <c r="D51">
        <v>28</v>
      </c>
      <c r="E51">
        <v>118</v>
      </c>
      <c r="F51">
        <v>214</v>
      </c>
      <c r="G51">
        <v>2.0660005458100001</v>
      </c>
      <c r="H51">
        <v>2.5948035418358701</v>
      </c>
      <c r="I51" t="s">
        <v>849</v>
      </c>
      <c r="J51">
        <v>1.12574004222862E-10</v>
      </c>
      <c r="K51">
        <v>4.4366822239282697E-8</v>
      </c>
      <c r="L51" t="s">
        <v>937</v>
      </c>
      <c r="M51" t="s">
        <v>960</v>
      </c>
      <c r="N51" t="s">
        <v>938</v>
      </c>
      <c r="O51" t="s">
        <v>939</v>
      </c>
      <c r="P51" t="s">
        <v>961</v>
      </c>
    </row>
    <row r="52" spans="1:16">
      <c r="A52" t="s">
        <v>50</v>
      </c>
      <c r="B52">
        <v>1782</v>
      </c>
      <c r="C52">
        <v>746</v>
      </c>
      <c r="D52">
        <v>729</v>
      </c>
      <c r="E52">
        <v>1530</v>
      </c>
      <c r="F52">
        <v>2435</v>
      </c>
      <c r="G52">
        <v>5.86306639605721</v>
      </c>
      <c r="H52">
        <v>1.3795522166979599</v>
      </c>
      <c r="I52" t="s">
        <v>849</v>
      </c>
      <c r="J52">
        <v>1.3149851301894001E-10</v>
      </c>
      <c r="K52">
        <v>5.10654640643038E-8</v>
      </c>
      <c r="L52" t="s">
        <v>851</v>
      </c>
      <c r="M52" t="s">
        <v>851</v>
      </c>
      <c r="N52" t="s">
        <v>851</v>
      </c>
      <c r="O52" t="s">
        <v>851</v>
      </c>
      <c r="P52" t="s">
        <v>962</v>
      </c>
    </row>
    <row r="53" spans="1:16">
      <c r="A53" t="s">
        <v>51</v>
      </c>
      <c r="B53">
        <v>1443</v>
      </c>
      <c r="C53">
        <v>1158</v>
      </c>
      <c r="D53">
        <v>1080</v>
      </c>
      <c r="E53">
        <v>2618</v>
      </c>
      <c r="F53">
        <v>2576</v>
      </c>
      <c r="G53">
        <v>6.3241258258736899</v>
      </c>
      <c r="H53">
        <v>1.18068111125807</v>
      </c>
      <c r="I53" t="s">
        <v>849</v>
      </c>
      <c r="J53">
        <v>1.3281004958206399E-10</v>
      </c>
      <c r="K53">
        <v>5.10654640643038E-8</v>
      </c>
      <c r="L53" t="s">
        <v>963</v>
      </c>
      <c r="M53" t="s">
        <v>851</v>
      </c>
      <c r="N53" t="s">
        <v>851</v>
      </c>
      <c r="O53" t="s">
        <v>851</v>
      </c>
      <c r="P53" t="s">
        <v>964</v>
      </c>
    </row>
    <row r="54" spans="1:16">
      <c r="A54" t="s">
        <v>52</v>
      </c>
      <c r="B54">
        <v>1161</v>
      </c>
      <c r="C54">
        <v>335</v>
      </c>
      <c r="D54">
        <v>337</v>
      </c>
      <c r="E54">
        <v>832</v>
      </c>
      <c r="F54">
        <v>784</v>
      </c>
      <c r="G54">
        <v>4.6281946008521802</v>
      </c>
      <c r="H54">
        <v>1.23464156680662</v>
      </c>
      <c r="I54" t="s">
        <v>849</v>
      </c>
      <c r="J54">
        <v>1.3849055558277301E-10</v>
      </c>
      <c r="K54">
        <v>5.1981770559157903E-8</v>
      </c>
      <c r="L54" t="s">
        <v>851</v>
      </c>
      <c r="M54" t="s">
        <v>851</v>
      </c>
      <c r="N54" t="s">
        <v>851</v>
      </c>
      <c r="O54" t="s">
        <v>851</v>
      </c>
      <c r="P54" t="s">
        <v>965</v>
      </c>
    </row>
    <row r="55" spans="1:16">
      <c r="A55" t="s">
        <v>53</v>
      </c>
      <c r="B55">
        <v>1224</v>
      </c>
      <c r="C55">
        <v>297</v>
      </c>
      <c r="D55">
        <v>404</v>
      </c>
      <c r="E55">
        <v>766</v>
      </c>
      <c r="F55">
        <v>1089</v>
      </c>
      <c r="G55">
        <v>4.7764545565313998</v>
      </c>
      <c r="H55">
        <v>1.3671573905299399</v>
      </c>
      <c r="I55" t="s">
        <v>849</v>
      </c>
      <c r="J55">
        <v>1.4312123196467601E-10</v>
      </c>
      <c r="K55">
        <v>5.3087874383697202E-8</v>
      </c>
      <c r="L55" t="s">
        <v>966</v>
      </c>
      <c r="M55" t="s">
        <v>851</v>
      </c>
      <c r="N55" t="s">
        <v>967</v>
      </c>
      <c r="O55" t="s">
        <v>851</v>
      </c>
      <c r="P55" t="s">
        <v>968</v>
      </c>
    </row>
    <row r="56" spans="1:16">
      <c r="A56" t="s">
        <v>54</v>
      </c>
      <c r="B56">
        <v>2088</v>
      </c>
      <c r="C56">
        <v>270</v>
      </c>
      <c r="D56">
        <v>308</v>
      </c>
      <c r="E56">
        <v>623</v>
      </c>
      <c r="F56">
        <v>880</v>
      </c>
      <c r="G56">
        <v>4.4823784538170699</v>
      </c>
      <c r="H56">
        <v>1.3385094607513801</v>
      </c>
      <c r="I56" t="s">
        <v>849</v>
      </c>
      <c r="J56">
        <v>1.5475445525982599E-10</v>
      </c>
      <c r="K56">
        <v>5.6735502556826297E-8</v>
      </c>
      <c r="L56" t="s">
        <v>851</v>
      </c>
      <c r="M56" t="s">
        <v>851</v>
      </c>
      <c r="N56" t="s">
        <v>851</v>
      </c>
      <c r="O56" t="s">
        <v>851</v>
      </c>
      <c r="P56" t="s">
        <v>969</v>
      </c>
    </row>
    <row r="57" spans="1:16">
      <c r="A57" t="s">
        <v>55</v>
      </c>
      <c r="B57">
        <v>1479</v>
      </c>
      <c r="C57">
        <v>22300</v>
      </c>
      <c r="D57">
        <v>19064</v>
      </c>
      <c r="E57">
        <v>43440</v>
      </c>
      <c r="F57">
        <v>58778</v>
      </c>
      <c r="G57">
        <v>10.587927787017</v>
      </c>
      <c r="H57">
        <v>1.25953070598955</v>
      </c>
      <c r="I57" t="s">
        <v>849</v>
      </c>
      <c r="J57">
        <v>1.74857350072714E-10</v>
      </c>
      <c r="K57">
        <v>6.3368705637271305E-8</v>
      </c>
      <c r="L57" t="s">
        <v>970</v>
      </c>
      <c r="M57" t="s">
        <v>971</v>
      </c>
      <c r="N57" t="s">
        <v>972</v>
      </c>
      <c r="O57" t="s">
        <v>973</v>
      </c>
      <c r="P57" t="s">
        <v>974</v>
      </c>
    </row>
    <row r="58" spans="1:16">
      <c r="A58" t="s">
        <v>56</v>
      </c>
      <c r="B58">
        <v>879</v>
      </c>
      <c r="C58">
        <v>74</v>
      </c>
      <c r="D58">
        <v>76</v>
      </c>
      <c r="E58">
        <v>302</v>
      </c>
      <c r="F58">
        <v>242</v>
      </c>
      <c r="G58">
        <v>2.92004921816193</v>
      </c>
      <c r="H58">
        <v>1.83075371485856</v>
      </c>
      <c r="I58" t="s">
        <v>849</v>
      </c>
      <c r="J58">
        <v>1.94731350874806E-10</v>
      </c>
      <c r="K58">
        <v>6.9769145019678896E-8</v>
      </c>
      <c r="L58" t="s">
        <v>851</v>
      </c>
      <c r="M58" t="s">
        <v>851</v>
      </c>
      <c r="N58" t="s">
        <v>975</v>
      </c>
      <c r="O58" t="s">
        <v>976</v>
      </c>
      <c r="P58" t="s">
        <v>977</v>
      </c>
    </row>
    <row r="59" spans="1:16">
      <c r="A59" t="s">
        <v>57</v>
      </c>
      <c r="B59">
        <v>885</v>
      </c>
      <c r="C59">
        <v>97</v>
      </c>
      <c r="D59">
        <v>118</v>
      </c>
      <c r="E59">
        <v>361</v>
      </c>
      <c r="F59">
        <v>315</v>
      </c>
      <c r="G59">
        <v>3.27486165929044</v>
      </c>
      <c r="H59">
        <v>1.6260053982149401</v>
      </c>
      <c r="I59" t="s">
        <v>849</v>
      </c>
      <c r="J59">
        <v>2.5583161338921599E-10</v>
      </c>
      <c r="K59">
        <v>9.0630504927512406E-8</v>
      </c>
      <c r="L59" t="s">
        <v>851</v>
      </c>
      <c r="M59" t="s">
        <v>851</v>
      </c>
      <c r="N59" t="s">
        <v>851</v>
      </c>
      <c r="O59" t="s">
        <v>978</v>
      </c>
      <c r="P59" t="s">
        <v>979</v>
      </c>
    </row>
    <row r="60" spans="1:16">
      <c r="A60" t="s">
        <v>58</v>
      </c>
      <c r="B60">
        <v>996</v>
      </c>
      <c r="C60">
        <v>311</v>
      </c>
      <c r="D60">
        <v>294</v>
      </c>
      <c r="E60">
        <v>671</v>
      </c>
      <c r="F60">
        <v>789</v>
      </c>
      <c r="G60">
        <v>4.4767572442063903</v>
      </c>
      <c r="H60">
        <v>1.23225271767887</v>
      </c>
      <c r="I60" t="s">
        <v>849</v>
      </c>
      <c r="J60">
        <v>2.9509129549726401E-10</v>
      </c>
      <c r="K60">
        <v>1.02941500667326E-7</v>
      </c>
      <c r="L60" t="s">
        <v>963</v>
      </c>
      <c r="M60" t="s">
        <v>851</v>
      </c>
      <c r="N60" t="s">
        <v>851</v>
      </c>
      <c r="O60" t="s">
        <v>851</v>
      </c>
      <c r="P60" t="s">
        <v>980</v>
      </c>
    </row>
    <row r="61" spans="1:16">
      <c r="A61" t="s">
        <v>59</v>
      </c>
      <c r="B61">
        <v>1239</v>
      </c>
      <c r="C61">
        <v>358</v>
      </c>
      <c r="D61">
        <v>332</v>
      </c>
      <c r="E61">
        <v>1032</v>
      </c>
      <c r="F61">
        <v>790</v>
      </c>
      <c r="G61">
        <v>4.7667213725911504</v>
      </c>
      <c r="H61">
        <v>1.3738826544736</v>
      </c>
      <c r="I61" t="s">
        <v>849</v>
      </c>
      <c r="J61">
        <v>2.9711302485732799E-10</v>
      </c>
      <c r="K61">
        <v>1.02941500667326E-7</v>
      </c>
      <c r="L61" t="s">
        <v>851</v>
      </c>
      <c r="M61" t="s">
        <v>851</v>
      </c>
      <c r="N61" t="s">
        <v>851</v>
      </c>
      <c r="O61" t="s">
        <v>851</v>
      </c>
      <c r="P61" t="s">
        <v>981</v>
      </c>
    </row>
    <row r="62" spans="1:16">
      <c r="A62" t="s">
        <v>60</v>
      </c>
      <c r="B62">
        <v>555</v>
      </c>
      <c r="C62">
        <v>49</v>
      </c>
      <c r="D62">
        <v>36</v>
      </c>
      <c r="E62">
        <v>169</v>
      </c>
      <c r="F62">
        <v>208</v>
      </c>
      <c r="G62">
        <v>2.33363926823746</v>
      </c>
      <c r="H62">
        <v>2.1032103824410902</v>
      </c>
      <c r="I62" t="s">
        <v>849</v>
      </c>
      <c r="J62">
        <v>5.4643095775900795E-10</v>
      </c>
      <c r="K62">
        <v>1.8163859810001799E-7</v>
      </c>
      <c r="L62" t="s">
        <v>851</v>
      </c>
      <c r="M62" t="s">
        <v>851</v>
      </c>
      <c r="N62" t="s">
        <v>851</v>
      </c>
      <c r="O62" t="s">
        <v>851</v>
      </c>
      <c r="P62" t="s">
        <v>982</v>
      </c>
    </row>
    <row r="63" spans="1:16">
      <c r="A63" t="s">
        <v>61</v>
      </c>
      <c r="B63">
        <v>915</v>
      </c>
      <c r="C63">
        <v>142</v>
      </c>
      <c r="D63">
        <v>164</v>
      </c>
      <c r="E63">
        <v>459</v>
      </c>
      <c r="F63">
        <v>394</v>
      </c>
      <c r="G63">
        <v>3.6522731845475298</v>
      </c>
      <c r="H63">
        <v>1.45238423364298</v>
      </c>
      <c r="I63" t="s">
        <v>849</v>
      </c>
      <c r="J63">
        <v>5.4729508768123698E-10</v>
      </c>
      <c r="K63">
        <v>1.8163859810001799E-7</v>
      </c>
      <c r="L63" t="s">
        <v>851</v>
      </c>
      <c r="M63" t="s">
        <v>983</v>
      </c>
      <c r="N63" t="s">
        <v>851</v>
      </c>
      <c r="O63" t="s">
        <v>984</v>
      </c>
      <c r="P63" t="s">
        <v>985</v>
      </c>
    </row>
    <row r="64" spans="1:16">
      <c r="A64" t="s">
        <v>62</v>
      </c>
      <c r="B64">
        <v>1146</v>
      </c>
      <c r="C64">
        <v>558</v>
      </c>
      <c r="D64">
        <v>573</v>
      </c>
      <c r="E64">
        <v>1274</v>
      </c>
      <c r="F64">
        <v>1260</v>
      </c>
      <c r="G64">
        <v>5.30528980784735</v>
      </c>
      <c r="H64">
        <v>1.1317641104926599</v>
      </c>
      <c r="I64" t="s">
        <v>849</v>
      </c>
      <c r="J64">
        <v>5.7454742288215102E-10</v>
      </c>
      <c r="K64">
        <v>1.88696934333868E-7</v>
      </c>
      <c r="L64" t="s">
        <v>851</v>
      </c>
      <c r="M64" t="s">
        <v>890</v>
      </c>
      <c r="N64" t="s">
        <v>851</v>
      </c>
      <c r="O64" t="s">
        <v>986</v>
      </c>
      <c r="P64" t="s">
        <v>987</v>
      </c>
    </row>
    <row r="65" spans="1:16">
      <c r="A65" t="s">
        <v>63</v>
      </c>
      <c r="B65">
        <v>1299</v>
      </c>
      <c r="C65">
        <v>14</v>
      </c>
      <c r="D65">
        <v>19</v>
      </c>
      <c r="E65">
        <v>93</v>
      </c>
      <c r="F65">
        <v>138</v>
      </c>
      <c r="G65">
        <v>1.53960575250858</v>
      </c>
      <c r="H65">
        <v>2.7590340500034398</v>
      </c>
      <c r="I65" t="s">
        <v>849</v>
      </c>
      <c r="J65">
        <v>6.1134561669771001E-10</v>
      </c>
      <c r="K65">
        <v>1.9668485662104199E-7</v>
      </c>
      <c r="L65" t="s">
        <v>851</v>
      </c>
      <c r="M65" t="s">
        <v>851</v>
      </c>
      <c r="N65" t="s">
        <v>851</v>
      </c>
      <c r="O65" t="s">
        <v>851</v>
      </c>
      <c r="P65" t="s">
        <v>988</v>
      </c>
    </row>
    <row r="66" spans="1:16">
      <c r="A66" t="s">
        <v>64</v>
      </c>
      <c r="B66">
        <v>1140</v>
      </c>
      <c r="C66">
        <v>641</v>
      </c>
      <c r="D66">
        <v>501</v>
      </c>
      <c r="E66">
        <v>1478</v>
      </c>
      <c r="F66">
        <v>1367</v>
      </c>
      <c r="G66">
        <v>5.4290460728952601</v>
      </c>
      <c r="H66">
        <v>1.2808732874964199</v>
      </c>
      <c r="I66" t="s">
        <v>849</v>
      </c>
      <c r="J66">
        <v>6.5731937241901003E-10</v>
      </c>
      <c r="K66">
        <v>2.0864203255226099E-7</v>
      </c>
      <c r="L66" t="s">
        <v>989</v>
      </c>
      <c r="M66" t="s">
        <v>851</v>
      </c>
      <c r="N66" t="s">
        <v>851</v>
      </c>
      <c r="O66" t="s">
        <v>851</v>
      </c>
      <c r="P66" t="s">
        <v>990</v>
      </c>
    </row>
    <row r="67" spans="1:16">
      <c r="A67" t="s">
        <v>65</v>
      </c>
      <c r="B67">
        <v>1119</v>
      </c>
      <c r="C67">
        <v>286</v>
      </c>
      <c r="D67">
        <v>83</v>
      </c>
      <c r="E67">
        <v>933</v>
      </c>
      <c r="F67">
        <v>1744</v>
      </c>
      <c r="G67">
        <v>5.0206533758942404</v>
      </c>
      <c r="H67">
        <v>2.7825455391906102</v>
      </c>
      <c r="I67" t="s">
        <v>849</v>
      </c>
      <c r="J67">
        <v>1.0610901002617999E-9</v>
      </c>
      <c r="K67">
        <v>3.3123871060548702E-7</v>
      </c>
      <c r="L67" t="s">
        <v>851</v>
      </c>
      <c r="M67" t="s">
        <v>991</v>
      </c>
      <c r="N67" t="s">
        <v>851</v>
      </c>
      <c r="O67" t="s">
        <v>851</v>
      </c>
      <c r="P67" t="s">
        <v>992</v>
      </c>
    </row>
    <row r="68" spans="1:16">
      <c r="A68" t="s">
        <v>66</v>
      </c>
      <c r="B68">
        <v>1098</v>
      </c>
      <c r="C68">
        <v>483</v>
      </c>
      <c r="D68">
        <v>667</v>
      </c>
      <c r="E68">
        <v>1215</v>
      </c>
      <c r="F68">
        <v>1508</v>
      </c>
      <c r="G68">
        <v>5.3776895657836201</v>
      </c>
      <c r="H68">
        <v>1.21126645960079</v>
      </c>
      <c r="I68" t="s">
        <v>849</v>
      </c>
      <c r="J68">
        <v>1.1245028918849201E-9</v>
      </c>
      <c r="K68">
        <v>3.47592663512153E-7</v>
      </c>
      <c r="L68" t="s">
        <v>851</v>
      </c>
      <c r="M68" t="s">
        <v>851</v>
      </c>
      <c r="N68" t="s">
        <v>851</v>
      </c>
      <c r="O68" t="s">
        <v>851</v>
      </c>
      <c r="P68" t="s">
        <v>993</v>
      </c>
    </row>
    <row r="69" spans="1:16">
      <c r="A69" t="s">
        <v>67</v>
      </c>
      <c r="B69">
        <v>432</v>
      </c>
      <c r="C69">
        <v>411</v>
      </c>
      <c r="D69">
        <v>378</v>
      </c>
      <c r="E69">
        <v>834</v>
      </c>
      <c r="F69">
        <v>960</v>
      </c>
      <c r="G69">
        <v>4.7995433931220299</v>
      </c>
      <c r="H69">
        <v>1.14639614231026</v>
      </c>
      <c r="I69" t="s">
        <v>849</v>
      </c>
      <c r="J69">
        <v>1.2526399440240499E-9</v>
      </c>
      <c r="K69">
        <v>3.8344159995275899E-7</v>
      </c>
      <c r="L69" t="s">
        <v>851</v>
      </c>
      <c r="M69" t="s">
        <v>851</v>
      </c>
      <c r="N69" t="s">
        <v>851</v>
      </c>
      <c r="O69" t="s">
        <v>851</v>
      </c>
      <c r="P69" t="s">
        <v>994</v>
      </c>
    </row>
    <row r="70" spans="1:16">
      <c r="A70" t="s">
        <v>68</v>
      </c>
      <c r="B70">
        <v>1491</v>
      </c>
      <c r="C70">
        <v>160</v>
      </c>
      <c r="D70">
        <v>145</v>
      </c>
      <c r="E70">
        <v>383</v>
      </c>
      <c r="F70">
        <v>430</v>
      </c>
      <c r="G70">
        <v>3.5970312039606598</v>
      </c>
      <c r="H70">
        <v>1.37614147825206</v>
      </c>
      <c r="I70" t="s">
        <v>849</v>
      </c>
      <c r="J70">
        <v>1.3292851868032201E-9</v>
      </c>
      <c r="K70">
        <v>3.9915269194970101E-7</v>
      </c>
      <c r="L70" t="s">
        <v>995</v>
      </c>
      <c r="M70" t="s">
        <v>851</v>
      </c>
      <c r="N70" t="s">
        <v>996</v>
      </c>
      <c r="O70" t="s">
        <v>851</v>
      </c>
      <c r="P70" t="s">
        <v>997</v>
      </c>
    </row>
    <row r="71" spans="1:16">
      <c r="A71" t="s">
        <v>69</v>
      </c>
      <c r="B71">
        <v>558</v>
      </c>
      <c r="C71">
        <v>1015</v>
      </c>
      <c r="D71">
        <v>989</v>
      </c>
      <c r="E71">
        <v>2084</v>
      </c>
      <c r="F71">
        <v>2271</v>
      </c>
      <c r="G71">
        <v>6.0975187680029403</v>
      </c>
      <c r="H71">
        <v>1.08380345399346</v>
      </c>
      <c r="I71" t="s">
        <v>849</v>
      </c>
      <c r="J71">
        <v>1.3600734707227501E-9</v>
      </c>
      <c r="K71">
        <v>4.0454487224922302E-7</v>
      </c>
      <c r="L71" t="s">
        <v>851</v>
      </c>
      <c r="M71" t="s">
        <v>998</v>
      </c>
      <c r="N71" t="s">
        <v>851</v>
      </c>
      <c r="O71" t="s">
        <v>999</v>
      </c>
      <c r="P71" t="s">
        <v>1000</v>
      </c>
    </row>
    <row r="72" spans="1:16">
      <c r="A72" t="s">
        <v>70</v>
      </c>
      <c r="B72">
        <v>1014</v>
      </c>
      <c r="C72">
        <v>5</v>
      </c>
      <c r="D72">
        <v>0</v>
      </c>
      <c r="E72">
        <v>131</v>
      </c>
      <c r="F72">
        <v>43</v>
      </c>
      <c r="G72">
        <v>1.0235167592305501</v>
      </c>
      <c r="H72">
        <v>5.0364385781601104</v>
      </c>
      <c r="I72" t="s">
        <v>849</v>
      </c>
      <c r="J72">
        <v>1.3971281476117899E-9</v>
      </c>
      <c r="K72">
        <v>4.1168274173880298E-7</v>
      </c>
      <c r="L72" t="s">
        <v>851</v>
      </c>
      <c r="M72" t="s">
        <v>851</v>
      </c>
      <c r="N72" t="s">
        <v>851</v>
      </c>
      <c r="O72" t="s">
        <v>851</v>
      </c>
      <c r="P72" t="s">
        <v>1001</v>
      </c>
    </row>
    <row r="73" spans="1:16">
      <c r="A73" t="s">
        <v>71</v>
      </c>
      <c r="B73">
        <v>1119</v>
      </c>
      <c r="C73">
        <v>24</v>
      </c>
      <c r="D73">
        <v>29</v>
      </c>
      <c r="E73">
        <v>115</v>
      </c>
      <c r="F73">
        <v>167</v>
      </c>
      <c r="G73">
        <v>1.8747190989881699</v>
      </c>
      <c r="H73">
        <v>2.3664791869325601</v>
      </c>
      <c r="I73" t="s">
        <v>849</v>
      </c>
      <c r="J73">
        <v>1.42642649178223E-9</v>
      </c>
      <c r="K73">
        <v>4.1642408203149999E-7</v>
      </c>
      <c r="L73" t="s">
        <v>851</v>
      </c>
      <c r="M73" t="s">
        <v>886</v>
      </c>
      <c r="N73" t="s">
        <v>851</v>
      </c>
      <c r="O73" t="s">
        <v>851</v>
      </c>
      <c r="P73" t="s">
        <v>1002</v>
      </c>
    </row>
    <row r="74" spans="1:16">
      <c r="A74" t="s">
        <v>72</v>
      </c>
      <c r="B74">
        <v>1257</v>
      </c>
      <c r="C74">
        <v>5967</v>
      </c>
      <c r="D74">
        <v>6712</v>
      </c>
      <c r="E74">
        <v>12913</v>
      </c>
      <c r="F74">
        <v>13795</v>
      </c>
      <c r="G74">
        <v>8.7262909652359806</v>
      </c>
      <c r="H74">
        <v>1.0427865007950601</v>
      </c>
      <c r="I74" t="s">
        <v>849</v>
      </c>
      <c r="J74">
        <v>1.5137928328128599E-9</v>
      </c>
      <c r="K74">
        <v>4.33894311143242E-7</v>
      </c>
      <c r="L74" t="s">
        <v>989</v>
      </c>
      <c r="M74" t="s">
        <v>1003</v>
      </c>
      <c r="N74" t="s">
        <v>1004</v>
      </c>
      <c r="O74" t="s">
        <v>1005</v>
      </c>
      <c r="P74" t="s">
        <v>1006</v>
      </c>
    </row>
    <row r="75" spans="1:16">
      <c r="A75" t="s">
        <v>73</v>
      </c>
      <c r="B75">
        <v>1902</v>
      </c>
      <c r="C75">
        <v>687</v>
      </c>
      <c r="D75">
        <v>616</v>
      </c>
      <c r="E75">
        <v>1382</v>
      </c>
      <c r="F75">
        <v>1525</v>
      </c>
      <c r="G75">
        <v>5.5036684538513398</v>
      </c>
      <c r="H75">
        <v>1.11955330319335</v>
      </c>
      <c r="I75" t="s">
        <v>849</v>
      </c>
      <c r="J75">
        <v>1.72898645009141E-9</v>
      </c>
      <c r="K75">
        <v>4.9111003409848804E-7</v>
      </c>
      <c r="L75" t="s">
        <v>851</v>
      </c>
      <c r="M75" t="s">
        <v>851</v>
      </c>
      <c r="N75" t="s">
        <v>851</v>
      </c>
      <c r="O75" t="s">
        <v>851</v>
      </c>
      <c r="P75" t="s">
        <v>1007</v>
      </c>
    </row>
    <row r="76" spans="1:16">
      <c r="A76" t="s">
        <v>74</v>
      </c>
      <c r="B76">
        <v>864</v>
      </c>
      <c r="C76">
        <v>2918</v>
      </c>
      <c r="D76">
        <v>2524</v>
      </c>
      <c r="E76">
        <v>5754</v>
      </c>
      <c r="F76">
        <v>6313</v>
      </c>
      <c r="G76">
        <v>7.5581124582155397</v>
      </c>
      <c r="H76">
        <v>1.1098695996543899</v>
      </c>
      <c r="I76" t="s">
        <v>849</v>
      </c>
      <c r="J76">
        <v>2.1023808303189899E-9</v>
      </c>
      <c r="K76">
        <v>5.9183897499220997E-7</v>
      </c>
      <c r="L76" t="s">
        <v>851</v>
      </c>
      <c r="M76" t="s">
        <v>867</v>
      </c>
      <c r="N76" t="s">
        <v>868</v>
      </c>
      <c r="O76" t="s">
        <v>869</v>
      </c>
      <c r="P76" t="s">
        <v>1008</v>
      </c>
    </row>
    <row r="77" spans="1:16">
      <c r="A77" t="s">
        <v>75</v>
      </c>
      <c r="B77">
        <v>561</v>
      </c>
      <c r="C77">
        <v>652</v>
      </c>
      <c r="D77">
        <v>609</v>
      </c>
      <c r="E77">
        <v>1694</v>
      </c>
      <c r="F77">
        <v>1341</v>
      </c>
      <c r="G77">
        <v>5.5387569668094399</v>
      </c>
      <c r="H77">
        <v>1.2395283183367001</v>
      </c>
      <c r="I77" t="s">
        <v>849</v>
      </c>
      <c r="J77">
        <v>2.2976405276866199E-9</v>
      </c>
      <c r="K77">
        <v>6.3545884383711905E-7</v>
      </c>
      <c r="L77" t="s">
        <v>851</v>
      </c>
      <c r="M77" t="s">
        <v>851</v>
      </c>
      <c r="N77" t="s">
        <v>851</v>
      </c>
      <c r="O77" t="s">
        <v>851</v>
      </c>
      <c r="P77" t="s">
        <v>1009</v>
      </c>
    </row>
    <row r="78" spans="1:16">
      <c r="A78" t="s">
        <v>76</v>
      </c>
      <c r="B78">
        <v>1725</v>
      </c>
      <c r="C78">
        <v>2374</v>
      </c>
      <c r="D78">
        <v>1993</v>
      </c>
      <c r="E78">
        <v>5458</v>
      </c>
      <c r="F78">
        <v>4829</v>
      </c>
      <c r="G78">
        <v>7.3056751237578297</v>
      </c>
      <c r="H78">
        <v>1.20289934462504</v>
      </c>
      <c r="I78" t="s">
        <v>849</v>
      </c>
      <c r="J78">
        <v>2.3332102602378098E-9</v>
      </c>
      <c r="K78">
        <v>6.3815745248603705E-7</v>
      </c>
      <c r="L78" t="s">
        <v>851</v>
      </c>
      <c r="M78" t="s">
        <v>851</v>
      </c>
      <c r="N78" t="s">
        <v>851</v>
      </c>
      <c r="O78" t="s">
        <v>851</v>
      </c>
      <c r="P78" t="s">
        <v>1010</v>
      </c>
    </row>
    <row r="79" spans="1:16">
      <c r="A79" t="s">
        <v>77</v>
      </c>
      <c r="B79">
        <v>1887</v>
      </c>
      <c r="C79">
        <v>219</v>
      </c>
      <c r="D79">
        <v>221</v>
      </c>
      <c r="E79">
        <v>586</v>
      </c>
      <c r="F79">
        <v>508</v>
      </c>
      <c r="G79">
        <v>4.0553880608187596</v>
      </c>
      <c r="H79">
        <v>1.28496124740958</v>
      </c>
      <c r="I79" t="s">
        <v>849</v>
      </c>
      <c r="J79">
        <v>2.5565243793879499E-9</v>
      </c>
      <c r="K79">
        <v>6.8892869365574897E-7</v>
      </c>
      <c r="L79" t="s">
        <v>851</v>
      </c>
      <c r="M79" t="s">
        <v>851</v>
      </c>
      <c r="N79" t="s">
        <v>851</v>
      </c>
      <c r="O79" t="s">
        <v>851</v>
      </c>
      <c r="P79" t="s">
        <v>1011</v>
      </c>
    </row>
    <row r="80" spans="1:16">
      <c r="A80" t="s">
        <v>78</v>
      </c>
      <c r="B80">
        <v>369</v>
      </c>
      <c r="C80">
        <v>36</v>
      </c>
      <c r="D80">
        <v>27</v>
      </c>
      <c r="E80">
        <v>140</v>
      </c>
      <c r="F80">
        <v>157</v>
      </c>
      <c r="G80">
        <v>1.98255013433365</v>
      </c>
      <c r="H80">
        <v>2.1931322498164501</v>
      </c>
      <c r="I80" t="s">
        <v>849</v>
      </c>
      <c r="J80">
        <v>2.87265888561857E-9</v>
      </c>
      <c r="K80">
        <v>7.6157102352960096E-7</v>
      </c>
      <c r="L80" t="s">
        <v>851</v>
      </c>
      <c r="M80" t="s">
        <v>886</v>
      </c>
      <c r="N80" t="s">
        <v>851</v>
      </c>
      <c r="O80" t="s">
        <v>1012</v>
      </c>
      <c r="P80" t="s">
        <v>1013</v>
      </c>
    </row>
    <row r="81" spans="1:16">
      <c r="A81" t="s">
        <v>79</v>
      </c>
      <c r="B81">
        <v>1353</v>
      </c>
      <c r="C81">
        <v>526</v>
      </c>
      <c r="D81">
        <v>613</v>
      </c>
      <c r="E81">
        <v>1202</v>
      </c>
      <c r="F81">
        <v>1258</v>
      </c>
      <c r="G81">
        <v>5.2773162334411197</v>
      </c>
      <c r="H81">
        <v>1.0798893448171001</v>
      </c>
      <c r="I81" t="s">
        <v>849</v>
      </c>
      <c r="J81">
        <v>2.8743998160430901E-9</v>
      </c>
      <c r="K81">
        <v>7.6157102352960096E-7</v>
      </c>
      <c r="L81" t="s">
        <v>851</v>
      </c>
      <c r="M81" t="s">
        <v>890</v>
      </c>
      <c r="N81" t="s">
        <v>851</v>
      </c>
      <c r="O81" t="s">
        <v>986</v>
      </c>
      <c r="P81" t="s">
        <v>1014</v>
      </c>
    </row>
    <row r="82" spans="1:16">
      <c r="A82" t="s">
        <v>80</v>
      </c>
      <c r="B82">
        <v>1011</v>
      </c>
      <c r="C82">
        <v>141</v>
      </c>
      <c r="D82">
        <v>157</v>
      </c>
      <c r="E82">
        <v>334</v>
      </c>
      <c r="F82">
        <v>542</v>
      </c>
      <c r="G82">
        <v>3.6579042455011699</v>
      </c>
      <c r="H82">
        <v>1.51084916348295</v>
      </c>
      <c r="I82" t="s">
        <v>849</v>
      </c>
      <c r="J82">
        <v>3.1955813015688198E-9</v>
      </c>
      <c r="K82">
        <v>8.2584822014068201E-7</v>
      </c>
      <c r="L82" t="s">
        <v>851</v>
      </c>
      <c r="M82" t="s">
        <v>851</v>
      </c>
      <c r="N82" t="s">
        <v>1015</v>
      </c>
      <c r="O82" t="s">
        <v>851</v>
      </c>
      <c r="P82" t="s">
        <v>1016</v>
      </c>
    </row>
    <row r="83" spans="1:16">
      <c r="A83" t="s">
        <v>81</v>
      </c>
      <c r="B83">
        <v>1062</v>
      </c>
      <c r="C83">
        <v>10</v>
      </c>
      <c r="D83">
        <v>10</v>
      </c>
      <c r="E83">
        <v>95</v>
      </c>
      <c r="F83">
        <v>74</v>
      </c>
      <c r="G83">
        <v>1.08607247794777</v>
      </c>
      <c r="H83">
        <v>3.0376607559384601</v>
      </c>
      <c r="I83" t="s">
        <v>849</v>
      </c>
      <c r="J83">
        <v>4.0241521021637397E-9</v>
      </c>
      <c r="K83">
        <v>9.9644102131599405E-7</v>
      </c>
      <c r="L83" t="s">
        <v>1017</v>
      </c>
      <c r="M83" t="s">
        <v>851</v>
      </c>
      <c r="N83" t="s">
        <v>1018</v>
      </c>
      <c r="O83" t="s">
        <v>1019</v>
      </c>
      <c r="P83" t="s">
        <v>1020</v>
      </c>
    </row>
    <row r="84" spans="1:16">
      <c r="A84" t="s">
        <v>82</v>
      </c>
      <c r="B84">
        <v>933</v>
      </c>
      <c r="C84">
        <v>371</v>
      </c>
      <c r="D84">
        <v>374</v>
      </c>
      <c r="E84">
        <v>1019</v>
      </c>
      <c r="F84">
        <v>785</v>
      </c>
      <c r="G84">
        <v>4.7875125700058998</v>
      </c>
      <c r="H84">
        <v>1.25047860785291</v>
      </c>
      <c r="I84" t="s">
        <v>849</v>
      </c>
      <c r="J84">
        <v>4.0453059319498602E-9</v>
      </c>
      <c r="K84">
        <v>9.9644102131599405E-7</v>
      </c>
      <c r="L84" t="s">
        <v>851</v>
      </c>
      <c r="M84" t="s">
        <v>851</v>
      </c>
      <c r="N84" t="s">
        <v>851</v>
      </c>
      <c r="O84" t="s">
        <v>851</v>
      </c>
      <c r="P84" t="s">
        <v>1021</v>
      </c>
    </row>
    <row r="85" spans="1:16">
      <c r="A85" t="s">
        <v>83</v>
      </c>
      <c r="B85">
        <v>1569</v>
      </c>
      <c r="C85">
        <v>1403</v>
      </c>
      <c r="D85">
        <v>1477</v>
      </c>
      <c r="E85">
        <v>3154</v>
      </c>
      <c r="F85">
        <v>2994</v>
      </c>
      <c r="G85">
        <v>6.6049061677682799</v>
      </c>
      <c r="H85">
        <v>1.0639158634977799</v>
      </c>
      <c r="I85" t="s">
        <v>849</v>
      </c>
      <c r="J85">
        <v>4.1940090147786898E-9</v>
      </c>
      <c r="K85">
        <v>1.0250613195888199E-6</v>
      </c>
      <c r="L85" t="s">
        <v>1022</v>
      </c>
      <c r="M85" t="s">
        <v>1023</v>
      </c>
      <c r="N85" t="s">
        <v>1024</v>
      </c>
      <c r="O85" t="s">
        <v>1025</v>
      </c>
      <c r="P85" t="s">
        <v>1026</v>
      </c>
    </row>
    <row r="86" spans="1:16">
      <c r="A86" t="s">
        <v>84</v>
      </c>
      <c r="B86">
        <v>630</v>
      </c>
      <c r="C86">
        <v>126</v>
      </c>
      <c r="D86">
        <v>133</v>
      </c>
      <c r="E86">
        <v>334</v>
      </c>
      <c r="F86">
        <v>358</v>
      </c>
      <c r="G86">
        <v>3.3655412605041399</v>
      </c>
      <c r="H86">
        <v>1.38336524237951</v>
      </c>
      <c r="I86" t="s">
        <v>849</v>
      </c>
      <c r="J86">
        <v>4.2371188678199999E-9</v>
      </c>
      <c r="K86">
        <v>1.02763169833459E-6</v>
      </c>
      <c r="L86" t="s">
        <v>851</v>
      </c>
      <c r="M86" t="s">
        <v>851</v>
      </c>
      <c r="N86" t="s">
        <v>851</v>
      </c>
      <c r="O86" t="s">
        <v>851</v>
      </c>
      <c r="P86" t="s">
        <v>1027</v>
      </c>
    </row>
    <row r="87" spans="1:16">
      <c r="A87" t="s">
        <v>85</v>
      </c>
      <c r="B87">
        <v>849</v>
      </c>
      <c r="C87">
        <v>474</v>
      </c>
      <c r="D87">
        <v>514</v>
      </c>
      <c r="E87">
        <v>1046</v>
      </c>
      <c r="F87">
        <v>1071</v>
      </c>
      <c r="G87">
        <v>5.0658676372901299</v>
      </c>
      <c r="H87">
        <v>1.0674973681983499</v>
      </c>
      <c r="I87" t="s">
        <v>849</v>
      </c>
      <c r="J87">
        <v>4.3880371861415E-9</v>
      </c>
      <c r="K87">
        <v>1.0485626143498499E-6</v>
      </c>
      <c r="L87" t="s">
        <v>851</v>
      </c>
      <c r="M87" t="s">
        <v>851</v>
      </c>
      <c r="N87" t="s">
        <v>851</v>
      </c>
      <c r="O87" t="s">
        <v>851</v>
      </c>
      <c r="P87" t="s">
        <v>1028</v>
      </c>
    </row>
    <row r="88" spans="1:16">
      <c r="A88" t="s">
        <v>86</v>
      </c>
      <c r="B88">
        <v>789</v>
      </c>
      <c r="C88">
        <v>61</v>
      </c>
      <c r="D88">
        <v>47</v>
      </c>
      <c r="E88">
        <v>215</v>
      </c>
      <c r="F88">
        <v>194</v>
      </c>
      <c r="G88">
        <v>2.49972573763822</v>
      </c>
      <c r="H88">
        <v>1.8847555603277999</v>
      </c>
      <c r="I88" t="s">
        <v>849</v>
      </c>
      <c r="J88">
        <v>4.3899351420653899E-9</v>
      </c>
      <c r="K88">
        <v>1.0485626143498499E-6</v>
      </c>
      <c r="L88" t="s">
        <v>851</v>
      </c>
      <c r="M88" t="s">
        <v>851</v>
      </c>
      <c r="N88" t="s">
        <v>1015</v>
      </c>
      <c r="O88" t="s">
        <v>851</v>
      </c>
      <c r="P88" t="s">
        <v>1029</v>
      </c>
    </row>
    <row r="89" spans="1:16">
      <c r="A89" t="s">
        <v>87</v>
      </c>
      <c r="B89">
        <v>588</v>
      </c>
      <c r="C89">
        <v>4</v>
      </c>
      <c r="D89">
        <v>18</v>
      </c>
      <c r="E89">
        <v>158</v>
      </c>
      <c r="F89">
        <v>84</v>
      </c>
      <c r="G89">
        <v>1.55582111736754</v>
      </c>
      <c r="H89">
        <v>3.44602930060833</v>
      </c>
      <c r="I89" t="s">
        <v>849</v>
      </c>
      <c r="J89">
        <v>4.4777551913960198E-9</v>
      </c>
      <c r="K89">
        <v>1.0614973190189901E-6</v>
      </c>
      <c r="L89" t="s">
        <v>857</v>
      </c>
      <c r="M89" t="s">
        <v>851</v>
      </c>
      <c r="N89" t="s">
        <v>851</v>
      </c>
      <c r="O89" t="s">
        <v>1030</v>
      </c>
      <c r="P89" t="s">
        <v>1031</v>
      </c>
    </row>
    <row r="90" spans="1:16">
      <c r="A90" t="s">
        <v>88</v>
      </c>
      <c r="B90">
        <v>723</v>
      </c>
      <c r="C90">
        <v>376</v>
      </c>
      <c r="D90">
        <v>336</v>
      </c>
      <c r="E90">
        <v>794</v>
      </c>
      <c r="F90">
        <v>2208</v>
      </c>
      <c r="G90">
        <v>5.2987184279324699</v>
      </c>
      <c r="H90">
        <v>2.01173410580191</v>
      </c>
      <c r="I90" t="s">
        <v>849</v>
      </c>
      <c r="J90">
        <v>4.7790432373095703E-9</v>
      </c>
      <c r="K90">
        <v>1.1244660763368201E-6</v>
      </c>
      <c r="L90" t="s">
        <v>851</v>
      </c>
      <c r="M90" t="s">
        <v>914</v>
      </c>
      <c r="N90" t="s">
        <v>851</v>
      </c>
      <c r="O90" t="s">
        <v>1032</v>
      </c>
      <c r="P90" t="s">
        <v>1033</v>
      </c>
    </row>
    <row r="91" spans="1:16">
      <c r="A91" t="s">
        <v>89</v>
      </c>
      <c r="B91">
        <v>612</v>
      </c>
      <c r="C91">
        <v>415</v>
      </c>
      <c r="D91">
        <v>395</v>
      </c>
      <c r="E91">
        <v>1003</v>
      </c>
      <c r="F91">
        <v>853</v>
      </c>
      <c r="G91">
        <v>4.8507801781329798</v>
      </c>
      <c r="H91">
        <v>1.1667969926333099</v>
      </c>
      <c r="I91" t="s">
        <v>849</v>
      </c>
      <c r="J91">
        <v>5.5159868934475603E-9</v>
      </c>
      <c r="K91">
        <v>1.2694419763759701E-6</v>
      </c>
      <c r="L91" t="s">
        <v>851</v>
      </c>
      <c r="M91" t="s">
        <v>851</v>
      </c>
      <c r="N91" t="s">
        <v>851</v>
      </c>
      <c r="O91" t="s">
        <v>851</v>
      </c>
      <c r="P91" t="s">
        <v>1034</v>
      </c>
    </row>
    <row r="92" spans="1:16">
      <c r="A92" t="s">
        <v>90</v>
      </c>
      <c r="B92">
        <v>1482</v>
      </c>
      <c r="C92">
        <v>7</v>
      </c>
      <c r="D92">
        <v>2</v>
      </c>
      <c r="E92">
        <v>208</v>
      </c>
      <c r="F92">
        <v>43</v>
      </c>
      <c r="G92">
        <v>1.54984784549307</v>
      </c>
      <c r="H92">
        <v>4.7579349363445997</v>
      </c>
      <c r="I92" t="s">
        <v>849</v>
      </c>
      <c r="J92">
        <v>5.5976812701351296E-9</v>
      </c>
      <c r="K92">
        <v>1.2789079185948601E-6</v>
      </c>
      <c r="L92" t="s">
        <v>851</v>
      </c>
      <c r="M92" t="s">
        <v>851</v>
      </c>
      <c r="N92" t="s">
        <v>851</v>
      </c>
      <c r="O92" t="s">
        <v>851</v>
      </c>
      <c r="P92" t="s">
        <v>1035</v>
      </c>
    </row>
    <row r="93" spans="1:16">
      <c r="A93" t="s">
        <v>91</v>
      </c>
      <c r="B93">
        <v>2565</v>
      </c>
      <c r="C93">
        <v>75</v>
      </c>
      <c r="D93">
        <v>63</v>
      </c>
      <c r="E93">
        <v>335</v>
      </c>
      <c r="F93">
        <v>207</v>
      </c>
      <c r="G93">
        <v>2.8965988698307701</v>
      </c>
      <c r="H93">
        <v>1.94920036450029</v>
      </c>
      <c r="I93" t="s">
        <v>849</v>
      </c>
      <c r="J93">
        <v>5.8407818993776499E-9</v>
      </c>
      <c r="K93">
        <v>1.32484901083078E-6</v>
      </c>
      <c r="L93" t="s">
        <v>1036</v>
      </c>
      <c r="M93" t="s">
        <v>851</v>
      </c>
      <c r="N93" t="s">
        <v>851</v>
      </c>
      <c r="O93" t="s">
        <v>851</v>
      </c>
      <c r="P93" t="s">
        <v>1037</v>
      </c>
    </row>
    <row r="94" spans="1:16">
      <c r="A94" t="s">
        <v>92</v>
      </c>
      <c r="B94">
        <v>558</v>
      </c>
      <c r="C94">
        <v>1499</v>
      </c>
      <c r="D94">
        <v>1552</v>
      </c>
      <c r="E94">
        <v>3281</v>
      </c>
      <c r="F94">
        <v>3165</v>
      </c>
      <c r="G94">
        <v>6.6777760750820097</v>
      </c>
      <c r="H94">
        <v>1.0481382275915101</v>
      </c>
      <c r="I94" t="s">
        <v>849</v>
      </c>
      <c r="J94">
        <v>6.0876911376008104E-9</v>
      </c>
      <c r="K94">
        <v>1.3709915276958301E-6</v>
      </c>
      <c r="L94" t="s">
        <v>851</v>
      </c>
      <c r="M94" t="s">
        <v>998</v>
      </c>
      <c r="N94" t="s">
        <v>851</v>
      </c>
      <c r="O94" t="s">
        <v>999</v>
      </c>
      <c r="P94" t="s">
        <v>1038</v>
      </c>
    </row>
    <row r="95" spans="1:16">
      <c r="A95" t="s">
        <v>93</v>
      </c>
      <c r="B95">
        <v>612</v>
      </c>
      <c r="C95">
        <v>394</v>
      </c>
      <c r="D95">
        <v>382</v>
      </c>
      <c r="E95">
        <v>929</v>
      </c>
      <c r="F95">
        <v>818</v>
      </c>
      <c r="G95">
        <v>4.7707768617353699</v>
      </c>
      <c r="H95">
        <v>1.1407187627719499</v>
      </c>
      <c r="I95" t="s">
        <v>849</v>
      </c>
      <c r="J95">
        <v>6.55619988971435E-9</v>
      </c>
      <c r="K95">
        <v>1.44216993669715E-6</v>
      </c>
      <c r="L95" t="s">
        <v>851</v>
      </c>
      <c r="M95" t="s">
        <v>851</v>
      </c>
      <c r="N95" t="s">
        <v>851</v>
      </c>
      <c r="O95" t="s">
        <v>851</v>
      </c>
      <c r="P95" t="s">
        <v>1039</v>
      </c>
    </row>
    <row r="96" spans="1:16">
      <c r="A96" t="s">
        <v>94</v>
      </c>
      <c r="B96">
        <v>1701</v>
      </c>
      <c r="C96">
        <v>4</v>
      </c>
      <c r="D96">
        <v>6</v>
      </c>
      <c r="E96">
        <v>37</v>
      </c>
      <c r="F96">
        <v>215</v>
      </c>
      <c r="G96">
        <v>1.5068124676810399</v>
      </c>
      <c r="H96">
        <v>4.5522703238789797</v>
      </c>
      <c r="I96" t="s">
        <v>849</v>
      </c>
      <c r="J96">
        <v>6.7862709039269E-9</v>
      </c>
      <c r="K96">
        <v>1.4756161057235201E-6</v>
      </c>
      <c r="L96" t="s">
        <v>903</v>
      </c>
      <c r="M96" t="s">
        <v>914</v>
      </c>
      <c r="N96" t="s">
        <v>915</v>
      </c>
      <c r="O96" t="s">
        <v>916</v>
      </c>
      <c r="P96" t="s">
        <v>1040</v>
      </c>
    </row>
    <row r="97" spans="1:16">
      <c r="A97" t="s">
        <v>95</v>
      </c>
      <c r="B97">
        <v>993</v>
      </c>
      <c r="C97">
        <v>1082</v>
      </c>
      <c r="D97">
        <v>1056</v>
      </c>
      <c r="E97">
        <v>2621</v>
      </c>
      <c r="F97">
        <v>2185</v>
      </c>
      <c r="G97">
        <v>6.2295382734608502</v>
      </c>
      <c r="H97">
        <v>1.1405367122005901</v>
      </c>
      <c r="I97" t="s">
        <v>849</v>
      </c>
      <c r="J97">
        <v>6.9498484389065202E-9</v>
      </c>
      <c r="K97">
        <v>1.50083405089235E-6</v>
      </c>
      <c r="L97" t="s">
        <v>851</v>
      </c>
      <c r="M97" t="s">
        <v>851</v>
      </c>
      <c r="N97" t="s">
        <v>851</v>
      </c>
      <c r="O97" t="s">
        <v>851</v>
      </c>
      <c r="P97" t="s">
        <v>1041</v>
      </c>
    </row>
    <row r="98" spans="1:16">
      <c r="A98" t="s">
        <v>96</v>
      </c>
      <c r="B98">
        <v>1074</v>
      </c>
      <c r="C98">
        <v>388</v>
      </c>
      <c r="D98">
        <v>296</v>
      </c>
      <c r="E98">
        <v>752</v>
      </c>
      <c r="F98">
        <v>875</v>
      </c>
      <c r="G98">
        <v>4.6402572117375396</v>
      </c>
      <c r="H98">
        <v>1.20724863356929</v>
      </c>
      <c r="I98" t="s">
        <v>849</v>
      </c>
      <c r="J98">
        <v>9.1129592547005296E-9</v>
      </c>
      <c r="K98">
        <v>1.9027979625261801E-6</v>
      </c>
      <c r="L98" t="s">
        <v>851</v>
      </c>
      <c r="M98" t="s">
        <v>851</v>
      </c>
      <c r="N98" t="s">
        <v>1015</v>
      </c>
      <c r="O98" t="s">
        <v>851</v>
      </c>
      <c r="P98" t="s">
        <v>1042</v>
      </c>
    </row>
    <row r="99" spans="1:16">
      <c r="A99" t="s">
        <v>97</v>
      </c>
      <c r="B99">
        <v>1188</v>
      </c>
      <c r="C99">
        <v>154</v>
      </c>
      <c r="D99">
        <v>139</v>
      </c>
      <c r="E99">
        <v>351</v>
      </c>
      <c r="F99">
        <v>408</v>
      </c>
      <c r="G99">
        <v>3.50947976841924</v>
      </c>
      <c r="H99">
        <v>1.3338676555962501</v>
      </c>
      <c r="I99" t="s">
        <v>849</v>
      </c>
      <c r="J99">
        <v>9.6772654539590707E-9</v>
      </c>
      <c r="K99">
        <v>2.0073322532754998E-6</v>
      </c>
      <c r="L99" t="s">
        <v>851</v>
      </c>
      <c r="M99" t="s">
        <v>1043</v>
      </c>
      <c r="N99" t="s">
        <v>1044</v>
      </c>
      <c r="O99" t="s">
        <v>1045</v>
      </c>
      <c r="P99" t="s">
        <v>1046</v>
      </c>
    </row>
    <row r="100" spans="1:16">
      <c r="A100" t="s">
        <v>98</v>
      </c>
      <c r="B100">
        <v>1281</v>
      </c>
      <c r="C100">
        <v>357</v>
      </c>
      <c r="D100">
        <v>380</v>
      </c>
      <c r="E100">
        <v>727</v>
      </c>
      <c r="F100">
        <v>855</v>
      </c>
      <c r="G100">
        <v>4.64351849537971</v>
      </c>
      <c r="H100">
        <v>1.0657150326651399</v>
      </c>
      <c r="I100" t="s">
        <v>849</v>
      </c>
      <c r="J100">
        <v>1.16446872257468E-8</v>
      </c>
      <c r="K100">
        <v>2.3840606723413799E-6</v>
      </c>
      <c r="L100" t="s">
        <v>851</v>
      </c>
      <c r="M100" t="s">
        <v>991</v>
      </c>
      <c r="N100" t="s">
        <v>1047</v>
      </c>
      <c r="O100" t="s">
        <v>1048</v>
      </c>
      <c r="P100" t="s">
        <v>1049</v>
      </c>
    </row>
    <row r="101" spans="1:16">
      <c r="A101" t="s">
        <v>99</v>
      </c>
      <c r="B101">
        <v>546</v>
      </c>
      <c r="C101">
        <v>51</v>
      </c>
      <c r="D101">
        <v>94</v>
      </c>
      <c r="E101">
        <v>247</v>
      </c>
      <c r="F101">
        <v>256</v>
      </c>
      <c r="G101">
        <v>2.8149150342846401</v>
      </c>
      <c r="H101">
        <v>1.7693675979772701</v>
      </c>
      <c r="I101" t="s">
        <v>849</v>
      </c>
      <c r="J101">
        <v>1.19065213676269E-8</v>
      </c>
      <c r="K101">
        <v>2.4219400787090902E-6</v>
      </c>
      <c r="L101" t="s">
        <v>857</v>
      </c>
      <c r="M101" t="s">
        <v>890</v>
      </c>
      <c r="N101" t="s">
        <v>865</v>
      </c>
      <c r="O101" t="s">
        <v>1050</v>
      </c>
      <c r="P101" t="s">
        <v>1051</v>
      </c>
    </row>
    <row r="102" spans="1:16">
      <c r="A102" t="s">
        <v>100</v>
      </c>
      <c r="B102">
        <v>2514</v>
      </c>
      <c r="C102">
        <v>0</v>
      </c>
      <c r="D102">
        <v>1</v>
      </c>
      <c r="E102">
        <v>25</v>
      </c>
      <c r="F102">
        <v>32</v>
      </c>
      <c r="G102">
        <v>-0.495899986697448</v>
      </c>
      <c r="H102">
        <v>5.4855013496884002</v>
      </c>
      <c r="I102" t="s">
        <v>849</v>
      </c>
      <c r="J102">
        <v>1.2511628399528301E-8</v>
      </c>
      <c r="K102">
        <v>2.5287123833892902E-6</v>
      </c>
      <c r="L102" t="s">
        <v>1052</v>
      </c>
      <c r="M102" t="s">
        <v>1053</v>
      </c>
      <c r="N102" t="s">
        <v>851</v>
      </c>
      <c r="O102" t="s">
        <v>1054</v>
      </c>
      <c r="P102" t="s">
        <v>1055</v>
      </c>
    </row>
    <row r="103" spans="1:16">
      <c r="A103" t="s">
        <v>101</v>
      </c>
      <c r="B103">
        <v>1479</v>
      </c>
      <c r="C103">
        <v>14754</v>
      </c>
      <c r="D103">
        <v>10552</v>
      </c>
      <c r="E103">
        <v>28251</v>
      </c>
      <c r="F103">
        <v>31709</v>
      </c>
      <c r="G103">
        <v>9.8417465967219808</v>
      </c>
      <c r="H103">
        <v>1.2003455768481901</v>
      </c>
      <c r="I103" t="s">
        <v>849</v>
      </c>
      <c r="J103">
        <v>1.35992426548962E-8</v>
      </c>
      <c r="K103">
        <v>2.71373747890014E-6</v>
      </c>
      <c r="L103" t="s">
        <v>970</v>
      </c>
      <c r="M103" t="s">
        <v>971</v>
      </c>
      <c r="N103" t="s">
        <v>972</v>
      </c>
      <c r="O103" t="s">
        <v>973</v>
      </c>
      <c r="P103" t="s">
        <v>1056</v>
      </c>
    </row>
    <row r="104" spans="1:16">
      <c r="A104" t="s">
        <v>102</v>
      </c>
      <c r="B104">
        <v>1470</v>
      </c>
      <c r="C104">
        <v>149</v>
      </c>
      <c r="D104">
        <v>178</v>
      </c>
      <c r="E104">
        <v>389</v>
      </c>
      <c r="F104">
        <v>412</v>
      </c>
      <c r="G104">
        <v>3.6097700697159598</v>
      </c>
      <c r="H104">
        <v>1.26081402802242</v>
      </c>
      <c r="I104" t="s">
        <v>849</v>
      </c>
      <c r="J104">
        <v>1.50112122252346E-8</v>
      </c>
      <c r="K104">
        <v>2.97665729716618E-6</v>
      </c>
      <c r="L104" t="s">
        <v>963</v>
      </c>
      <c r="M104" t="s">
        <v>851</v>
      </c>
      <c r="N104" t="s">
        <v>851</v>
      </c>
      <c r="O104" t="s">
        <v>851</v>
      </c>
      <c r="P104" t="s">
        <v>1057</v>
      </c>
    </row>
    <row r="105" spans="1:16">
      <c r="A105" t="s">
        <v>103</v>
      </c>
      <c r="B105">
        <v>489</v>
      </c>
      <c r="C105">
        <v>66</v>
      </c>
      <c r="D105">
        <v>70</v>
      </c>
      <c r="E105">
        <v>236</v>
      </c>
      <c r="F105">
        <v>207</v>
      </c>
      <c r="G105">
        <v>2.6605432740315198</v>
      </c>
      <c r="H105">
        <v>1.67371084576365</v>
      </c>
      <c r="I105" t="s">
        <v>849</v>
      </c>
      <c r="J105">
        <v>1.5490782691416299E-8</v>
      </c>
      <c r="K105">
        <v>3.0525555467354E-6</v>
      </c>
      <c r="L105" t="s">
        <v>851</v>
      </c>
      <c r="M105" t="s">
        <v>1043</v>
      </c>
      <c r="N105" t="s">
        <v>1044</v>
      </c>
      <c r="O105" t="s">
        <v>1045</v>
      </c>
      <c r="P105" t="s">
        <v>1058</v>
      </c>
    </row>
    <row r="106" spans="1:16">
      <c r="A106" t="s">
        <v>104</v>
      </c>
      <c r="B106">
        <v>636</v>
      </c>
      <c r="C106">
        <v>152</v>
      </c>
      <c r="D106">
        <v>91</v>
      </c>
      <c r="E106">
        <v>483</v>
      </c>
      <c r="F106">
        <v>348</v>
      </c>
      <c r="G106">
        <v>3.5490701490532799</v>
      </c>
      <c r="H106">
        <v>1.7396541143091</v>
      </c>
      <c r="I106" t="s">
        <v>849</v>
      </c>
      <c r="J106">
        <v>1.6098955237973499E-8</v>
      </c>
      <c r="K106">
        <v>3.1332343191238701E-6</v>
      </c>
      <c r="L106" t="s">
        <v>851</v>
      </c>
      <c r="M106" t="s">
        <v>851</v>
      </c>
      <c r="N106" t="s">
        <v>851</v>
      </c>
      <c r="O106" t="s">
        <v>851</v>
      </c>
      <c r="P106" t="s">
        <v>1059</v>
      </c>
    </row>
    <row r="107" spans="1:16">
      <c r="A107" t="s">
        <v>105</v>
      </c>
      <c r="B107">
        <v>339</v>
      </c>
      <c r="C107">
        <v>107</v>
      </c>
      <c r="D107">
        <v>144</v>
      </c>
      <c r="E107">
        <v>298</v>
      </c>
      <c r="F107">
        <v>397</v>
      </c>
      <c r="G107">
        <v>3.3522260390905001</v>
      </c>
      <c r="H107">
        <v>1.4332749941339</v>
      </c>
      <c r="I107" t="s">
        <v>849</v>
      </c>
      <c r="J107">
        <v>1.68047143964362E-8</v>
      </c>
      <c r="K107">
        <v>3.2505266270259999E-6</v>
      </c>
      <c r="L107" t="s">
        <v>851</v>
      </c>
      <c r="M107" t="s">
        <v>851</v>
      </c>
      <c r="N107" t="s">
        <v>851</v>
      </c>
      <c r="O107" t="s">
        <v>851</v>
      </c>
      <c r="P107" t="s">
        <v>1060</v>
      </c>
    </row>
    <row r="108" spans="1:16">
      <c r="A108" t="s">
        <v>106</v>
      </c>
      <c r="B108">
        <v>879</v>
      </c>
      <c r="C108">
        <v>4754</v>
      </c>
      <c r="D108">
        <v>4938</v>
      </c>
      <c r="E108">
        <v>9477</v>
      </c>
      <c r="F108">
        <v>23380</v>
      </c>
      <c r="G108">
        <v>8.8167692430803708</v>
      </c>
      <c r="H108">
        <v>1.7034583122151701</v>
      </c>
      <c r="I108" t="s">
        <v>849</v>
      </c>
      <c r="J108">
        <v>2.0232808459941999E-8</v>
      </c>
      <c r="K108">
        <v>3.8661831389909904E-6</v>
      </c>
      <c r="L108" t="s">
        <v>851</v>
      </c>
      <c r="M108" t="s">
        <v>851</v>
      </c>
      <c r="N108" t="s">
        <v>851</v>
      </c>
      <c r="O108" t="s">
        <v>851</v>
      </c>
      <c r="P108" t="s">
        <v>1061</v>
      </c>
    </row>
    <row r="109" spans="1:16">
      <c r="A109" t="s">
        <v>107</v>
      </c>
      <c r="B109">
        <v>480</v>
      </c>
      <c r="C109">
        <v>328</v>
      </c>
      <c r="D109">
        <v>580</v>
      </c>
      <c r="E109">
        <v>1730</v>
      </c>
      <c r="F109">
        <v>1078</v>
      </c>
      <c r="G109">
        <v>5.3301767407301899</v>
      </c>
      <c r="H109">
        <v>1.62207875521977</v>
      </c>
      <c r="I109" t="s">
        <v>849</v>
      </c>
      <c r="J109">
        <v>2.0668920235311899E-8</v>
      </c>
      <c r="K109">
        <v>3.9054116735827902E-6</v>
      </c>
      <c r="L109" t="s">
        <v>851</v>
      </c>
      <c r="M109" t="s">
        <v>851</v>
      </c>
      <c r="N109" t="s">
        <v>865</v>
      </c>
      <c r="O109" t="s">
        <v>851</v>
      </c>
      <c r="P109" t="s">
        <v>1062</v>
      </c>
    </row>
    <row r="110" spans="1:16">
      <c r="A110" t="s">
        <v>108</v>
      </c>
      <c r="B110">
        <v>1953</v>
      </c>
      <c r="C110">
        <v>1518</v>
      </c>
      <c r="D110">
        <v>1163</v>
      </c>
      <c r="E110">
        <v>5265</v>
      </c>
      <c r="F110">
        <v>2981</v>
      </c>
      <c r="G110">
        <v>6.8910200441044598</v>
      </c>
      <c r="H110">
        <v>1.5985335906813101</v>
      </c>
      <c r="I110" t="s">
        <v>849</v>
      </c>
      <c r="J110">
        <v>2.0809704118808399E-8</v>
      </c>
      <c r="K110">
        <v>3.9054116735827902E-6</v>
      </c>
      <c r="L110" t="s">
        <v>851</v>
      </c>
      <c r="M110" t="s">
        <v>886</v>
      </c>
      <c r="N110" t="s">
        <v>851</v>
      </c>
      <c r="O110" t="s">
        <v>1063</v>
      </c>
      <c r="P110" t="s">
        <v>1064</v>
      </c>
    </row>
    <row r="111" spans="1:16">
      <c r="A111" t="s">
        <v>109</v>
      </c>
      <c r="B111">
        <v>750</v>
      </c>
      <c r="C111">
        <v>71</v>
      </c>
      <c r="D111">
        <v>81</v>
      </c>
      <c r="E111">
        <v>189</v>
      </c>
      <c r="F111">
        <v>416</v>
      </c>
      <c r="G111">
        <v>3.02316988038947</v>
      </c>
      <c r="H111">
        <v>1.93947871931839</v>
      </c>
      <c r="I111" t="s">
        <v>849</v>
      </c>
      <c r="J111">
        <v>2.2401561299731499E-8</v>
      </c>
      <c r="K111">
        <v>4.1546989777601996E-6</v>
      </c>
      <c r="L111" t="s">
        <v>851</v>
      </c>
      <c r="M111" t="s">
        <v>851</v>
      </c>
      <c r="N111" t="s">
        <v>851</v>
      </c>
      <c r="O111" t="s">
        <v>851</v>
      </c>
      <c r="P111" t="s">
        <v>1065</v>
      </c>
    </row>
    <row r="112" spans="1:16">
      <c r="A112" t="s">
        <v>110</v>
      </c>
      <c r="B112">
        <v>2610</v>
      </c>
      <c r="C112">
        <v>39</v>
      </c>
      <c r="D112">
        <v>36</v>
      </c>
      <c r="E112">
        <v>131</v>
      </c>
      <c r="F112">
        <v>173</v>
      </c>
      <c r="G112">
        <v>2.0521699977002101</v>
      </c>
      <c r="H112">
        <v>1.97457845080303</v>
      </c>
      <c r="I112" t="s">
        <v>849</v>
      </c>
      <c r="J112">
        <v>2.3542945144581999E-8</v>
      </c>
      <c r="K112">
        <v>4.3156134736251602E-6</v>
      </c>
      <c r="L112" t="s">
        <v>1066</v>
      </c>
      <c r="M112" t="s">
        <v>851</v>
      </c>
      <c r="N112" t="s">
        <v>1067</v>
      </c>
      <c r="O112" t="s">
        <v>1068</v>
      </c>
      <c r="P112" t="s">
        <v>1069</v>
      </c>
    </row>
    <row r="113" spans="1:16">
      <c r="A113" t="s">
        <v>111</v>
      </c>
      <c r="B113">
        <v>1140</v>
      </c>
      <c r="C113">
        <v>809</v>
      </c>
      <c r="D113">
        <v>601</v>
      </c>
      <c r="E113">
        <v>1629</v>
      </c>
      <c r="F113">
        <v>1625</v>
      </c>
      <c r="G113">
        <v>5.6542546037790604</v>
      </c>
      <c r="H113">
        <v>1.1671392012910999</v>
      </c>
      <c r="I113" t="s">
        <v>849</v>
      </c>
      <c r="J113">
        <v>2.4310865026223E-8</v>
      </c>
      <c r="K113">
        <v>4.4306200197212997E-6</v>
      </c>
      <c r="L113" t="s">
        <v>851</v>
      </c>
      <c r="M113" t="s">
        <v>851</v>
      </c>
      <c r="N113" t="s">
        <v>851</v>
      </c>
      <c r="O113" t="s">
        <v>851</v>
      </c>
      <c r="P113" t="s">
        <v>1070</v>
      </c>
    </row>
    <row r="114" spans="1:16">
      <c r="A114" t="s">
        <v>112</v>
      </c>
      <c r="B114">
        <v>582</v>
      </c>
      <c r="C114">
        <v>268</v>
      </c>
      <c r="D114">
        <v>259</v>
      </c>
      <c r="E114">
        <v>753</v>
      </c>
      <c r="F114">
        <v>555</v>
      </c>
      <c r="G114">
        <v>4.3161219774144497</v>
      </c>
      <c r="H114">
        <v>1.28626201098674</v>
      </c>
      <c r="I114" t="s">
        <v>849</v>
      </c>
      <c r="J114">
        <v>2.9737063933643201E-8</v>
      </c>
      <c r="K114">
        <v>5.3883901653093997E-6</v>
      </c>
      <c r="L114" t="s">
        <v>857</v>
      </c>
      <c r="M114" t="s">
        <v>890</v>
      </c>
      <c r="N114" t="s">
        <v>865</v>
      </c>
      <c r="O114" t="s">
        <v>1071</v>
      </c>
      <c r="P114" t="s">
        <v>1072</v>
      </c>
    </row>
    <row r="115" spans="1:16">
      <c r="A115" t="s">
        <v>113</v>
      </c>
      <c r="B115">
        <v>831</v>
      </c>
      <c r="C115">
        <v>247</v>
      </c>
      <c r="D115">
        <v>255</v>
      </c>
      <c r="E115">
        <v>724</v>
      </c>
      <c r="F115">
        <v>528</v>
      </c>
      <c r="G115">
        <v>4.2510356601646899</v>
      </c>
      <c r="H115">
        <v>1.2948486729253099</v>
      </c>
      <c r="I115" t="s">
        <v>849</v>
      </c>
      <c r="J115">
        <v>3.0779729174676998E-8</v>
      </c>
      <c r="K115">
        <v>5.5454518922765199E-6</v>
      </c>
      <c r="L115" t="s">
        <v>851</v>
      </c>
      <c r="M115" t="s">
        <v>851</v>
      </c>
      <c r="N115" t="s">
        <v>851</v>
      </c>
      <c r="O115" t="s">
        <v>851</v>
      </c>
      <c r="P115" t="s">
        <v>1073</v>
      </c>
    </row>
    <row r="116" spans="1:16">
      <c r="A116" t="s">
        <v>114</v>
      </c>
      <c r="B116">
        <v>3555</v>
      </c>
      <c r="C116">
        <v>72</v>
      </c>
      <c r="D116">
        <v>69</v>
      </c>
      <c r="E116">
        <v>177</v>
      </c>
      <c r="F116">
        <v>451</v>
      </c>
      <c r="G116">
        <v>3.0428414639655199</v>
      </c>
      <c r="H116">
        <v>2.0943674826891701</v>
      </c>
      <c r="I116" t="s">
        <v>849</v>
      </c>
      <c r="J116">
        <v>3.2352902119241798E-8</v>
      </c>
      <c r="K116">
        <v>5.7957650620316699E-6</v>
      </c>
      <c r="L116" t="s">
        <v>851</v>
      </c>
      <c r="M116" t="s">
        <v>851</v>
      </c>
      <c r="N116" t="s">
        <v>851</v>
      </c>
      <c r="O116" t="s">
        <v>851</v>
      </c>
      <c r="P116" t="s">
        <v>1074</v>
      </c>
    </row>
    <row r="117" spans="1:16">
      <c r="A117" t="s">
        <v>115</v>
      </c>
      <c r="B117">
        <v>444</v>
      </c>
      <c r="C117">
        <v>294</v>
      </c>
      <c r="D117">
        <v>317</v>
      </c>
      <c r="E117">
        <v>728</v>
      </c>
      <c r="F117">
        <v>634</v>
      </c>
      <c r="G117">
        <v>4.4168426186471201</v>
      </c>
      <c r="H117">
        <v>1.12878983072711</v>
      </c>
      <c r="I117" t="s">
        <v>849</v>
      </c>
      <c r="J117">
        <v>3.3538836181196898E-8</v>
      </c>
      <c r="K117">
        <v>5.9742709941070998E-6</v>
      </c>
      <c r="L117" t="s">
        <v>851</v>
      </c>
      <c r="M117" t="s">
        <v>851</v>
      </c>
      <c r="N117" t="s">
        <v>851</v>
      </c>
      <c r="O117" t="s">
        <v>851</v>
      </c>
      <c r="P117" t="s">
        <v>1075</v>
      </c>
    </row>
    <row r="118" spans="1:16">
      <c r="A118" t="s">
        <v>116</v>
      </c>
      <c r="B118">
        <v>1389</v>
      </c>
      <c r="C118">
        <v>569</v>
      </c>
      <c r="D118">
        <v>589</v>
      </c>
      <c r="E118">
        <v>1244</v>
      </c>
      <c r="F118">
        <v>1160</v>
      </c>
      <c r="G118">
        <v>5.2658635364573803</v>
      </c>
      <c r="H118">
        <v>1.02362319496092</v>
      </c>
      <c r="I118" t="s">
        <v>849</v>
      </c>
      <c r="J118">
        <v>3.6576157891752597E-8</v>
      </c>
      <c r="K118">
        <v>6.4787060796015103E-6</v>
      </c>
      <c r="L118" t="s">
        <v>851</v>
      </c>
      <c r="M118" t="s">
        <v>851</v>
      </c>
      <c r="N118" t="s">
        <v>851</v>
      </c>
      <c r="O118" t="s">
        <v>851</v>
      </c>
      <c r="P118" t="s">
        <v>1076</v>
      </c>
    </row>
    <row r="119" spans="1:16">
      <c r="A119" t="s">
        <v>117</v>
      </c>
      <c r="B119">
        <v>1794</v>
      </c>
      <c r="C119">
        <v>1671</v>
      </c>
      <c r="D119">
        <v>1536</v>
      </c>
      <c r="E119">
        <v>2921</v>
      </c>
      <c r="F119">
        <v>4387</v>
      </c>
      <c r="G119">
        <v>6.8158368382711796</v>
      </c>
      <c r="H119">
        <v>1.14136583443241</v>
      </c>
      <c r="I119" t="s">
        <v>849</v>
      </c>
      <c r="J119">
        <v>3.7260246565453199E-8</v>
      </c>
      <c r="K119">
        <v>6.56300734057081E-6</v>
      </c>
      <c r="L119" t="s">
        <v>851</v>
      </c>
      <c r="M119" t="s">
        <v>851</v>
      </c>
      <c r="N119" t="s">
        <v>851</v>
      </c>
      <c r="O119" t="s">
        <v>851</v>
      </c>
      <c r="P119" t="s">
        <v>1077</v>
      </c>
    </row>
    <row r="120" spans="1:16">
      <c r="A120" t="s">
        <v>118</v>
      </c>
      <c r="B120">
        <v>1197</v>
      </c>
      <c r="C120">
        <v>3013</v>
      </c>
      <c r="D120">
        <v>2703</v>
      </c>
      <c r="E120">
        <v>5788</v>
      </c>
      <c r="F120">
        <v>5950</v>
      </c>
      <c r="G120">
        <v>7.5552518738171397</v>
      </c>
      <c r="H120">
        <v>1.00192707348738</v>
      </c>
      <c r="I120" t="s">
        <v>849</v>
      </c>
      <c r="J120">
        <v>3.8232603156966301E-8</v>
      </c>
      <c r="K120">
        <v>6.6968652496443903E-6</v>
      </c>
      <c r="L120" t="s">
        <v>1078</v>
      </c>
      <c r="M120" t="s">
        <v>851</v>
      </c>
      <c r="N120" t="s">
        <v>1079</v>
      </c>
      <c r="O120" t="s">
        <v>851</v>
      </c>
      <c r="P120" t="s">
        <v>1080</v>
      </c>
    </row>
    <row r="121" spans="1:16">
      <c r="A121" t="s">
        <v>119</v>
      </c>
      <c r="B121">
        <v>1344</v>
      </c>
      <c r="C121">
        <v>785</v>
      </c>
      <c r="D121">
        <v>846</v>
      </c>
      <c r="E121">
        <v>1463</v>
      </c>
      <c r="F121">
        <v>2020</v>
      </c>
      <c r="G121">
        <v>5.7783049409866196</v>
      </c>
      <c r="H121">
        <v>1.0539026156110101</v>
      </c>
      <c r="I121" t="s">
        <v>849</v>
      </c>
      <c r="J121">
        <v>3.8802955251757497E-8</v>
      </c>
      <c r="K121">
        <v>6.7592175476942602E-6</v>
      </c>
      <c r="L121" t="s">
        <v>1081</v>
      </c>
      <c r="M121" t="s">
        <v>1082</v>
      </c>
      <c r="N121" t="s">
        <v>1083</v>
      </c>
      <c r="O121" t="s">
        <v>1084</v>
      </c>
      <c r="P121" t="s">
        <v>1085</v>
      </c>
    </row>
    <row r="122" spans="1:16">
      <c r="A122" t="s">
        <v>120</v>
      </c>
      <c r="B122">
        <v>1203</v>
      </c>
      <c r="C122">
        <v>805</v>
      </c>
      <c r="D122">
        <v>882</v>
      </c>
      <c r="E122">
        <v>1512</v>
      </c>
      <c r="F122">
        <v>2107</v>
      </c>
      <c r="G122">
        <v>5.8310412224570998</v>
      </c>
      <c r="H122">
        <v>1.0605523496248099</v>
      </c>
      <c r="I122" t="s">
        <v>849</v>
      </c>
      <c r="J122">
        <v>3.9128248483083501E-8</v>
      </c>
      <c r="K122">
        <v>6.7784315737535199E-6</v>
      </c>
      <c r="L122" t="s">
        <v>1086</v>
      </c>
      <c r="M122" t="s">
        <v>851</v>
      </c>
      <c r="N122" t="s">
        <v>1087</v>
      </c>
      <c r="O122" t="s">
        <v>1068</v>
      </c>
      <c r="P122" t="s">
        <v>1088</v>
      </c>
    </row>
    <row r="123" spans="1:16">
      <c r="A123" t="s">
        <v>121</v>
      </c>
      <c r="B123">
        <v>489</v>
      </c>
      <c r="C123">
        <v>380</v>
      </c>
      <c r="D123">
        <v>271</v>
      </c>
      <c r="E123">
        <v>690</v>
      </c>
      <c r="F123">
        <v>911</v>
      </c>
      <c r="G123">
        <v>4.6006922648142297</v>
      </c>
      <c r="H123">
        <v>1.2502204043129399</v>
      </c>
      <c r="I123" t="s">
        <v>849</v>
      </c>
      <c r="J123">
        <v>3.9946084075748998E-8</v>
      </c>
      <c r="K123">
        <v>6.8822955454879202E-6</v>
      </c>
      <c r="L123" t="s">
        <v>851</v>
      </c>
      <c r="M123" t="s">
        <v>851</v>
      </c>
      <c r="N123" t="s">
        <v>851</v>
      </c>
      <c r="O123" t="s">
        <v>851</v>
      </c>
      <c r="P123" t="s">
        <v>1089</v>
      </c>
    </row>
    <row r="124" spans="1:16">
      <c r="A124" t="s">
        <v>122</v>
      </c>
      <c r="B124">
        <v>1104</v>
      </c>
      <c r="C124">
        <v>21</v>
      </c>
      <c r="D124">
        <v>19</v>
      </c>
      <c r="E124">
        <v>81</v>
      </c>
      <c r="F124">
        <v>168</v>
      </c>
      <c r="G124">
        <v>1.66174596516244</v>
      </c>
      <c r="H124">
        <v>2.57761533669678</v>
      </c>
      <c r="I124" t="s">
        <v>849</v>
      </c>
      <c r="J124">
        <v>4.1735682142784101E-8</v>
      </c>
      <c r="K124">
        <v>7.1515452297817298E-6</v>
      </c>
      <c r="L124" t="s">
        <v>851</v>
      </c>
      <c r="M124" t="s">
        <v>851</v>
      </c>
      <c r="N124" t="s">
        <v>851</v>
      </c>
      <c r="O124" t="s">
        <v>1090</v>
      </c>
      <c r="P124" t="s">
        <v>1091</v>
      </c>
    </row>
    <row r="125" spans="1:16">
      <c r="A125" t="s">
        <v>123</v>
      </c>
      <c r="B125">
        <v>1404</v>
      </c>
      <c r="C125">
        <v>45</v>
      </c>
      <c r="D125">
        <v>62</v>
      </c>
      <c r="E125">
        <v>159</v>
      </c>
      <c r="F125">
        <v>222</v>
      </c>
      <c r="G125">
        <v>2.40760607438339</v>
      </c>
      <c r="H125">
        <v>1.7934222323515301</v>
      </c>
      <c r="I125" t="s">
        <v>849</v>
      </c>
      <c r="J125">
        <v>4.2315389421673899E-8</v>
      </c>
      <c r="K125">
        <v>7.2116860166268002E-6</v>
      </c>
      <c r="L125" t="s">
        <v>1092</v>
      </c>
      <c r="M125" t="s">
        <v>851</v>
      </c>
      <c r="N125" t="s">
        <v>1093</v>
      </c>
      <c r="O125" t="s">
        <v>882</v>
      </c>
      <c r="P125" t="s">
        <v>1094</v>
      </c>
    </row>
    <row r="126" spans="1:16">
      <c r="A126" t="s">
        <v>124</v>
      </c>
      <c r="B126">
        <v>1599</v>
      </c>
      <c r="C126">
        <v>72</v>
      </c>
      <c r="D126">
        <v>113</v>
      </c>
      <c r="E126">
        <v>405</v>
      </c>
      <c r="F126">
        <v>246</v>
      </c>
      <c r="G126">
        <v>3.1894169876504099</v>
      </c>
      <c r="H126">
        <v>1.80336913262538</v>
      </c>
      <c r="I126" t="s">
        <v>849</v>
      </c>
      <c r="J126">
        <v>4.4995002782425398E-8</v>
      </c>
      <c r="K126">
        <v>7.58634996110743E-6</v>
      </c>
      <c r="L126" t="s">
        <v>851</v>
      </c>
      <c r="M126" t="s">
        <v>851</v>
      </c>
      <c r="N126" t="s">
        <v>851</v>
      </c>
      <c r="O126" t="s">
        <v>851</v>
      </c>
      <c r="P126" t="s">
        <v>1095</v>
      </c>
    </row>
    <row r="127" spans="1:16">
      <c r="A127" t="s">
        <v>125</v>
      </c>
      <c r="B127">
        <v>690</v>
      </c>
      <c r="C127">
        <v>698</v>
      </c>
      <c r="D127">
        <v>657</v>
      </c>
      <c r="E127">
        <v>1472</v>
      </c>
      <c r="F127">
        <v>1358</v>
      </c>
      <c r="G127">
        <v>5.4988034908032501</v>
      </c>
      <c r="H127">
        <v>1.0306249154905101</v>
      </c>
      <c r="I127" t="s">
        <v>849</v>
      </c>
      <c r="J127">
        <v>4.9668906294734798E-8</v>
      </c>
      <c r="K127">
        <v>8.2857722040565792E-6</v>
      </c>
      <c r="L127" t="s">
        <v>851</v>
      </c>
      <c r="M127" t="s">
        <v>851</v>
      </c>
      <c r="N127" t="s">
        <v>851</v>
      </c>
      <c r="O127" t="s">
        <v>851</v>
      </c>
      <c r="P127" t="s">
        <v>1096</v>
      </c>
    </row>
    <row r="128" spans="1:16">
      <c r="A128" t="s">
        <v>126</v>
      </c>
      <c r="B128">
        <v>1758</v>
      </c>
      <c r="C128">
        <v>161</v>
      </c>
      <c r="D128">
        <v>166</v>
      </c>
      <c r="E128">
        <v>471</v>
      </c>
      <c r="F128">
        <v>366</v>
      </c>
      <c r="G128">
        <v>3.6614261087910598</v>
      </c>
      <c r="H128">
        <v>1.3300705510384101</v>
      </c>
      <c r="I128" t="s">
        <v>849</v>
      </c>
      <c r="J128">
        <v>5.2060443157930997E-8</v>
      </c>
      <c r="K128">
        <v>8.5937890697717697E-6</v>
      </c>
      <c r="L128" t="s">
        <v>851</v>
      </c>
      <c r="M128" t="s">
        <v>851</v>
      </c>
      <c r="N128" t="s">
        <v>851</v>
      </c>
      <c r="O128" t="s">
        <v>851</v>
      </c>
      <c r="P128" t="s">
        <v>1097</v>
      </c>
    </row>
    <row r="129" spans="1:16">
      <c r="A129" t="s">
        <v>127</v>
      </c>
      <c r="B129">
        <v>333</v>
      </c>
      <c r="C129">
        <v>456</v>
      </c>
      <c r="D129">
        <v>447</v>
      </c>
      <c r="E129">
        <v>1122</v>
      </c>
      <c r="F129">
        <v>885</v>
      </c>
      <c r="G129">
        <v>4.9782123666943496</v>
      </c>
      <c r="H129">
        <v>1.12564950310917</v>
      </c>
      <c r="I129" t="s">
        <v>849</v>
      </c>
      <c r="J129">
        <v>5.5654838689130401E-8</v>
      </c>
      <c r="K129">
        <v>9.1257313734220993E-6</v>
      </c>
      <c r="L129" t="s">
        <v>851</v>
      </c>
      <c r="M129" t="s">
        <v>851</v>
      </c>
      <c r="N129" t="s">
        <v>851</v>
      </c>
      <c r="O129" t="s">
        <v>1098</v>
      </c>
      <c r="P129" t="s">
        <v>1099</v>
      </c>
    </row>
    <row r="130" spans="1:16">
      <c r="A130" t="s">
        <v>128</v>
      </c>
      <c r="B130">
        <v>1062</v>
      </c>
      <c r="C130">
        <v>2</v>
      </c>
      <c r="D130">
        <v>10</v>
      </c>
      <c r="E130">
        <v>79</v>
      </c>
      <c r="F130">
        <v>54</v>
      </c>
      <c r="G130">
        <v>0.72184047714613297</v>
      </c>
      <c r="H130">
        <v>3.4338255882244701</v>
      </c>
      <c r="I130" t="s">
        <v>849</v>
      </c>
      <c r="J130">
        <v>5.7339773085334202E-8</v>
      </c>
      <c r="K130">
        <v>9.3188953897293792E-6</v>
      </c>
      <c r="L130" t="s">
        <v>1017</v>
      </c>
      <c r="M130" t="s">
        <v>851</v>
      </c>
      <c r="N130" t="s">
        <v>1018</v>
      </c>
      <c r="O130" t="s">
        <v>1019</v>
      </c>
      <c r="P130" t="s">
        <v>1100</v>
      </c>
    </row>
    <row r="131" spans="1:16">
      <c r="A131" t="s">
        <v>129</v>
      </c>
      <c r="B131">
        <v>1032</v>
      </c>
      <c r="C131">
        <v>51</v>
      </c>
      <c r="D131">
        <v>21</v>
      </c>
      <c r="E131">
        <v>241</v>
      </c>
      <c r="F131">
        <v>152</v>
      </c>
      <c r="G131">
        <v>2.3564155495536401</v>
      </c>
      <c r="H131">
        <v>2.4104709624039402</v>
      </c>
      <c r="I131" t="s">
        <v>849</v>
      </c>
      <c r="J131">
        <v>5.8637698765509297E-8</v>
      </c>
      <c r="K131">
        <v>9.4735444590625793E-6</v>
      </c>
      <c r="L131" t="s">
        <v>851</v>
      </c>
      <c r="M131" t="s">
        <v>1101</v>
      </c>
      <c r="N131" t="s">
        <v>1102</v>
      </c>
      <c r="O131" t="s">
        <v>1103</v>
      </c>
      <c r="P131" t="s">
        <v>1104</v>
      </c>
    </row>
    <row r="132" spans="1:16">
      <c r="A132" t="s">
        <v>130</v>
      </c>
      <c r="B132">
        <v>780</v>
      </c>
      <c r="C132">
        <v>1048</v>
      </c>
      <c r="D132">
        <v>932</v>
      </c>
      <c r="E132">
        <v>2326</v>
      </c>
      <c r="F132">
        <v>1956</v>
      </c>
      <c r="G132">
        <v>6.0813220391837701</v>
      </c>
      <c r="H132">
        <v>1.0823837247860899</v>
      </c>
      <c r="I132" t="s">
        <v>849</v>
      </c>
      <c r="J132">
        <v>7.4792310385897198E-8</v>
      </c>
      <c r="K132">
        <v>1.17906337707848E-5</v>
      </c>
      <c r="L132" t="s">
        <v>851</v>
      </c>
      <c r="M132" t="s">
        <v>851</v>
      </c>
      <c r="N132" t="s">
        <v>851</v>
      </c>
      <c r="O132" t="s">
        <v>851</v>
      </c>
      <c r="P132" t="s">
        <v>1105</v>
      </c>
    </row>
    <row r="133" spans="1:16">
      <c r="A133" t="s">
        <v>131</v>
      </c>
      <c r="B133">
        <v>768</v>
      </c>
      <c r="C133">
        <v>263</v>
      </c>
      <c r="D133">
        <v>199</v>
      </c>
      <c r="E133">
        <v>546</v>
      </c>
      <c r="F133">
        <v>554</v>
      </c>
      <c r="G133">
        <v>4.0803801031811897</v>
      </c>
      <c r="H133">
        <v>1.2125026547406199</v>
      </c>
      <c r="I133" t="s">
        <v>849</v>
      </c>
      <c r="J133">
        <v>7.5539563767208698E-8</v>
      </c>
      <c r="K133">
        <v>1.1849188587145901E-5</v>
      </c>
      <c r="L133" t="s">
        <v>851</v>
      </c>
      <c r="M133" t="s">
        <v>851</v>
      </c>
      <c r="N133" t="s">
        <v>851</v>
      </c>
      <c r="O133" t="s">
        <v>851</v>
      </c>
      <c r="P133" t="s">
        <v>1106</v>
      </c>
    </row>
    <row r="134" spans="1:16">
      <c r="A134" t="s">
        <v>132</v>
      </c>
      <c r="B134">
        <v>1239</v>
      </c>
      <c r="C134">
        <v>474</v>
      </c>
      <c r="D134">
        <v>451</v>
      </c>
      <c r="E134">
        <v>1128</v>
      </c>
      <c r="F134">
        <v>902</v>
      </c>
      <c r="G134">
        <v>5.0003072422567696</v>
      </c>
      <c r="H134">
        <v>1.10634279703517</v>
      </c>
      <c r="I134" t="s">
        <v>849</v>
      </c>
      <c r="J134">
        <v>8.0079628083507907E-8</v>
      </c>
      <c r="K134">
        <v>1.2376620558063299E-5</v>
      </c>
      <c r="L134" t="s">
        <v>851</v>
      </c>
      <c r="M134" t="s">
        <v>931</v>
      </c>
      <c r="N134" t="s">
        <v>1107</v>
      </c>
      <c r="O134" t="s">
        <v>1108</v>
      </c>
      <c r="P134" t="s">
        <v>1109</v>
      </c>
    </row>
    <row r="135" spans="1:16">
      <c r="A135" t="s">
        <v>133</v>
      </c>
      <c r="B135">
        <v>594</v>
      </c>
      <c r="C135">
        <v>4</v>
      </c>
      <c r="D135">
        <v>2</v>
      </c>
      <c r="E135">
        <v>44</v>
      </c>
      <c r="F135">
        <v>39</v>
      </c>
      <c r="G135">
        <v>6.3246232075852601E-2</v>
      </c>
      <c r="H135">
        <v>3.70351839754932</v>
      </c>
      <c r="I135" t="s">
        <v>849</v>
      </c>
      <c r="J135">
        <v>8.2119994593772003E-8</v>
      </c>
      <c r="K135">
        <v>1.2630055168522101E-5</v>
      </c>
      <c r="L135" t="s">
        <v>1036</v>
      </c>
      <c r="M135" t="s">
        <v>851</v>
      </c>
      <c r="N135" t="s">
        <v>967</v>
      </c>
      <c r="O135" t="s">
        <v>851</v>
      </c>
      <c r="P135" t="s">
        <v>1110</v>
      </c>
    </row>
    <row r="136" spans="1:16">
      <c r="A136" t="s">
        <v>134</v>
      </c>
      <c r="B136">
        <v>888</v>
      </c>
      <c r="C136">
        <v>1072</v>
      </c>
      <c r="D136">
        <v>795</v>
      </c>
      <c r="E136">
        <v>1993</v>
      </c>
      <c r="F136">
        <v>6732</v>
      </c>
      <c r="G136">
        <v>6.8041285462898804</v>
      </c>
      <c r="H136">
        <v>2.1512184310909901</v>
      </c>
      <c r="I136" t="s">
        <v>849</v>
      </c>
      <c r="J136">
        <v>8.35072878778726E-8</v>
      </c>
      <c r="K136">
        <v>1.2781074172337101E-5</v>
      </c>
      <c r="L136" t="s">
        <v>851</v>
      </c>
      <c r="M136" t="s">
        <v>949</v>
      </c>
      <c r="N136" t="s">
        <v>950</v>
      </c>
      <c r="O136" t="s">
        <v>951</v>
      </c>
      <c r="P136" t="s">
        <v>1111</v>
      </c>
    </row>
    <row r="137" spans="1:16">
      <c r="A137" t="s">
        <v>135</v>
      </c>
      <c r="B137">
        <v>1866</v>
      </c>
      <c r="C137">
        <v>108</v>
      </c>
      <c r="D137">
        <v>103</v>
      </c>
      <c r="E137">
        <v>284</v>
      </c>
      <c r="F137">
        <v>278</v>
      </c>
      <c r="G137">
        <v>3.0717940889569202</v>
      </c>
      <c r="H137">
        <v>1.3793496776726499</v>
      </c>
      <c r="I137" t="s">
        <v>849</v>
      </c>
      <c r="J137">
        <v>9.6423349461565297E-8</v>
      </c>
      <c r="K137">
        <v>1.44768180246366E-5</v>
      </c>
      <c r="L137" t="s">
        <v>1036</v>
      </c>
      <c r="M137" t="s">
        <v>886</v>
      </c>
      <c r="N137" t="s">
        <v>1112</v>
      </c>
      <c r="O137" t="s">
        <v>1113</v>
      </c>
      <c r="P137" t="s">
        <v>1114</v>
      </c>
    </row>
    <row r="138" spans="1:16">
      <c r="A138" t="s">
        <v>136</v>
      </c>
      <c r="B138">
        <v>1683</v>
      </c>
      <c r="C138">
        <v>217</v>
      </c>
      <c r="D138">
        <v>230</v>
      </c>
      <c r="E138">
        <v>507</v>
      </c>
      <c r="F138">
        <v>477</v>
      </c>
      <c r="G138">
        <v>3.95443450305156</v>
      </c>
      <c r="H138">
        <v>1.1079700892739801</v>
      </c>
      <c r="I138" t="s">
        <v>849</v>
      </c>
      <c r="J138">
        <v>1.13366849275254E-7</v>
      </c>
      <c r="K138">
        <v>1.6860110333959801E-5</v>
      </c>
      <c r="L138" t="s">
        <v>1115</v>
      </c>
      <c r="M138" t="s">
        <v>931</v>
      </c>
      <c r="N138" t="s">
        <v>851</v>
      </c>
      <c r="O138" t="s">
        <v>851</v>
      </c>
      <c r="P138" t="s">
        <v>1116</v>
      </c>
    </row>
    <row r="139" spans="1:16">
      <c r="A139" t="s">
        <v>137</v>
      </c>
      <c r="B139">
        <v>864</v>
      </c>
      <c r="C139">
        <v>246</v>
      </c>
      <c r="D139">
        <v>230</v>
      </c>
      <c r="E139">
        <v>557</v>
      </c>
      <c r="F139">
        <v>506</v>
      </c>
      <c r="G139">
        <v>4.0602733296114897</v>
      </c>
      <c r="H139">
        <v>1.1272992425250199</v>
      </c>
      <c r="I139" t="s">
        <v>849</v>
      </c>
      <c r="J139">
        <v>1.15656027056612E-7</v>
      </c>
      <c r="K139">
        <v>1.71198069345911E-5</v>
      </c>
      <c r="L139" t="s">
        <v>851</v>
      </c>
      <c r="M139" t="s">
        <v>867</v>
      </c>
      <c r="N139" t="s">
        <v>868</v>
      </c>
      <c r="O139" t="s">
        <v>869</v>
      </c>
      <c r="P139" t="s">
        <v>1117</v>
      </c>
    </row>
    <row r="140" spans="1:16">
      <c r="A140" t="s">
        <v>138</v>
      </c>
      <c r="B140">
        <v>1332</v>
      </c>
      <c r="C140">
        <v>74</v>
      </c>
      <c r="D140">
        <v>85</v>
      </c>
      <c r="E140">
        <v>228</v>
      </c>
      <c r="F140">
        <v>227</v>
      </c>
      <c r="G140">
        <v>2.7418694128677599</v>
      </c>
      <c r="H140">
        <v>1.48513498251081</v>
      </c>
      <c r="I140" t="s">
        <v>849</v>
      </c>
      <c r="J140">
        <v>1.1942201072647999E-7</v>
      </c>
      <c r="K140">
        <v>1.7512821284628698E-5</v>
      </c>
      <c r="L140" t="s">
        <v>851</v>
      </c>
      <c r="M140" t="s">
        <v>851</v>
      </c>
      <c r="N140" t="s">
        <v>851</v>
      </c>
      <c r="O140" t="s">
        <v>851</v>
      </c>
      <c r="P140" t="s">
        <v>1118</v>
      </c>
    </row>
    <row r="141" spans="1:16">
      <c r="A141" t="s">
        <v>139</v>
      </c>
      <c r="B141">
        <v>1143</v>
      </c>
      <c r="C141">
        <v>1015</v>
      </c>
      <c r="D141">
        <v>869</v>
      </c>
      <c r="E141">
        <v>1758</v>
      </c>
      <c r="F141">
        <v>2173</v>
      </c>
      <c r="G141">
        <v>5.9674741017809199</v>
      </c>
      <c r="H141">
        <v>1.0185004488065299</v>
      </c>
      <c r="I141" t="s">
        <v>849</v>
      </c>
      <c r="J141">
        <v>1.2211615860831299E-7</v>
      </c>
      <c r="K141">
        <v>1.7825001688710599E-5</v>
      </c>
      <c r="L141" t="s">
        <v>989</v>
      </c>
      <c r="M141" t="s">
        <v>851</v>
      </c>
      <c r="N141" t="s">
        <v>851</v>
      </c>
      <c r="O141" t="s">
        <v>851</v>
      </c>
      <c r="P141" t="s">
        <v>1119</v>
      </c>
    </row>
    <row r="142" spans="1:16">
      <c r="A142" t="s">
        <v>140</v>
      </c>
      <c r="B142">
        <v>594</v>
      </c>
      <c r="C142">
        <v>323</v>
      </c>
      <c r="D142">
        <v>344</v>
      </c>
      <c r="E142">
        <v>733</v>
      </c>
      <c r="F142">
        <v>670</v>
      </c>
      <c r="G142">
        <v>4.4852846614654904</v>
      </c>
      <c r="H142">
        <v>1.0434933174452901</v>
      </c>
      <c r="I142" t="s">
        <v>849</v>
      </c>
      <c r="J142">
        <v>1.2654608837727999E-7</v>
      </c>
      <c r="K142">
        <v>1.8386505163351501E-5</v>
      </c>
      <c r="L142" t="s">
        <v>851</v>
      </c>
      <c r="M142" t="s">
        <v>851</v>
      </c>
      <c r="N142" t="s">
        <v>851</v>
      </c>
      <c r="O142" t="s">
        <v>851</v>
      </c>
      <c r="P142" t="s">
        <v>1120</v>
      </c>
    </row>
    <row r="143" spans="1:16">
      <c r="A143" t="s">
        <v>141</v>
      </c>
      <c r="B143">
        <v>339</v>
      </c>
      <c r="C143">
        <v>362</v>
      </c>
      <c r="D143">
        <v>463</v>
      </c>
      <c r="E143">
        <v>835</v>
      </c>
      <c r="F143">
        <v>857</v>
      </c>
      <c r="G143">
        <v>4.7628979343208204</v>
      </c>
      <c r="H143">
        <v>1.0075841982193301</v>
      </c>
      <c r="I143" t="s">
        <v>849</v>
      </c>
      <c r="J143">
        <v>1.30643970716731E-7</v>
      </c>
      <c r="K143">
        <v>1.8808555948528899E-5</v>
      </c>
      <c r="L143" t="s">
        <v>1121</v>
      </c>
      <c r="M143" t="s">
        <v>851</v>
      </c>
      <c r="N143" t="s">
        <v>1122</v>
      </c>
      <c r="O143" t="s">
        <v>1123</v>
      </c>
      <c r="P143" t="s">
        <v>1124</v>
      </c>
    </row>
    <row r="144" spans="1:16">
      <c r="A144" t="s">
        <v>142</v>
      </c>
      <c r="B144">
        <v>744</v>
      </c>
      <c r="C144">
        <v>85</v>
      </c>
      <c r="D144">
        <v>153</v>
      </c>
      <c r="E144">
        <v>338</v>
      </c>
      <c r="F144">
        <v>337</v>
      </c>
      <c r="G144">
        <v>3.3054711823992</v>
      </c>
      <c r="H144">
        <v>1.4811003567658301</v>
      </c>
      <c r="I144" t="s">
        <v>849</v>
      </c>
      <c r="J144">
        <v>1.4002655600633799E-7</v>
      </c>
      <c r="K144">
        <v>1.97093628764457E-5</v>
      </c>
      <c r="L144" t="s">
        <v>851</v>
      </c>
      <c r="M144" t="s">
        <v>851</v>
      </c>
      <c r="N144" t="s">
        <v>851</v>
      </c>
      <c r="O144" t="s">
        <v>1125</v>
      </c>
      <c r="P144" t="s">
        <v>1126</v>
      </c>
    </row>
    <row r="145" spans="1:16">
      <c r="A145" t="s">
        <v>143</v>
      </c>
      <c r="B145">
        <v>1494</v>
      </c>
      <c r="C145">
        <v>51</v>
      </c>
      <c r="D145">
        <v>76</v>
      </c>
      <c r="E145">
        <v>259</v>
      </c>
      <c r="F145">
        <v>180</v>
      </c>
      <c r="G145">
        <v>2.6309030248873899</v>
      </c>
      <c r="H145">
        <v>1.77148866771791</v>
      </c>
      <c r="I145" t="s">
        <v>849</v>
      </c>
      <c r="J145">
        <v>1.4419729165918801E-7</v>
      </c>
      <c r="K145">
        <v>2.0116798268683799E-5</v>
      </c>
      <c r="L145" t="s">
        <v>851</v>
      </c>
      <c r="M145" t="s">
        <v>851</v>
      </c>
      <c r="N145" t="s">
        <v>1127</v>
      </c>
      <c r="O145" t="s">
        <v>1128</v>
      </c>
      <c r="P145" t="s">
        <v>1129</v>
      </c>
    </row>
    <row r="146" spans="1:16">
      <c r="A146" t="s">
        <v>144</v>
      </c>
      <c r="B146">
        <v>864</v>
      </c>
      <c r="C146">
        <v>602</v>
      </c>
      <c r="D146">
        <v>512</v>
      </c>
      <c r="E146">
        <v>1301</v>
      </c>
      <c r="F146">
        <v>1104</v>
      </c>
      <c r="G146">
        <v>5.2514451071757602</v>
      </c>
      <c r="H146">
        <v>1.07860510215446</v>
      </c>
      <c r="I146" t="s">
        <v>849</v>
      </c>
      <c r="J146">
        <v>1.64001374489136E-7</v>
      </c>
      <c r="K146">
        <v>2.2678944457315702E-5</v>
      </c>
      <c r="L146" t="s">
        <v>851</v>
      </c>
      <c r="M146" t="s">
        <v>867</v>
      </c>
      <c r="N146" t="s">
        <v>868</v>
      </c>
      <c r="O146" t="s">
        <v>869</v>
      </c>
      <c r="P146" t="s">
        <v>1130</v>
      </c>
    </row>
    <row r="147" spans="1:16">
      <c r="A147" t="s">
        <v>145</v>
      </c>
      <c r="B147">
        <v>1164</v>
      </c>
      <c r="C147">
        <v>3</v>
      </c>
      <c r="D147">
        <v>3</v>
      </c>
      <c r="E147">
        <v>30</v>
      </c>
      <c r="F147">
        <v>53</v>
      </c>
      <c r="G147">
        <v>5.5124890578988103E-2</v>
      </c>
      <c r="H147">
        <v>3.6904264416080701</v>
      </c>
      <c r="I147" t="s">
        <v>849</v>
      </c>
      <c r="J147">
        <v>1.7997587410433499E-7</v>
      </c>
      <c r="K147">
        <v>2.4671562324502498E-5</v>
      </c>
      <c r="L147" t="s">
        <v>1017</v>
      </c>
      <c r="M147" t="s">
        <v>851</v>
      </c>
      <c r="N147" t="s">
        <v>1018</v>
      </c>
      <c r="O147" t="s">
        <v>1019</v>
      </c>
      <c r="P147" t="s">
        <v>1131</v>
      </c>
    </row>
    <row r="148" spans="1:16">
      <c r="A148" t="s">
        <v>146</v>
      </c>
      <c r="B148">
        <v>618</v>
      </c>
      <c r="C148">
        <v>13</v>
      </c>
      <c r="D148">
        <v>12</v>
      </c>
      <c r="E148">
        <v>81</v>
      </c>
      <c r="F148">
        <v>72</v>
      </c>
      <c r="G148">
        <v>1.0019413299217399</v>
      </c>
      <c r="H148">
        <v>2.5714839965987202</v>
      </c>
      <c r="I148" t="s">
        <v>849</v>
      </c>
      <c r="J148">
        <v>2.0678695494802E-7</v>
      </c>
      <c r="K148">
        <v>2.81025254420522E-5</v>
      </c>
      <c r="L148" t="s">
        <v>851</v>
      </c>
      <c r="M148" t="s">
        <v>890</v>
      </c>
      <c r="N148" t="s">
        <v>851</v>
      </c>
      <c r="O148" t="s">
        <v>1132</v>
      </c>
      <c r="P148" t="s">
        <v>1133</v>
      </c>
    </row>
    <row r="149" spans="1:16">
      <c r="A149" t="s">
        <v>147</v>
      </c>
      <c r="B149">
        <v>2670</v>
      </c>
      <c r="C149">
        <v>79</v>
      </c>
      <c r="D149">
        <v>42</v>
      </c>
      <c r="E149">
        <v>194</v>
      </c>
      <c r="F149">
        <v>244</v>
      </c>
      <c r="G149">
        <v>2.6060647755620399</v>
      </c>
      <c r="H149">
        <v>1.80421805203218</v>
      </c>
      <c r="I149" t="s">
        <v>849</v>
      </c>
      <c r="J149">
        <v>2.4408094765459399E-7</v>
      </c>
      <c r="K149">
        <v>3.3028447204299203E-5</v>
      </c>
      <c r="L149" t="s">
        <v>1115</v>
      </c>
      <c r="M149" t="s">
        <v>851</v>
      </c>
      <c r="N149" t="s">
        <v>851</v>
      </c>
      <c r="O149" t="s">
        <v>851</v>
      </c>
      <c r="P149" t="s">
        <v>1134</v>
      </c>
    </row>
    <row r="150" spans="1:16">
      <c r="A150" t="s">
        <v>148</v>
      </c>
      <c r="B150">
        <v>1182</v>
      </c>
      <c r="C150">
        <v>38</v>
      </c>
      <c r="D150">
        <v>41</v>
      </c>
      <c r="E150">
        <v>137</v>
      </c>
      <c r="F150">
        <v>146</v>
      </c>
      <c r="G150">
        <v>1.99123054884219</v>
      </c>
      <c r="H150">
        <v>1.80454780916394</v>
      </c>
      <c r="I150" t="s">
        <v>849</v>
      </c>
      <c r="J150">
        <v>2.4535112990688898E-7</v>
      </c>
      <c r="K150">
        <v>3.3058443482197798E-5</v>
      </c>
      <c r="L150" t="s">
        <v>941</v>
      </c>
      <c r="M150" t="s">
        <v>1135</v>
      </c>
      <c r="N150" t="s">
        <v>1136</v>
      </c>
      <c r="O150" t="s">
        <v>1137</v>
      </c>
      <c r="P150" t="s">
        <v>1138</v>
      </c>
    </row>
    <row r="151" spans="1:16">
      <c r="A151" t="s">
        <v>149</v>
      </c>
      <c r="B151">
        <v>570</v>
      </c>
      <c r="C151">
        <v>19</v>
      </c>
      <c r="D151">
        <v>26</v>
      </c>
      <c r="E151">
        <v>121</v>
      </c>
      <c r="F151">
        <v>92</v>
      </c>
      <c r="G151">
        <v>1.5197109907770201</v>
      </c>
      <c r="H151">
        <v>2.2156941596553801</v>
      </c>
      <c r="I151" t="s">
        <v>849</v>
      </c>
      <c r="J151">
        <v>3.5284274882677E-7</v>
      </c>
      <c r="K151">
        <v>4.5407261337792702E-5</v>
      </c>
      <c r="L151" t="s">
        <v>851</v>
      </c>
      <c r="M151" t="s">
        <v>1139</v>
      </c>
      <c r="N151" t="s">
        <v>851</v>
      </c>
      <c r="O151" t="s">
        <v>1140</v>
      </c>
      <c r="P151" t="s">
        <v>1141</v>
      </c>
    </row>
    <row r="152" spans="1:16">
      <c r="A152" t="s">
        <v>150</v>
      </c>
      <c r="B152">
        <v>1860</v>
      </c>
      <c r="C152">
        <v>470</v>
      </c>
      <c r="D152">
        <v>325</v>
      </c>
      <c r="E152">
        <v>1370</v>
      </c>
      <c r="F152">
        <v>833</v>
      </c>
      <c r="G152">
        <v>5.0273725880636597</v>
      </c>
      <c r="H152">
        <v>1.4437067797236101</v>
      </c>
      <c r="I152" t="s">
        <v>849</v>
      </c>
      <c r="J152">
        <v>3.6526278238663402E-7</v>
      </c>
      <c r="K152">
        <v>4.6793769180445503E-5</v>
      </c>
      <c r="L152" t="s">
        <v>851</v>
      </c>
      <c r="M152" t="s">
        <v>1043</v>
      </c>
      <c r="N152" t="s">
        <v>1044</v>
      </c>
      <c r="O152" t="s">
        <v>1045</v>
      </c>
      <c r="P152" t="s">
        <v>1142</v>
      </c>
    </row>
    <row r="153" spans="1:16">
      <c r="A153" t="s">
        <v>151</v>
      </c>
      <c r="B153">
        <v>1683</v>
      </c>
      <c r="C153">
        <v>177</v>
      </c>
      <c r="D153">
        <v>163</v>
      </c>
      <c r="E153">
        <v>350</v>
      </c>
      <c r="F153">
        <v>431</v>
      </c>
      <c r="G153">
        <v>3.6000913666415602</v>
      </c>
      <c r="H153">
        <v>1.1593383466134299</v>
      </c>
      <c r="I153" t="s">
        <v>849</v>
      </c>
      <c r="J153">
        <v>3.6658508000793098E-7</v>
      </c>
      <c r="K153">
        <v>4.6793769180445503E-5</v>
      </c>
      <c r="L153" t="s">
        <v>1115</v>
      </c>
      <c r="M153" t="s">
        <v>931</v>
      </c>
      <c r="N153" t="s">
        <v>851</v>
      </c>
      <c r="O153" t="s">
        <v>851</v>
      </c>
      <c r="P153" t="s">
        <v>1143</v>
      </c>
    </row>
    <row r="154" spans="1:16">
      <c r="A154" t="s">
        <v>152</v>
      </c>
      <c r="B154">
        <v>1482</v>
      </c>
      <c r="C154">
        <v>112</v>
      </c>
      <c r="D154">
        <v>124</v>
      </c>
      <c r="E154">
        <v>319</v>
      </c>
      <c r="F154">
        <v>277</v>
      </c>
      <c r="G154">
        <v>3.1784887582598</v>
      </c>
      <c r="H154">
        <v>1.30851082686015</v>
      </c>
      <c r="I154" t="s">
        <v>849</v>
      </c>
      <c r="J154">
        <v>3.7366704647369303E-7</v>
      </c>
      <c r="K154">
        <v>4.7505436726891399E-5</v>
      </c>
      <c r="L154" t="s">
        <v>963</v>
      </c>
      <c r="M154" t="s">
        <v>851</v>
      </c>
      <c r="N154" t="s">
        <v>851</v>
      </c>
      <c r="O154" t="s">
        <v>851</v>
      </c>
      <c r="P154" t="s">
        <v>1144</v>
      </c>
    </row>
    <row r="155" spans="1:16">
      <c r="A155" t="s">
        <v>153</v>
      </c>
      <c r="B155">
        <v>861</v>
      </c>
      <c r="C155">
        <v>902</v>
      </c>
      <c r="D155">
        <v>503</v>
      </c>
      <c r="E155">
        <v>2091</v>
      </c>
      <c r="F155">
        <v>1717</v>
      </c>
      <c r="G155">
        <v>5.8191534058917496</v>
      </c>
      <c r="H155">
        <v>1.3984739414278899</v>
      </c>
      <c r="I155" t="s">
        <v>849</v>
      </c>
      <c r="J155">
        <v>3.8227102269999401E-7</v>
      </c>
      <c r="K155">
        <v>4.8210492298832397E-5</v>
      </c>
      <c r="L155" t="s">
        <v>851</v>
      </c>
      <c r="M155" t="s">
        <v>851</v>
      </c>
      <c r="N155" t="s">
        <v>1145</v>
      </c>
      <c r="O155" t="s">
        <v>1146</v>
      </c>
      <c r="P155" t="s">
        <v>1147</v>
      </c>
    </row>
    <row r="156" spans="1:16">
      <c r="A156" t="s">
        <v>154</v>
      </c>
      <c r="B156">
        <v>2610</v>
      </c>
      <c r="C156">
        <v>83</v>
      </c>
      <c r="D156">
        <v>126</v>
      </c>
      <c r="E156">
        <v>223</v>
      </c>
      <c r="F156">
        <v>553</v>
      </c>
      <c r="G156">
        <v>3.3958269688665901</v>
      </c>
      <c r="H156">
        <v>1.8420733616345599</v>
      </c>
      <c r="I156" t="s">
        <v>849</v>
      </c>
      <c r="J156">
        <v>3.9083038354540999E-7</v>
      </c>
      <c r="K156">
        <v>4.9093590290052697E-5</v>
      </c>
      <c r="L156" t="s">
        <v>1066</v>
      </c>
      <c r="M156" t="s">
        <v>851</v>
      </c>
      <c r="N156" t="s">
        <v>1067</v>
      </c>
      <c r="O156" t="s">
        <v>1068</v>
      </c>
      <c r="P156" t="s">
        <v>1148</v>
      </c>
    </row>
    <row r="157" spans="1:16">
      <c r="A157" t="s">
        <v>155</v>
      </c>
      <c r="B157">
        <v>1341</v>
      </c>
      <c r="C157">
        <v>250</v>
      </c>
      <c r="D157">
        <v>175</v>
      </c>
      <c r="E157">
        <v>432</v>
      </c>
      <c r="F157">
        <v>679</v>
      </c>
      <c r="G157">
        <v>4.0473739514431699</v>
      </c>
      <c r="H157">
        <v>1.3330789875623199</v>
      </c>
      <c r="I157" t="s">
        <v>849</v>
      </c>
      <c r="J157">
        <v>4.03564392785506E-7</v>
      </c>
      <c r="K157">
        <v>5.0292417945194497E-5</v>
      </c>
      <c r="L157" t="s">
        <v>851</v>
      </c>
      <c r="M157" t="s">
        <v>851</v>
      </c>
      <c r="N157" t="s">
        <v>851</v>
      </c>
      <c r="O157" t="s">
        <v>851</v>
      </c>
      <c r="P157" t="s">
        <v>1149</v>
      </c>
    </row>
    <row r="158" spans="1:16">
      <c r="A158" t="s">
        <v>156</v>
      </c>
      <c r="B158">
        <v>1206</v>
      </c>
      <c r="C158">
        <v>218</v>
      </c>
      <c r="D158">
        <v>278</v>
      </c>
      <c r="E158">
        <v>493</v>
      </c>
      <c r="F158">
        <v>554</v>
      </c>
      <c r="G158">
        <v>4.0581276889261098</v>
      </c>
      <c r="H158">
        <v>1.04620104252962</v>
      </c>
      <c r="I158" t="s">
        <v>849</v>
      </c>
      <c r="J158">
        <v>4.5007971764130802E-7</v>
      </c>
      <c r="K158">
        <v>5.4789820144837101E-5</v>
      </c>
      <c r="L158" t="s">
        <v>963</v>
      </c>
      <c r="M158" t="s">
        <v>851</v>
      </c>
      <c r="N158" t="s">
        <v>851</v>
      </c>
      <c r="O158" t="s">
        <v>851</v>
      </c>
      <c r="P158" t="s">
        <v>1150</v>
      </c>
    </row>
    <row r="159" spans="1:16">
      <c r="A159" t="s">
        <v>157</v>
      </c>
      <c r="B159">
        <v>891</v>
      </c>
      <c r="C159">
        <v>367</v>
      </c>
      <c r="D159">
        <v>258</v>
      </c>
      <c r="E159">
        <v>848</v>
      </c>
      <c r="F159">
        <v>662</v>
      </c>
      <c r="G159">
        <v>4.5347986476158102</v>
      </c>
      <c r="H159">
        <v>1.23927585941159</v>
      </c>
      <c r="I159" t="s">
        <v>849</v>
      </c>
      <c r="J159">
        <v>4.6504958663971399E-7</v>
      </c>
      <c r="K159">
        <v>5.6394416989090598E-5</v>
      </c>
      <c r="L159" t="s">
        <v>851</v>
      </c>
      <c r="M159" t="s">
        <v>851</v>
      </c>
      <c r="N159" t="s">
        <v>851</v>
      </c>
      <c r="O159" t="s">
        <v>851</v>
      </c>
      <c r="P159" t="s">
        <v>1151</v>
      </c>
    </row>
    <row r="160" spans="1:16">
      <c r="A160" t="s">
        <v>158</v>
      </c>
      <c r="B160">
        <v>1458</v>
      </c>
      <c r="C160">
        <v>307</v>
      </c>
      <c r="D160">
        <v>321</v>
      </c>
      <c r="E160">
        <v>545</v>
      </c>
      <c r="F160">
        <v>863</v>
      </c>
      <c r="G160">
        <v>4.4505856221220697</v>
      </c>
      <c r="H160">
        <v>1.1197346667047201</v>
      </c>
      <c r="I160" t="s">
        <v>849</v>
      </c>
      <c r="J160">
        <v>5.2218145796885505E-7</v>
      </c>
      <c r="K160">
        <v>6.2839157207252003E-5</v>
      </c>
      <c r="L160" t="s">
        <v>851</v>
      </c>
      <c r="M160" t="s">
        <v>851</v>
      </c>
      <c r="N160" t="s">
        <v>851</v>
      </c>
      <c r="O160" t="s">
        <v>851</v>
      </c>
      <c r="P160" t="s">
        <v>1152</v>
      </c>
    </row>
    <row r="161" spans="1:16">
      <c r="A161" t="s">
        <v>159</v>
      </c>
      <c r="B161">
        <v>810</v>
      </c>
      <c r="C161">
        <v>165</v>
      </c>
      <c r="D161">
        <v>160</v>
      </c>
      <c r="E161">
        <v>326</v>
      </c>
      <c r="F161">
        <v>420</v>
      </c>
      <c r="G161">
        <v>3.5336063532753701</v>
      </c>
      <c r="H161">
        <v>1.1580165992393201</v>
      </c>
      <c r="I161" t="s">
        <v>849</v>
      </c>
      <c r="J161">
        <v>5.5161874907007596E-7</v>
      </c>
      <c r="K161">
        <v>6.5878740679660707E-5</v>
      </c>
      <c r="L161" t="s">
        <v>851</v>
      </c>
      <c r="M161" t="s">
        <v>931</v>
      </c>
      <c r="N161" t="s">
        <v>851</v>
      </c>
      <c r="O161" t="s">
        <v>851</v>
      </c>
      <c r="P161" t="s">
        <v>1153</v>
      </c>
    </row>
    <row r="162" spans="1:16">
      <c r="A162" t="s">
        <v>160</v>
      </c>
      <c r="B162">
        <v>843</v>
      </c>
      <c r="C162">
        <v>161</v>
      </c>
      <c r="D162">
        <v>170</v>
      </c>
      <c r="E162">
        <v>362</v>
      </c>
      <c r="F162">
        <v>374</v>
      </c>
      <c r="G162">
        <v>3.5320127224800499</v>
      </c>
      <c r="H162">
        <v>1.1196650717304799</v>
      </c>
      <c r="I162" t="s">
        <v>849</v>
      </c>
      <c r="J162">
        <v>5.8159898691645195E-7</v>
      </c>
      <c r="K162">
        <v>6.9112169068270395E-5</v>
      </c>
      <c r="L162" t="s">
        <v>851</v>
      </c>
      <c r="M162" t="s">
        <v>851</v>
      </c>
      <c r="N162" t="s">
        <v>851</v>
      </c>
      <c r="O162" t="s">
        <v>851</v>
      </c>
      <c r="P162" t="s">
        <v>1154</v>
      </c>
    </row>
    <row r="163" spans="1:16">
      <c r="A163" t="s">
        <v>161</v>
      </c>
      <c r="B163">
        <v>1428</v>
      </c>
      <c r="C163">
        <v>180</v>
      </c>
      <c r="D163">
        <v>159</v>
      </c>
      <c r="E163">
        <v>329</v>
      </c>
      <c r="F163">
        <v>500</v>
      </c>
      <c r="G163">
        <v>3.65471237630473</v>
      </c>
      <c r="H163">
        <v>1.24288212868813</v>
      </c>
      <c r="I163" t="s">
        <v>849</v>
      </c>
      <c r="J163">
        <v>5.8307707101905996E-7</v>
      </c>
      <c r="K163">
        <v>6.9112169068270395E-5</v>
      </c>
      <c r="L163" t="s">
        <v>851</v>
      </c>
      <c r="M163" t="s">
        <v>851</v>
      </c>
      <c r="N163" t="s">
        <v>1155</v>
      </c>
      <c r="O163" t="s">
        <v>851</v>
      </c>
      <c r="P163" t="s">
        <v>1156</v>
      </c>
    </row>
    <row r="164" spans="1:16">
      <c r="A164" t="s">
        <v>162</v>
      </c>
      <c r="B164">
        <v>1146</v>
      </c>
      <c r="C164">
        <v>13</v>
      </c>
      <c r="D164">
        <v>10</v>
      </c>
      <c r="E164">
        <v>75</v>
      </c>
      <c r="F164">
        <v>64</v>
      </c>
      <c r="G164">
        <v>0.87326317494793704</v>
      </c>
      <c r="H164">
        <v>2.5513511120275898</v>
      </c>
      <c r="I164" t="s">
        <v>849</v>
      </c>
      <c r="J164">
        <v>7.03796868411854E-7</v>
      </c>
      <c r="K164">
        <v>8.2185227645027205E-5</v>
      </c>
      <c r="L164" t="s">
        <v>851</v>
      </c>
      <c r="M164" t="s">
        <v>851</v>
      </c>
      <c r="N164" t="s">
        <v>851</v>
      </c>
      <c r="O164" t="s">
        <v>851</v>
      </c>
      <c r="P164" t="s">
        <v>1157</v>
      </c>
    </row>
    <row r="165" spans="1:16">
      <c r="A165" t="s">
        <v>163</v>
      </c>
      <c r="B165">
        <v>534</v>
      </c>
      <c r="C165">
        <v>18</v>
      </c>
      <c r="D165">
        <v>26</v>
      </c>
      <c r="E165">
        <v>89</v>
      </c>
      <c r="F165">
        <v>110</v>
      </c>
      <c r="G165">
        <v>1.42816252077691</v>
      </c>
      <c r="H165">
        <v>2.13787345413302</v>
      </c>
      <c r="I165" t="s">
        <v>849</v>
      </c>
      <c r="J165">
        <v>7.3625254773856505E-7</v>
      </c>
      <c r="K165">
        <v>8.4720096998719795E-5</v>
      </c>
      <c r="L165" t="s">
        <v>851</v>
      </c>
      <c r="M165" t="s">
        <v>851</v>
      </c>
      <c r="N165" t="s">
        <v>967</v>
      </c>
      <c r="O165" t="s">
        <v>851</v>
      </c>
      <c r="P165" t="s">
        <v>1158</v>
      </c>
    </row>
    <row r="166" spans="1:16">
      <c r="A166" t="s">
        <v>164</v>
      </c>
      <c r="B166">
        <v>1473</v>
      </c>
      <c r="C166">
        <v>235</v>
      </c>
      <c r="D166">
        <v>203</v>
      </c>
      <c r="E166">
        <v>668</v>
      </c>
      <c r="F166">
        <v>433</v>
      </c>
      <c r="G166">
        <v>4.06662350983349</v>
      </c>
      <c r="H166">
        <v>1.3057735148432601</v>
      </c>
      <c r="I166" t="s">
        <v>849</v>
      </c>
      <c r="J166">
        <v>8.4183167727647405E-7</v>
      </c>
      <c r="K166">
        <v>9.4727140211557997E-5</v>
      </c>
      <c r="L166" t="s">
        <v>851</v>
      </c>
      <c r="M166" t="s">
        <v>851</v>
      </c>
      <c r="N166" t="s">
        <v>851</v>
      </c>
      <c r="O166" t="s">
        <v>851</v>
      </c>
      <c r="P166" t="s">
        <v>1159</v>
      </c>
    </row>
    <row r="167" spans="1:16">
      <c r="A167" t="s">
        <v>165</v>
      </c>
      <c r="B167">
        <v>1146</v>
      </c>
      <c r="C167">
        <v>2673</v>
      </c>
      <c r="D167">
        <v>2214</v>
      </c>
      <c r="E167">
        <v>5699</v>
      </c>
      <c r="F167">
        <v>4600</v>
      </c>
      <c r="G167">
        <v>7.3598304404087704</v>
      </c>
      <c r="H167">
        <v>1.0446907714784801</v>
      </c>
      <c r="I167" t="s">
        <v>849</v>
      </c>
      <c r="J167">
        <v>8.7405793002595202E-7</v>
      </c>
      <c r="K167">
        <v>9.7724015871589499E-5</v>
      </c>
      <c r="L167" t="s">
        <v>851</v>
      </c>
      <c r="M167" t="s">
        <v>890</v>
      </c>
      <c r="N167" t="s">
        <v>851</v>
      </c>
      <c r="O167" t="s">
        <v>986</v>
      </c>
      <c r="P167" t="s">
        <v>1160</v>
      </c>
    </row>
    <row r="168" spans="1:16">
      <c r="A168" t="s">
        <v>166</v>
      </c>
      <c r="B168">
        <v>609</v>
      </c>
      <c r="C168">
        <v>4</v>
      </c>
      <c r="D168">
        <v>4</v>
      </c>
      <c r="E168">
        <v>71</v>
      </c>
      <c r="F168">
        <v>28</v>
      </c>
      <c r="G168">
        <v>0.317514434993935</v>
      </c>
      <c r="H168">
        <v>3.5798802797089002</v>
      </c>
      <c r="I168" t="s">
        <v>849</v>
      </c>
      <c r="J168">
        <v>9.0460336880719204E-7</v>
      </c>
      <c r="K168">
        <v>1.00514500122296E-4</v>
      </c>
      <c r="L168" t="s">
        <v>851</v>
      </c>
      <c r="M168" t="s">
        <v>851</v>
      </c>
      <c r="N168" t="s">
        <v>851</v>
      </c>
      <c r="O168" t="s">
        <v>851</v>
      </c>
      <c r="P168" t="s">
        <v>1161</v>
      </c>
    </row>
    <row r="169" spans="1:16">
      <c r="A169" t="s">
        <v>167</v>
      </c>
      <c r="B169">
        <v>777</v>
      </c>
      <c r="C169">
        <v>656</v>
      </c>
      <c r="D169">
        <v>497</v>
      </c>
      <c r="E169">
        <v>1313</v>
      </c>
      <c r="F169">
        <v>1147</v>
      </c>
      <c r="G169">
        <v>5.2897465517356697</v>
      </c>
      <c r="H169">
        <v>1.0582249166280799</v>
      </c>
      <c r="I169" t="s">
        <v>849</v>
      </c>
      <c r="J169">
        <v>9.7432375856229703E-7</v>
      </c>
      <c r="K169">
        <v>1.07036424333487E-4</v>
      </c>
      <c r="L169" t="s">
        <v>851</v>
      </c>
      <c r="M169" t="s">
        <v>851</v>
      </c>
      <c r="N169" t="s">
        <v>851</v>
      </c>
      <c r="O169" t="s">
        <v>851</v>
      </c>
      <c r="P169" t="s">
        <v>1162</v>
      </c>
    </row>
    <row r="170" spans="1:16">
      <c r="A170" t="s">
        <v>168</v>
      </c>
      <c r="B170">
        <v>2091</v>
      </c>
      <c r="C170">
        <v>225</v>
      </c>
      <c r="D170">
        <v>244</v>
      </c>
      <c r="E170">
        <v>436</v>
      </c>
      <c r="F170">
        <v>534</v>
      </c>
      <c r="G170">
        <v>3.9577211366593099</v>
      </c>
      <c r="H170">
        <v>1.0112965026607299</v>
      </c>
      <c r="I170" t="s">
        <v>849</v>
      </c>
      <c r="J170">
        <v>9.8140034964689699E-7</v>
      </c>
      <c r="K170">
        <v>1.07439484805615E-4</v>
      </c>
      <c r="L170" t="s">
        <v>857</v>
      </c>
      <c r="M170" t="s">
        <v>851</v>
      </c>
      <c r="N170" t="s">
        <v>876</v>
      </c>
      <c r="O170" t="s">
        <v>1163</v>
      </c>
      <c r="P170" t="s">
        <v>1164</v>
      </c>
    </row>
    <row r="171" spans="1:16">
      <c r="A171" t="s">
        <v>169</v>
      </c>
      <c r="B171">
        <v>2523</v>
      </c>
      <c r="C171">
        <v>153</v>
      </c>
      <c r="D171">
        <v>166</v>
      </c>
      <c r="E171">
        <v>392</v>
      </c>
      <c r="F171">
        <v>336</v>
      </c>
      <c r="G171">
        <v>3.5080717276269699</v>
      </c>
      <c r="H171">
        <v>1.16270195549003</v>
      </c>
      <c r="I171" t="s">
        <v>849</v>
      </c>
      <c r="J171">
        <v>1.03776145237497E-6</v>
      </c>
      <c r="K171">
        <v>1.1282614079976E-4</v>
      </c>
      <c r="L171" t="s">
        <v>1066</v>
      </c>
      <c r="M171" t="s">
        <v>851</v>
      </c>
      <c r="N171" t="s">
        <v>1067</v>
      </c>
      <c r="O171" t="s">
        <v>1068</v>
      </c>
      <c r="P171" t="s">
        <v>1165</v>
      </c>
    </row>
    <row r="172" spans="1:16">
      <c r="A172" t="s">
        <v>170</v>
      </c>
      <c r="B172">
        <v>1641</v>
      </c>
      <c r="C172">
        <v>191</v>
      </c>
      <c r="D172">
        <v>201</v>
      </c>
      <c r="E172">
        <v>404</v>
      </c>
      <c r="F172">
        <v>425</v>
      </c>
      <c r="G172">
        <v>3.7251066114396099</v>
      </c>
      <c r="H172">
        <v>1.0468766715703</v>
      </c>
      <c r="I172" t="s">
        <v>849</v>
      </c>
      <c r="J172">
        <v>1.0891979430685899E-6</v>
      </c>
      <c r="K172">
        <v>1.16807217506836E-4</v>
      </c>
      <c r="L172" t="s">
        <v>1166</v>
      </c>
      <c r="M172" t="s">
        <v>1167</v>
      </c>
      <c r="N172" t="s">
        <v>1168</v>
      </c>
      <c r="O172" t="s">
        <v>1169</v>
      </c>
      <c r="P172" t="s">
        <v>1170</v>
      </c>
    </row>
    <row r="173" spans="1:16">
      <c r="A173" t="s">
        <v>171</v>
      </c>
      <c r="B173">
        <v>993</v>
      </c>
      <c r="C173">
        <v>18</v>
      </c>
      <c r="D173">
        <v>2</v>
      </c>
      <c r="E173">
        <v>127</v>
      </c>
      <c r="F173">
        <v>75</v>
      </c>
      <c r="G173">
        <v>1.3158652438556</v>
      </c>
      <c r="H173">
        <v>3.28032769088508</v>
      </c>
      <c r="I173" t="s">
        <v>849</v>
      </c>
      <c r="J173">
        <v>1.09718420181587E-6</v>
      </c>
      <c r="K173">
        <v>1.1726481592899101E-4</v>
      </c>
      <c r="L173" t="s">
        <v>851</v>
      </c>
      <c r="M173" t="s">
        <v>851</v>
      </c>
      <c r="N173" t="s">
        <v>851</v>
      </c>
      <c r="O173" t="s">
        <v>851</v>
      </c>
      <c r="P173" t="s">
        <v>1171</v>
      </c>
    </row>
    <row r="174" spans="1:16">
      <c r="A174" t="s">
        <v>172</v>
      </c>
      <c r="B174">
        <v>1788</v>
      </c>
      <c r="C174">
        <v>176</v>
      </c>
      <c r="D174">
        <v>137</v>
      </c>
      <c r="E174">
        <v>375</v>
      </c>
      <c r="F174">
        <v>360</v>
      </c>
      <c r="G174">
        <v>3.5092816344905802</v>
      </c>
      <c r="H174">
        <v>1.1946445579509399</v>
      </c>
      <c r="I174" t="s">
        <v>849</v>
      </c>
      <c r="J174">
        <v>1.18302584307349E-6</v>
      </c>
      <c r="K174">
        <v>1.2433207268754701E-4</v>
      </c>
      <c r="L174" t="s">
        <v>851</v>
      </c>
      <c r="M174" t="s">
        <v>851</v>
      </c>
      <c r="N174" t="s">
        <v>851</v>
      </c>
      <c r="O174" t="s">
        <v>851</v>
      </c>
      <c r="P174" t="s">
        <v>1172</v>
      </c>
    </row>
    <row r="175" spans="1:16">
      <c r="A175" t="s">
        <v>173</v>
      </c>
      <c r="B175">
        <v>2091</v>
      </c>
      <c r="C175">
        <v>556</v>
      </c>
      <c r="D175">
        <v>606</v>
      </c>
      <c r="E175">
        <v>946</v>
      </c>
      <c r="F175">
        <v>1615</v>
      </c>
      <c r="G175">
        <v>5.3168133673407603</v>
      </c>
      <c r="H175">
        <v>1.0936125766657101</v>
      </c>
      <c r="I175" t="s">
        <v>849</v>
      </c>
      <c r="J175">
        <v>1.2095264387433701E-6</v>
      </c>
      <c r="K175">
        <v>1.2665095487023799E-4</v>
      </c>
      <c r="L175" t="s">
        <v>857</v>
      </c>
      <c r="M175" t="s">
        <v>890</v>
      </c>
      <c r="N175" t="s">
        <v>1173</v>
      </c>
      <c r="O175" t="s">
        <v>1174</v>
      </c>
      <c r="P175" t="s">
        <v>1175</v>
      </c>
    </row>
    <row r="176" spans="1:16">
      <c r="A176" t="s">
        <v>174</v>
      </c>
      <c r="B176">
        <v>1752</v>
      </c>
      <c r="C176">
        <v>192</v>
      </c>
      <c r="D176">
        <v>251</v>
      </c>
      <c r="E176">
        <v>456</v>
      </c>
      <c r="F176">
        <v>473</v>
      </c>
      <c r="G176">
        <v>3.8910293075448599</v>
      </c>
      <c r="H176">
        <v>1.03929784584135</v>
      </c>
      <c r="I176" t="s">
        <v>849</v>
      </c>
      <c r="J176">
        <v>1.2445289783077099E-6</v>
      </c>
      <c r="K176">
        <v>1.2950083880219001E-4</v>
      </c>
      <c r="L176" t="s">
        <v>851</v>
      </c>
      <c r="M176" t="s">
        <v>851</v>
      </c>
      <c r="N176" t="s">
        <v>975</v>
      </c>
      <c r="O176" t="s">
        <v>851</v>
      </c>
      <c r="P176" t="s">
        <v>1176</v>
      </c>
    </row>
    <row r="177" spans="1:16">
      <c r="A177" t="s">
        <v>175</v>
      </c>
      <c r="B177">
        <v>636</v>
      </c>
      <c r="C177">
        <v>86</v>
      </c>
      <c r="D177">
        <v>67</v>
      </c>
      <c r="E177">
        <v>213</v>
      </c>
      <c r="F177">
        <v>213</v>
      </c>
      <c r="G177">
        <v>2.6604186422423299</v>
      </c>
      <c r="H177">
        <v>1.4389663842532401</v>
      </c>
      <c r="I177" t="s">
        <v>849</v>
      </c>
      <c r="J177">
        <v>1.2977705378119201E-6</v>
      </c>
      <c r="K177">
        <v>1.3415543372679301E-4</v>
      </c>
      <c r="L177" t="s">
        <v>851</v>
      </c>
      <c r="M177" t="s">
        <v>1177</v>
      </c>
      <c r="N177" t="s">
        <v>1178</v>
      </c>
      <c r="O177" t="s">
        <v>1179</v>
      </c>
      <c r="P177" t="s">
        <v>1180</v>
      </c>
    </row>
    <row r="178" spans="1:16">
      <c r="A178" t="s">
        <v>176</v>
      </c>
      <c r="B178">
        <v>441</v>
      </c>
      <c r="C178">
        <v>0</v>
      </c>
      <c r="D178">
        <v>3</v>
      </c>
      <c r="E178">
        <v>26</v>
      </c>
      <c r="F178">
        <v>25</v>
      </c>
      <c r="G178">
        <v>-0.58347005794569295</v>
      </c>
      <c r="H178">
        <v>3.9556350996903502</v>
      </c>
      <c r="I178" t="s">
        <v>849</v>
      </c>
      <c r="J178">
        <v>1.4181330551685801E-6</v>
      </c>
      <c r="K178">
        <v>1.4423328095616199E-4</v>
      </c>
      <c r="L178" t="s">
        <v>851</v>
      </c>
      <c r="M178" t="s">
        <v>851</v>
      </c>
      <c r="N178" t="s">
        <v>851</v>
      </c>
      <c r="O178" t="s">
        <v>851</v>
      </c>
      <c r="P178" t="s">
        <v>1181</v>
      </c>
    </row>
    <row r="179" spans="1:16">
      <c r="A179" t="s">
        <v>177</v>
      </c>
      <c r="B179">
        <v>1122</v>
      </c>
      <c r="C179">
        <v>4881</v>
      </c>
      <c r="D179">
        <v>4211</v>
      </c>
      <c r="E179">
        <v>7980</v>
      </c>
      <c r="F179">
        <v>29520</v>
      </c>
      <c r="G179">
        <v>8.9391978585369394</v>
      </c>
      <c r="H179">
        <v>1.9725263140623801</v>
      </c>
      <c r="I179" t="s">
        <v>849</v>
      </c>
      <c r="J179">
        <v>1.4344866258441499E-6</v>
      </c>
      <c r="K179">
        <v>1.45090384528075E-4</v>
      </c>
      <c r="L179" t="s">
        <v>851</v>
      </c>
      <c r="M179" t="s">
        <v>851</v>
      </c>
      <c r="N179" t="s">
        <v>851</v>
      </c>
      <c r="O179" t="s">
        <v>851</v>
      </c>
      <c r="P179" t="s">
        <v>1182</v>
      </c>
    </row>
    <row r="180" spans="1:16">
      <c r="A180" t="s">
        <v>178</v>
      </c>
      <c r="B180">
        <v>1680</v>
      </c>
      <c r="C180">
        <v>191</v>
      </c>
      <c r="D180">
        <v>215</v>
      </c>
      <c r="E180">
        <v>537</v>
      </c>
      <c r="F180">
        <v>392</v>
      </c>
      <c r="G180">
        <v>3.85902274201979</v>
      </c>
      <c r="H180">
        <v>1.1720152805969599</v>
      </c>
      <c r="I180" t="s">
        <v>849</v>
      </c>
      <c r="J180">
        <v>1.4357638990376901E-6</v>
      </c>
      <c r="K180">
        <v>1.45090384528075E-4</v>
      </c>
      <c r="L180" t="s">
        <v>851</v>
      </c>
      <c r="M180" t="s">
        <v>851</v>
      </c>
      <c r="N180" t="s">
        <v>851</v>
      </c>
      <c r="O180" t="s">
        <v>851</v>
      </c>
      <c r="P180" t="s">
        <v>1183</v>
      </c>
    </row>
    <row r="181" spans="1:16">
      <c r="A181" t="s">
        <v>179</v>
      </c>
      <c r="B181">
        <v>2484</v>
      </c>
      <c r="C181">
        <v>218</v>
      </c>
      <c r="D181">
        <v>271</v>
      </c>
      <c r="E181">
        <v>545</v>
      </c>
      <c r="F181">
        <v>479</v>
      </c>
      <c r="G181">
        <v>4.0348127357323396</v>
      </c>
      <c r="H181">
        <v>1.04098582620085</v>
      </c>
      <c r="I181" t="s">
        <v>849</v>
      </c>
      <c r="J181">
        <v>1.4728038005183801E-6</v>
      </c>
      <c r="K181">
        <v>1.48357926602377E-4</v>
      </c>
      <c r="L181" t="s">
        <v>1115</v>
      </c>
      <c r="M181" t="s">
        <v>886</v>
      </c>
      <c r="N181" t="s">
        <v>1184</v>
      </c>
      <c r="O181" t="s">
        <v>1185</v>
      </c>
      <c r="P181" t="s">
        <v>1186</v>
      </c>
    </row>
    <row r="182" spans="1:16">
      <c r="A182" t="s">
        <v>180</v>
      </c>
      <c r="B182">
        <v>1197</v>
      </c>
      <c r="C182">
        <v>106</v>
      </c>
      <c r="D182">
        <v>108</v>
      </c>
      <c r="E182">
        <v>241</v>
      </c>
      <c r="F182">
        <v>277</v>
      </c>
      <c r="G182">
        <v>2.9912727779394102</v>
      </c>
      <c r="H182">
        <v>1.2383237793628199</v>
      </c>
      <c r="I182" t="s">
        <v>849</v>
      </c>
      <c r="J182">
        <v>1.6254704578095799E-6</v>
      </c>
      <c r="K182">
        <v>1.60154556450869E-4</v>
      </c>
      <c r="L182" t="s">
        <v>1187</v>
      </c>
      <c r="M182" t="s">
        <v>851</v>
      </c>
      <c r="N182" t="s">
        <v>967</v>
      </c>
      <c r="O182" t="s">
        <v>1188</v>
      </c>
      <c r="P182" t="s">
        <v>1189</v>
      </c>
    </row>
    <row r="183" spans="1:16">
      <c r="A183" t="s">
        <v>181</v>
      </c>
      <c r="B183">
        <v>762</v>
      </c>
      <c r="C183">
        <v>30</v>
      </c>
      <c r="D183">
        <v>7</v>
      </c>
      <c r="E183">
        <v>137</v>
      </c>
      <c r="F183">
        <v>102</v>
      </c>
      <c r="G183">
        <v>1.6173901558091499</v>
      </c>
      <c r="H183">
        <v>2.6396498919174198</v>
      </c>
      <c r="I183" t="s">
        <v>849</v>
      </c>
      <c r="J183">
        <v>1.6944730348988699E-6</v>
      </c>
      <c r="K183">
        <v>1.6540260160162999E-4</v>
      </c>
      <c r="L183" t="s">
        <v>851</v>
      </c>
      <c r="M183" t="s">
        <v>851</v>
      </c>
      <c r="N183" t="s">
        <v>851</v>
      </c>
      <c r="O183" t="s">
        <v>851</v>
      </c>
      <c r="P183" t="s">
        <v>1190</v>
      </c>
    </row>
    <row r="184" spans="1:16">
      <c r="A184" t="s">
        <v>182</v>
      </c>
      <c r="B184">
        <v>1776</v>
      </c>
      <c r="C184">
        <v>991</v>
      </c>
      <c r="D184">
        <v>781</v>
      </c>
      <c r="E184">
        <v>1950</v>
      </c>
      <c r="F184">
        <v>1691</v>
      </c>
      <c r="G184">
        <v>5.8720635219989301</v>
      </c>
      <c r="H184">
        <v>1.00494299210744</v>
      </c>
      <c r="I184" t="s">
        <v>849</v>
      </c>
      <c r="J184">
        <v>1.7374131504985599E-6</v>
      </c>
      <c r="K184">
        <v>1.6855045914482801E-4</v>
      </c>
      <c r="L184" t="s">
        <v>1191</v>
      </c>
      <c r="M184" t="s">
        <v>851</v>
      </c>
      <c r="N184" t="s">
        <v>1192</v>
      </c>
      <c r="O184" t="s">
        <v>1193</v>
      </c>
      <c r="P184" t="s">
        <v>1194</v>
      </c>
    </row>
    <row r="185" spans="1:16">
      <c r="A185" t="s">
        <v>183</v>
      </c>
      <c r="B185">
        <v>768</v>
      </c>
      <c r="C185">
        <v>34</v>
      </c>
      <c r="D185">
        <v>9</v>
      </c>
      <c r="E185">
        <v>215</v>
      </c>
      <c r="F185">
        <v>93</v>
      </c>
      <c r="G185">
        <v>1.96457316347181</v>
      </c>
      <c r="H185">
        <v>2.80364249354913</v>
      </c>
      <c r="I185" t="s">
        <v>849</v>
      </c>
      <c r="J185">
        <v>1.81458182800015E-6</v>
      </c>
      <c r="K185">
        <v>1.7496009313460801E-4</v>
      </c>
      <c r="L185" t="s">
        <v>857</v>
      </c>
      <c r="M185" t="s">
        <v>851</v>
      </c>
      <c r="N185" t="s">
        <v>851</v>
      </c>
      <c r="O185" t="s">
        <v>851</v>
      </c>
      <c r="P185" t="s">
        <v>1195</v>
      </c>
    </row>
    <row r="186" spans="1:16">
      <c r="A186" t="s">
        <v>184</v>
      </c>
      <c r="B186">
        <v>1020</v>
      </c>
      <c r="C186">
        <v>12</v>
      </c>
      <c r="D186">
        <v>8</v>
      </c>
      <c r="E186">
        <v>142</v>
      </c>
      <c r="F186">
        <v>43</v>
      </c>
      <c r="G186">
        <v>1.2127443628953201</v>
      </c>
      <c r="H186">
        <v>3.1857877260311098</v>
      </c>
      <c r="I186" t="s">
        <v>849</v>
      </c>
      <c r="J186">
        <v>1.90158673560648E-6</v>
      </c>
      <c r="K186">
        <v>1.8168220662708099E-4</v>
      </c>
      <c r="L186" t="s">
        <v>1081</v>
      </c>
      <c r="M186" t="s">
        <v>851</v>
      </c>
      <c r="N186" t="s">
        <v>1196</v>
      </c>
      <c r="O186" t="s">
        <v>1128</v>
      </c>
      <c r="P186" t="s">
        <v>1197</v>
      </c>
    </row>
    <row r="187" spans="1:16">
      <c r="A187" t="s">
        <v>185</v>
      </c>
      <c r="B187">
        <v>465</v>
      </c>
      <c r="C187">
        <v>32</v>
      </c>
      <c r="D187">
        <v>4</v>
      </c>
      <c r="E187">
        <v>100</v>
      </c>
      <c r="F187">
        <v>222</v>
      </c>
      <c r="G187">
        <v>1.9617279138167201</v>
      </c>
      <c r="H187">
        <v>3.0707719602678298</v>
      </c>
      <c r="I187" t="s">
        <v>849</v>
      </c>
      <c r="J187">
        <v>1.9657614389610698E-6</v>
      </c>
      <c r="K187">
        <v>1.8668220605121599E-4</v>
      </c>
      <c r="L187" t="s">
        <v>851</v>
      </c>
      <c r="M187" t="s">
        <v>851</v>
      </c>
      <c r="N187" t="s">
        <v>851</v>
      </c>
      <c r="O187" t="s">
        <v>851</v>
      </c>
      <c r="P187" t="s">
        <v>1198</v>
      </c>
    </row>
    <row r="188" spans="1:16">
      <c r="A188" t="s">
        <v>186</v>
      </c>
      <c r="B188">
        <v>687</v>
      </c>
      <c r="C188">
        <v>15</v>
      </c>
      <c r="D188">
        <v>22</v>
      </c>
      <c r="E188">
        <v>152</v>
      </c>
      <c r="F188">
        <v>65</v>
      </c>
      <c r="G188">
        <v>1.50638653504732</v>
      </c>
      <c r="H188">
        <v>2.5396854115110998</v>
      </c>
      <c r="I188" t="s">
        <v>849</v>
      </c>
      <c r="J188">
        <v>2.04202688037199E-6</v>
      </c>
      <c r="K188">
        <v>1.9276366919535401E-4</v>
      </c>
      <c r="L188" t="s">
        <v>857</v>
      </c>
      <c r="M188" t="s">
        <v>851</v>
      </c>
      <c r="N188" t="s">
        <v>851</v>
      </c>
      <c r="O188" t="s">
        <v>851</v>
      </c>
      <c r="P188" t="s">
        <v>1199</v>
      </c>
    </row>
    <row r="189" spans="1:16">
      <c r="A189" t="s">
        <v>187</v>
      </c>
      <c r="B189">
        <v>4293</v>
      </c>
      <c r="C189">
        <v>122</v>
      </c>
      <c r="D189">
        <v>128</v>
      </c>
      <c r="E189">
        <v>425</v>
      </c>
      <c r="F189">
        <v>257</v>
      </c>
      <c r="G189">
        <v>3.34747931254776</v>
      </c>
      <c r="H189">
        <v>1.42900591700173</v>
      </c>
      <c r="I189" t="s">
        <v>849</v>
      </c>
      <c r="J189">
        <v>2.05738617695045E-6</v>
      </c>
      <c r="K189">
        <v>1.9363381723304699E-4</v>
      </c>
      <c r="L189" t="s">
        <v>885</v>
      </c>
      <c r="M189" t="s">
        <v>886</v>
      </c>
      <c r="N189" t="s">
        <v>887</v>
      </c>
      <c r="O189" t="s">
        <v>888</v>
      </c>
      <c r="P189" t="s">
        <v>1200</v>
      </c>
    </row>
    <row r="190" spans="1:16">
      <c r="A190" t="s">
        <v>188</v>
      </c>
      <c r="B190">
        <v>840</v>
      </c>
      <c r="C190">
        <v>88</v>
      </c>
      <c r="D190">
        <v>55</v>
      </c>
      <c r="E190">
        <v>192</v>
      </c>
      <c r="F190">
        <v>236</v>
      </c>
      <c r="G190">
        <v>2.6374440986017702</v>
      </c>
      <c r="H190">
        <v>1.53361271012178</v>
      </c>
      <c r="I190" t="s">
        <v>849</v>
      </c>
      <c r="J190">
        <v>2.0770638774176098E-6</v>
      </c>
      <c r="K190">
        <v>1.9490400890208201E-4</v>
      </c>
      <c r="L190" t="s">
        <v>851</v>
      </c>
      <c r="M190" t="s">
        <v>851</v>
      </c>
      <c r="N190" t="s">
        <v>851</v>
      </c>
      <c r="O190" t="s">
        <v>851</v>
      </c>
      <c r="P190" t="s">
        <v>1201</v>
      </c>
    </row>
    <row r="191" spans="1:16">
      <c r="A191" t="s">
        <v>189</v>
      </c>
      <c r="B191">
        <v>693</v>
      </c>
      <c r="C191">
        <v>8</v>
      </c>
      <c r="D191">
        <v>7</v>
      </c>
      <c r="E191">
        <v>47</v>
      </c>
      <c r="F191">
        <v>53</v>
      </c>
      <c r="G191">
        <v>0.402982578185615</v>
      </c>
      <c r="H191">
        <v>2.6805417184914102</v>
      </c>
      <c r="I191" t="s">
        <v>849</v>
      </c>
      <c r="J191">
        <v>2.1750551830835199E-6</v>
      </c>
      <c r="K191">
        <v>2.01697984904236E-4</v>
      </c>
      <c r="L191" t="s">
        <v>851</v>
      </c>
      <c r="M191" t="s">
        <v>851</v>
      </c>
      <c r="N191" t="s">
        <v>851</v>
      </c>
      <c r="O191" t="s">
        <v>851</v>
      </c>
      <c r="P191" t="s">
        <v>1202</v>
      </c>
    </row>
    <row r="192" spans="1:16">
      <c r="A192" t="s">
        <v>190</v>
      </c>
      <c r="B192">
        <v>1590</v>
      </c>
      <c r="C192">
        <v>58</v>
      </c>
      <c r="D192">
        <v>28</v>
      </c>
      <c r="E192">
        <v>126</v>
      </c>
      <c r="F192">
        <v>237</v>
      </c>
      <c r="G192">
        <v>2.2872203478285398</v>
      </c>
      <c r="H192">
        <v>2.0122103905598601</v>
      </c>
      <c r="I192" t="s">
        <v>849</v>
      </c>
      <c r="J192">
        <v>2.1834754871244902E-6</v>
      </c>
      <c r="K192">
        <v>2.01885039981079E-4</v>
      </c>
      <c r="L192" t="s">
        <v>851</v>
      </c>
      <c r="M192" t="s">
        <v>886</v>
      </c>
      <c r="N192" t="s">
        <v>865</v>
      </c>
      <c r="O192" t="s">
        <v>1203</v>
      </c>
      <c r="P192" t="s">
        <v>1204</v>
      </c>
    </row>
    <row r="193" spans="1:16">
      <c r="A193" t="s">
        <v>191</v>
      </c>
      <c r="B193">
        <v>1050</v>
      </c>
      <c r="C193">
        <v>230</v>
      </c>
      <c r="D193">
        <v>260</v>
      </c>
      <c r="E193">
        <v>613</v>
      </c>
      <c r="F193">
        <v>456</v>
      </c>
      <c r="G193">
        <v>4.0813995899422801</v>
      </c>
      <c r="H193">
        <v>1.10297686373051</v>
      </c>
      <c r="I193" t="s">
        <v>849</v>
      </c>
      <c r="J193">
        <v>2.32259577662726E-6</v>
      </c>
      <c r="K193">
        <v>2.1225832533704601E-4</v>
      </c>
      <c r="L193" t="s">
        <v>995</v>
      </c>
      <c r="M193" t="s">
        <v>851</v>
      </c>
      <c r="N193" t="s">
        <v>851</v>
      </c>
      <c r="O193" t="s">
        <v>851</v>
      </c>
      <c r="P193" t="s">
        <v>1205</v>
      </c>
    </row>
    <row r="194" spans="1:16">
      <c r="A194" t="s">
        <v>192</v>
      </c>
      <c r="B194">
        <v>648</v>
      </c>
      <c r="C194">
        <v>374</v>
      </c>
      <c r="D194">
        <v>354</v>
      </c>
      <c r="E194">
        <v>842</v>
      </c>
      <c r="F194">
        <v>657</v>
      </c>
      <c r="G194">
        <v>4.5943675981585601</v>
      </c>
      <c r="H194">
        <v>1.014844804884</v>
      </c>
      <c r="I194" t="s">
        <v>849</v>
      </c>
      <c r="J194">
        <v>2.33005225586465E-6</v>
      </c>
      <c r="K194">
        <v>2.12324328251897E-4</v>
      </c>
      <c r="L194" t="s">
        <v>851</v>
      </c>
      <c r="M194" t="s">
        <v>1206</v>
      </c>
      <c r="N194" t="s">
        <v>851</v>
      </c>
      <c r="O194" t="s">
        <v>1207</v>
      </c>
      <c r="P194" t="s">
        <v>1208</v>
      </c>
    </row>
    <row r="195" spans="1:16">
      <c r="A195" t="s">
        <v>193</v>
      </c>
      <c r="B195">
        <v>582</v>
      </c>
      <c r="C195">
        <v>224</v>
      </c>
      <c r="D195">
        <v>285</v>
      </c>
      <c r="E195">
        <v>782</v>
      </c>
      <c r="F195">
        <v>471</v>
      </c>
      <c r="G195">
        <v>4.25993787619137</v>
      </c>
      <c r="H195">
        <v>1.2858992196236101</v>
      </c>
      <c r="I195" t="s">
        <v>849</v>
      </c>
      <c r="J195">
        <v>2.3748494107937499E-6</v>
      </c>
      <c r="K195">
        <v>2.15782786953648E-4</v>
      </c>
      <c r="L195" t="s">
        <v>857</v>
      </c>
      <c r="M195" t="s">
        <v>890</v>
      </c>
      <c r="N195" t="s">
        <v>865</v>
      </c>
      <c r="O195" t="s">
        <v>1071</v>
      </c>
      <c r="P195" t="s">
        <v>1209</v>
      </c>
    </row>
    <row r="196" spans="1:16">
      <c r="A196" t="s">
        <v>194</v>
      </c>
      <c r="B196">
        <v>2550</v>
      </c>
      <c r="C196">
        <v>110</v>
      </c>
      <c r="D196">
        <v>85</v>
      </c>
      <c r="E196">
        <v>296</v>
      </c>
      <c r="F196">
        <v>228</v>
      </c>
      <c r="G196">
        <v>2.9739993711592301</v>
      </c>
      <c r="H196">
        <v>1.39466914089978</v>
      </c>
      <c r="I196" t="s">
        <v>849</v>
      </c>
      <c r="J196">
        <v>2.4330051983970402E-6</v>
      </c>
      <c r="K196">
        <v>2.2043166925362099E-4</v>
      </c>
      <c r="L196" t="s">
        <v>1210</v>
      </c>
      <c r="M196" t="s">
        <v>851</v>
      </c>
      <c r="N196" t="s">
        <v>1211</v>
      </c>
      <c r="O196" t="s">
        <v>1212</v>
      </c>
      <c r="P196" t="s">
        <v>1213</v>
      </c>
    </row>
    <row r="197" spans="1:16">
      <c r="A197" t="s">
        <v>195</v>
      </c>
      <c r="B197">
        <v>3798</v>
      </c>
      <c r="C197">
        <v>12</v>
      </c>
      <c r="D197">
        <v>10</v>
      </c>
      <c r="E197">
        <v>78</v>
      </c>
      <c r="F197">
        <v>53</v>
      </c>
      <c r="G197">
        <v>0.79785539573265696</v>
      </c>
      <c r="H197">
        <v>2.5360204696106998</v>
      </c>
      <c r="I197" t="s">
        <v>849</v>
      </c>
      <c r="J197">
        <v>2.4416035280473201E-6</v>
      </c>
      <c r="K197">
        <v>2.2057684136333501E-4</v>
      </c>
      <c r="L197" t="s">
        <v>1214</v>
      </c>
      <c r="M197" t="s">
        <v>1215</v>
      </c>
      <c r="N197" t="s">
        <v>1216</v>
      </c>
      <c r="O197" t="s">
        <v>888</v>
      </c>
      <c r="P197" t="s">
        <v>1217</v>
      </c>
    </row>
    <row r="198" spans="1:16">
      <c r="A198" t="s">
        <v>196</v>
      </c>
      <c r="B198">
        <v>924</v>
      </c>
      <c r="C198">
        <v>86</v>
      </c>
      <c r="D198">
        <v>66</v>
      </c>
      <c r="E198">
        <v>175</v>
      </c>
      <c r="F198">
        <v>265</v>
      </c>
      <c r="G198">
        <v>2.6843082684986701</v>
      </c>
      <c r="H198">
        <v>1.4835012874456901</v>
      </c>
      <c r="I198" t="s">
        <v>849</v>
      </c>
      <c r="J198">
        <v>2.463512411028E-6</v>
      </c>
      <c r="K198">
        <v>2.21920236592291E-4</v>
      </c>
      <c r="L198" t="s">
        <v>851</v>
      </c>
      <c r="M198" t="s">
        <v>851</v>
      </c>
      <c r="N198" t="s">
        <v>851</v>
      </c>
      <c r="O198" t="s">
        <v>851</v>
      </c>
      <c r="P198" t="s">
        <v>1218</v>
      </c>
    </row>
    <row r="199" spans="1:16">
      <c r="A199" t="s">
        <v>197</v>
      </c>
      <c r="B199">
        <v>1707</v>
      </c>
      <c r="C199">
        <v>122</v>
      </c>
      <c r="D199">
        <v>160</v>
      </c>
      <c r="E199">
        <v>341</v>
      </c>
      <c r="F199">
        <v>307</v>
      </c>
      <c r="G199">
        <v>3.33637002312493</v>
      </c>
      <c r="H199">
        <v>1.17466857223546</v>
      </c>
      <c r="I199" t="s">
        <v>849</v>
      </c>
      <c r="J199">
        <v>2.58872075744148E-6</v>
      </c>
      <c r="K199">
        <v>2.30969388142013E-4</v>
      </c>
      <c r="L199" t="s">
        <v>851</v>
      </c>
      <c r="M199" t="s">
        <v>851</v>
      </c>
      <c r="N199" t="s">
        <v>851</v>
      </c>
      <c r="O199" t="s">
        <v>851</v>
      </c>
      <c r="P199" t="s">
        <v>1219</v>
      </c>
    </row>
    <row r="200" spans="1:16">
      <c r="A200" t="s">
        <v>198</v>
      </c>
      <c r="B200">
        <v>492</v>
      </c>
      <c r="C200">
        <v>92</v>
      </c>
      <c r="D200">
        <v>27</v>
      </c>
      <c r="E200">
        <v>380</v>
      </c>
      <c r="F200">
        <v>216</v>
      </c>
      <c r="G200">
        <v>2.9722576813222199</v>
      </c>
      <c r="H200">
        <v>2.2834991322742</v>
      </c>
      <c r="I200" t="s">
        <v>849</v>
      </c>
      <c r="J200">
        <v>2.5932685274595599E-6</v>
      </c>
      <c r="K200">
        <v>2.30969388142013E-4</v>
      </c>
      <c r="L200" t="s">
        <v>851</v>
      </c>
      <c r="M200" t="s">
        <v>851</v>
      </c>
      <c r="N200" t="s">
        <v>851</v>
      </c>
      <c r="O200" t="s">
        <v>851</v>
      </c>
      <c r="P200" t="s">
        <v>1220</v>
      </c>
    </row>
    <row r="201" spans="1:16">
      <c r="A201" t="s">
        <v>199</v>
      </c>
      <c r="B201">
        <v>1338</v>
      </c>
      <c r="C201">
        <v>88</v>
      </c>
      <c r="D201">
        <v>104</v>
      </c>
      <c r="E201">
        <v>193</v>
      </c>
      <c r="F201">
        <v>334</v>
      </c>
      <c r="G201">
        <v>2.9566774364335902</v>
      </c>
      <c r="H201">
        <v>1.4111452438060901</v>
      </c>
      <c r="I201" t="s">
        <v>849</v>
      </c>
      <c r="J201">
        <v>2.6892668754576998E-6</v>
      </c>
      <c r="K201">
        <v>2.3817386324805E-4</v>
      </c>
      <c r="L201" t="s">
        <v>851</v>
      </c>
      <c r="M201" t="s">
        <v>851</v>
      </c>
      <c r="N201" t="s">
        <v>1015</v>
      </c>
      <c r="O201" t="s">
        <v>851</v>
      </c>
      <c r="P201" t="s">
        <v>1221</v>
      </c>
    </row>
    <row r="202" spans="1:16">
      <c r="A202" t="s">
        <v>200</v>
      </c>
      <c r="B202">
        <v>963</v>
      </c>
      <c r="C202">
        <v>185</v>
      </c>
      <c r="D202">
        <v>372</v>
      </c>
      <c r="E202">
        <v>590</v>
      </c>
      <c r="F202">
        <v>781</v>
      </c>
      <c r="G202">
        <v>4.3708637889697899</v>
      </c>
      <c r="H202">
        <v>1.2726464172647101</v>
      </c>
      <c r="I202" t="s">
        <v>849</v>
      </c>
      <c r="J202">
        <v>2.8389581452492898E-6</v>
      </c>
      <c r="K202">
        <v>2.5072692258141399E-4</v>
      </c>
      <c r="L202" t="s">
        <v>941</v>
      </c>
      <c r="M202" t="s">
        <v>851</v>
      </c>
      <c r="N202" t="s">
        <v>1222</v>
      </c>
      <c r="O202" t="s">
        <v>882</v>
      </c>
      <c r="P202" t="s">
        <v>1223</v>
      </c>
    </row>
    <row r="203" spans="1:16">
      <c r="A203" t="s">
        <v>201</v>
      </c>
      <c r="B203">
        <v>1266</v>
      </c>
      <c r="C203">
        <v>29</v>
      </c>
      <c r="D203">
        <v>33</v>
      </c>
      <c r="E203">
        <v>163</v>
      </c>
      <c r="F203">
        <v>93</v>
      </c>
      <c r="G203">
        <v>1.8186006177961</v>
      </c>
      <c r="H203">
        <v>2.0258058787627098</v>
      </c>
      <c r="I203" t="s">
        <v>849</v>
      </c>
      <c r="J203">
        <v>2.8689360160051402E-6</v>
      </c>
      <c r="K203">
        <v>2.5266671410230699E-4</v>
      </c>
      <c r="L203" t="s">
        <v>1224</v>
      </c>
      <c r="M203" t="s">
        <v>851</v>
      </c>
      <c r="N203" t="s">
        <v>1225</v>
      </c>
      <c r="O203" t="s">
        <v>1226</v>
      </c>
      <c r="P203" t="s">
        <v>1227</v>
      </c>
    </row>
    <row r="204" spans="1:16">
      <c r="A204" t="s">
        <v>202</v>
      </c>
      <c r="B204">
        <v>1353</v>
      </c>
      <c r="C204">
        <v>1793</v>
      </c>
      <c r="D204">
        <v>1472</v>
      </c>
      <c r="E204">
        <v>2686</v>
      </c>
      <c r="F204">
        <v>5118</v>
      </c>
      <c r="G204">
        <v>6.88547044643642</v>
      </c>
      <c r="H204">
        <v>1.2007597807741499</v>
      </c>
      <c r="I204" t="s">
        <v>849</v>
      </c>
      <c r="J204">
        <v>2.9173390342409499E-6</v>
      </c>
      <c r="K204">
        <v>2.5621387858101098E-4</v>
      </c>
      <c r="L204" t="s">
        <v>1081</v>
      </c>
      <c r="M204" t="s">
        <v>1228</v>
      </c>
      <c r="N204" t="s">
        <v>1229</v>
      </c>
      <c r="O204" t="s">
        <v>1230</v>
      </c>
      <c r="P204" t="s">
        <v>1231</v>
      </c>
    </row>
    <row r="205" spans="1:16">
      <c r="A205" t="s">
        <v>203</v>
      </c>
      <c r="B205">
        <v>1728</v>
      </c>
      <c r="C205">
        <v>385</v>
      </c>
      <c r="D205">
        <v>280</v>
      </c>
      <c r="E205">
        <v>933</v>
      </c>
      <c r="F205">
        <v>638</v>
      </c>
      <c r="G205">
        <v>4.6037521140273201</v>
      </c>
      <c r="H205">
        <v>1.21130207145278</v>
      </c>
      <c r="I205" t="s">
        <v>849</v>
      </c>
      <c r="J205">
        <v>2.9425354888369001E-6</v>
      </c>
      <c r="K205">
        <v>2.5665660700228201E-4</v>
      </c>
      <c r="L205" t="s">
        <v>1232</v>
      </c>
      <c r="M205" t="s">
        <v>851</v>
      </c>
      <c r="N205" t="s">
        <v>1155</v>
      </c>
      <c r="O205" t="s">
        <v>851</v>
      </c>
      <c r="P205" t="s">
        <v>1233</v>
      </c>
    </row>
    <row r="206" spans="1:16">
      <c r="A206" t="s">
        <v>204</v>
      </c>
      <c r="B206">
        <v>966</v>
      </c>
      <c r="C206">
        <v>4</v>
      </c>
      <c r="D206">
        <v>1</v>
      </c>
      <c r="E206">
        <v>24</v>
      </c>
      <c r="F206">
        <v>37</v>
      </c>
      <c r="G206">
        <v>-0.331362729917411</v>
      </c>
      <c r="H206">
        <v>3.4969731305474498</v>
      </c>
      <c r="I206" t="s">
        <v>849</v>
      </c>
      <c r="J206">
        <v>2.9468010953352799E-6</v>
      </c>
      <c r="K206">
        <v>2.5665660700228201E-4</v>
      </c>
      <c r="L206" t="s">
        <v>857</v>
      </c>
      <c r="M206" t="s">
        <v>851</v>
      </c>
      <c r="N206" t="s">
        <v>851</v>
      </c>
      <c r="O206" t="s">
        <v>851</v>
      </c>
      <c r="P206" t="s">
        <v>1234</v>
      </c>
    </row>
    <row r="207" spans="1:16">
      <c r="A207" t="s">
        <v>205</v>
      </c>
      <c r="B207">
        <v>564</v>
      </c>
      <c r="C207">
        <v>40</v>
      </c>
      <c r="D207">
        <v>53</v>
      </c>
      <c r="E207">
        <v>143</v>
      </c>
      <c r="F207">
        <v>145</v>
      </c>
      <c r="G207">
        <v>2.0639857044416399</v>
      </c>
      <c r="H207">
        <v>1.59956602420062</v>
      </c>
      <c r="I207" t="s">
        <v>849</v>
      </c>
      <c r="J207">
        <v>3.0464723400909002E-6</v>
      </c>
      <c r="K207">
        <v>2.6460668432706899E-4</v>
      </c>
      <c r="L207" t="s">
        <v>857</v>
      </c>
      <c r="M207" t="s">
        <v>890</v>
      </c>
      <c r="N207" t="s">
        <v>865</v>
      </c>
      <c r="O207" t="s">
        <v>1071</v>
      </c>
      <c r="P207" t="s">
        <v>1235</v>
      </c>
    </row>
    <row r="208" spans="1:16">
      <c r="A208" t="s">
        <v>206</v>
      </c>
      <c r="B208">
        <v>1428</v>
      </c>
      <c r="C208">
        <v>216</v>
      </c>
      <c r="D208">
        <v>188</v>
      </c>
      <c r="E208">
        <v>443</v>
      </c>
      <c r="F208">
        <v>413</v>
      </c>
      <c r="G208">
        <v>3.77372075421356</v>
      </c>
      <c r="H208">
        <v>1.0493020487056499</v>
      </c>
      <c r="I208" t="s">
        <v>849</v>
      </c>
      <c r="J208">
        <v>3.1176085718109801E-6</v>
      </c>
      <c r="K208">
        <v>2.67106197447359E-4</v>
      </c>
      <c r="L208" t="s">
        <v>851</v>
      </c>
      <c r="M208" t="s">
        <v>851</v>
      </c>
      <c r="N208" t="s">
        <v>851</v>
      </c>
      <c r="O208" t="s">
        <v>851</v>
      </c>
      <c r="P208" t="s">
        <v>1236</v>
      </c>
    </row>
    <row r="209" spans="1:16">
      <c r="A209" t="s">
        <v>207</v>
      </c>
      <c r="B209">
        <v>948</v>
      </c>
      <c r="C209">
        <v>78</v>
      </c>
      <c r="D209">
        <v>56</v>
      </c>
      <c r="E209">
        <v>242</v>
      </c>
      <c r="F209">
        <v>169</v>
      </c>
      <c r="G209">
        <v>2.58069308225088</v>
      </c>
      <c r="H209">
        <v>1.5863502227975901</v>
      </c>
      <c r="I209" t="s">
        <v>849</v>
      </c>
      <c r="J209">
        <v>3.2261486566414498E-6</v>
      </c>
      <c r="K209">
        <v>2.7491146214931998E-4</v>
      </c>
      <c r="L209" t="s">
        <v>851</v>
      </c>
      <c r="M209" t="s">
        <v>851</v>
      </c>
      <c r="N209" t="s">
        <v>1237</v>
      </c>
      <c r="O209" t="s">
        <v>1238</v>
      </c>
      <c r="P209" t="s">
        <v>1239</v>
      </c>
    </row>
    <row r="210" spans="1:16">
      <c r="A210" t="s">
        <v>208</v>
      </c>
      <c r="B210">
        <v>588</v>
      </c>
      <c r="C210">
        <v>34</v>
      </c>
      <c r="D210">
        <v>52</v>
      </c>
      <c r="E210">
        <v>119</v>
      </c>
      <c r="F210">
        <v>170</v>
      </c>
      <c r="G210">
        <v>2.0348611378745298</v>
      </c>
      <c r="H210">
        <v>1.7104642902143601</v>
      </c>
      <c r="I210" t="s">
        <v>849</v>
      </c>
      <c r="J210">
        <v>3.2686135396988598E-6</v>
      </c>
      <c r="K210">
        <v>2.77032570680552E-4</v>
      </c>
      <c r="L210" t="s">
        <v>851</v>
      </c>
      <c r="M210" t="s">
        <v>851</v>
      </c>
      <c r="N210" t="s">
        <v>851</v>
      </c>
      <c r="O210" t="s">
        <v>851</v>
      </c>
      <c r="P210" t="s">
        <v>1240</v>
      </c>
    </row>
    <row r="211" spans="1:16">
      <c r="A211" t="s">
        <v>209</v>
      </c>
      <c r="B211">
        <v>1443</v>
      </c>
      <c r="C211">
        <v>232</v>
      </c>
      <c r="D211">
        <v>161</v>
      </c>
      <c r="E211">
        <v>403</v>
      </c>
      <c r="F211">
        <v>495</v>
      </c>
      <c r="G211">
        <v>3.8042984472622501</v>
      </c>
      <c r="H211">
        <v>1.1460754011174501</v>
      </c>
      <c r="I211" t="s">
        <v>849</v>
      </c>
      <c r="J211">
        <v>3.33880602887622E-6</v>
      </c>
      <c r="K211">
        <v>2.8146849006534301E-4</v>
      </c>
      <c r="L211" t="s">
        <v>851</v>
      </c>
      <c r="M211" t="s">
        <v>886</v>
      </c>
      <c r="N211" t="s">
        <v>1241</v>
      </c>
      <c r="O211" t="s">
        <v>1242</v>
      </c>
      <c r="P211" t="s">
        <v>1243</v>
      </c>
    </row>
    <row r="212" spans="1:16">
      <c r="A212" t="s">
        <v>210</v>
      </c>
      <c r="B212">
        <v>2364</v>
      </c>
      <c r="C212">
        <v>288</v>
      </c>
      <c r="D212">
        <v>344</v>
      </c>
      <c r="E212">
        <v>513</v>
      </c>
      <c r="F212">
        <v>1112</v>
      </c>
      <c r="G212">
        <v>4.5906164170423303</v>
      </c>
      <c r="H212">
        <v>1.31139116493514</v>
      </c>
      <c r="I212" t="s">
        <v>849</v>
      </c>
      <c r="J212">
        <v>3.3943755095570602E-6</v>
      </c>
      <c r="K212">
        <v>2.8469145171619603E-4</v>
      </c>
      <c r="L212" t="s">
        <v>851</v>
      </c>
      <c r="M212" t="s">
        <v>851</v>
      </c>
      <c r="N212" t="s">
        <v>851</v>
      </c>
      <c r="O212" t="s">
        <v>851</v>
      </c>
      <c r="P212" t="s">
        <v>1244</v>
      </c>
    </row>
    <row r="213" spans="1:16">
      <c r="A213" t="s">
        <v>211</v>
      </c>
      <c r="B213">
        <v>1680</v>
      </c>
      <c r="C213">
        <v>184</v>
      </c>
      <c r="D213">
        <v>161</v>
      </c>
      <c r="E213">
        <v>360</v>
      </c>
      <c r="F213">
        <v>380</v>
      </c>
      <c r="G213">
        <v>3.55707506362273</v>
      </c>
      <c r="H213">
        <v>1.06370431483945</v>
      </c>
      <c r="I213" t="s">
        <v>849</v>
      </c>
      <c r="J213">
        <v>3.5603605515316402E-6</v>
      </c>
      <c r="K213">
        <v>2.9588199184977398E-4</v>
      </c>
      <c r="L213" t="s">
        <v>851</v>
      </c>
      <c r="M213" t="s">
        <v>851</v>
      </c>
      <c r="N213" t="s">
        <v>851</v>
      </c>
      <c r="O213" t="s">
        <v>851</v>
      </c>
      <c r="P213" t="s">
        <v>1245</v>
      </c>
    </row>
    <row r="214" spans="1:16">
      <c r="A214" t="s">
        <v>212</v>
      </c>
      <c r="B214">
        <v>1782</v>
      </c>
      <c r="C214">
        <v>175</v>
      </c>
      <c r="D214">
        <v>381</v>
      </c>
      <c r="E214">
        <v>584</v>
      </c>
      <c r="F214">
        <v>895</v>
      </c>
      <c r="G214">
        <v>4.4446660060569299</v>
      </c>
      <c r="H214">
        <v>1.3821242531918601</v>
      </c>
      <c r="I214" t="s">
        <v>849</v>
      </c>
      <c r="J214">
        <v>3.9038781716521897E-6</v>
      </c>
      <c r="K214">
        <v>3.1970227240005699E-4</v>
      </c>
      <c r="L214" t="s">
        <v>851</v>
      </c>
      <c r="M214" t="s">
        <v>851</v>
      </c>
      <c r="N214" t="s">
        <v>851</v>
      </c>
      <c r="O214" t="s">
        <v>851</v>
      </c>
      <c r="P214" t="s">
        <v>1246</v>
      </c>
    </row>
    <row r="215" spans="1:16">
      <c r="A215" t="s">
        <v>213</v>
      </c>
      <c r="B215">
        <v>618</v>
      </c>
      <c r="C215">
        <v>155</v>
      </c>
      <c r="D215">
        <v>118</v>
      </c>
      <c r="E215">
        <v>332</v>
      </c>
      <c r="F215">
        <v>312</v>
      </c>
      <c r="G215">
        <v>3.3187192493832298</v>
      </c>
      <c r="H215">
        <v>1.20133014709214</v>
      </c>
      <c r="I215" t="s">
        <v>849</v>
      </c>
      <c r="J215">
        <v>3.9768043746157597E-6</v>
      </c>
      <c r="K215">
        <v>3.2399138275777901E-4</v>
      </c>
      <c r="L215" t="s">
        <v>851</v>
      </c>
      <c r="M215" t="s">
        <v>1206</v>
      </c>
      <c r="N215" t="s">
        <v>851</v>
      </c>
      <c r="O215" t="s">
        <v>1207</v>
      </c>
      <c r="P215" t="s">
        <v>1247</v>
      </c>
    </row>
    <row r="216" spans="1:16">
      <c r="A216" t="s">
        <v>214</v>
      </c>
      <c r="B216">
        <v>1455</v>
      </c>
      <c r="C216">
        <v>172</v>
      </c>
      <c r="D216">
        <v>195</v>
      </c>
      <c r="E216">
        <v>471</v>
      </c>
      <c r="F216">
        <v>350</v>
      </c>
      <c r="G216">
        <v>3.6914809157730399</v>
      </c>
      <c r="H216">
        <v>1.1389318231975001</v>
      </c>
      <c r="I216" t="s">
        <v>849</v>
      </c>
      <c r="J216">
        <v>4.3676864106481803E-6</v>
      </c>
      <c r="K216">
        <v>3.48629835041333E-4</v>
      </c>
      <c r="L216" t="s">
        <v>963</v>
      </c>
      <c r="M216" t="s">
        <v>851</v>
      </c>
      <c r="N216" t="s">
        <v>851</v>
      </c>
      <c r="O216" t="s">
        <v>851</v>
      </c>
      <c r="P216" t="s">
        <v>1248</v>
      </c>
    </row>
    <row r="217" spans="1:16">
      <c r="A217" t="s">
        <v>215</v>
      </c>
      <c r="B217">
        <v>693</v>
      </c>
      <c r="C217">
        <v>155</v>
      </c>
      <c r="D217">
        <v>169</v>
      </c>
      <c r="E217">
        <v>429</v>
      </c>
      <c r="F217">
        <v>314</v>
      </c>
      <c r="G217">
        <v>3.5380188608523002</v>
      </c>
      <c r="H217">
        <v>1.1742140668184</v>
      </c>
      <c r="I217" t="s">
        <v>849</v>
      </c>
      <c r="J217">
        <v>4.5825874171064402E-6</v>
      </c>
      <c r="K217">
        <v>3.6394055081599301E-4</v>
      </c>
      <c r="L217" t="s">
        <v>989</v>
      </c>
      <c r="M217" t="s">
        <v>851</v>
      </c>
      <c r="N217" t="s">
        <v>851</v>
      </c>
      <c r="O217" t="s">
        <v>1098</v>
      </c>
      <c r="P217" t="s">
        <v>1249</v>
      </c>
    </row>
    <row r="218" spans="1:16">
      <c r="A218" t="s">
        <v>216</v>
      </c>
      <c r="B218">
        <v>1311</v>
      </c>
      <c r="C218">
        <v>70</v>
      </c>
      <c r="D218">
        <v>93</v>
      </c>
      <c r="E218">
        <v>189</v>
      </c>
      <c r="F218">
        <v>229</v>
      </c>
      <c r="G218">
        <v>2.6595253360320998</v>
      </c>
      <c r="H218">
        <v>1.3243802350710501</v>
      </c>
      <c r="I218" t="s">
        <v>849</v>
      </c>
      <c r="J218">
        <v>4.6535844633944199E-6</v>
      </c>
      <c r="K218">
        <v>3.68650413433072E-4</v>
      </c>
      <c r="L218" t="s">
        <v>1036</v>
      </c>
      <c r="M218" t="s">
        <v>851</v>
      </c>
      <c r="N218" t="s">
        <v>851</v>
      </c>
      <c r="O218" t="s">
        <v>851</v>
      </c>
      <c r="P218" t="s">
        <v>1250</v>
      </c>
    </row>
    <row r="219" spans="1:16">
      <c r="A219" t="s">
        <v>217</v>
      </c>
      <c r="B219">
        <v>858</v>
      </c>
      <c r="C219">
        <v>29</v>
      </c>
      <c r="D219">
        <v>7</v>
      </c>
      <c r="E219">
        <v>135</v>
      </c>
      <c r="F219">
        <v>90</v>
      </c>
      <c r="G219">
        <v>1.5410287050240199</v>
      </c>
      <c r="H219">
        <v>2.59503705000692</v>
      </c>
      <c r="I219" t="s">
        <v>849</v>
      </c>
      <c r="J219">
        <v>4.8399566890554901E-6</v>
      </c>
      <c r="K219">
        <v>3.7959948867967799E-4</v>
      </c>
      <c r="L219" t="s">
        <v>857</v>
      </c>
      <c r="M219" t="s">
        <v>949</v>
      </c>
      <c r="N219" t="s">
        <v>950</v>
      </c>
      <c r="O219" t="s">
        <v>951</v>
      </c>
      <c r="P219" t="s">
        <v>1251</v>
      </c>
    </row>
    <row r="220" spans="1:16">
      <c r="A220" t="s">
        <v>218</v>
      </c>
      <c r="B220">
        <v>1782</v>
      </c>
      <c r="C220">
        <v>62</v>
      </c>
      <c r="D220">
        <v>78</v>
      </c>
      <c r="E220">
        <v>138</v>
      </c>
      <c r="F220">
        <v>385</v>
      </c>
      <c r="G220">
        <v>2.83063233384213</v>
      </c>
      <c r="H220">
        <v>1.8439607207119699</v>
      </c>
      <c r="I220" t="s">
        <v>849</v>
      </c>
      <c r="J220">
        <v>4.8771232618579104E-6</v>
      </c>
      <c r="K220">
        <v>3.8156530849408899E-4</v>
      </c>
      <c r="L220" t="s">
        <v>851</v>
      </c>
      <c r="M220" t="s">
        <v>851</v>
      </c>
      <c r="N220" t="s">
        <v>851</v>
      </c>
      <c r="O220" t="s">
        <v>1252</v>
      </c>
      <c r="P220" t="s">
        <v>1253</v>
      </c>
    </row>
    <row r="221" spans="1:16">
      <c r="A221" t="s">
        <v>219</v>
      </c>
      <c r="B221">
        <v>2970</v>
      </c>
      <c r="C221">
        <v>103</v>
      </c>
      <c r="D221">
        <v>142</v>
      </c>
      <c r="E221">
        <v>263</v>
      </c>
      <c r="F221">
        <v>304</v>
      </c>
      <c r="G221">
        <v>3.1375923228411402</v>
      </c>
      <c r="H221">
        <v>1.17889648300687</v>
      </c>
      <c r="I221" t="s">
        <v>849</v>
      </c>
      <c r="J221">
        <v>4.9086813470091796E-6</v>
      </c>
      <c r="K221">
        <v>3.8308369848973398E-4</v>
      </c>
      <c r="L221" t="s">
        <v>1254</v>
      </c>
      <c r="M221" t="s">
        <v>851</v>
      </c>
      <c r="N221" t="s">
        <v>851</v>
      </c>
      <c r="O221" t="s">
        <v>851</v>
      </c>
      <c r="P221" t="s">
        <v>1255</v>
      </c>
    </row>
    <row r="222" spans="1:16">
      <c r="A222" t="s">
        <v>220</v>
      </c>
      <c r="B222">
        <v>804</v>
      </c>
      <c r="C222">
        <v>69</v>
      </c>
      <c r="D222">
        <v>73</v>
      </c>
      <c r="E222">
        <v>178</v>
      </c>
      <c r="F222">
        <v>194</v>
      </c>
      <c r="G222">
        <v>2.4884429354059399</v>
      </c>
      <c r="H222">
        <v>1.3538818431506401</v>
      </c>
      <c r="I222" t="s">
        <v>849</v>
      </c>
      <c r="J222">
        <v>5.0261817787857501E-6</v>
      </c>
      <c r="K222">
        <v>3.8936237175266801E-4</v>
      </c>
      <c r="L222" t="s">
        <v>851</v>
      </c>
      <c r="M222" t="s">
        <v>886</v>
      </c>
      <c r="N222" t="s">
        <v>851</v>
      </c>
      <c r="O222" t="s">
        <v>851</v>
      </c>
      <c r="P222" t="s">
        <v>1256</v>
      </c>
    </row>
    <row r="223" spans="1:16">
      <c r="A223" t="s">
        <v>221</v>
      </c>
      <c r="B223">
        <v>2973</v>
      </c>
      <c r="C223">
        <v>9</v>
      </c>
      <c r="D223">
        <v>22</v>
      </c>
      <c r="E223">
        <v>71</v>
      </c>
      <c r="F223">
        <v>88</v>
      </c>
      <c r="G223">
        <v>1.08538731989989</v>
      </c>
      <c r="H223">
        <v>2.3226189765980201</v>
      </c>
      <c r="I223" t="s">
        <v>849</v>
      </c>
      <c r="J223">
        <v>5.06343603254472E-6</v>
      </c>
      <c r="K223">
        <v>3.90926524580888E-4</v>
      </c>
      <c r="L223" t="s">
        <v>851</v>
      </c>
      <c r="M223" t="s">
        <v>851</v>
      </c>
      <c r="N223" t="s">
        <v>1257</v>
      </c>
      <c r="O223" t="s">
        <v>984</v>
      </c>
      <c r="P223" t="s">
        <v>1258</v>
      </c>
    </row>
    <row r="224" spans="1:16">
      <c r="A224" t="s">
        <v>222</v>
      </c>
      <c r="B224">
        <v>1638</v>
      </c>
      <c r="C224">
        <v>54</v>
      </c>
      <c r="D224">
        <v>42</v>
      </c>
      <c r="E224">
        <v>217</v>
      </c>
      <c r="F224">
        <v>123</v>
      </c>
      <c r="G224">
        <v>2.2664860162377298</v>
      </c>
      <c r="H224">
        <v>1.8000092678184201</v>
      </c>
      <c r="I224" t="s">
        <v>849</v>
      </c>
      <c r="J224">
        <v>5.4727899302423404E-6</v>
      </c>
      <c r="K224">
        <v>4.1780046903295599E-4</v>
      </c>
      <c r="L224" t="s">
        <v>1259</v>
      </c>
      <c r="M224" t="s">
        <v>851</v>
      </c>
      <c r="N224" t="s">
        <v>1260</v>
      </c>
      <c r="O224" t="s">
        <v>882</v>
      </c>
      <c r="P224" t="s">
        <v>1261</v>
      </c>
    </row>
    <row r="225" spans="1:16">
      <c r="A225" t="s">
        <v>223</v>
      </c>
      <c r="B225">
        <v>2208</v>
      </c>
      <c r="C225">
        <v>189</v>
      </c>
      <c r="D225">
        <v>203</v>
      </c>
      <c r="E225">
        <v>329</v>
      </c>
      <c r="F225">
        <v>590</v>
      </c>
      <c r="G225">
        <v>3.8162338204597401</v>
      </c>
      <c r="H225">
        <v>1.1812637448825001</v>
      </c>
      <c r="I225" t="s">
        <v>849</v>
      </c>
      <c r="J225">
        <v>5.9424801452266496E-6</v>
      </c>
      <c r="K225">
        <v>4.48230757174285E-4</v>
      </c>
      <c r="L225" t="s">
        <v>1214</v>
      </c>
      <c r="M225" t="s">
        <v>851</v>
      </c>
      <c r="N225" t="s">
        <v>1262</v>
      </c>
      <c r="O225" t="s">
        <v>1263</v>
      </c>
      <c r="P225" t="s">
        <v>1264</v>
      </c>
    </row>
    <row r="226" spans="1:16">
      <c r="A226" t="s">
        <v>224</v>
      </c>
      <c r="B226">
        <v>1239</v>
      </c>
      <c r="C226">
        <v>144</v>
      </c>
      <c r="D226">
        <v>153</v>
      </c>
      <c r="E226">
        <v>386</v>
      </c>
      <c r="F226">
        <v>292</v>
      </c>
      <c r="G226">
        <v>3.4085184155617201</v>
      </c>
      <c r="H226">
        <v>1.1661515693839899</v>
      </c>
      <c r="I226" t="s">
        <v>849</v>
      </c>
      <c r="J226">
        <v>6.0858361342360802E-6</v>
      </c>
      <c r="K226">
        <v>4.57948275599831E-4</v>
      </c>
      <c r="L226" t="s">
        <v>1187</v>
      </c>
      <c r="M226" t="s">
        <v>851</v>
      </c>
      <c r="N226" t="s">
        <v>967</v>
      </c>
      <c r="O226" t="s">
        <v>1188</v>
      </c>
      <c r="P226" t="s">
        <v>1265</v>
      </c>
    </row>
    <row r="227" spans="1:16">
      <c r="A227" t="s">
        <v>225</v>
      </c>
      <c r="B227">
        <v>696</v>
      </c>
      <c r="C227">
        <v>157</v>
      </c>
      <c r="D227">
        <v>104</v>
      </c>
      <c r="E227">
        <v>558</v>
      </c>
      <c r="F227">
        <v>269</v>
      </c>
      <c r="G227">
        <v>3.57517885658693</v>
      </c>
      <c r="H227">
        <v>1.6419720737974</v>
      </c>
      <c r="I227" t="s">
        <v>849</v>
      </c>
      <c r="J227">
        <v>6.2194570123172103E-6</v>
      </c>
      <c r="K227">
        <v>4.64675971898932E-4</v>
      </c>
      <c r="L227" t="s">
        <v>851</v>
      </c>
      <c r="M227" t="s">
        <v>1206</v>
      </c>
      <c r="N227" t="s">
        <v>851</v>
      </c>
      <c r="O227" t="s">
        <v>1207</v>
      </c>
      <c r="P227" t="s">
        <v>1266</v>
      </c>
    </row>
    <row r="228" spans="1:16">
      <c r="A228" t="s">
        <v>226</v>
      </c>
      <c r="B228">
        <v>1125</v>
      </c>
      <c r="C228">
        <v>19</v>
      </c>
      <c r="D228">
        <v>8</v>
      </c>
      <c r="E228">
        <v>120</v>
      </c>
      <c r="F228">
        <v>59</v>
      </c>
      <c r="G228">
        <v>1.2142950545567699</v>
      </c>
      <c r="H228">
        <v>2.6924357967568402</v>
      </c>
      <c r="I228" t="s">
        <v>849</v>
      </c>
      <c r="J228">
        <v>6.2849360245714499E-6</v>
      </c>
      <c r="K228">
        <v>4.6845803290475899E-4</v>
      </c>
      <c r="L228" t="s">
        <v>1267</v>
      </c>
      <c r="M228" t="s">
        <v>851</v>
      </c>
      <c r="N228" t="s">
        <v>1268</v>
      </c>
      <c r="O228" t="s">
        <v>882</v>
      </c>
      <c r="P228" t="s">
        <v>1269</v>
      </c>
    </row>
    <row r="229" spans="1:16">
      <c r="A229" t="s">
        <v>227</v>
      </c>
      <c r="B229">
        <v>1773</v>
      </c>
      <c r="C229">
        <v>133</v>
      </c>
      <c r="D229">
        <v>132</v>
      </c>
      <c r="E229">
        <v>454</v>
      </c>
      <c r="F229">
        <v>255</v>
      </c>
      <c r="G229">
        <v>3.4122669991458001</v>
      </c>
      <c r="H229">
        <v>1.4019696391320999</v>
      </c>
      <c r="I229" t="s">
        <v>849</v>
      </c>
      <c r="J229">
        <v>6.6283924449084302E-6</v>
      </c>
      <c r="K229">
        <v>4.8811385188337898E-4</v>
      </c>
      <c r="L229" t="s">
        <v>1115</v>
      </c>
      <c r="M229" t="s">
        <v>851</v>
      </c>
      <c r="N229" t="s">
        <v>851</v>
      </c>
      <c r="O229" t="s">
        <v>851</v>
      </c>
      <c r="P229" t="s">
        <v>1270</v>
      </c>
    </row>
    <row r="230" spans="1:16">
      <c r="A230" t="s">
        <v>228</v>
      </c>
      <c r="B230">
        <v>2142</v>
      </c>
      <c r="C230">
        <v>466</v>
      </c>
      <c r="D230">
        <v>483</v>
      </c>
      <c r="E230">
        <v>1137</v>
      </c>
      <c r="F230">
        <v>799</v>
      </c>
      <c r="G230">
        <v>4.9680269294217902</v>
      </c>
      <c r="H230">
        <v>1.0065296740649401</v>
      </c>
      <c r="I230" t="s">
        <v>849</v>
      </c>
      <c r="J230">
        <v>6.6415313666139002E-6</v>
      </c>
      <c r="K230">
        <v>4.8811385188337898E-4</v>
      </c>
      <c r="L230" t="s">
        <v>851</v>
      </c>
      <c r="M230" t="s">
        <v>851</v>
      </c>
      <c r="N230" t="s">
        <v>851</v>
      </c>
      <c r="O230" t="s">
        <v>1063</v>
      </c>
      <c r="P230" t="s">
        <v>1271</v>
      </c>
    </row>
    <row r="231" spans="1:16">
      <c r="A231" t="s">
        <v>229</v>
      </c>
      <c r="B231">
        <v>1911</v>
      </c>
      <c r="C231">
        <v>458</v>
      </c>
      <c r="D231">
        <v>243</v>
      </c>
      <c r="E231">
        <v>1282</v>
      </c>
      <c r="F231">
        <v>744</v>
      </c>
      <c r="G231">
        <v>4.8932171149604198</v>
      </c>
      <c r="H231">
        <v>1.50007260036505</v>
      </c>
      <c r="I231" t="s">
        <v>849</v>
      </c>
      <c r="J231">
        <v>6.7240092127992301E-6</v>
      </c>
      <c r="K231">
        <v>4.9302624760545798E-4</v>
      </c>
      <c r="L231" t="s">
        <v>1272</v>
      </c>
      <c r="M231" t="s">
        <v>931</v>
      </c>
      <c r="N231" t="s">
        <v>1273</v>
      </c>
      <c r="O231" t="s">
        <v>1274</v>
      </c>
      <c r="P231" t="s">
        <v>1275</v>
      </c>
    </row>
    <row r="232" spans="1:16">
      <c r="A232" t="s">
        <v>230</v>
      </c>
      <c r="B232">
        <v>1086</v>
      </c>
      <c r="C232">
        <v>139</v>
      </c>
      <c r="D232">
        <v>193</v>
      </c>
      <c r="E232">
        <v>335</v>
      </c>
      <c r="F232">
        <v>372</v>
      </c>
      <c r="G232">
        <v>3.49105113933738</v>
      </c>
      <c r="H232">
        <v>1.0604775973067999</v>
      </c>
      <c r="I232" t="s">
        <v>849</v>
      </c>
      <c r="J232">
        <v>7.2952122325555498E-6</v>
      </c>
      <c r="K232">
        <v>5.2997867852590697E-4</v>
      </c>
      <c r="L232" t="s">
        <v>1276</v>
      </c>
      <c r="M232" t="s">
        <v>851</v>
      </c>
      <c r="N232" t="s">
        <v>1155</v>
      </c>
      <c r="O232" t="s">
        <v>1068</v>
      </c>
      <c r="P232" t="s">
        <v>1277</v>
      </c>
    </row>
    <row r="233" spans="1:16">
      <c r="A233" t="s">
        <v>231</v>
      </c>
      <c r="B233">
        <v>975</v>
      </c>
      <c r="C233">
        <v>108</v>
      </c>
      <c r="D233">
        <v>109</v>
      </c>
      <c r="E233">
        <v>300</v>
      </c>
      <c r="F233">
        <v>228</v>
      </c>
      <c r="G233">
        <v>3.0238988360132102</v>
      </c>
      <c r="H233">
        <v>1.2567029402563199</v>
      </c>
      <c r="I233" t="s">
        <v>849</v>
      </c>
      <c r="J233">
        <v>7.4923738807289504E-6</v>
      </c>
      <c r="K233">
        <v>5.4056534573341695E-4</v>
      </c>
      <c r="L233" t="s">
        <v>857</v>
      </c>
      <c r="M233" t="s">
        <v>851</v>
      </c>
      <c r="N233" t="s">
        <v>851</v>
      </c>
      <c r="O233" t="s">
        <v>851</v>
      </c>
      <c r="P233" t="s">
        <v>1278</v>
      </c>
    </row>
    <row r="234" spans="1:16">
      <c r="A234" t="s">
        <v>232</v>
      </c>
      <c r="B234">
        <v>723</v>
      </c>
      <c r="C234">
        <v>631</v>
      </c>
      <c r="D234">
        <v>676</v>
      </c>
      <c r="E234">
        <v>1009</v>
      </c>
      <c r="F234">
        <v>3089</v>
      </c>
      <c r="G234">
        <v>5.83922043208816</v>
      </c>
      <c r="H234">
        <v>1.5863347365843901</v>
      </c>
      <c r="I234" t="s">
        <v>849</v>
      </c>
      <c r="J234">
        <v>7.9771556712052897E-6</v>
      </c>
      <c r="K234">
        <v>5.6972232074303797E-4</v>
      </c>
      <c r="L234" t="s">
        <v>851</v>
      </c>
      <c r="M234" t="s">
        <v>914</v>
      </c>
      <c r="N234" t="s">
        <v>851</v>
      </c>
      <c r="O234" t="s">
        <v>1032</v>
      </c>
      <c r="P234" t="s">
        <v>1279</v>
      </c>
    </row>
    <row r="235" spans="1:16">
      <c r="A235" t="s">
        <v>233</v>
      </c>
      <c r="B235">
        <v>1659</v>
      </c>
      <c r="C235">
        <v>44</v>
      </c>
      <c r="D235">
        <v>36</v>
      </c>
      <c r="E235">
        <v>166</v>
      </c>
      <c r="F235">
        <v>110</v>
      </c>
      <c r="G235">
        <v>1.9769476546058</v>
      </c>
      <c r="H235">
        <v>1.7584717398704099</v>
      </c>
      <c r="I235" t="s">
        <v>849</v>
      </c>
      <c r="J235">
        <v>7.9933114986875394E-6</v>
      </c>
      <c r="K235">
        <v>5.6972232074303797E-4</v>
      </c>
      <c r="L235" t="s">
        <v>1280</v>
      </c>
      <c r="M235" t="s">
        <v>851</v>
      </c>
      <c r="N235" t="s">
        <v>1281</v>
      </c>
      <c r="O235" t="s">
        <v>1282</v>
      </c>
      <c r="P235" t="s">
        <v>1283</v>
      </c>
    </row>
    <row r="236" spans="1:16">
      <c r="A236" t="s">
        <v>234</v>
      </c>
      <c r="B236">
        <v>1680</v>
      </c>
      <c r="C236">
        <v>100</v>
      </c>
      <c r="D236">
        <v>151</v>
      </c>
      <c r="E236">
        <v>269</v>
      </c>
      <c r="F236">
        <v>313</v>
      </c>
      <c r="G236">
        <v>3.17336179015386</v>
      </c>
      <c r="H236">
        <v>1.1832070426051899</v>
      </c>
      <c r="I236" t="s">
        <v>849</v>
      </c>
      <c r="J236">
        <v>8.0049157312051097E-6</v>
      </c>
      <c r="K236">
        <v>5.6972232074303797E-4</v>
      </c>
      <c r="L236" t="s">
        <v>851</v>
      </c>
      <c r="M236" t="s">
        <v>851</v>
      </c>
      <c r="N236" t="s">
        <v>851</v>
      </c>
      <c r="O236" t="s">
        <v>851</v>
      </c>
      <c r="P236" t="s">
        <v>1284</v>
      </c>
    </row>
    <row r="237" spans="1:16">
      <c r="A237" t="s">
        <v>235</v>
      </c>
      <c r="B237">
        <v>879</v>
      </c>
      <c r="C237">
        <v>40</v>
      </c>
      <c r="D237">
        <v>65</v>
      </c>
      <c r="E237">
        <v>214</v>
      </c>
      <c r="F237">
        <v>133</v>
      </c>
      <c r="G237">
        <v>2.3131478715165299</v>
      </c>
      <c r="H237">
        <v>1.7108135414411101</v>
      </c>
      <c r="I237" t="s">
        <v>849</v>
      </c>
      <c r="J237">
        <v>8.32255098548071E-6</v>
      </c>
      <c r="K237">
        <v>5.8571810272594E-4</v>
      </c>
      <c r="L237" t="s">
        <v>851</v>
      </c>
      <c r="M237" t="s">
        <v>851</v>
      </c>
      <c r="N237" t="s">
        <v>975</v>
      </c>
      <c r="O237" t="s">
        <v>1285</v>
      </c>
      <c r="P237" t="s">
        <v>1286</v>
      </c>
    </row>
    <row r="238" spans="1:16">
      <c r="A238" t="s">
        <v>236</v>
      </c>
      <c r="B238">
        <v>1770</v>
      </c>
      <c r="C238">
        <v>266</v>
      </c>
      <c r="D238">
        <v>220</v>
      </c>
      <c r="E238">
        <v>432</v>
      </c>
      <c r="F238">
        <v>572</v>
      </c>
      <c r="G238">
        <v>4.0081975378082104</v>
      </c>
      <c r="H238">
        <v>1.0020712430565299</v>
      </c>
      <c r="I238" t="s">
        <v>849</v>
      </c>
      <c r="J238">
        <v>8.6175243165533808E-6</v>
      </c>
      <c r="K238">
        <v>6.0378205372580297E-4</v>
      </c>
      <c r="L238" t="s">
        <v>851</v>
      </c>
      <c r="M238" t="s">
        <v>851</v>
      </c>
      <c r="N238" t="s">
        <v>851</v>
      </c>
      <c r="O238" t="s">
        <v>851</v>
      </c>
      <c r="P238" t="s">
        <v>1287</v>
      </c>
    </row>
    <row r="239" spans="1:16">
      <c r="A239" t="s">
        <v>237</v>
      </c>
      <c r="B239">
        <v>1122</v>
      </c>
      <c r="C239">
        <v>209</v>
      </c>
      <c r="D239">
        <v>150</v>
      </c>
      <c r="E239">
        <v>513</v>
      </c>
      <c r="F239">
        <v>356</v>
      </c>
      <c r="G239">
        <v>3.7427912388920102</v>
      </c>
      <c r="H239">
        <v>1.24562431841828</v>
      </c>
      <c r="I239" t="s">
        <v>849</v>
      </c>
      <c r="J239">
        <v>8.6671658566460206E-6</v>
      </c>
      <c r="K239">
        <v>6.0591368579643605E-4</v>
      </c>
      <c r="L239" t="s">
        <v>1187</v>
      </c>
      <c r="M239" t="s">
        <v>851</v>
      </c>
      <c r="N239" t="s">
        <v>851</v>
      </c>
      <c r="O239" t="s">
        <v>851</v>
      </c>
      <c r="P239" t="s">
        <v>1288</v>
      </c>
    </row>
    <row r="240" spans="1:16">
      <c r="A240" t="s">
        <v>238</v>
      </c>
      <c r="B240">
        <v>1530</v>
      </c>
      <c r="C240">
        <v>6</v>
      </c>
      <c r="D240">
        <v>4</v>
      </c>
      <c r="E240">
        <v>50</v>
      </c>
      <c r="F240">
        <v>30</v>
      </c>
      <c r="G240">
        <v>8.2695887187259204E-2</v>
      </c>
      <c r="H240">
        <v>2.94606736946746</v>
      </c>
      <c r="I240" t="s">
        <v>849</v>
      </c>
      <c r="J240">
        <v>8.8188168076319203E-6</v>
      </c>
      <c r="K240">
        <v>6.1515149364563401E-4</v>
      </c>
      <c r="L240" t="s">
        <v>851</v>
      </c>
      <c r="M240" t="s">
        <v>886</v>
      </c>
      <c r="N240" t="s">
        <v>1289</v>
      </c>
      <c r="O240" t="s">
        <v>900</v>
      </c>
      <c r="P240" t="s">
        <v>1290</v>
      </c>
    </row>
    <row r="241" spans="1:16">
      <c r="A241" t="s">
        <v>239</v>
      </c>
      <c r="B241">
        <v>1617</v>
      </c>
      <c r="C241">
        <v>259</v>
      </c>
      <c r="D241">
        <v>201</v>
      </c>
      <c r="E241">
        <v>495</v>
      </c>
      <c r="F241">
        <v>459</v>
      </c>
      <c r="G241">
        <v>3.9401374277781298</v>
      </c>
      <c r="H241">
        <v>1.01630187967643</v>
      </c>
      <c r="I241" t="s">
        <v>849</v>
      </c>
      <c r="J241">
        <v>9.2516653544370192E-6</v>
      </c>
      <c r="K241">
        <v>6.4376800187412105E-4</v>
      </c>
      <c r="L241" t="s">
        <v>1115</v>
      </c>
      <c r="M241" t="s">
        <v>851</v>
      </c>
      <c r="N241" t="s">
        <v>851</v>
      </c>
      <c r="O241" t="s">
        <v>851</v>
      </c>
      <c r="P241" t="s">
        <v>1291</v>
      </c>
    </row>
    <row r="242" spans="1:16">
      <c r="A242" t="s">
        <v>240</v>
      </c>
      <c r="B242">
        <v>1413</v>
      </c>
      <c r="C242">
        <v>12</v>
      </c>
      <c r="D242">
        <v>5</v>
      </c>
      <c r="E242">
        <v>95</v>
      </c>
      <c r="F242">
        <v>38</v>
      </c>
      <c r="G242">
        <v>0.77801222958391703</v>
      </c>
      <c r="H242">
        <v>2.9302538033633199</v>
      </c>
      <c r="I242" t="s">
        <v>849</v>
      </c>
      <c r="J242">
        <v>9.2744050912182902E-6</v>
      </c>
      <c r="K242">
        <v>6.4376800187412105E-4</v>
      </c>
      <c r="L242" t="s">
        <v>941</v>
      </c>
      <c r="M242" t="s">
        <v>851</v>
      </c>
      <c r="N242" t="s">
        <v>942</v>
      </c>
      <c r="O242" t="s">
        <v>943</v>
      </c>
      <c r="P242" t="s">
        <v>1292</v>
      </c>
    </row>
    <row r="243" spans="1:16">
      <c r="A243" t="s">
        <v>241</v>
      </c>
      <c r="B243">
        <v>687</v>
      </c>
      <c r="C243">
        <v>10</v>
      </c>
      <c r="D243">
        <v>18</v>
      </c>
      <c r="E243">
        <v>93</v>
      </c>
      <c r="F243">
        <v>56</v>
      </c>
      <c r="G243">
        <v>0.99862624021780699</v>
      </c>
      <c r="H243">
        <v>2.3899903363288901</v>
      </c>
      <c r="I243" t="s">
        <v>849</v>
      </c>
      <c r="J243">
        <v>9.2903181468719308E-6</v>
      </c>
      <c r="K243">
        <v>6.4376800187412105E-4</v>
      </c>
      <c r="L243" t="s">
        <v>857</v>
      </c>
      <c r="M243" t="s">
        <v>851</v>
      </c>
      <c r="N243" t="s">
        <v>851</v>
      </c>
      <c r="O243" t="s">
        <v>1293</v>
      </c>
      <c r="P243" t="s">
        <v>1294</v>
      </c>
    </row>
    <row r="244" spans="1:16">
      <c r="A244" t="s">
        <v>242</v>
      </c>
      <c r="B244">
        <v>2523</v>
      </c>
      <c r="C244">
        <v>142</v>
      </c>
      <c r="D244">
        <v>130</v>
      </c>
      <c r="E244">
        <v>272</v>
      </c>
      <c r="F244">
        <v>325</v>
      </c>
      <c r="G244">
        <v>3.2368293194829598</v>
      </c>
      <c r="H244">
        <v>1.0943423509664001</v>
      </c>
      <c r="I244" t="s">
        <v>849</v>
      </c>
      <c r="J244">
        <v>9.7699937644987502E-6</v>
      </c>
      <c r="K244">
        <v>6.7110704444636401E-4</v>
      </c>
      <c r="L244" t="s">
        <v>1066</v>
      </c>
      <c r="M244" t="s">
        <v>851</v>
      </c>
      <c r="N244" t="s">
        <v>1067</v>
      </c>
      <c r="O244" t="s">
        <v>1068</v>
      </c>
      <c r="P244" t="s">
        <v>1295</v>
      </c>
    </row>
    <row r="245" spans="1:16">
      <c r="A245" t="s">
        <v>243</v>
      </c>
      <c r="B245">
        <v>1710</v>
      </c>
      <c r="C245">
        <v>169</v>
      </c>
      <c r="D245">
        <v>182</v>
      </c>
      <c r="E245">
        <v>301</v>
      </c>
      <c r="F245">
        <v>476</v>
      </c>
      <c r="G245">
        <v>3.60369438874373</v>
      </c>
      <c r="H245">
        <v>1.1021062862339901</v>
      </c>
      <c r="I245" t="s">
        <v>849</v>
      </c>
      <c r="J245">
        <v>9.8885718411373298E-6</v>
      </c>
      <c r="K245">
        <v>6.7777561212873695E-4</v>
      </c>
      <c r="L245" t="s">
        <v>851</v>
      </c>
      <c r="M245" t="s">
        <v>851</v>
      </c>
      <c r="N245" t="s">
        <v>851</v>
      </c>
      <c r="O245" t="s">
        <v>851</v>
      </c>
      <c r="P245" t="s">
        <v>1296</v>
      </c>
    </row>
    <row r="246" spans="1:16">
      <c r="A246" t="s">
        <v>244</v>
      </c>
      <c r="B246">
        <v>759</v>
      </c>
      <c r="C246">
        <v>131</v>
      </c>
      <c r="D246">
        <v>153</v>
      </c>
      <c r="E246">
        <v>296</v>
      </c>
      <c r="F246">
        <v>311</v>
      </c>
      <c r="G246">
        <v>3.2734320435572899</v>
      </c>
      <c r="H246">
        <v>1.06388736761526</v>
      </c>
      <c r="I246" t="s">
        <v>849</v>
      </c>
      <c r="J246">
        <v>1.00127617547245E-5</v>
      </c>
      <c r="K246">
        <v>6.8479905719025496E-4</v>
      </c>
      <c r="L246" t="s">
        <v>851</v>
      </c>
      <c r="M246" t="s">
        <v>851</v>
      </c>
      <c r="N246" t="s">
        <v>1297</v>
      </c>
      <c r="O246" t="s">
        <v>851</v>
      </c>
      <c r="P246" t="s">
        <v>1298</v>
      </c>
    </row>
    <row r="247" spans="1:16">
      <c r="A247" t="s">
        <v>245</v>
      </c>
      <c r="B247">
        <v>942</v>
      </c>
      <c r="C247">
        <v>33</v>
      </c>
      <c r="D247">
        <v>25</v>
      </c>
      <c r="E247">
        <v>156</v>
      </c>
      <c r="F247">
        <v>84</v>
      </c>
      <c r="G247">
        <v>1.72939005075638</v>
      </c>
      <c r="H247">
        <v>2.0235979331234502</v>
      </c>
      <c r="I247" t="s">
        <v>849</v>
      </c>
      <c r="J247">
        <v>1.02012289691436E-5</v>
      </c>
      <c r="K247">
        <v>6.9252593789218301E-4</v>
      </c>
      <c r="L247" t="s">
        <v>1259</v>
      </c>
      <c r="M247" t="s">
        <v>851</v>
      </c>
      <c r="N247" t="s">
        <v>1299</v>
      </c>
      <c r="O247" t="s">
        <v>882</v>
      </c>
      <c r="P247" t="s">
        <v>1300</v>
      </c>
    </row>
    <row r="248" spans="1:16">
      <c r="A248" t="s">
        <v>246</v>
      </c>
      <c r="B248">
        <v>930</v>
      </c>
      <c r="C248">
        <v>12</v>
      </c>
      <c r="D248">
        <v>7</v>
      </c>
      <c r="E248">
        <v>42</v>
      </c>
      <c r="F248">
        <v>71</v>
      </c>
      <c r="G248">
        <v>0.58514992417296896</v>
      </c>
      <c r="H248">
        <v>2.5053710526183801</v>
      </c>
      <c r="I248" t="s">
        <v>849</v>
      </c>
      <c r="J248">
        <v>1.0204552212481401E-5</v>
      </c>
      <c r="K248">
        <v>6.9252593789218301E-4</v>
      </c>
      <c r="L248" t="s">
        <v>851</v>
      </c>
      <c r="M248" t="s">
        <v>851</v>
      </c>
      <c r="N248" t="s">
        <v>851</v>
      </c>
      <c r="O248" t="s">
        <v>851</v>
      </c>
      <c r="P248" t="s">
        <v>1301</v>
      </c>
    </row>
    <row r="249" spans="1:16">
      <c r="A249" t="s">
        <v>247</v>
      </c>
      <c r="B249">
        <v>1023</v>
      </c>
      <c r="C249">
        <v>38</v>
      </c>
      <c r="D249">
        <v>66</v>
      </c>
      <c r="E249">
        <v>117</v>
      </c>
      <c r="F249">
        <v>250</v>
      </c>
      <c r="G249">
        <v>2.3492151070634701</v>
      </c>
      <c r="H249">
        <v>1.7735347268972701</v>
      </c>
      <c r="I249" t="s">
        <v>849</v>
      </c>
      <c r="J249">
        <v>1.05036045969878E-5</v>
      </c>
      <c r="K249">
        <v>7.0828820150877403E-4</v>
      </c>
      <c r="L249" t="s">
        <v>851</v>
      </c>
      <c r="M249" t="s">
        <v>851</v>
      </c>
      <c r="N249" t="s">
        <v>851</v>
      </c>
      <c r="O249" t="s">
        <v>851</v>
      </c>
      <c r="P249" t="s">
        <v>1302</v>
      </c>
    </row>
    <row r="250" spans="1:16">
      <c r="A250" t="s">
        <v>248</v>
      </c>
      <c r="B250">
        <v>762</v>
      </c>
      <c r="C250">
        <v>9</v>
      </c>
      <c r="D250">
        <v>11</v>
      </c>
      <c r="E250">
        <v>49</v>
      </c>
      <c r="F250">
        <v>57</v>
      </c>
      <c r="G250">
        <v>0.52582223751299095</v>
      </c>
      <c r="H250">
        <v>2.3576917852877202</v>
      </c>
      <c r="I250" t="s">
        <v>849</v>
      </c>
      <c r="J250">
        <v>1.05134599354913E-5</v>
      </c>
      <c r="K250">
        <v>7.0828820150877403E-4</v>
      </c>
      <c r="L250" t="s">
        <v>878</v>
      </c>
      <c r="M250" t="s">
        <v>1303</v>
      </c>
      <c r="N250" t="s">
        <v>851</v>
      </c>
      <c r="O250" t="s">
        <v>851</v>
      </c>
      <c r="P250" t="s">
        <v>1304</v>
      </c>
    </row>
    <row r="251" spans="1:16">
      <c r="A251" t="s">
        <v>249</v>
      </c>
      <c r="B251">
        <v>1398</v>
      </c>
      <c r="C251">
        <v>7</v>
      </c>
      <c r="D251">
        <v>31</v>
      </c>
      <c r="E251">
        <v>104</v>
      </c>
      <c r="F251">
        <v>98</v>
      </c>
      <c r="G251">
        <v>1.41266421419985</v>
      </c>
      <c r="H251">
        <v>2.3917308980777099</v>
      </c>
      <c r="I251" t="s">
        <v>849</v>
      </c>
      <c r="J251">
        <v>1.1022393353745899E-5</v>
      </c>
      <c r="K251">
        <v>7.3878716493857698E-4</v>
      </c>
      <c r="L251" t="s">
        <v>851</v>
      </c>
      <c r="M251" t="s">
        <v>851</v>
      </c>
      <c r="N251" t="s">
        <v>851</v>
      </c>
      <c r="O251" t="s">
        <v>851</v>
      </c>
      <c r="P251" t="s">
        <v>1305</v>
      </c>
    </row>
    <row r="252" spans="1:16">
      <c r="A252" t="s">
        <v>250</v>
      </c>
      <c r="B252">
        <v>4305</v>
      </c>
      <c r="C252">
        <v>480</v>
      </c>
      <c r="D252">
        <v>359</v>
      </c>
      <c r="E252">
        <v>1362</v>
      </c>
      <c r="F252">
        <v>738</v>
      </c>
      <c r="G252">
        <v>5.0009793902244599</v>
      </c>
      <c r="H252">
        <v>1.3017175045993199</v>
      </c>
      <c r="I252" t="s">
        <v>849</v>
      </c>
      <c r="J252">
        <v>1.10598985648453E-5</v>
      </c>
      <c r="K252">
        <v>7.3878716493857698E-4</v>
      </c>
      <c r="L252" t="s">
        <v>885</v>
      </c>
      <c r="M252" t="s">
        <v>886</v>
      </c>
      <c r="N252" t="s">
        <v>887</v>
      </c>
      <c r="O252" t="s">
        <v>888</v>
      </c>
      <c r="P252" t="s">
        <v>1306</v>
      </c>
    </row>
    <row r="253" spans="1:16">
      <c r="A253" t="s">
        <v>251</v>
      </c>
      <c r="B253">
        <v>720</v>
      </c>
      <c r="C253">
        <v>271</v>
      </c>
      <c r="D253">
        <v>195</v>
      </c>
      <c r="E253">
        <v>505</v>
      </c>
      <c r="F253">
        <v>478</v>
      </c>
      <c r="G253">
        <v>3.9752317362179799</v>
      </c>
      <c r="H253">
        <v>1.0386895443214099</v>
      </c>
      <c r="I253" t="s">
        <v>849</v>
      </c>
      <c r="J253">
        <v>1.2029100548686899E-5</v>
      </c>
      <c r="K253">
        <v>7.9510589350010599E-4</v>
      </c>
      <c r="L253" t="s">
        <v>851</v>
      </c>
      <c r="M253" t="s">
        <v>851</v>
      </c>
      <c r="N253" t="s">
        <v>851</v>
      </c>
      <c r="O253" t="s">
        <v>851</v>
      </c>
      <c r="P253" t="s">
        <v>1307</v>
      </c>
    </row>
    <row r="254" spans="1:16">
      <c r="A254" t="s">
        <v>252</v>
      </c>
      <c r="B254">
        <v>1203</v>
      </c>
      <c r="C254">
        <v>1377</v>
      </c>
      <c r="D254">
        <v>1416</v>
      </c>
      <c r="E254">
        <v>2081</v>
      </c>
      <c r="F254">
        <v>4198</v>
      </c>
      <c r="G254">
        <v>6.5967106476086004</v>
      </c>
      <c r="H254">
        <v>1.1160562700926799</v>
      </c>
      <c r="I254" t="s">
        <v>849</v>
      </c>
      <c r="J254">
        <v>1.27099318693361E-5</v>
      </c>
      <c r="K254">
        <v>8.2748325400854505E-4</v>
      </c>
      <c r="L254" t="s">
        <v>903</v>
      </c>
      <c r="M254" t="s">
        <v>851</v>
      </c>
      <c r="N254" t="s">
        <v>891</v>
      </c>
      <c r="O254" t="s">
        <v>984</v>
      </c>
      <c r="P254" t="s">
        <v>1308</v>
      </c>
    </row>
    <row r="255" spans="1:16">
      <c r="A255" t="s">
        <v>253</v>
      </c>
      <c r="B255">
        <v>927</v>
      </c>
      <c r="C255">
        <v>177</v>
      </c>
      <c r="D255">
        <v>160</v>
      </c>
      <c r="E255">
        <v>377</v>
      </c>
      <c r="F255">
        <v>333</v>
      </c>
      <c r="G255">
        <v>3.50918385840879</v>
      </c>
      <c r="H255">
        <v>1.04321645012032</v>
      </c>
      <c r="I255" t="s">
        <v>849</v>
      </c>
      <c r="J255">
        <v>1.30483302542618E-5</v>
      </c>
      <c r="K255">
        <v>8.4476551249819095E-4</v>
      </c>
      <c r="L255" t="s">
        <v>851</v>
      </c>
      <c r="M255" t="s">
        <v>851</v>
      </c>
      <c r="N255" t="s">
        <v>967</v>
      </c>
      <c r="O255" t="s">
        <v>984</v>
      </c>
      <c r="P255" t="s">
        <v>1309</v>
      </c>
    </row>
    <row r="256" spans="1:16">
      <c r="A256" t="s">
        <v>254</v>
      </c>
      <c r="B256">
        <v>1533</v>
      </c>
      <c r="C256">
        <v>83</v>
      </c>
      <c r="D256">
        <v>62</v>
      </c>
      <c r="E256">
        <v>242</v>
      </c>
      <c r="F256">
        <v>168</v>
      </c>
      <c r="G256">
        <v>2.6068414457954301</v>
      </c>
      <c r="H256">
        <v>1.46994458464267</v>
      </c>
      <c r="I256" t="s">
        <v>849</v>
      </c>
      <c r="J256">
        <v>1.3252296797411E-5</v>
      </c>
      <c r="K256">
        <v>8.5271768515422796E-4</v>
      </c>
      <c r="L256" t="s">
        <v>1310</v>
      </c>
      <c r="M256" t="s">
        <v>851</v>
      </c>
      <c r="N256" t="s">
        <v>1311</v>
      </c>
      <c r="O256" t="s">
        <v>1312</v>
      </c>
      <c r="P256" t="s">
        <v>1313</v>
      </c>
    </row>
    <row r="257" spans="1:16">
      <c r="A257" t="s">
        <v>255</v>
      </c>
      <c r="B257">
        <v>675</v>
      </c>
      <c r="C257">
        <v>200</v>
      </c>
      <c r="D257">
        <v>57</v>
      </c>
      <c r="E257">
        <v>618</v>
      </c>
      <c r="F257">
        <v>419</v>
      </c>
      <c r="G257">
        <v>3.8192107621757798</v>
      </c>
      <c r="H257">
        <v>1.96607415506285</v>
      </c>
      <c r="I257" t="s">
        <v>849</v>
      </c>
      <c r="J257">
        <v>1.37501601808287E-5</v>
      </c>
      <c r="K257">
        <v>8.7581575826535096E-4</v>
      </c>
      <c r="L257" t="s">
        <v>851</v>
      </c>
      <c r="M257" t="s">
        <v>851</v>
      </c>
      <c r="N257" t="s">
        <v>1145</v>
      </c>
      <c r="O257" t="s">
        <v>1146</v>
      </c>
      <c r="P257" t="s">
        <v>1314</v>
      </c>
    </row>
    <row r="258" spans="1:16">
      <c r="A258" t="s">
        <v>256</v>
      </c>
      <c r="B258">
        <v>840</v>
      </c>
      <c r="C258">
        <v>20</v>
      </c>
      <c r="D258">
        <v>49</v>
      </c>
      <c r="E258">
        <v>118</v>
      </c>
      <c r="F258">
        <v>133</v>
      </c>
      <c r="G258">
        <v>1.81381952535028</v>
      </c>
      <c r="H258">
        <v>1.8373053427102699</v>
      </c>
      <c r="I258" t="s">
        <v>849</v>
      </c>
      <c r="J258">
        <v>1.44681298415331E-5</v>
      </c>
      <c r="K258">
        <v>9.1599531279858897E-4</v>
      </c>
      <c r="L258" t="s">
        <v>857</v>
      </c>
      <c r="M258" t="s">
        <v>851</v>
      </c>
      <c r="N258" t="s">
        <v>851</v>
      </c>
      <c r="O258" t="s">
        <v>1030</v>
      </c>
      <c r="P258" t="s">
        <v>1315</v>
      </c>
    </row>
    <row r="259" spans="1:16">
      <c r="A259" t="s">
        <v>257</v>
      </c>
      <c r="B259">
        <v>684</v>
      </c>
      <c r="C259">
        <v>28</v>
      </c>
      <c r="D259">
        <v>64</v>
      </c>
      <c r="E259">
        <v>138</v>
      </c>
      <c r="F259">
        <v>164</v>
      </c>
      <c r="G259">
        <v>2.1062769470695</v>
      </c>
      <c r="H259">
        <v>1.6883112867922201</v>
      </c>
      <c r="I259" t="s">
        <v>849</v>
      </c>
      <c r="J259">
        <v>1.46056044270143E-5</v>
      </c>
      <c r="K259">
        <v>9.2100020395866804E-4</v>
      </c>
      <c r="L259" t="s">
        <v>857</v>
      </c>
      <c r="M259" t="s">
        <v>851</v>
      </c>
      <c r="N259" t="s">
        <v>851</v>
      </c>
      <c r="O259" t="s">
        <v>1293</v>
      </c>
      <c r="P259" t="s">
        <v>1316</v>
      </c>
    </row>
    <row r="260" spans="1:16">
      <c r="A260" t="s">
        <v>258</v>
      </c>
      <c r="B260">
        <v>708</v>
      </c>
      <c r="C260">
        <v>178</v>
      </c>
      <c r="D260">
        <v>162</v>
      </c>
      <c r="E260">
        <v>307</v>
      </c>
      <c r="F260">
        <v>408</v>
      </c>
      <c r="G260">
        <v>3.5126410295183899</v>
      </c>
      <c r="H260">
        <v>1.0296786682927399</v>
      </c>
      <c r="I260" t="s">
        <v>849</v>
      </c>
      <c r="J260">
        <v>1.51368163358156E-5</v>
      </c>
      <c r="K260">
        <v>9.50694586159224E-4</v>
      </c>
      <c r="L260" t="s">
        <v>851</v>
      </c>
      <c r="M260" t="s">
        <v>851</v>
      </c>
      <c r="N260" t="s">
        <v>851</v>
      </c>
      <c r="O260" t="s">
        <v>851</v>
      </c>
      <c r="P260" t="s">
        <v>1317</v>
      </c>
    </row>
    <row r="261" spans="1:16">
      <c r="A261" t="s">
        <v>259</v>
      </c>
      <c r="B261">
        <v>1581</v>
      </c>
      <c r="C261">
        <v>40</v>
      </c>
      <c r="D261">
        <v>24</v>
      </c>
      <c r="E261">
        <v>95</v>
      </c>
      <c r="F261">
        <v>139</v>
      </c>
      <c r="G261">
        <v>1.71440535921605</v>
      </c>
      <c r="H261">
        <v>1.81578906848362</v>
      </c>
      <c r="I261" t="s">
        <v>849</v>
      </c>
      <c r="J261">
        <v>1.51798542764903E-5</v>
      </c>
      <c r="K261">
        <v>9.5150223754167699E-4</v>
      </c>
      <c r="L261" t="s">
        <v>851</v>
      </c>
      <c r="M261" t="s">
        <v>1318</v>
      </c>
      <c r="N261" t="s">
        <v>851</v>
      </c>
      <c r="O261" t="s">
        <v>900</v>
      </c>
      <c r="P261" t="s">
        <v>1319</v>
      </c>
    </row>
    <row r="262" spans="1:16">
      <c r="A262" t="s">
        <v>260</v>
      </c>
      <c r="B262">
        <v>1383</v>
      </c>
      <c r="C262">
        <v>51</v>
      </c>
      <c r="D262">
        <v>40</v>
      </c>
      <c r="E262">
        <v>140</v>
      </c>
      <c r="F262">
        <v>133</v>
      </c>
      <c r="G262">
        <v>2.00308421431196</v>
      </c>
      <c r="H262">
        <v>1.5472287500061701</v>
      </c>
      <c r="I262" t="s">
        <v>849</v>
      </c>
      <c r="J262">
        <v>1.5795901659600401E-5</v>
      </c>
      <c r="K262">
        <v>9.8424700281727392E-4</v>
      </c>
      <c r="L262" t="s">
        <v>851</v>
      </c>
      <c r="M262" t="s">
        <v>851</v>
      </c>
      <c r="N262" t="s">
        <v>851</v>
      </c>
      <c r="O262" t="s">
        <v>851</v>
      </c>
      <c r="P262" t="s">
        <v>1320</v>
      </c>
    </row>
    <row r="263" spans="1:16">
      <c r="A263" t="s">
        <v>261</v>
      </c>
      <c r="B263">
        <v>345</v>
      </c>
      <c r="C263">
        <v>419</v>
      </c>
      <c r="D263">
        <v>312</v>
      </c>
      <c r="E263">
        <v>559</v>
      </c>
      <c r="F263">
        <v>3496</v>
      </c>
      <c r="G263">
        <v>5.64891109001708</v>
      </c>
      <c r="H263">
        <v>2.3871736812347102</v>
      </c>
      <c r="I263" t="s">
        <v>849</v>
      </c>
      <c r="J263">
        <v>1.5932967460834598E-5</v>
      </c>
      <c r="K263">
        <v>9.9082944984744503E-4</v>
      </c>
      <c r="L263" t="s">
        <v>851</v>
      </c>
      <c r="M263" t="s">
        <v>851</v>
      </c>
      <c r="N263" t="s">
        <v>851</v>
      </c>
      <c r="O263" t="s">
        <v>851</v>
      </c>
      <c r="P263" t="s">
        <v>1321</v>
      </c>
    </row>
    <row r="264" spans="1:16">
      <c r="A264" t="s">
        <v>262</v>
      </c>
      <c r="B264">
        <v>1260</v>
      </c>
      <c r="C264">
        <v>84</v>
      </c>
      <c r="D264">
        <v>70</v>
      </c>
      <c r="E264">
        <v>170</v>
      </c>
      <c r="F264">
        <v>220</v>
      </c>
      <c r="G264">
        <v>2.5675096554398098</v>
      </c>
      <c r="H264">
        <v>1.29655538559228</v>
      </c>
      <c r="I264" t="s">
        <v>849</v>
      </c>
      <c r="J264">
        <v>1.6860869550767699E-5</v>
      </c>
      <c r="K264">
        <v>1.03224535158476E-3</v>
      </c>
      <c r="L264" t="s">
        <v>1187</v>
      </c>
      <c r="M264" t="s">
        <v>851</v>
      </c>
      <c r="N264" t="s">
        <v>967</v>
      </c>
      <c r="O264" t="s">
        <v>1188</v>
      </c>
      <c r="P264" t="s">
        <v>1322</v>
      </c>
    </row>
    <row r="265" spans="1:16">
      <c r="A265" t="s">
        <v>263</v>
      </c>
      <c r="B265">
        <v>1071</v>
      </c>
      <c r="C265">
        <v>12</v>
      </c>
      <c r="D265">
        <v>16</v>
      </c>
      <c r="E265">
        <v>76</v>
      </c>
      <c r="F265">
        <v>56</v>
      </c>
      <c r="G265">
        <v>0.85756548658878495</v>
      </c>
      <c r="H265">
        <v>2.20602008926189</v>
      </c>
      <c r="I265" t="s">
        <v>849</v>
      </c>
      <c r="J265">
        <v>1.7203970461201499E-5</v>
      </c>
      <c r="K265">
        <v>1.04715054955834E-3</v>
      </c>
      <c r="L265" t="s">
        <v>851</v>
      </c>
      <c r="M265" t="s">
        <v>1101</v>
      </c>
      <c r="N265" t="s">
        <v>1102</v>
      </c>
      <c r="O265" t="s">
        <v>1103</v>
      </c>
      <c r="P265" t="s">
        <v>1323</v>
      </c>
    </row>
    <row r="266" spans="1:16">
      <c r="A266" t="s">
        <v>264</v>
      </c>
      <c r="B266">
        <v>627</v>
      </c>
      <c r="C266">
        <v>25</v>
      </c>
      <c r="D266">
        <v>47</v>
      </c>
      <c r="E266">
        <v>127</v>
      </c>
      <c r="F266">
        <v>113</v>
      </c>
      <c r="G266">
        <v>1.7832111509094599</v>
      </c>
      <c r="H266">
        <v>1.71382899457726</v>
      </c>
      <c r="I266" t="s">
        <v>849</v>
      </c>
      <c r="J266">
        <v>1.9590994309940099E-5</v>
      </c>
      <c r="K266">
        <v>1.1654423766001901E-3</v>
      </c>
      <c r="L266" t="s">
        <v>851</v>
      </c>
      <c r="M266" t="s">
        <v>851</v>
      </c>
      <c r="N266" t="s">
        <v>851</v>
      </c>
      <c r="O266" t="s">
        <v>851</v>
      </c>
      <c r="P266" t="s">
        <v>1324</v>
      </c>
    </row>
    <row r="267" spans="1:16">
      <c r="A267" t="s">
        <v>265</v>
      </c>
      <c r="B267">
        <v>903</v>
      </c>
      <c r="C267">
        <v>74</v>
      </c>
      <c r="D267">
        <v>90</v>
      </c>
      <c r="E267">
        <v>154</v>
      </c>
      <c r="F267">
        <v>306</v>
      </c>
      <c r="G267">
        <v>2.7523680965348798</v>
      </c>
      <c r="H267">
        <v>1.4390969495207</v>
      </c>
      <c r="I267" t="s">
        <v>849</v>
      </c>
      <c r="J267">
        <v>2.0516458603556499E-5</v>
      </c>
      <c r="K267">
        <v>1.20909051086268E-3</v>
      </c>
      <c r="L267" t="s">
        <v>851</v>
      </c>
      <c r="M267" t="s">
        <v>890</v>
      </c>
      <c r="N267" t="s">
        <v>1325</v>
      </c>
      <c r="O267" t="s">
        <v>1326</v>
      </c>
      <c r="P267" t="s">
        <v>1327</v>
      </c>
    </row>
    <row r="268" spans="1:16">
      <c r="A268" t="s">
        <v>266</v>
      </c>
      <c r="B268">
        <v>1494</v>
      </c>
      <c r="C268">
        <v>98</v>
      </c>
      <c r="D268">
        <v>97</v>
      </c>
      <c r="E268">
        <v>166</v>
      </c>
      <c r="F268">
        <v>459</v>
      </c>
      <c r="G268">
        <v>3.1357219585495999</v>
      </c>
      <c r="H268">
        <v>1.6189133755854399</v>
      </c>
      <c r="I268" t="s">
        <v>849</v>
      </c>
      <c r="J268">
        <v>2.07755289958356E-5</v>
      </c>
      <c r="K268">
        <v>1.2220739808016801E-3</v>
      </c>
      <c r="L268" t="s">
        <v>854</v>
      </c>
      <c r="M268" t="s">
        <v>851</v>
      </c>
      <c r="N268" t="s">
        <v>851</v>
      </c>
      <c r="O268" t="s">
        <v>851</v>
      </c>
      <c r="P268" t="s">
        <v>1328</v>
      </c>
    </row>
    <row r="269" spans="1:16">
      <c r="A269" t="s">
        <v>267</v>
      </c>
      <c r="B269">
        <v>777</v>
      </c>
      <c r="C269">
        <v>50</v>
      </c>
      <c r="D269">
        <v>40</v>
      </c>
      <c r="E269">
        <v>196</v>
      </c>
      <c r="F269">
        <v>108</v>
      </c>
      <c r="G269">
        <v>2.1234619972901099</v>
      </c>
      <c r="H269">
        <v>1.73265548441572</v>
      </c>
      <c r="I269" t="s">
        <v>849</v>
      </c>
      <c r="J269">
        <v>2.0976237853809701E-5</v>
      </c>
      <c r="K269">
        <v>1.22474037646809E-3</v>
      </c>
      <c r="L269" t="s">
        <v>857</v>
      </c>
      <c r="M269" t="s">
        <v>851</v>
      </c>
      <c r="N269" t="s">
        <v>851</v>
      </c>
      <c r="O269" t="s">
        <v>851</v>
      </c>
      <c r="P269" t="s">
        <v>1329</v>
      </c>
    </row>
    <row r="270" spans="1:16">
      <c r="A270" t="s">
        <v>268</v>
      </c>
      <c r="B270">
        <v>471</v>
      </c>
      <c r="C270">
        <v>1608</v>
      </c>
      <c r="D270">
        <v>959</v>
      </c>
      <c r="E270">
        <v>2250</v>
      </c>
      <c r="F270">
        <v>3967</v>
      </c>
      <c r="G270">
        <v>6.55573377006111</v>
      </c>
      <c r="H270">
        <v>1.21474505421922</v>
      </c>
      <c r="I270" t="s">
        <v>849</v>
      </c>
      <c r="J270">
        <v>2.35114422543377E-5</v>
      </c>
      <c r="K270">
        <v>1.3502591308506601E-3</v>
      </c>
      <c r="L270" t="s">
        <v>851</v>
      </c>
      <c r="M270" t="s">
        <v>851</v>
      </c>
      <c r="N270" t="s">
        <v>851</v>
      </c>
      <c r="O270" t="s">
        <v>851</v>
      </c>
      <c r="P270" t="s">
        <v>851</v>
      </c>
    </row>
    <row r="271" spans="1:16">
      <c r="A271" t="s">
        <v>269</v>
      </c>
      <c r="B271">
        <v>1074</v>
      </c>
      <c r="C271">
        <v>102</v>
      </c>
      <c r="D271">
        <v>41</v>
      </c>
      <c r="E271">
        <v>251</v>
      </c>
      <c r="F271">
        <v>216</v>
      </c>
      <c r="G271">
        <v>2.7393299357790601</v>
      </c>
      <c r="H271">
        <v>1.66080989040465</v>
      </c>
      <c r="I271" t="s">
        <v>849</v>
      </c>
      <c r="J271">
        <v>2.3987594380413201E-5</v>
      </c>
      <c r="K271">
        <v>1.3676398973237801E-3</v>
      </c>
      <c r="L271" t="s">
        <v>894</v>
      </c>
      <c r="M271" t="s">
        <v>895</v>
      </c>
      <c r="N271" t="s">
        <v>896</v>
      </c>
      <c r="O271" t="s">
        <v>897</v>
      </c>
      <c r="P271" t="s">
        <v>1330</v>
      </c>
    </row>
    <row r="272" spans="1:16">
      <c r="A272" t="s">
        <v>270</v>
      </c>
      <c r="B272">
        <v>1554</v>
      </c>
      <c r="C272">
        <v>167</v>
      </c>
      <c r="D272">
        <v>113</v>
      </c>
      <c r="E272">
        <v>333</v>
      </c>
      <c r="F272">
        <v>307</v>
      </c>
      <c r="G272">
        <v>3.3246934680154498</v>
      </c>
      <c r="H272">
        <v>1.1540225654815901</v>
      </c>
      <c r="I272" t="s">
        <v>849</v>
      </c>
      <c r="J272">
        <v>2.6730626881120601E-5</v>
      </c>
      <c r="K272">
        <v>1.49606142957956E-3</v>
      </c>
      <c r="L272" t="s">
        <v>851</v>
      </c>
      <c r="M272" t="s">
        <v>851</v>
      </c>
      <c r="N272" t="s">
        <v>851</v>
      </c>
      <c r="O272" t="s">
        <v>851</v>
      </c>
      <c r="P272" t="s">
        <v>1331</v>
      </c>
    </row>
    <row r="273" spans="1:16">
      <c r="A273" t="s">
        <v>271</v>
      </c>
      <c r="B273">
        <v>957</v>
      </c>
      <c r="C273">
        <v>138</v>
      </c>
      <c r="D273">
        <v>160</v>
      </c>
      <c r="E273">
        <v>279</v>
      </c>
      <c r="F273">
        <v>333</v>
      </c>
      <c r="G273">
        <v>3.3016162773102899</v>
      </c>
      <c r="H273">
        <v>1.0028651029058899</v>
      </c>
      <c r="I273" t="s">
        <v>849</v>
      </c>
      <c r="J273">
        <v>2.7849738590855001E-5</v>
      </c>
      <c r="K273">
        <v>1.5513682120690199E-3</v>
      </c>
      <c r="L273" t="s">
        <v>1115</v>
      </c>
      <c r="M273" t="s">
        <v>851</v>
      </c>
      <c r="N273" t="s">
        <v>851</v>
      </c>
      <c r="O273" t="s">
        <v>851</v>
      </c>
      <c r="P273" t="s">
        <v>1332</v>
      </c>
    </row>
    <row r="274" spans="1:16">
      <c r="A274" t="s">
        <v>272</v>
      </c>
      <c r="B274">
        <v>807</v>
      </c>
      <c r="C274">
        <v>135</v>
      </c>
      <c r="D274">
        <v>119</v>
      </c>
      <c r="E274">
        <v>407</v>
      </c>
      <c r="F274">
        <v>236</v>
      </c>
      <c r="G274">
        <v>3.2947003600512699</v>
      </c>
      <c r="H274">
        <v>1.3188831698754699</v>
      </c>
      <c r="I274" t="s">
        <v>849</v>
      </c>
      <c r="J274">
        <v>2.81784953912157E-5</v>
      </c>
      <c r="K274">
        <v>1.56140559084295E-3</v>
      </c>
      <c r="L274" t="s">
        <v>851</v>
      </c>
      <c r="M274" t="s">
        <v>851</v>
      </c>
      <c r="N274" t="s">
        <v>891</v>
      </c>
      <c r="O274" t="s">
        <v>1333</v>
      </c>
      <c r="P274" t="s">
        <v>1334</v>
      </c>
    </row>
    <row r="275" spans="1:16">
      <c r="A275" t="s">
        <v>273</v>
      </c>
      <c r="B275">
        <v>558</v>
      </c>
      <c r="C275">
        <v>111</v>
      </c>
      <c r="D275">
        <v>90</v>
      </c>
      <c r="E275">
        <v>472</v>
      </c>
      <c r="F275">
        <v>185</v>
      </c>
      <c r="G275">
        <v>3.23748906461004</v>
      </c>
      <c r="H275">
        <v>1.6956835291742101</v>
      </c>
      <c r="I275" t="s">
        <v>849</v>
      </c>
      <c r="J275">
        <v>2.8376695953467E-5</v>
      </c>
      <c r="K275">
        <v>1.5680143618447601E-3</v>
      </c>
      <c r="L275" t="s">
        <v>851</v>
      </c>
      <c r="M275" t="s">
        <v>851</v>
      </c>
      <c r="N275" t="s">
        <v>851</v>
      </c>
      <c r="O275" t="s">
        <v>851</v>
      </c>
      <c r="P275" t="s">
        <v>1335</v>
      </c>
    </row>
    <row r="276" spans="1:16">
      <c r="A276" t="s">
        <v>274</v>
      </c>
      <c r="B276">
        <v>1227</v>
      </c>
      <c r="C276">
        <v>1780</v>
      </c>
      <c r="D276">
        <v>919</v>
      </c>
      <c r="E276">
        <v>2354</v>
      </c>
      <c r="F276">
        <v>7336</v>
      </c>
      <c r="G276">
        <v>7.0362453269993299</v>
      </c>
      <c r="H276">
        <v>1.7646502805820401</v>
      </c>
      <c r="I276" t="s">
        <v>849</v>
      </c>
      <c r="J276">
        <v>2.8397227968326199E-5</v>
      </c>
      <c r="K276">
        <v>1.5680143618447601E-3</v>
      </c>
      <c r="L276" t="s">
        <v>851</v>
      </c>
      <c r="M276" t="s">
        <v>851</v>
      </c>
      <c r="N276" t="s">
        <v>851</v>
      </c>
      <c r="O276" t="s">
        <v>851</v>
      </c>
      <c r="P276" t="s">
        <v>1336</v>
      </c>
    </row>
    <row r="277" spans="1:16">
      <c r="A277" t="s">
        <v>275</v>
      </c>
      <c r="B277">
        <v>555</v>
      </c>
      <c r="C277">
        <v>6</v>
      </c>
      <c r="D277">
        <v>4</v>
      </c>
      <c r="E277">
        <v>57</v>
      </c>
      <c r="F277">
        <v>24</v>
      </c>
      <c r="G277">
        <v>0.10081362363214399</v>
      </c>
      <c r="H277">
        <v>2.9719607368380201</v>
      </c>
      <c r="I277" t="s">
        <v>849</v>
      </c>
      <c r="J277">
        <v>2.89944211933382E-5</v>
      </c>
      <c r="K277">
        <v>1.59262213554836E-3</v>
      </c>
      <c r="L277" t="s">
        <v>851</v>
      </c>
      <c r="M277" t="s">
        <v>851</v>
      </c>
      <c r="N277" t="s">
        <v>851</v>
      </c>
      <c r="O277" t="s">
        <v>1203</v>
      </c>
      <c r="P277" t="s">
        <v>1337</v>
      </c>
    </row>
    <row r="278" spans="1:16">
      <c r="A278" t="s">
        <v>276</v>
      </c>
      <c r="B278">
        <v>2055</v>
      </c>
      <c r="C278">
        <v>131</v>
      </c>
      <c r="D278">
        <v>116</v>
      </c>
      <c r="E278">
        <v>229</v>
      </c>
      <c r="F278">
        <v>326</v>
      </c>
      <c r="G278">
        <v>3.1191777692896099</v>
      </c>
      <c r="H278">
        <v>1.12276479326333</v>
      </c>
      <c r="I278" t="s">
        <v>849</v>
      </c>
      <c r="J278">
        <v>2.9522591492841E-5</v>
      </c>
      <c r="K278">
        <v>1.6160031027392099E-3</v>
      </c>
      <c r="L278" t="s">
        <v>1115</v>
      </c>
      <c r="M278" t="s">
        <v>1338</v>
      </c>
      <c r="N278" t="s">
        <v>1339</v>
      </c>
      <c r="O278" t="s">
        <v>1113</v>
      </c>
      <c r="P278" t="s">
        <v>1340</v>
      </c>
    </row>
    <row r="279" spans="1:16">
      <c r="A279" t="s">
        <v>277</v>
      </c>
      <c r="B279">
        <v>930</v>
      </c>
      <c r="C279">
        <v>37</v>
      </c>
      <c r="D279">
        <v>19</v>
      </c>
      <c r="E279">
        <v>70</v>
      </c>
      <c r="F279">
        <v>197</v>
      </c>
      <c r="G279">
        <v>1.81597571185547</v>
      </c>
      <c r="H279">
        <v>2.17736893487423</v>
      </c>
      <c r="I279" t="s">
        <v>849</v>
      </c>
      <c r="J279">
        <v>2.9615375449951599E-5</v>
      </c>
      <c r="K279">
        <v>1.61827239612049E-3</v>
      </c>
      <c r="L279" t="s">
        <v>851</v>
      </c>
      <c r="M279" t="s">
        <v>851</v>
      </c>
      <c r="N279" t="s">
        <v>1341</v>
      </c>
      <c r="O279" t="s">
        <v>1342</v>
      </c>
      <c r="P279" t="s">
        <v>1343</v>
      </c>
    </row>
    <row r="280" spans="1:16">
      <c r="A280" t="s">
        <v>278</v>
      </c>
      <c r="B280">
        <v>492</v>
      </c>
      <c r="C280">
        <v>5145</v>
      </c>
      <c r="D280">
        <v>3007</v>
      </c>
      <c r="E280">
        <v>7661</v>
      </c>
      <c r="F280">
        <v>10027</v>
      </c>
      <c r="G280">
        <v>8.1188631839979895</v>
      </c>
      <c r="H280">
        <v>1.06424806781798</v>
      </c>
      <c r="I280" t="s">
        <v>849</v>
      </c>
      <c r="J280">
        <v>3.1409241679795402E-5</v>
      </c>
      <c r="K280">
        <v>1.68791532180682E-3</v>
      </c>
      <c r="L280" t="s">
        <v>851</v>
      </c>
      <c r="M280" t="s">
        <v>851</v>
      </c>
      <c r="N280" t="s">
        <v>851</v>
      </c>
      <c r="O280" t="s">
        <v>851</v>
      </c>
      <c r="P280" t="s">
        <v>851</v>
      </c>
    </row>
    <row r="281" spans="1:16">
      <c r="A281" t="s">
        <v>279</v>
      </c>
      <c r="B281">
        <v>648</v>
      </c>
      <c r="C281">
        <v>33</v>
      </c>
      <c r="D281">
        <v>40</v>
      </c>
      <c r="E281">
        <v>136</v>
      </c>
      <c r="F281">
        <v>98</v>
      </c>
      <c r="G281">
        <v>1.7656162397438999</v>
      </c>
      <c r="H281">
        <v>1.65619403536893</v>
      </c>
      <c r="I281" t="s">
        <v>849</v>
      </c>
      <c r="J281">
        <v>3.1425236889866601E-5</v>
      </c>
      <c r="K281">
        <v>1.68791532180682E-3</v>
      </c>
      <c r="L281" t="s">
        <v>851</v>
      </c>
      <c r="M281" t="s">
        <v>851</v>
      </c>
      <c r="N281" t="s">
        <v>851</v>
      </c>
      <c r="O281" t="s">
        <v>851</v>
      </c>
      <c r="P281" t="s">
        <v>1344</v>
      </c>
    </row>
    <row r="282" spans="1:16">
      <c r="A282" t="s">
        <v>280</v>
      </c>
      <c r="B282">
        <v>714</v>
      </c>
      <c r="C282">
        <v>33</v>
      </c>
      <c r="D282">
        <v>27</v>
      </c>
      <c r="E282">
        <v>101</v>
      </c>
      <c r="F282">
        <v>99</v>
      </c>
      <c r="G282">
        <v>1.5291327593469299</v>
      </c>
      <c r="H282">
        <v>1.6977926506215599</v>
      </c>
      <c r="I282" t="s">
        <v>849</v>
      </c>
      <c r="J282">
        <v>3.1560768970488199E-5</v>
      </c>
      <c r="K282">
        <v>1.6923120490995301E-3</v>
      </c>
      <c r="L282" t="s">
        <v>851</v>
      </c>
      <c r="M282" t="s">
        <v>851</v>
      </c>
      <c r="N282" t="s">
        <v>851</v>
      </c>
      <c r="O282" t="s">
        <v>851</v>
      </c>
      <c r="P282" t="s">
        <v>1345</v>
      </c>
    </row>
    <row r="283" spans="1:16">
      <c r="A283" t="s">
        <v>281</v>
      </c>
      <c r="B283">
        <v>1293</v>
      </c>
      <c r="C283">
        <v>103</v>
      </c>
      <c r="D283">
        <v>82</v>
      </c>
      <c r="E283">
        <v>185</v>
      </c>
      <c r="F283">
        <v>265</v>
      </c>
      <c r="G283">
        <v>2.7862577574317999</v>
      </c>
      <c r="H283">
        <v>1.2349024020224</v>
      </c>
      <c r="I283" t="s">
        <v>849</v>
      </c>
      <c r="J283">
        <v>3.1646886438584897E-5</v>
      </c>
      <c r="K283">
        <v>1.69404869698157E-3</v>
      </c>
      <c r="L283" t="s">
        <v>851</v>
      </c>
      <c r="M283" t="s">
        <v>851</v>
      </c>
      <c r="N283" t="s">
        <v>851</v>
      </c>
      <c r="O283" t="s">
        <v>851</v>
      </c>
      <c r="P283" t="s">
        <v>1346</v>
      </c>
    </row>
    <row r="284" spans="1:16">
      <c r="A284" t="s">
        <v>282</v>
      </c>
      <c r="B284">
        <v>1236</v>
      </c>
      <c r="C284">
        <v>142</v>
      </c>
      <c r="D284">
        <v>189</v>
      </c>
      <c r="E284">
        <v>402</v>
      </c>
      <c r="F284">
        <v>307</v>
      </c>
      <c r="G284">
        <v>3.4994954979790398</v>
      </c>
      <c r="H284">
        <v>1.07854667845246</v>
      </c>
      <c r="I284" t="s">
        <v>849</v>
      </c>
      <c r="J284">
        <v>3.23340303428675E-5</v>
      </c>
      <c r="K284">
        <v>1.72039859653114E-3</v>
      </c>
      <c r="L284" t="s">
        <v>963</v>
      </c>
      <c r="M284" t="s">
        <v>851</v>
      </c>
      <c r="N284" t="s">
        <v>851</v>
      </c>
      <c r="O284" t="s">
        <v>851</v>
      </c>
      <c r="P284" t="s">
        <v>1347</v>
      </c>
    </row>
    <row r="285" spans="1:16">
      <c r="A285" t="s">
        <v>283</v>
      </c>
      <c r="B285">
        <v>1821</v>
      </c>
      <c r="C285">
        <v>4</v>
      </c>
      <c r="D285">
        <v>2</v>
      </c>
      <c r="E285">
        <v>25</v>
      </c>
      <c r="F285">
        <v>26</v>
      </c>
      <c r="G285">
        <v>-0.51432792383044001</v>
      </c>
      <c r="H285">
        <v>2.99956169275857</v>
      </c>
      <c r="I285" t="s">
        <v>849</v>
      </c>
      <c r="J285">
        <v>3.4109238235075501E-5</v>
      </c>
      <c r="K285">
        <v>1.7891373005826301E-3</v>
      </c>
      <c r="L285" t="s">
        <v>851</v>
      </c>
      <c r="M285" t="s">
        <v>851</v>
      </c>
      <c r="N285" t="s">
        <v>851</v>
      </c>
      <c r="O285" t="s">
        <v>851</v>
      </c>
      <c r="P285" t="s">
        <v>1348</v>
      </c>
    </row>
    <row r="286" spans="1:16">
      <c r="A286" t="s">
        <v>284</v>
      </c>
      <c r="B286">
        <v>1110</v>
      </c>
      <c r="C286">
        <v>35</v>
      </c>
      <c r="D286">
        <v>19</v>
      </c>
      <c r="E286">
        <v>185</v>
      </c>
      <c r="F286">
        <v>71</v>
      </c>
      <c r="G286">
        <v>1.7906478558757299</v>
      </c>
      <c r="H286">
        <v>2.2220006312421998</v>
      </c>
      <c r="I286" t="s">
        <v>849</v>
      </c>
      <c r="J286">
        <v>3.4274443513968299E-5</v>
      </c>
      <c r="K286">
        <v>1.7891373005826301E-3</v>
      </c>
      <c r="L286" t="s">
        <v>1349</v>
      </c>
      <c r="M286" t="s">
        <v>851</v>
      </c>
      <c r="N286" t="s">
        <v>1350</v>
      </c>
      <c r="O286" t="s">
        <v>984</v>
      </c>
      <c r="P286" t="s">
        <v>1351</v>
      </c>
    </row>
    <row r="287" spans="1:16">
      <c r="A287" t="s">
        <v>285</v>
      </c>
      <c r="B287">
        <v>1749</v>
      </c>
      <c r="C287">
        <v>98</v>
      </c>
      <c r="D287">
        <v>92</v>
      </c>
      <c r="E287">
        <v>175</v>
      </c>
      <c r="F287">
        <v>294</v>
      </c>
      <c r="G287">
        <v>2.8352624595890199</v>
      </c>
      <c r="H287">
        <v>1.2547683540680601</v>
      </c>
      <c r="I287" t="s">
        <v>849</v>
      </c>
      <c r="J287">
        <v>3.5864611722472503E-5</v>
      </c>
      <c r="K287">
        <v>1.8537300704882501E-3</v>
      </c>
      <c r="L287" t="s">
        <v>851</v>
      </c>
      <c r="M287" t="s">
        <v>851</v>
      </c>
      <c r="N287" t="s">
        <v>851</v>
      </c>
      <c r="O287" t="s">
        <v>851</v>
      </c>
      <c r="P287" t="s">
        <v>1352</v>
      </c>
    </row>
    <row r="288" spans="1:16">
      <c r="A288" t="s">
        <v>286</v>
      </c>
      <c r="B288">
        <v>558</v>
      </c>
      <c r="C288">
        <v>55</v>
      </c>
      <c r="D288">
        <v>54</v>
      </c>
      <c r="E288">
        <v>203</v>
      </c>
      <c r="F288">
        <v>120</v>
      </c>
      <c r="G288">
        <v>2.25222024043729</v>
      </c>
      <c r="H288">
        <v>1.5460321246623401</v>
      </c>
      <c r="I288" t="s">
        <v>849</v>
      </c>
      <c r="J288">
        <v>3.6056401896560101E-5</v>
      </c>
      <c r="K288">
        <v>1.8575527702559499E-3</v>
      </c>
      <c r="L288" t="s">
        <v>851</v>
      </c>
      <c r="M288" t="s">
        <v>851</v>
      </c>
      <c r="N288" t="s">
        <v>851</v>
      </c>
      <c r="O288" t="s">
        <v>851</v>
      </c>
      <c r="P288" t="s">
        <v>1353</v>
      </c>
    </row>
    <row r="289" spans="1:16">
      <c r="A289" t="s">
        <v>287</v>
      </c>
      <c r="B289">
        <v>3519</v>
      </c>
      <c r="C289">
        <v>244</v>
      </c>
      <c r="D289">
        <v>134</v>
      </c>
      <c r="E289">
        <v>391</v>
      </c>
      <c r="F289">
        <v>506</v>
      </c>
      <c r="G289">
        <v>3.7865156045469202</v>
      </c>
      <c r="H289">
        <v>1.1940671980175701</v>
      </c>
      <c r="I289" t="s">
        <v>849</v>
      </c>
      <c r="J289">
        <v>3.62977364968179E-5</v>
      </c>
      <c r="K289">
        <v>1.86693529201985E-3</v>
      </c>
      <c r="L289" t="s">
        <v>1115</v>
      </c>
      <c r="M289" t="s">
        <v>907</v>
      </c>
      <c r="N289" t="s">
        <v>1178</v>
      </c>
      <c r="O289" t="s">
        <v>1354</v>
      </c>
      <c r="P289" t="s">
        <v>1355</v>
      </c>
    </row>
    <row r="290" spans="1:16">
      <c r="A290" t="s">
        <v>288</v>
      </c>
      <c r="B290">
        <v>2598</v>
      </c>
      <c r="C290">
        <v>178</v>
      </c>
      <c r="D290">
        <v>160</v>
      </c>
      <c r="E290">
        <v>419</v>
      </c>
      <c r="F290">
        <v>306</v>
      </c>
      <c r="G290">
        <v>3.5342633715281999</v>
      </c>
      <c r="H290">
        <v>1.07416491306961</v>
      </c>
      <c r="I290" t="s">
        <v>849</v>
      </c>
      <c r="J290">
        <v>3.70244335450041E-5</v>
      </c>
      <c r="K290">
        <v>1.89811929307388E-3</v>
      </c>
      <c r="L290" t="s">
        <v>851</v>
      </c>
      <c r="M290" t="s">
        <v>851</v>
      </c>
      <c r="N290" t="s">
        <v>851</v>
      </c>
      <c r="O290" t="s">
        <v>851</v>
      </c>
      <c r="P290" t="s">
        <v>1356</v>
      </c>
    </row>
    <row r="291" spans="1:16">
      <c r="A291" t="s">
        <v>289</v>
      </c>
      <c r="B291">
        <v>1230</v>
      </c>
      <c r="C291">
        <v>79</v>
      </c>
      <c r="D291">
        <v>107</v>
      </c>
      <c r="E291">
        <v>192</v>
      </c>
      <c r="F291">
        <v>236</v>
      </c>
      <c r="G291">
        <v>2.73831257840274</v>
      </c>
      <c r="H291">
        <v>1.16837818019721</v>
      </c>
      <c r="I291" t="s">
        <v>849</v>
      </c>
      <c r="J291">
        <v>3.7782230771362298E-5</v>
      </c>
      <c r="K291">
        <v>1.9275662685926901E-3</v>
      </c>
      <c r="L291" t="s">
        <v>851</v>
      </c>
      <c r="M291" t="s">
        <v>851</v>
      </c>
      <c r="N291" t="s">
        <v>851</v>
      </c>
      <c r="O291" t="s">
        <v>851</v>
      </c>
      <c r="P291" t="s">
        <v>1357</v>
      </c>
    </row>
    <row r="292" spans="1:16">
      <c r="A292" t="s">
        <v>290</v>
      </c>
      <c r="B292">
        <v>1077</v>
      </c>
      <c r="C292">
        <v>31</v>
      </c>
      <c r="D292">
        <v>29</v>
      </c>
      <c r="E292">
        <v>75</v>
      </c>
      <c r="F292">
        <v>143</v>
      </c>
      <c r="G292">
        <v>1.6116091465374101</v>
      </c>
      <c r="H292">
        <v>1.8066101540919099</v>
      </c>
      <c r="I292" t="s">
        <v>849</v>
      </c>
      <c r="J292">
        <v>3.8747324356042601E-5</v>
      </c>
      <c r="K292">
        <v>1.9609380250749102E-3</v>
      </c>
      <c r="L292" t="s">
        <v>1358</v>
      </c>
      <c r="M292" t="s">
        <v>851</v>
      </c>
      <c r="N292" t="s">
        <v>851</v>
      </c>
      <c r="O292" t="s">
        <v>851</v>
      </c>
      <c r="P292" t="s">
        <v>1359</v>
      </c>
    </row>
    <row r="293" spans="1:16">
      <c r="A293" t="s">
        <v>291</v>
      </c>
      <c r="B293">
        <v>2154</v>
      </c>
      <c r="C293">
        <v>483</v>
      </c>
      <c r="D293">
        <v>504</v>
      </c>
      <c r="E293">
        <v>705</v>
      </c>
      <c r="F293">
        <v>1561</v>
      </c>
      <c r="G293">
        <v>5.1177972281625701</v>
      </c>
      <c r="H293">
        <v>1.1444090485679299</v>
      </c>
      <c r="I293" t="s">
        <v>849</v>
      </c>
      <c r="J293">
        <v>3.9965916490553202E-5</v>
      </c>
      <c r="K293">
        <v>2.0097055518830198E-3</v>
      </c>
      <c r="L293" t="s">
        <v>851</v>
      </c>
      <c r="M293" t="s">
        <v>1360</v>
      </c>
      <c r="N293" t="s">
        <v>1361</v>
      </c>
      <c r="O293" t="s">
        <v>1362</v>
      </c>
      <c r="P293" t="s">
        <v>1363</v>
      </c>
    </row>
    <row r="294" spans="1:16">
      <c r="A294" t="s">
        <v>292</v>
      </c>
      <c r="B294">
        <v>1662</v>
      </c>
      <c r="C294">
        <v>45</v>
      </c>
      <c r="D294">
        <v>46</v>
      </c>
      <c r="E294">
        <v>124</v>
      </c>
      <c r="F294">
        <v>128</v>
      </c>
      <c r="G294">
        <v>1.9171590273588199</v>
      </c>
      <c r="H294">
        <v>1.4338804825881699</v>
      </c>
      <c r="I294" t="s">
        <v>849</v>
      </c>
      <c r="J294">
        <v>4.1615439701021701E-5</v>
      </c>
      <c r="K294">
        <v>2.0728170589786898E-3</v>
      </c>
      <c r="L294" t="s">
        <v>851</v>
      </c>
      <c r="M294" t="s">
        <v>931</v>
      </c>
      <c r="N294" t="s">
        <v>851</v>
      </c>
      <c r="O294" t="s">
        <v>1012</v>
      </c>
      <c r="P294" t="s">
        <v>1364</v>
      </c>
    </row>
    <row r="295" spans="1:16">
      <c r="A295" t="s">
        <v>293</v>
      </c>
      <c r="B295">
        <v>1494</v>
      </c>
      <c r="C295">
        <v>35</v>
      </c>
      <c r="D295">
        <v>25</v>
      </c>
      <c r="E295">
        <v>112</v>
      </c>
      <c r="F295">
        <v>92</v>
      </c>
      <c r="G295">
        <v>1.55363256531842</v>
      </c>
      <c r="H295">
        <v>1.72878986689933</v>
      </c>
      <c r="I295" t="s">
        <v>849</v>
      </c>
      <c r="J295">
        <v>4.2293606309820902E-5</v>
      </c>
      <c r="K295">
        <v>2.10327304943587E-3</v>
      </c>
      <c r="L295" t="s">
        <v>1365</v>
      </c>
      <c r="M295" t="s">
        <v>851</v>
      </c>
      <c r="N295" t="s">
        <v>1093</v>
      </c>
      <c r="O295" t="s">
        <v>882</v>
      </c>
      <c r="P295" t="s">
        <v>1366</v>
      </c>
    </row>
    <row r="296" spans="1:16">
      <c r="A296" t="s">
        <v>294</v>
      </c>
      <c r="B296">
        <v>1062</v>
      </c>
      <c r="C296">
        <v>102</v>
      </c>
      <c r="D296">
        <v>131</v>
      </c>
      <c r="E296">
        <v>246</v>
      </c>
      <c r="F296">
        <v>252</v>
      </c>
      <c r="G296">
        <v>2.9906570663351402</v>
      </c>
      <c r="H296">
        <v>1.06607989639393</v>
      </c>
      <c r="I296" t="s">
        <v>849</v>
      </c>
      <c r="J296">
        <v>4.2793836970101598E-5</v>
      </c>
      <c r="K296">
        <v>2.1157574436741801E-3</v>
      </c>
      <c r="L296" t="s">
        <v>851</v>
      </c>
      <c r="M296" t="s">
        <v>886</v>
      </c>
      <c r="N296" t="s">
        <v>1367</v>
      </c>
      <c r="O296" t="s">
        <v>1368</v>
      </c>
      <c r="P296" t="s">
        <v>1369</v>
      </c>
    </row>
    <row r="297" spans="1:16">
      <c r="A297" t="s">
        <v>295</v>
      </c>
      <c r="B297">
        <v>1155</v>
      </c>
      <c r="C297">
        <v>28</v>
      </c>
      <c r="D297">
        <v>27</v>
      </c>
      <c r="E297">
        <v>92</v>
      </c>
      <c r="F297">
        <v>93</v>
      </c>
      <c r="G297">
        <v>1.4162486633939499</v>
      </c>
      <c r="H297">
        <v>1.7121188694383001</v>
      </c>
      <c r="I297" t="s">
        <v>849</v>
      </c>
      <c r="J297">
        <v>4.3300088684567802E-5</v>
      </c>
      <c r="K297">
        <v>2.1364765197742401E-3</v>
      </c>
      <c r="L297" t="s">
        <v>851</v>
      </c>
      <c r="M297" t="s">
        <v>851</v>
      </c>
      <c r="N297" t="s">
        <v>851</v>
      </c>
      <c r="O297" t="s">
        <v>851</v>
      </c>
      <c r="P297" t="s">
        <v>1370</v>
      </c>
    </row>
    <row r="298" spans="1:16">
      <c r="A298" t="s">
        <v>296</v>
      </c>
      <c r="B298">
        <v>1128</v>
      </c>
      <c r="C298">
        <v>32</v>
      </c>
      <c r="D298">
        <v>17</v>
      </c>
      <c r="E298">
        <v>181</v>
      </c>
      <c r="F298">
        <v>64</v>
      </c>
      <c r="G298">
        <v>1.7170565923418699</v>
      </c>
      <c r="H298">
        <v>2.2997762140933502</v>
      </c>
      <c r="I298" t="s">
        <v>849</v>
      </c>
      <c r="J298">
        <v>4.4229703373371902E-5</v>
      </c>
      <c r="K298">
        <v>2.1687687677434601E-3</v>
      </c>
      <c r="L298" t="s">
        <v>1267</v>
      </c>
      <c r="M298" t="s">
        <v>851</v>
      </c>
      <c r="N298" t="s">
        <v>1268</v>
      </c>
      <c r="O298" t="s">
        <v>882</v>
      </c>
      <c r="P298" t="s">
        <v>1371</v>
      </c>
    </row>
    <row r="299" spans="1:16">
      <c r="A299" t="s">
        <v>297</v>
      </c>
      <c r="B299">
        <v>1404</v>
      </c>
      <c r="C299">
        <v>64</v>
      </c>
      <c r="D299">
        <v>72</v>
      </c>
      <c r="E299">
        <v>135</v>
      </c>
      <c r="F299">
        <v>220</v>
      </c>
      <c r="G299">
        <v>2.4163933653484699</v>
      </c>
      <c r="H299">
        <v>1.339140853265</v>
      </c>
      <c r="I299" t="s">
        <v>849</v>
      </c>
      <c r="J299">
        <v>4.5304830020419399E-5</v>
      </c>
      <c r="K299">
        <v>2.20775268271067E-3</v>
      </c>
      <c r="L299" t="s">
        <v>851</v>
      </c>
      <c r="M299" t="s">
        <v>851</v>
      </c>
      <c r="N299" t="s">
        <v>851</v>
      </c>
      <c r="O299" t="s">
        <v>851</v>
      </c>
      <c r="P299" t="s">
        <v>1372</v>
      </c>
    </row>
    <row r="300" spans="1:16">
      <c r="A300" t="s">
        <v>298</v>
      </c>
      <c r="B300">
        <v>321</v>
      </c>
      <c r="C300">
        <v>200</v>
      </c>
      <c r="D300">
        <v>129</v>
      </c>
      <c r="E300">
        <v>301</v>
      </c>
      <c r="F300">
        <v>463</v>
      </c>
      <c r="G300">
        <v>3.5619636101003702</v>
      </c>
      <c r="H300">
        <v>1.16141051439132</v>
      </c>
      <c r="I300" t="s">
        <v>849</v>
      </c>
      <c r="J300">
        <v>4.7996865018862603E-5</v>
      </c>
      <c r="K300">
        <v>2.3103712323354498E-3</v>
      </c>
      <c r="L300" t="s">
        <v>851</v>
      </c>
      <c r="M300" t="s">
        <v>851</v>
      </c>
      <c r="N300" t="s">
        <v>851</v>
      </c>
      <c r="O300" t="s">
        <v>851</v>
      </c>
      <c r="P300" t="s">
        <v>1373</v>
      </c>
    </row>
    <row r="301" spans="1:16">
      <c r="A301" t="s">
        <v>299</v>
      </c>
      <c r="B301">
        <v>1899</v>
      </c>
      <c r="C301">
        <v>4</v>
      </c>
      <c r="D301">
        <v>6</v>
      </c>
      <c r="E301">
        <v>48</v>
      </c>
      <c r="F301">
        <v>24</v>
      </c>
      <c r="G301">
        <v>-3.93153691877716E-2</v>
      </c>
      <c r="H301">
        <v>2.8055708844689802</v>
      </c>
      <c r="I301" t="s">
        <v>849</v>
      </c>
      <c r="J301">
        <v>4.94705683104449E-5</v>
      </c>
      <c r="K301">
        <v>2.3668551566919899E-3</v>
      </c>
      <c r="L301" t="s">
        <v>1036</v>
      </c>
      <c r="M301" t="s">
        <v>851</v>
      </c>
      <c r="N301" t="s">
        <v>851</v>
      </c>
      <c r="O301" t="s">
        <v>851</v>
      </c>
      <c r="P301" t="s">
        <v>1374</v>
      </c>
    </row>
    <row r="302" spans="1:16">
      <c r="A302" t="s">
        <v>300</v>
      </c>
      <c r="B302">
        <v>2514</v>
      </c>
      <c r="C302">
        <v>214</v>
      </c>
      <c r="D302">
        <v>173</v>
      </c>
      <c r="E302">
        <v>448</v>
      </c>
      <c r="F302">
        <v>353</v>
      </c>
      <c r="G302">
        <v>3.6931211149641499</v>
      </c>
      <c r="H302">
        <v>1.0186077300474701</v>
      </c>
      <c r="I302" t="s">
        <v>849</v>
      </c>
      <c r="J302">
        <v>5.0381014129980901E-5</v>
      </c>
      <c r="K302">
        <v>2.3994909282540298E-3</v>
      </c>
      <c r="L302" t="s">
        <v>1210</v>
      </c>
      <c r="M302" t="s">
        <v>851</v>
      </c>
      <c r="N302" t="s">
        <v>1211</v>
      </c>
      <c r="O302" t="s">
        <v>1212</v>
      </c>
      <c r="P302" t="s">
        <v>1375</v>
      </c>
    </row>
    <row r="303" spans="1:16">
      <c r="A303" t="s">
        <v>301</v>
      </c>
      <c r="B303">
        <v>588</v>
      </c>
      <c r="C303">
        <v>214</v>
      </c>
      <c r="D303">
        <v>116</v>
      </c>
      <c r="E303">
        <v>283</v>
      </c>
      <c r="F303">
        <v>812</v>
      </c>
      <c r="G303">
        <v>3.9275835035292102</v>
      </c>
      <c r="H303">
        <v>1.6549621781796999</v>
      </c>
      <c r="I303" t="s">
        <v>849</v>
      </c>
      <c r="J303">
        <v>5.1171466288969203E-5</v>
      </c>
      <c r="K303">
        <v>2.4334617807313902E-3</v>
      </c>
      <c r="L303" t="s">
        <v>851</v>
      </c>
      <c r="M303" t="s">
        <v>851</v>
      </c>
      <c r="N303" t="s">
        <v>851</v>
      </c>
      <c r="O303" t="s">
        <v>851</v>
      </c>
      <c r="P303" t="s">
        <v>1376</v>
      </c>
    </row>
    <row r="304" spans="1:16">
      <c r="A304" t="s">
        <v>302</v>
      </c>
      <c r="B304">
        <v>2157</v>
      </c>
      <c r="C304">
        <v>99</v>
      </c>
      <c r="D304">
        <v>108</v>
      </c>
      <c r="E304">
        <v>221</v>
      </c>
      <c r="F304">
        <v>226</v>
      </c>
      <c r="G304">
        <v>2.8330093739673701</v>
      </c>
      <c r="H304">
        <v>1.0779198353755399</v>
      </c>
      <c r="I304" t="s">
        <v>849</v>
      </c>
      <c r="J304">
        <v>5.14344656976256E-5</v>
      </c>
      <c r="K304">
        <v>2.44228504364524E-3</v>
      </c>
      <c r="L304" t="s">
        <v>963</v>
      </c>
      <c r="M304" t="s">
        <v>851</v>
      </c>
      <c r="N304" t="s">
        <v>851</v>
      </c>
      <c r="O304" t="s">
        <v>851</v>
      </c>
      <c r="P304" t="s">
        <v>1377</v>
      </c>
    </row>
    <row r="305" spans="1:16">
      <c r="A305" t="s">
        <v>303</v>
      </c>
      <c r="B305">
        <v>597</v>
      </c>
      <c r="C305">
        <v>37</v>
      </c>
      <c r="D305">
        <v>20</v>
      </c>
      <c r="E305">
        <v>67</v>
      </c>
      <c r="F305">
        <v>190</v>
      </c>
      <c r="G305">
        <v>1.7765791488513001</v>
      </c>
      <c r="H305">
        <v>2.0975878161165999</v>
      </c>
      <c r="I305" t="s">
        <v>849</v>
      </c>
      <c r="J305">
        <v>5.3469717649225303E-5</v>
      </c>
      <c r="K305">
        <v>2.5199502657136399E-3</v>
      </c>
      <c r="L305" t="s">
        <v>851</v>
      </c>
      <c r="M305" t="s">
        <v>851</v>
      </c>
      <c r="N305" t="s">
        <v>851</v>
      </c>
      <c r="O305" t="s">
        <v>851</v>
      </c>
      <c r="P305" t="s">
        <v>1378</v>
      </c>
    </row>
    <row r="306" spans="1:16">
      <c r="A306" t="s">
        <v>304</v>
      </c>
      <c r="B306">
        <v>753</v>
      </c>
      <c r="C306">
        <v>79</v>
      </c>
      <c r="D306">
        <v>108</v>
      </c>
      <c r="E306">
        <v>238</v>
      </c>
      <c r="F306">
        <v>195</v>
      </c>
      <c r="G306">
        <v>2.7591067935139599</v>
      </c>
      <c r="H306">
        <v>1.18842514667913</v>
      </c>
      <c r="I306" t="s">
        <v>849</v>
      </c>
      <c r="J306">
        <v>5.3641159657830099E-5</v>
      </c>
      <c r="K306">
        <v>2.5213273761606901E-3</v>
      </c>
      <c r="L306" t="s">
        <v>851</v>
      </c>
      <c r="M306" t="s">
        <v>890</v>
      </c>
      <c r="N306" t="s">
        <v>1379</v>
      </c>
      <c r="O306" t="s">
        <v>851</v>
      </c>
      <c r="P306" t="s">
        <v>1380</v>
      </c>
    </row>
    <row r="307" spans="1:16">
      <c r="A307" t="s">
        <v>305</v>
      </c>
      <c r="B307">
        <v>753</v>
      </c>
      <c r="C307">
        <v>94</v>
      </c>
      <c r="D307">
        <v>110</v>
      </c>
      <c r="E307">
        <v>248</v>
      </c>
      <c r="F307">
        <v>207</v>
      </c>
      <c r="G307">
        <v>2.8467678632915501</v>
      </c>
      <c r="H307">
        <v>1.13120094995361</v>
      </c>
      <c r="I307" t="s">
        <v>849</v>
      </c>
      <c r="J307">
        <v>5.4053077204497697E-5</v>
      </c>
      <c r="K307">
        <v>2.5360706416378098E-3</v>
      </c>
      <c r="L307" t="s">
        <v>851</v>
      </c>
      <c r="M307" t="s">
        <v>851</v>
      </c>
      <c r="N307" t="s">
        <v>851</v>
      </c>
      <c r="O307" t="s">
        <v>851</v>
      </c>
      <c r="P307" t="s">
        <v>1381</v>
      </c>
    </row>
    <row r="308" spans="1:16">
      <c r="A308" t="s">
        <v>306</v>
      </c>
      <c r="B308">
        <v>552</v>
      </c>
      <c r="C308">
        <v>58</v>
      </c>
      <c r="D308">
        <v>55</v>
      </c>
      <c r="E308">
        <v>226</v>
      </c>
      <c r="F308">
        <v>118</v>
      </c>
      <c r="G308">
        <v>2.3341020834931201</v>
      </c>
      <c r="H308">
        <v>1.5876704296026301</v>
      </c>
      <c r="I308" t="s">
        <v>849</v>
      </c>
      <c r="J308">
        <v>5.50188766362565E-5</v>
      </c>
      <c r="K308">
        <v>2.5573623773724398E-3</v>
      </c>
      <c r="L308" t="s">
        <v>851</v>
      </c>
      <c r="M308" t="s">
        <v>851</v>
      </c>
      <c r="N308" t="s">
        <v>851</v>
      </c>
      <c r="O308" t="s">
        <v>851</v>
      </c>
      <c r="P308" t="s">
        <v>1382</v>
      </c>
    </row>
    <row r="309" spans="1:16">
      <c r="A309" t="s">
        <v>307</v>
      </c>
      <c r="B309">
        <v>1599</v>
      </c>
      <c r="C309">
        <v>59</v>
      </c>
      <c r="D309">
        <v>59</v>
      </c>
      <c r="E309">
        <v>208</v>
      </c>
      <c r="F309">
        <v>126</v>
      </c>
      <c r="G309">
        <v>2.3160338752132401</v>
      </c>
      <c r="H309">
        <v>1.4797726778578799</v>
      </c>
      <c r="I309" t="s">
        <v>849</v>
      </c>
      <c r="J309">
        <v>5.5074663143007603E-5</v>
      </c>
      <c r="K309">
        <v>2.5573623773724398E-3</v>
      </c>
      <c r="L309" t="s">
        <v>851</v>
      </c>
      <c r="M309" t="s">
        <v>851</v>
      </c>
      <c r="N309" t="s">
        <v>851</v>
      </c>
      <c r="O309" t="s">
        <v>851</v>
      </c>
      <c r="P309" t="s">
        <v>1383</v>
      </c>
    </row>
    <row r="310" spans="1:16">
      <c r="A310" t="s">
        <v>308</v>
      </c>
      <c r="B310">
        <v>1503</v>
      </c>
      <c r="C310">
        <v>96</v>
      </c>
      <c r="D310">
        <v>77</v>
      </c>
      <c r="E310">
        <v>173</v>
      </c>
      <c r="F310">
        <v>242</v>
      </c>
      <c r="G310">
        <v>2.67734516329813</v>
      </c>
      <c r="H310">
        <v>1.21563877077067</v>
      </c>
      <c r="I310" t="s">
        <v>849</v>
      </c>
      <c r="J310">
        <v>5.5269125119704801E-5</v>
      </c>
      <c r="K310">
        <v>2.5626180086752502E-3</v>
      </c>
      <c r="L310" t="s">
        <v>1384</v>
      </c>
      <c r="M310" t="s">
        <v>851</v>
      </c>
      <c r="N310" t="s">
        <v>851</v>
      </c>
      <c r="O310" t="s">
        <v>851</v>
      </c>
      <c r="P310" t="s">
        <v>1385</v>
      </c>
    </row>
    <row r="311" spans="1:16">
      <c r="A311" t="s">
        <v>309</v>
      </c>
      <c r="B311">
        <v>963</v>
      </c>
      <c r="C311">
        <v>42</v>
      </c>
      <c r="D311">
        <v>56</v>
      </c>
      <c r="E311">
        <v>117</v>
      </c>
      <c r="F311">
        <v>151</v>
      </c>
      <c r="G311">
        <v>2.0038397087726199</v>
      </c>
      <c r="H311">
        <v>1.41446144532129</v>
      </c>
      <c r="I311" t="s">
        <v>849</v>
      </c>
      <c r="J311">
        <v>5.6407295417476299E-5</v>
      </c>
      <c r="K311">
        <v>2.5963001711206001E-3</v>
      </c>
      <c r="L311" t="s">
        <v>941</v>
      </c>
      <c r="M311" t="s">
        <v>851</v>
      </c>
      <c r="N311" t="s">
        <v>1222</v>
      </c>
      <c r="O311" t="s">
        <v>882</v>
      </c>
      <c r="P311" t="s">
        <v>1386</v>
      </c>
    </row>
    <row r="312" spans="1:16">
      <c r="A312" t="s">
        <v>310</v>
      </c>
      <c r="B312">
        <v>480</v>
      </c>
      <c r="C312">
        <v>86</v>
      </c>
      <c r="D312">
        <v>138</v>
      </c>
      <c r="E312">
        <v>314</v>
      </c>
      <c r="F312">
        <v>222</v>
      </c>
      <c r="G312">
        <v>3.0509666066435099</v>
      </c>
      <c r="H312">
        <v>1.24357354340661</v>
      </c>
      <c r="I312" t="s">
        <v>849</v>
      </c>
      <c r="J312">
        <v>5.6865326175640098E-5</v>
      </c>
      <c r="K312">
        <v>2.6135668644194699E-3</v>
      </c>
      <c r="L312" t="s">
        <v>851</v>
      </c>
      <c r="M312" t="s">
        <v>851</v>
      </c>
      <c r="N312" t="s">
        <v>851</v>
      </c>
      <c r="O312" t="s">
        <v>851</v>
      </c>
      <c r="P312" t="s">
        <v>1387</v>
      </c>
    </row>
    <row r="313" spans="1:16">
      <c r="A313" t="s">
        <v>311</v>
      </c>
      <c r="B313">
        <v>1074</v>
      </c>
      <c r="C313">
        <v>139</v>
      </c>
      <c r="D313">
        <v>78</v>
      </c>
      <c r="E313">
        <v>330</v>
      </c>
      <c r="F313">
        <v>237</v>
      </c>
      <c r="G313">
        <v>3.1007327860710201</v>
      </c>
      <c r="H313">
        <v>1.3500667872141201</v>
      </c>
      <c r="I313" t="s">
        <v>849</v>
      </c>
      <c r="J313">
        <v>5.7356773702746E-5</v>
      </c>
      <c r="K313">
        <v>2.62849086929343E-3</v>
      </c>
      <c r="L313" t="s">
        <v>851</v>
      </c>
      <c r="M313" t="s">
        <v>890</v>
      </c>
      <c r="N313" t="s">
        <v>851</v>
      </c>
      <c r="O313" t="s">
        <v>851</v>
      </c>
      <c r="P313" t="s">
        <v>1388</v>
      </c>
    </row>
    <row r="314" spans="1:16">
      <c r="A314" t="s">
        <v>312</v>
      </c>
      <c r="B314">
        <v>441</v>
      </c>
      <c r="C314">
        <v>31</v>
      </c>
      <c r="D314">
        <v>22</v>
      </c>
      <c r="E314">
        <v>92</v>
      </c>
      <c r="F314">
        <v>91</v>
      </c>
      <c r="G314">
        <v>1.39408514155023</v>
      </c>
      <c r="H314">
        <v>1.74567874437629</v>
      </c>
      <c r="I314" t="s">
        <v>849</v>
      </c>
      <c r="J314">
        <v>6.2754358216617301E-5</v>
      </c>
      <c r="K314">
        <v>2.8144838694334701E-3</v>
      </c>
      <c r="L314" t="s">
        <v>851</v>
      </c>
      <c r="M314" t="s">
        <v>851</v>
      </c>
      <c r="N314" t="s">
        <v>851</v>
      </c>
      <c r="O314" t="s">
        <v>851</v>
      </c>
      <c r="P314" t="s">
        <v>1389</v>
      </c>
    </row>
    <row r="315" spans="1:16">
      <c r="A315" t="s">
        <v>313</v>
      </c>
      <c r="B315">
        <v>1014</v>
      </c>
      <c r="C315">
        <v>12</v>
      </c>
      <c r="D315">
        <v>13</v>
      </c>
      <c r="E315">
        <v>42</v>
      </c>
      <c r="F315">
        <v>72</v>
      </c>
      <c r="G315">
        <v>0.65490090882616803</v>
      </c>
      <c r="H315">
        <v>2.1331923233765102</v>
      </c>
      <c r="I315" t="s">
        <v>849</v>
      </c>
      <c r="J315">
        <v>6.3868996942346499E-5</v>
      </c>
      <c r="K315">
        <v>2.84424520423057E-3</v>
      </c>
      <c r="L315" t="s">
        <v>851</v>
      </c>
      <c r="M315" t="s">
        <v>851</v>
      </c>
      <c r="N315" t="s">
        <v>851</v>
      </c>
      <c r="O315" t="s">
        <v>851</v>
      </c>
      <c r="P315" t="s">
        <v>1390</v>
      </c>
    </row>
    <row r="316" spans="1:16">
      <c r="A316" t="s">
        <v>314</v>
      </c>
      <c r="B316">
        <v>768</v>
      </c>
      <c r="C316">
        <v>52</v>
      </c>
      <c r="D316">
        <v>63</v>
      </c>
      <c r="E316">
        <v>152</v>
      </c>
      <c r="F316">
        <v>141</v>
      </c>
      <c r="G316">
        <v>2.1633722487528599</v>
      </c>
      <c r="H316">
        <v>1.31980998271761</v>
      </c>
      <c r="I316" t="s">
        <v>849</v>
      </c>
      <c r="J316">
        <v>6.3972228733778395E-5</v>
      </c>
      <c r="K316">
        <v>2.8448242591640298E-3</v>
      </c>
      <c r="L316" t="s">
        <v>851</v>
      </c>
      <c r="M316" t="s">
        <v>851</v>
      </c>
      <c r="N316" t="s">
        <v>851</v>
      </c>
      <c r="O316" t="s">
        <v>851</v>
      </c>
      <c r="P316" t="s">
        <v>1391</v>
      </c>
    </row>
    <row r="317" spans="1:16">
      <c r="A317" t="s">
        <v>315</v>
      </c>
      <c r="B317">
        <v>1350</v>
      </c>
      <c r="C317">
        <v>34</v>
      </c>
      <c r="D317">
        <v>41</v>
      </c>
      <c r="E317">
        <v>88</v>
      </c>
      <c r="F317">
        <v>145</v>
      </c>
      <c r="G317">
        <v>1.7572154517068499</v>
      </c>
      <c r="H317">
        <v>1.58961539846545</v>
      </c>
      <c r="I317" t="s">
        <v>849</v>
      </c>
      <c r="J317">
        <v>6.5926046106161497E-5</v>
      </c>
      <c r="K317">
        <v>2.8991630494719701E-3</v>
      </c>
      <c r="L317" t="s">
        <v>851</v>
      </c>
      <c r="M317" t="s">
        <v>851</v>
      </c>
      <c r="N317" t="s">
        <v>851</v>
      </c>
      <c r="O317" t="s">
        <v>851</v>
      </c>
      <c r="P317" t="s">
        <v>1392</v>
      </c>
    </row>
    <row r="318" spans="1:16">
      <c r="A318" t="s">
        <v>316</v>
      </c>
      <c r="B318">
        <v>534</v>
      </c>
      <c r="C318">
        <v>22</v>
      </c>
      <c r="D318">
        <v>29</v>
      </c>
      <c r="E318">
        <v>59</v>
      </c>
      <c r="F318">
        <v>151</v>
      </c>
      <c r="G318">
        <v>1.51760916316054</v>
      </c>
      <c r="H318">
        <v>1.9842975076803899</v>
      </c>
      <c r="I318" t="s">
        <v>849</v>
      </c>
      <c r="J318">
        <v>6.6689189975002903E-5</v>
      </c>
      <c r="K318">
        <v>2.9243998201973101E-3</v>
      </c>
      <c r="L318" t="s">
        <v>851</v>
      </c>
      <c r="M318" t="s">
        <v>851</v>
      </c>
      <c r="N318" t="s">
        <v>967</v>
      </c>
      <c r="O318" t="s">
        <v>851</v>
      </c>
      <c r="P318" t="s">
        <v>1393</v>
      </c>
    </row>
    <row r="319" spans="1:16">
      <c r="A319" t="s">
        <v>317</v>
      </c>
      <c r="B319">
        <v>1116</v>
      </c>
      <c r="C319">
        <v>12</v>
      </c>
      <c r="D319">
        <v>55</v>
      </c>
      <c r="E319">
        <v>132</v>
      </c>
      <c r="F319">
        <v>142</v>
      </c>
      <c r="G319">
        <v>1.90224765848318</v>
      </c>
      <c r="H319">
        <v>2.0168001689372699</v>
      </c>
      <c r="I319" t="s">
        <v>849</v>
      </c>
      <c r="J319">
        <v>6.7781255712365799E-5</v>
      </c>
      <c r="K319">
        <v>2.9640432889808301E-3</v>
      </c>
      <c r="L319" t="s">
        <v>1394</v>
      </c>
      <c r="M319" t="s">
        <v>851</v>
      </c>
      <c r="N319" t="s">
        <v>851</v>
      </c>
      <c r="O319" t="s">
        <v>851</v>
      </c>
      <c r="P319" t="s">
        <v>1395</v>
      </c>
    </row>
    <row r="320" spans="1:16">
      <c r="A320" t="s">
        <v>318</v>
      </c>
      <c r="B320">
        <v>828</v>
      </c>
      <c r="C320">
        <v>167</v>
      </c>
      <c r="D320">
        <v>142</v>
      </c>
      <c r="E320">
        <v>367</v>
      </c>
      <c r="F320">
        <v>285</v>
      </c>
      <c r="G320">
        <v>3.3892117580280301</v>
      </c>
      <c r="H320">
        <v>1.04767001976719</v>
      </c>
      <c r="I320" t="s">
        <v>849</v>
      </c>
      <c r="J320">
        <v>7.1947133735469605E-5</v>
      </c>
      <c r="K320">
        <v>3.1159631587165098E-3</v>
      </c>
      <c r="L320" t="s">
        <v>851</v>
      </c>
      <c r="M320" t="s">
        <v>1396</v>
      </c>
      <c r="N320" t="s">
        <v>1397</v>
      </c>
      <c r="O320" t="s">
        <v>851</v>
      </c>
      <c r="P320" t="s">
        <v>1398</v>
      </c>
    </row>
    <row r="321" spans="1:16">
      <c r="A321" t="s">
        <v>319</v>
      </c>
      <c r="B321">
        <v>1071</v>
      </c>
      <c r="C321">
        <v>47</v>
      </c>
      <c r="D321">
        <v>52</v>
      </c>
      <c r="E321">
        <v>149</v>
      </c>
      <c r="F321">
        <v>119</v>
      </c>
      <c r="G321">
        <v>2.01638521067165</v>
      </c>
      <c r="H321">
        <v>1.40931581748635</v>
      </c>
      <c r="I321" t="s">
        <v>849</v>
      </c>
      <c r="J321">
        <v>7.2341999986128398E-5</v>
      </c>
      <c r="K321">
        <v>3.1287666907580799E-3</v>
      </c>
      <c r="L321" t="s">
        <v>1115</v>
      </c>
      <c r="M321" t="s">
        <v>851</v>
      </c>
      <c r="N321" t="s">
        <v>1399</v>
      </c>
      <c r="O321" t="s">
        <v>1326</v>
      </c>
      <c r="P321" t="s">
        <v>1400</v>
      </c>
    </row>
    <row r="322" spans="1:16">
      <c r="A322" t="s">
        <v>320</v>
      </c>
      <c r="B322">
        <v>480</v>
      </c>
      <c r="C322">
        <v>41</v>
      </c>
      <c r="D322">
        <v>80</v>
      </c>
      <c r="E322">
        <v>296</v>
      </c>
      <c r="F322">
        <v>122</v>
      </c>
      <c r="G322">
        <v>2.56919730316016</v>
      </c>
      <c r="H322">
        <v>1.7903376814576899</v>
      </c>
      <c r="I322" t="s">
        <v>849</v>
      </c>
      <c r="J322">
        <v>7.5862288443302202E-5</v>
      </c>
      <c r="K322">
        <v>3.2498126254468401E-3</v>
      </c>
      <c r="L322" t="s">
        <v>851</v>
      </c>
      <c r="M322" t="s">
        <v>851</v>
      </c>
      <c r="N322" t="s">
        <v>851</v>
      </c>
      <c r="O322" t="s">
        <v>851</v>
      </c>
      <c r="P322" t="s">
        <v>1401</v>
      </c>
    </row>
    <row r="323" spans="1:16">
      <c r="A323" t="s">
        <v>321</v>
      </c>
      <c r="B323">
        <v>714</v>
      </c>
      <c r="C323">
        <v>95</v>
      </c>
      <c r="D323">
        <v>79</v>
      </c>
      <c r="E323">
        <v>257</v>
      </c>
      <c r="F323">
        <v>173</v>
      </c>
      <c r="G323">
        <v>2.72785568303695</v>
      </c>
      <c r="H323">
        <v>1.27855941940032</v>
      </c>
      <c r="I323" t="s">
        <v>849</v>
      </c>
      <c r="J323">
        <v>7.7250293596171199E-5</v>
      </c>
      <c r="K323">
        <v>3.29583830418631E-3</v>
      </c>
      <c r="L323" t="s">
        <v>851</v>
      </c>
      <c r="M323" t="s">
        <v>851</v>
      </c>
      <c r="N323" t="s">
        <v>851</v>
      </c>
      <c r="O323" t="s">
        <v>851</v>
      </c>
      <c r="P323" t="s">
        <v>1402</v>
      </c>
    </row>
    <row r="324" spans="1:16">
      <c r="A324" t="s">
        <v>322</v>
      </c>
      <c r="B324">
        <v>2679</v>
      </c>
      <c r="C324">
        <v>93</v>
      </c>
      <c r="D324">
        <v>79</v>
      </c>
      <c r="E324">
        <v>262</v>
      </c>
      <c r="F324">
        <v>169</v>
      </c>
      <c r="G324">
        <v>2.7260397517360202</v>
      </c>
      <c r="H324">
        <v>1.30009592493848</v>
      </c>
      <c r="I324" t="s">
        <v>849</v>
      </c>
      <c r="J324">
        <v>7.9214098700314595E-5</v>
      </c>
      <c r="K324">
        <v>3.3594182481689401E-3</v>
      </c>
      <c r="L324" t="s">
        <v>1115</v>
      </c>
      <c r="M324" t="s">
        <v>851</v>
      </c>
      <c r="N324" t="s">
        <v>851</v>
      </c>
      <c r="O324" t="s">
        <v>851</v>
      </c>
      <c r="P324" t="s">
        <v>1403</v>
      </c>
    </row>
    <row r="325" spans="1:16">
      <c r="A325" t="s">
        <v>323</v>
      </c>
      <c r="B325">
        <v>849</v>
      </c>
      <c r="C325">
        <v>44</v>
      </c>
      <c r="D325">
        <v>25</v>
      </c>
      <c r="E325">
        <v>124</v>
      </c>
      <c r="F325">
        <v>103</v>
      </c>
      <c r="G325">
        <v>1.71489296565862</v>
      </c>
      <c r="H325">
        <v>1.67780130230611</v>
      </c>
      <c r="I325" t="s">
        <v>849</v>
      </c>
      <c r="J325">
        <v>8.1386295407727193E-5</v>
      </c>
      <c r="K325">
        <v>3.4305193956019101E-3</v>
      </c>
      <c r="L325" t="s">
        <v>851</v>
      </c>
      <c r="M325" t="s">
        <v>1101</v>
      </c>
      <c r="N325" t="s">
        <v>1102</v>
      </c>
      <c r="O325" t="s">
        <v>1103</v>
      </c>
      <c r="P325" t="s">
        <v>1404</v>
      </c>
    </row>
    <row r="326" spans="1:16">
      <c r="A326" t="s">
        <v>324</v>
      </c>
      <c r="B326">
        <v>1485</v>
      </c>
      <c r="C326">
        <v>13</v>
      </c>
      <c r="D326">
        <v>7</v>
      </c>
      <c r="E326">
        <v>87</v>
      </c>
      <c r="F326">
        <v>33</v>
      </c>
      <c r="G326">
        <v>0.68402089156595203</v>
      </c>
      <c r="H326">
        <v>2.5538888099242798</v>
      </c>
      <c r="I326" t="s">
        <v>849</v>
      </c>
      <c r="J326">
        <v>8.2652384015120695E-5</v>
      </c>
      <c r="K326">
        <v>3.4607530087818598E-3</v>
      </c>
      <c r="L326" t="s">
        <v>1405</v>
      </c>
      <c r="M326" t="s">
        <v>851</v>
      </c>
      <c r="N326" t="s">
        <v>851</v>
      </c>
      <c r="O326" t="s">
        <v>851</v>
      </c>
      <c r="P326" t="s">
        <v>1406</v>
      </c>
    </row>
    <row r="327" spans="1:16">
      <c r="A327" t="s">
        <v>325</v>
      </c>
      <c r="B327">
        <v>654</v>
      </c>
      <c r="C327">
        <v>127</v>
      </c>
      <c r="D327">
        <v>114</v>
      </c>
      <c r="E327">
        <v>299</v>
      </c>
      <c r="F327">
        <v>228</v>
      </c>
      <c r="G327">
        <v>3.06847508194666</v>
      </c>
      <c r="H327">
        <v>1.1004989654702499</v>
      </c>
      <c r="I327" t="s">
        <v>849</v>
      </c>
      <c r="J327">
        <v>8.4542761994778695E-5</v>
      </c>
      <c r="K327">
        <v>3.5305281363356002E-3</v>
      </c>
      <c r="L327" t="s">
        <v>963</v>
      </c>
      <c r="M327" t="s">
        <v>1407</v>
      </c>
      <c r="N327" t="s">
        <v>1015</v>
      </c>
      <c r="O327" t="s">
        <v>851</v>
      </c>
      <c r="P327" t="s">
        <v>1408</v>
      </c>
    </row>
    <row r="328" spans="1:16">
      <c r="A328" t="s">
        <v>326</v>
      </c>
      <c r="B328">
        <v>1467</v>
      </c>
      <c r="C328">
        <v>37</v>
      </c>
      <c r="D328">
        <v>48</v>
      </c>
      <c r="E328">
        <v>136</v>
      </c>
      <c r="F328">
        <v>106</v>
      </c>
      <c r="G328">
        <v>1.8531966899073</v>
      </c>
      <c r="H328">
        <v>1.4848140965499901</v>
      </c>
      <c r="I328" t="s">
        <v>849</v>
      </c>
      <c r="J328">
        <v>8.5578334880475997E-5</v>
      </c>
      <c r="K328">
        <v>3.56904672016736E-3</v>
      </c>
      <c r="L328" t="s">
        <v>1409</v>
      </c>
      <c r="M328" t="s">
        <v>851</v>
      </c>
      <c r="N328" t="s">
        <v>851</v>
      </c>
      <c r="O328" t="s">
        <v>851</v>
      </c>
      <c r="P328" t="s">
        <v>1410</v>
      </c>
    </row>
    <row r="329" spans="1:16">
      <c r="A329" t="s">
        <v>327</v>
      </c>
      <c r="B329">
        <v>1053</v>
      </c>
      <c r="C329">
        <v>89</v>
      </c>
      <c r="D329">
        <v>89</v>
      </c>
      <c r="E329">
        <v>164</v>
      </c>
      <c r="F329">
        <v>250</v>
      </c>
      <c r="G329">
        <v>2.6845013431553202</v>
      </c>
      <c r="H329">
        <v>1.1728067137427001</v>
      </c>
      <c r="I329" t="s">
        <v>849</v>
      </c>
      <c r="J329">
        <v>8.5838053706334302E-5</v>
      </c>
      <c r="K329">
        <v>3.5714212370968699E-3</v>
      </c>
      <c r="L329" t="s">
        <v>1115</v>
      </c>
      <c r="M329" t="s">
        <v>851</v>
      </c>
      <c r="N329" t="s">
        <v>1411</v>
      </c>
      <c r="O329" t="s">
        <v>1326</v>
      </c>
      <c r="P329" t="s">
        <v>1412</v>
      </c>
    </row>
    <row r="330" spans="1:16">
      <c r="A330" t="s">
        <v>328</v>
      </c>
      <c r="B330">
        <v>672</v>
      </c>
      <c r="C330">
        <v>114</v>
      </c>
      <c r="D330">
        <v>143</v>
      </c>
      <c r="E330">
        <v>310</v>
      </c>
      <c r="F330">
        <v>237</v>
      </c>
      <c r="G330">
        <v>3.1318067659441602</v>
      </c>
      <c r="H330">
        <v>1.06777546152354</v>
      </c>
      <c r="I330" t="s">
        <v>849</v>
      </c>
      <c r="J330">
        <v>9.6471574791162697E-5</v>
      </c>
      <c r="K330">
        <v>3.96048474165439E-3</v>
      </c>
      <c r="L330" t="s">
        <v>851</v>
      </c>
      <c r="M330" t="s">
        <v>851</v>
      </c>
      <c r="N330" t="s">
        <v>851</v>
      </c>
      <c r="O330" t="s">
        <v>851</v>
      </c>
      <c r="P330" t="s">
        <v>1413</v>
      </c>
    </row>
    <row r="331" spans="1:16">
      <c r="A331" t="s">
        <v>329</v>
      </c>
      <c r="B331">
        <v>2022</v>
      </c>
      <c r="C331">
        <v>1</v>
      </c>
      <c r="D331">
        <v>6</v>
      </c>
      <c r="E331">
        <v>24</v>
      </c>
      <c r="F331">
        <v>28</v>
      </c>
      <c r="G331">
        <v>-0.47323442632594898</v>
      </c>
      <c r="H331">
        <v>2.82358149961855</v>
      </c>
      <c r="I331" t="s">
        <v>849</v>
      </c>
      <c r="J331">
        <v>9.67348243224158E-5</v>
      </c>
      <c r="K331">
        <v>3.9661277972190502E-3</v>
      </c>
      <c r="L331" t="s">
        <v>1115</v>
      </c>
      <c r="M331" t="s">
        <v>851</v>
      </c>
      <c r="N331" t="s">
        <v>1414</v>
      </c>
      <c r="O331" t="s">
        <v>851</v>
      </c>
      <c r="P331" t="s">
        <v>1415</v>
      </c>
    </row>
    <row r="332" spans="1:16">
      <c r="A332" t="s">
        <v>330</v>
      </c>
      <c r="B332">
        <v>2361</v>
      </c>
      <c r="C332">
        <v>22</v>
      </c>
      <c r="D332">
        <v>46</v>
      </c>
      <c r="E332">
        <v>75</v>
      </c>
      <c r="F332">
        <v>186</v>
      </c>
      <c r="G332">
        <v>1.8405753660528601</v>
      </c>
      <c r="H332">
        <v>1.8926413846890699</v>
      </c>
      <c r="I332" t="s">
        <v>849</v>
      </c>
      <c r="J332">
        <v>9.7470641372970806E-5</v>
      </c>
      <c r="K332">
        <v>3.9911063011018096E-3</v>
      </c>
      <c r="L332" t="s">
        <v>851</v>
      </c>
      <c r="M332" t="s">
        <v>851</v>
      </c>
      <c r="N332" t="s">
        <v>851</v>
      </c>
      <c r="O332" t="s">
        <v>851</v>
      </c>
      <c r="P332" t="s">
        <v>1416</v>
      </c>
    </row>
    <row r="333" spans="1:16">
      <c r="A333" t="s">
        <v>331</v>
      </c>
      <c r="B333">
        <v>558</v>
      </c>
      <c r="C333">
        <v>26</v>
      </c>
      <c r="D333">
        <v>59</v>
      </c>
      <c r="E333">
        <v>175</v>
      </c>
      <c r="F333">
        <v>106</v>
      </c>
      <c r="G333">
        <v>2.0136778643316502</v>
      </c>
      <c r="H333">
        <v>1.7171497134343201</v>
      </c>
      <c r="I333" t="s">
        <v>849</v>
      </c>
      <c r="J333">
        <v>1.00229817881995E-4</v>
      </c>
      <c r="K333">
        <v>4.0934532746132301E-3</v>
      </c>
      <c r="L333" t="s">
        <v>851</v>
      </c>
      <c r="M333" t="s">
        <v>851</v>
      </c>
      <c r="N333" t="s">
        <v>851</v>
      </c>
      <c r="O333" t="s">
        <v>851</v>
      </c>
      <c r="P333" t="s">
        <v>1417</v>
      </c>
    </row>
    <row r="334" spans="1:16">
      <c r="A334" t="s">
        <v>332</v>
      </c>
      <c r="B334">
        <v>1353</v>
      </c>
      <c r="C334">
        <v>1267</v>
      </c>
      <c r="D334">
        <v>1070</v>
      </c>
      <c r="E334">
        <v>1624</v>
      </c>
      <c r="F334">
        <v>3860</v>
      </c>
      <c r="G334">
        <v>6.3808524132981299</v>
      </c>
      <c r="H334">
        <v>1.1689505942395999</v>
      </c>
      <c r="I334" t="s">
        <v>849</v>
      </c>
      <c r="J334">
        <v>1.02062580565851E-4</v>
      </c>
      <c r="K334">
        <v>4.1468184312637999E-3</v>
      </c>
      <c r="L334" t="s">
        <v>1081</v>
      </c>
      <c r="M334" t="s">
        <v>1228</v>
      </c>
      <c r="N334" t="s">
        <v>1229</v>
      </c>
      <c r="O334" t="s">
        <v>1230</v>
      </c>
      <c r="P334" t="s">
        <v>1418</v>
      </c>
    </row>
    <row r="335" spans="1:16">
      <c r="A335" t="s">
        <v>333</v>
      </c>
      <c r="B335">
        <v>1995</v>
      </c>
      <c r="C335">
        <v>107</v>
      </c>
      <c r="D335">
        <v>97</v>
      </c>
      <c r="E335">
        <v>184</v>
      </c>
      <c r="F335">
        <v>273</v>
      </c>
      <c r="G335">
        <v>2.8427037638492099</v>
      </c>
      <c r="H335">
        <v>1.11770133255566</v>
      </c>
      <c r="I335" t="s">
        <v>849</v>
      </c>
      <c r="J335">
        <v>1.04194574913546E-4</v>
      </c>
      <c r="K335">
        <v>4.2009600414951399E-3</v>
      </c>
      <c r="L335" t="s">
        <v>851</v>
      </c>
      <c r="M335" t="s">
        <v>851</v>
      </c>
      <c r="N335" t="s">
        <v>1419</v>
      </c>
      <c r="O335" t="s">
        <v>851</v>
      </c>
      <c r="P335" t="s">
        <v>1420</v>
      </c>
    </row>
    <row r="336" spans="1:16">
      <c r="A336" t="s">
        <v>334</v>
      </c>
      <c r="B336">
        <v>1206</v>
      </c>
      <c r="C336">
        <v>15</v>
      </c>
      <c r="D336">
        <v>4</v>
      </c>
      <c r="E336">
        <v>38</v>
      </c>
      <c r="F336">
        <v>78</v>
      </c>
      <c r="G336">
        <v>0.61426433772116595</v>
      </c>
      <c r="H336">
        <v>2.5284505702334998</v>
      </c>
      <c r="I336" t="s">
        <v>849</v>
      </c>
      <c r="J336">
        <v>1.07060961398006E-4</v>
      </c>
      <c r="K336">
        <v>4.2782320049654498E-3</v>
      </c>
      <c r="L336" t="s">
        <v>851</v>
      </c>
      <c r="M336" t="s">
        <v>851</v>
      </c>
      <c r="N336" t="s">
        <v>876</v>
      </c>
      <c r="O336" t="s">
        <v>851</v>
      </c>
      <c r="P336" t="s">
        <v>1421</v>
      </c>
    </row>
    <row r="337" spans="1:16">
      <c r="A337" t="s">
        <v>335</v>
      </c>
      <c r="B337">
        <v>1113</v>
      </c>
      <c r="C337">
        <v>135</v>
      </c>
      <c r="D337">
        <v>70</v>
      </c>
      <c r="E337">
        <v>190</v>
      </c>
      <c r="F337">
        <v>428</v>
      </c>
      <c r="G337">
        <v>3.14808782357927</v>
      </c>
      <c r="H337">
        <v>1.5225912716494701</v>
      </c>
      <c r="I337" t="s">
        <v>849</v>
      </c>
      <c r="J337">
        <v>1.07894919340428E-4</v>
      </c>
      <c r="K337">
        <v>4.2942017705292898E-3</v>
      </c>
      <c r="L337" t="s">
        <v>1422</v>
      </c>
      <c r="M337" t="s">
        <v>851</v>
      </c>
      <c r="N337" t="s">
        <v>1423</v>
      </c>
      <c r="O337" t="s">
        <v>1424</v>
      </c>
      <c r="P337" t="s">
        <v>1425</v>
      </c>
    </row>
    <row r="338" spans="1:16">
      <c r="A338" t="s">
        <v>336</v>
      </c>
      <c r="B338">
        <v>1560</v>
      </c>
      <c r="C338">
        <v>10</v>
      </c>
      <c r="D338">
        <v>17</v>
      </c>
      <c r="E338">
        <v>53</v>
      </c>
      <c r="F338">
        <v>57</v>
      </c>
      <c r="G338">
        <v>0.64021307763396895</v>
      </c>
      <c r="H338">
        <v>1.9887544683770899</v>
      </c>
      <c r="I338" t="s">
        <v>849</v>
      </c>
      <c r="J338">
        <v>1.21418981078017E-4</v>
      </c>
      <c r="K338">
        <v>4.76146648558309E-3</v>
      </c>
      <c r="L338" t="s">
        <v>1426</v>
      </c>
      <c r="M338" t="s">
        <v>851</v>
      </c>
      <c r="N338" t="s">
        <v>851</v>
      </c>
      <c r="O338" t="s">
        <v>851</v>
      </c>
      <c r="P338" t="s">
        <v>1427</v>
      </c>
    </row>
    <row r="339" spans="1:16">
      <c r="A339" t="s">
        <v>337</v>
      </c>
      <c r="B339">
        <v>444</v>
      </c>
      <c r="C339">
        <v>29</v>
      </c>
      <c r="D339">
        <v>54</v>
      </c>
      <c r="E339">
        <v>180</v>
      </c>
      <c r="F339">
        <v>94</v>
      </c>
      <c r="G339">
        <v>1.98155436937496</v>
      </c>
      <c r="H339">
        <v>1.7156386119915701</v>
      </c>
      <c r="I339" t="s">
        <v>849</v>
      </c>
      <c r="J339">
        <v>1.2404339821432599E-4</v>
      </c>
      <c r="K339">
        <v>4.8395469150169798E-3</v>
      </c>
      <c r="L339" t="s">
        <v>851</v>
      </c>
      <c r="M339" t="s">
        <v>851</v>
      </c>
      <c r="N339" t="s">
        <v>1341</v>
      </c>
      <c r="O339" t="s">
        <v>1342</v>
      </c>
      <c r="P339" t="s">
        <v>1428</v>
      </c>
    </row>
    <row r="340" spans="1:16">
      <c r="A340" t="s">
        <v>338</v>
      </c>
      <c r="B340">
        <v>1188</v>
      </c>
      <c r="C340">
        <v>104</v>
      </c>
      <c r="D340">
        <v>110</v>
      </c>
      <c r="E340">
        <v>231</v>
      </c>
      <c r="F340">
        <v>217</v>
      </c>
      <c r="G340">
        <v>2.8521574824404601</v>
      </c>
      <c r="H340">
        <v>1.03490223982481</v>
      </c>
      <c r="I340" t="s">
        <v>849</v>
      </c>
      <c r="J340">
        <v>1.2417753351672201E-4</v>
      </c>
      <c r="K340">
        <v>4.8395469150169798E-3</v>
      </c>
      <c r="L340" t="s">
        <v>1036</v>
      </c>
      <c r="M340" t="s">
        <v>851</v>
      </c>
      <c r="N340" t="s">
        <v>1429</v>
      </c>
      <c r="O340" t="s">
        <v>1238</v>
      </c>
      <c r="P340" t="s">
        <v>1430</v>
      </c>
    </row>
    <row r="341" spans="1:16">
      <c r="A341" t="s">
        <v>339</v>
      </c>
      <c r="B341">
        <v>1335</v>
      </c>
      <c r="C341">
        <v>123</v>
      </c>
      <c r="D341">
        <v>149</v>
      </c>
      <c r="E341">
        <v>210</v>
      </c>
      <c r="F341">
        <v>439</v>
      </c>
      <c r="G341">
        <v>3.3076221703081998</v>
      </c>
      <c r="H341">
        <v>1.2048919645196801</v>
      </c>
      <c r="I341" t="s">
        <v>849</v>
      </c>
      <c r="J341">
        <v>1.2896957534687799E-4</v>
      </c>
      <c r="K341">
        <v>4.9954321143878396E-3</v>
      </c>
      <c r="L341" t="s">
        <v>851</v>
      </c>
      <c r="M341" t="s">
        <v>1431</v>
      </c>
      <c r="N341" t="s">
        <v>851</v>
      </c>
      <c r="O341" t="s">
        <v>851</v>
      </c>
      <c r="P341" t="s">
        <v>1432</v>
      </c>
    </row>
    <row r="342" spans="1:16">
      <c r="A342" t="s">
        <v>340</v>
      </c>
      <c r="B342">
        <v>1992</v>
      </c>
      <c r="C342">
        <v>172</v>
      </c>
      <c r="D342">
        <v>141</v>
      </c>
      <c r="E342">
        <v>260</v>
      </c>
      <c r="F342">
        <v>394</v>
      </c>
      <c r="G342">
        <v>3.3865222119688001</v>
      </c>
      <c r="H342">
        <v>1.01464525231386</v>
      </c>
      <c r="I342" t="s">
        <v>849</v>
      </c>
      <c r="J342">
        <v>1.3198342944575401E-4</v>
      </c>
      <c r="K342">
        <v>5.0905799235628898E-3</v>
      </c>
      <c r="L342" t="s">
        <v>851</v>
      </c>
      <c r="M342" t="s">
        <v>851</v>
      </c>
      <c r="N342" t="s">
        <v>1433</v>
      </c>
      <c r="O342" t="s">
        <v>851</v>
      </c>
      <c r="P342" t="s">
        <v>1434</v>
      </c>
    </row>
    <row r="343" spans="1:16">
      <c r="A343" t="s">
        <v>341</v>
      </c>
      <c r="B343">
        <v>459</v>
      </c>
      <c r="C343">
        <v>30</v>
      </c>
      <c r="D343">
        <v>29</v>
      </c>
      <c r="E343">
        <v>97</v>
      </c>
      <c r="F343">
        <v>86</v>
      </c>
      <c r="G343">
        <v>1.4300821909474799</v>
      </c>
      <c r="H343">
        <v>1.59896286529457</v>
      </c>
      <c r="I343" t="s">
        <v>849</v>
      </c>
      <c r="J343">
        <v>1.3223333938272699E-4</v>
      </c>
      <c r="K343">
        <v>5.0905799235628898E-3</v>
      </c>
      <c r="L343" t="s">
        <v>851</v>
      </c>
      <c r="M343" t="s">
        <v>851</v>
      </c>
      <c r="N343" t="s">
        <v>851</v>
      </c>
      <c r="O343" t="s">
        <v>851</v>
      </c>
      <c r="P343" t="s">
        <v>1435</v>
      </c>
    </row>
    <row r="344" spans="1:16">
      <c r="A344" t="s">
        <v>342</v>
      </c>
      <c r="B344">
        <v>1521</v>
      </c>
      <c r="C344">
        <v>9</v>
      </c>
      <c r="D344">
        <v>0</v>
      </c>
      <c r="E344">
        <v>55</v>
      </c>
      <c r="F344">
        <v>25</v>
      </c>
      <c r="G344">
        <v>7.2071725199224196E-2</v>
      </c>
      <c r="H344">
        <v>3.0835801642986498</v>
      </c>
      <c r="I344" t="s">
        <v>849</v>
      </c>
      <c r="J344">
        <v>1.42889178731744E-4</v>
      </c>
      <c r="K344">
        <v>5.4278950797989802E-3</v>
      </c>
      <c r="L344" t="s">
        <v>1436</v>
      </c>
      <c r="M344" t="s">
        <v>851</v>
      </c>
      <c r="N344" t="s">
        <v>1437</v>
      </c>
      <c r="O344" t="s">
        <v>851</v>
      </c>
      <c r="P344" t="s">
        <v>1438</v>
      </c>
    </row>
    <row r="345" spans="1:16">
      <c r="A345" t="s">
        <v>343</v>
      </c>
      <c r="B345">
        <v>780</v>
      </c>
      <c r="C345">
        <v>169</v>
      </c>
      <c r="D345">
        <v>182</v>
      </c>
      <c r="E345">
        <v>265</v>
      </c>
      <c r="F345">
        <v>475</v>
      </c>
      <c r="G345">
        <v>3.5542365589598899</v>
      </c>
      <c r="H345">
        <v>1.0283256050831899</v>
      </c>
      <c r="I345" t="s">
        <v>849</v>
      </c>
      <c r="J345">
        <v>1.43158346246329E-4</v>
      </c>
      <c r="K345">
        <v>5.4315758108309303E-3</v>
      </c>
      <c r="L345" t="s">
        <v>851</v>
      </c>
      <c r="M345" t="s">
        <v>886</v>
      </c>
      <c r="N345" t="s">
        <v>851</v>
      </c>
      <c r="O345" t="s">
        <v>1439</v>
      </c>
      <c r="P345" t="s">
        <v>1440</v>
      </c>
    </row>
    <row r="346" spans="1:16">
      <c r="A346" t="s">
        <v>344</v>
      </c>
      <c r="B346">
        <v>594</v>
      </c>
      <c r="C346">
        <v>81</v>
      </c>
      <c r="D346">
        <v>156</v>
      </c>
      <c r="E346">
        <v>262</v>
      </c>
      <c r="F346">
        <v>270</v>
      </c>
      <c r="G346">
        <v>3.06016719730974</v>
      </c>
      <c r="H346">
        <v>1.1444125800209399</v>
      </c>
      <c r="I346" t="s">
        <v>849</v>
      </c>
      <c r="J346">
        <v>1.4981017735043301E-4</v>
      </c>
      <c r="K346">
        <v>5.6261193152167197E-3</v>
      </c>
      <c r="L346" t="s">
        <v>1036</v>
      </c>
      <c r="M346" t="s">
        <v>851</v>
      </c>
      <c r="N346" t="s">
        <v>873</v>
      </c>
      <c r="O346" t="s">
        <v>984</v>
      </c>
      <c r="P346" t="s">
        <v>1441</v>
      </c>
    </row>
    <row r="347" spans="1:16">
      <c r="A347" t="s">
        <v>345</v>
      </c>
      <c r="B347">
        <v>663</v>
      </c>
      <c r="C347">
        <v>40</v>
      </c>
      <c r="D347">
        <v>38</v>
      </c>
      <c r="E347">
        <v>117</v>
      </c>
      <c r="F347">
        <v>101</v>
      </c>
      <c r="G347">
        <v>1.7129818443839899</v>
      </c>
      <c r="H347">
        <v>1.4501937626300001</v>
      </c>
      <c r="I347" t="s">
        <v>849</v>
      </c>
      <c r="J347">
        <v>1.50136433630796E-4</v>
      </c>
      <c r="K347">
        <v>5.6285988298993804E-3</v>
      </c>
      <c r="L347" t="s">
        <v>1442</v>
      </c>
      <c r="M347" t="s">
        <v>851</v>
      </c>
      <c r="N347" t="s">
        <v>1443</v>
      </c>
      <c r="O347" t="s">
        <v>1444</v>
      </c>
      <c r="P347" t="s">
        <v>1445</v>
      </c>
    </row>
    <row r="348" spans="1:16">
      <c r="A348" t="s">
        <v>346</v>
      </c>
      <c r="B348">
        <v>1647</v>
      </c>
      <c r="C348">
        <v>115</v>
      </c>
      <c r="D348">
        <v>138</v>
      </c>
      <c r="E348">
        <v>297</v>
      </c>
      <c r="F348">
        <v>230</v>
      </c>
      <c r="G348">
        <v>3.0886724344927301</v>
      </c>
      <c r="H348">
        <v>1.0354461277193101</v>
      </c>
      <c r="I348" t="s">
        <v>849</v>
      </c>
      <c r="J348">
        <v>1.50736881585577E-4</v>
      </c>
      <c r="K348">
        <v>5.6301476840634503E-3</v>
      </c>
      <c r="L348" t="s">
        <v>1259</v>
      </c>
      <c r="M348" t="s">
        <v>851</v>
      </c>
      <c r="N348" t="s">
        <v>1093</v>
      </c>
      <c r="O348" t="s">
        <v>882</v>
      </c>
      <c r="P348" t="s">
        <v>1446</v>
      </c>
    </row>
    <row r="349" spans="1:16">
      <c r="A349" t="s">
        <v>347</v>
      </c>
      <c r="B349">
        <v>1338</v>
      </c>
      <c r="C349">
        <v>96</v>
      </c>
      <c r="D349">
        <v>67</v>
      </c>
      <c r="E349">
        <v>171</v>
      </c>
      <c r="F349">
        <v>210</v>
      </c>
      <c r="G349">
        <v>2.5700029639747899</v>
      </c>
      <c r="H349">
        <v>1.1791488786295601</v>
      </c>
      <c r="I349" t="s">
        <v>849</v>
      </c>
      <c r="J349">
        <v>1.5832345667458699E-4</v>
      </c>
      <c r="K349">
        <v>5.8657817455852598E-3</v>
      </c>
      <c r="L349" t="s">
        <v>851</v>
      </c>
      <c r="M349" t="s">
        <v>851</v>
      </c>
      <c r="N349" t="s">
        <v>1015</v>
      </c>
      <c r="O349" t="s">
        <v>851</v>
      </c>
      <c r="P349" t="s">
        <v>1447</v>
      </c>
    </row>
    <row r="350" spans="1:16">
      <c r="A350" t="s">
        <v>348</v>
      </c>
      <c r="B350">
        <v>1827</v>
      </c>
      <c r="C350">
        <v>79</v>
      </c>
      <c r="D350">
        <v>132</v>
      </c>
      <c r="E350">
        <v>256</v>
      </c>
      <c r="F350">
        <v>215</v>
      </c>
      <c r="G350">
        <v>2.8934080222887499</v>
      </c>
      <c r="H350">
        <v>1.1390428630655001</v>
      </c>
      <c r="I350" t="s">
        <v>849</v>
      </c>
      <c r="J350">
        <v>1.6055304672498E-4</v>
      </c>
      <c r="K350">
        <v>5.92749064425282E-3</v>
      </c>
      <c r="L350" t="s">
        <v>851</v>
      </c>
      <c r="M350" t="s">
        <v>931</v>
      </c>
      <c r="N350" t="s">
        <v>851</v>
      </c>
      <c r="O350" t="s">
        <v>851</v>
      </c>
      <c r="P350" t="s">
        <v>1448</v>
      </c>
    </row>
    <row r="351" spans="1:16">
      <c r="A351" t="s">
        <v>349</v>
      </c>
      <c r="B351">
        <v>870</v>
      </c>
      <c r="C351">
        <v>20</v>
      </c>
      <c r="D351">
        <v>38</v>
      </c>
      <c r="E351">
        <v>90</v>
      </c>
      <c r="F351">
        <v>95</v>
      </c>
      <c r="G351">
        <v>1.4307129267558201</v>
      </c>
      <c r="H351">
        <v>1.64493823638842</v>
      </c>
      <c r="I351" t="s">
        <v>849</v>
      </c>
      <c r="J351">
        <v>1.66456078096841E-4</v>
      </c>
      <c r="K351">
        <v>6.1167758581763499E-3</v>
      </c>
      <c r="L351" t="s">
        <v>851</v>
      </c>
      <c r="M351" t="s">
        <v>851</v>
      </c>
      <c r="N351" t="s">
        <v>851</v>
      </c>
      <c r="O351" t="s">
        <v>851</v>
      </c>
      <c r="P351" t="s">
        <v>1449</v>
      </c>
    </row>
    <row r="352" spans="1:16">
      <c r="A352" t="s">
        <v>350</v>
      </c>
      <c r="B352">
        <v>2157</v>
      </c>
      <c r="C352">
        <v>276</v>
      </c>
      <c r="D352">
        <v>329</v>
      </c>
      <c r="E352">
        <v>409</v>
      </c>
      <c r="F352">
        <v>1006</v>
      </c>
      <c r="G352">
        <v>4.4301141356680196</v>
      </c>
      <c r="H352">
        <v>1.1715009410919199</v>
      </c>
      <c r="I352" t="s">
        <v>849</v>
      </c>
      <c r="J352">
        <v>1.7820780474484801E-4</v>
      </c>
      <c r="K352">
        <v>6.48812225842993E-3</v>
      </c>
      <c r="L352" t="s">
        <v>851</v>
      </c>
      <c r="M352" t="s">
        <v>1360</v>
      </c>
      <c r="N352" t="s">
        <v>1361</v>
      </c>
      <c r="O352" t="s">
        <v>1362</v>
      </c>
      <c r="P352" t="s">
        <v>1450</v>
      </c>
    </row>
    <row r="353" spans="1:16">
      <c r="A353" t="s">
        <v>351</v>
      </c>
      <c r="B353">
        <v>333</v>
      </c>
      <c r="C353">
        <v>10</v>
      </c>
      <c r="D353">
        <v>13</v>
      </c>
      <c r="E353">
        <v>52</v>
      </c>
      <c r="F353">
        <v>44</v>
      </c>
      <c r="G353">
        <v>0.45270636623073601</v>
      </c>
      <c r="H353">
        <v>2.02439125282072</v>
      </c>
      <c r="I353" t="s">
        <v>849</v>
      </c>
      <c r="J353">
        <v>1.7878163537525399E-4</v>
      </c>
      <c r="K353">
        <v>6.5015065533406899E-3</v>
      </c>
      <c r="L353" t="s">
        <v>851</v>
      </c>
      <c r="M353" t="s">
        <v>851</v>
      </c>
      <c r="N353" t="s">
        <v>851</v>
      </c>
      <c r="O353" t="s">
        <v>851</v>
      </c>
      <c r="P353" t="s">
        <v>1451</v>
      </c>
    </row>
    <row r="354" spans="1:16">
      <c r="A354" t="s">
        <v>352</v>
      </c>
      <c r="B354">
        <v>690</v>
      </c>
      <c r="C354">
        <v>99</v>
      </c>
      <c r="D354">
        <v>126</v>
      </c>
      <c r="E354">
        <v>239</v>
      </c>
      <c r="F354">
        <v>223</v>
      </c>
      <c r="G354">
        <v>2.9040027093463001</v>
      </c>
      <c r="H354">
        <v>1.0105612580879</v>
      </c>
      <c r="I354" t="s">
        <v>849</v>
      </c>
      <c r="J354">
        <v>1.7953583866412901E-4</v>
      </c>
      <c r="K354">
        <v>6.5123588540231397E-3</v>
      </c>
      <c r="L354" t="s">
        <v>851</v>
      </c>
      <c r="M354" t="s">
        <v>851</v>
      </c>
      <c r="N354" t="s">
        <v>851</v>
      </c>
      <c r="O354" t="s">
        <v>851</v>
      </c>
      <c r="P354" t="s">
        <v>1452</v>
      </c>
    </row>
    <row r="355" spans="1:16">
      <c r="A355" t="s">
        <v>353</v>
      </c>
      <c r="B355">
        <v>1071</v>
      </c>
      <c r="C355">
        <v>59</v>
      </c>
      <c r="D355">
        <v>11</v>
      </c>
      <c r="E355">
        <v>155</v>
      </c>
      <c r="F355">
        <v>153</v>
      </c>
      <c r="G355">
        <v>2.05758226071283</v>
      </c>
      <c r="H355">
        <v>2.0751582176203902</v>
      </c>
      <c r="I355" t="s">
        <v>849</v>
      </c>
      <c r="J355">
        <v>1.83595506253351E-4</v>
      </c>
      <c r="K355">
        <v>6.6306789423389604E-3</v>
      </c>
      <c r="L355" t="s">
        <v>1453</v>
      </c>
      <c r="M355" t="s">
        <v>907</v>
      </c>
      <c r="N355" t="s">
        <v>1454</v>
      </c>
      <c r="O355" t="s">
        <v>1455</v>
      </c>
      <c r="P355" t="s">
        <v>1456</v>
      </c>
    </row>
    <row r="356" spans="1:16">
      <c r="A356" t="s">
        <v>354</v>
      </c>
      <c r="B356">
        <v>2403</v>
      </c>
      <c r="C356">
        <v>13</v>
      </c>
      <c r="D356">
        <v>18</v>
      </c>
      <c r="E356">
        <v>68</v>
      </c>
      <c r="F356">
        <v>51</v>
      </c>
      <c r="G356">
        <v>0.76903301458288398</v>
      </c>
      <c r="H356">
        <v>1.9111794420358299</v>
      </c>
      <c r="I356" t="s">
        <v>849</v>
      </c>
      <c r="J356">
        <v>1.85300797864892E-4</v>
      </c>
      <c r="K356">
        <v>6.6693480089979303E-3</v>
      </c>
      <c r="L356" t="s">
        <v>857</v>
      </c>
      <c r="M356" t="s">
        <v>851</v>
      </c>
      <c r="N356" t="s">
        <v>1457</v>
      </c>
      <c r="O356" t="s">
        <v>1207</v>
      </c>
      <c r="P356" t="s">
        <v>1458</v>
      </c>
    </row>
    <row r="357" spans="1:16">
      <c r="A357" t="s">
        <v>355</v>
      </c>
      <c r="B357">
        <v>1923</v>
      </c>
      <c r="C357">
        <v>3</v>
      </c>
      <c r="D357">
        <v>5</v>
      </c>
      <c r="E357">
        <v>25</v>
      </c>
      <c r="F357">
        <v>25</v>
      </c>
      <c r="G357">
        <v>-0.49268443433575299</v>
      </c>
      <c r="H357">
        <v>2.57817598025609</v>
      </c>
      <c r="I357" t="s">
        <v>849</v>
      </c>
      <c r="J357">
        <v>1.9158407567821E-4</v>
      </c>
      <c r="K357">
        <v>6.8485876667327399E-3</v>
      </c>
      <c r="L357" t="s">
        <v>851</v>
      </c>
      <c r="M357" t="s">
        <v>851</v>
      </c>
      <c r="N357" t="s">
        <v>851</v>
      </c>
      <c r="O357" t="s">
        <v>851</v>
      </c>
      <c r="P357" t="s">
        <v>1459</v>
      </c>
    </row>
    <row r="358" spans="1:16">
      <c r="A358" t="s">
        <v>356</v>
      </c>
      <c r="B358">
        <v>672</v>
      </c>
      <c r="C358">
        <v>58</v>
      </c>
      <c r="D358">
        <v>37</v>
      </c>
      <c r="E358">
        <v>97</v>
      </c>
      <c r="F358">
        <v>192</v>
      </c>
      <c r="G358">
        <v>2.0673760256167002</v>
      </c>
      <c r="H358">
        <v>1.5438414962085101</v>
      </c>
      <c r="I358" t="s">
        <v>849</v>
      </c>
      <c r="J358">
        <v>1.92110673188648E-4</v>
      </c>
      <c r="K358">
        <v>6.8549266003521203E-3</v>
      </c>
      <c r="L358" t="s">
        <v>1442</v>
      </c>
      <c r="M358" t="s">
        <v>851</v>
      </c>
      <c r="N358" t="s">
        <v>851</v>
      </c>
      <c r="O358" t="s">
        <v>851</v>
      </c>
      <c r="P358" t="s">
        <v>1460</v>
      </c>
    </row>
    <row r="359" spans="1:16">
      <c r="A359" t="s">
        <v>357</v>
      </c>
      <c r="B359">
        <v>726</v>
      </c>
      <c r="C359">
        <v>84</v>
      </c>
      <c r="D359">
        <v>49</v>
      </c>
      <c r="E359">
        <v>185</v>
      </c>
      <c r="F359">
        <v>158</v>
      </c>
      <c r="G359">
        <v>2.3867896989827</v>
      </c>
      <c r="H359">
        <v>1.3271906716678801</v>
      </c>
      <c r="I359" t="s">
        <v>849</v>
      </c>
      <c r="J359">
        <v>2.02644341566183E-4</v>
      </c>
      <c r="K359">
        <v>7.1387412795979703E-3</v>
      </c>
      <c r="L359" t="s">
        <v>851</v>
      </c>
      <c r="M359" t="s">
        <v>851</v>
      </c>
      <c r="N359" t="s">
        <v>876</v>
      </c>
      <c r="O359" t="s">
        <v>851</v>
      </c>
      <c r="P359" t="s">
        <v>1461</v>
      </c>
    </row>
    <row r="360" spans="1:16">
      <c r="A360" t="s">
        <v>358</v>
      </c>
      <c r="B360">
        <v>1260</v>
      </c>
      <c r="C360">
        <v>182</v>
      </c>
      <c r="D360">
        <v>105</v>
      </c>
      <c r="E360">
        <v>351</v>
      </c>
      <c r="F360">
        <v>293</v>
      </c>
      <c r="G360">
        <v>3.34461551088528</v>
      </c>
      <c r="H360">
        <v>1.1268681244038099</v>
      </c>
      <c r="I360" t="s">
        <v>849</v>
      </c>
      <c r="J360">
        <v>2.09880333475274E-4</v>
      </c>
      <c r="K360">
        <v>7.3771650324881803E-3</v>
      </c>
      <c r="L360" t="s">
        <v>1462</v>
      </c>
      <c r="M360" t="s">
        <v>851</v>
      </c>
      <c r="N360" t="s">
        <v>851</v>
      </c>
      <c r="O360" t="s">
        <v>851</v>
      </c>
      <c r="P360" t="s">
        <v>1463</v>
      </c>
    </row>
    <row r="361" spans="1:16">
      <c r="A361" t="s">
        <v>359</v>
      </c>
      <c r="B361">
        <v>867</v>
      </c>
      <c r="C361">
        <v>60</v>
      </c>
      <c r="D361">
        <v>42</v>
      </c>
      <c r="E361">
        <v>113</v>
      </c>
      <c r="F361">
        <v>157</v>
      </c>
      <c r="G361">
        <v>2.0288509748033698</v>
      </c>
      <c r="H361">
        <v>1.35494737791402</v>
      </c>
      <c r="I361" t="s">
        <v>849</v>
      </c>
      <c r="J361">
        <v>2.10819385227595E-4</v>
      </c>
      <c r="K361">
        <v>7.4019202637426E-3</v>
      </c>
      <c r="L361" t="s">
        <v>851</v>
      </c>
      <c r="M361" t="s">
        <v>851</v>
      </c>
      <c r="N361" t="s">
        <v>851</v>
      </c>
      <c r="O361" t="s">
        <v>851</v>
      </c>
      <c r="P361" t="s">
        <v>1464</v>
      </c>
    </row>
    <row r="362" spans="1:16">
      <c r="A362" t="s">
        <v>360</v>
      </c>
      <c r="B362">
        <v>2652</v>
      </c>
      <c r="C362">
        <v>62</v>
      </c>
      <c r="D362">
        <v>63</v>
      </c>
      <c r="E362">
        <v>151</v>
      </c>
      <c r="F362">
        <v>143</v>
      </c>
      <c r="G362">
        <v>2.2019501552991501</v>
      </c>
      <c r="H362">
        <v>1.20122122537009</v>
      </c>
      <c r="I362" t="s">
        <v>849</v>
      </c>
      <c r="J362">
        <v>2.1189612334659099E-4</v>
      </c>
      <c r="K362">
        <v>7.4231920811051802E-3</v>
      </c>
      <c r="L362" t="s">
        <v>1465</v>
      </c>
      <c r="M362" t="s">
        <v>851</v>
      </c>
      <c r="N362" t="s">
        <v>851</v>
      </c>
      <c r="O362" t="s">
        <v>851</v>
      </c>
      <c r="P362" t="s">
        <v>1466</v>
      </c>
    </row>
    <row r="363" spans="1:16">
      <c r="A363" t="s">
        <v>361</v>
      </c>
      <c r="B363">
        <v>1755</v>
      </c>
      <c r="C363">
        <v>44</v>
      </c>
      <c r="D363">
        <v>54</v>
      </c>
      <c r="E363">
        <v>125</v>
      </c>
      <c r="F363">
        <v>121</v>
      </c>
      <c r="G363">
        <v>1.92184171812229</v>
      </c>
      <c r="H363">
        <v>1.2970880060700301</v>
      </c>
      <c r="I363" t="s">
        <v>849</v>
      </c>
      <c r="J363">
        <v>2.1327722937181001E-4</v>
      </c>
      <c r="K363">
        <v>7.4550086084964502E-3</v>
      </c>
      <c r="L363" t="s">
        <v>851</v>
      </c>
      <c r="M363" t="s">
        <v>851</v>
      </c>
      <c r="N363" t="s">
        <v>851</v>
      </c>
      <c r="O363" t="s">
        <v>1012</v>
      </c>
      <c r="P363" t="s">
        <v>1467</v>
      </c>
    </row>
    <row r="364" spans="1:16">
      <c r="A364" t="s">
        <v>362</v>
      </c>
      <c r="B364">
        <v>1245</v>
      </c>
      <c r="C364">
        <v>125</v>
      </c>
      <c r="D364">
        <v>165</v>
      </c>
      <c r="E364">
        <v>422</v>
      </c>
      <c r="F364">
        <v>236</v>
      </c>
      <c r="G364">
        <v>3.3722624998311601</v>
      </c>
      <c r="H364">
        <v>1.1702153886048099</v>
      </c>
      <c r="I364" t="s">
        <v>849</v>
      </c>
      <c r="J364">
        <v>2.14876366068989E-4</v>
      </c>
      <c r="K364">
        <v>7.4894401472446904E-3</v>
      </c>
      <c r="L364" t="s">
        <v>963</v>
      </c>
      <c r="M364" t="s">
        <v>851</v>
      </c>
      <c r="N364" t="s">
        <v>851</v>
      </c>
      <c r="O364" t="s">
        <v>851</v>
      </c>
      <c r="P364" t="s">
        <v>1468</v>
      </c>
    </row>
    <row r="365" spans="1:16">
      <c r="A365" t="s">
        <v>363</v>
      </c>
      <c r="B365">
        <v>1332</v>
      </c>
      <c r="C365">
        <v>11</v>
      </c>
      <c r="D365">
        <v>5</v>
      </c>
      <c r="E365">
        <v>66</v>
      </c>
      <c r="F365">
        <v>27</v>
      </c>
      <c r="G365">
        <v>0.343499114165423</v>
      </c>
      <c r="H365">
        <v>2.50115764622899</v>
      </c>
      <c r="I365" t="s">
        <v>849</v>
      </c>
      <c r="J365">
        <v>2.1497489083879701E-4</v>
      </c>
      <c r="K365">
        <v>7.4894401472446904E-3</v>
      </c>
      <c r="L365" t="s">
        <v>851</v>
      </c>
      <c r="M365" t="s">
        <v>851</v>
      </c>
      <c r="N365" t="s">
        <v>851</v>
      </c>
      <c r="O365" t="s">
        <v>851</v>
      </c>
      <c r="P365" t="s">
        <v>1469</v>
      </c>
    </row>
    <row r="366" spans="1:16">
      <c r="A366" t="s">
        <v>364</v>
      </c>
      <c r="B366">
        <v>711</v>
      </c>
      <c r="C366">
        <v>58</v>
      </c>
      <c r="D366">
        <v>96</v>
      </c>
      <c r="E366">
        <v>108</v>
      </c>
      <c r="F366">
        <v>508</v>
      </c>
      <c r="G366">
        <v>3.0344086293190702</v>
      </c>
      <c r="H366">
        <v>1.93722197079085</v>
      </c>
      <c r="I366" t="s">
        <v>849</v>
      </c>
      <c r="J366">
        <v>2.1762542292401901E-4</v>
      </c>
      <c r="K366">
        <v>7.5650627997479397E-3</v>
      </c>
      <c r="L366" t="s">
        <v>851</v>
      </c>
      <c r="M366" t="s">
        <v>851</v>
      </c>
      <c r="N366" t="s">
        <v>851</v>
      </c>
      <c r="O366" t="s">
        <v>851</v>
      </c>
      <c r="P366" t="s">
        <v>851</v>
      </c>
    </row>
    <row r="367" spans="1:16">
      <c r="A367" t="s">
        <v>365</v>
      </c>
      <c r="B367">
        <v>666</v>
      </c>
      <c r="C367">
        <v>5</v>
      </c>
      <c r="D367">
        <v>14</v>
      </c>
      <c r="E367">
        <v>44</v>
      </c>
      <c r="F367">
        <v>44</v>
      </c>
      <c r="G367">
        <v>0.30633148087913098</v>
      </c>
      <c r="H367">
        <v>2.1754628913407799</v>
      </c>
      <c r="I367" t="s">
        <v>849</v>
      </c>
      <c r="J367">
        <v>2.2128417648256701E-4</v>
      </c>
      <c r="K367">
        <v>7.6668887915591899E-3</v>
      </c>
      <c r="L367" t="s">
        <v>1442</v>
      </c>
      <c r="M367" t="s">
        <v>851</v>
      </c>
      <c r="N367" t="s">
        <v>1443</v>
      </c>
      <c r="O367" t="s">
        <v>1444</v>
      </c>
      <c r="P367" t="s">
        <v>1470</v>
      </c>
    </row>
    <row r="368" spans="1:16">
      <c r="A368" t="s">
        <v>366</v>
      </c>
      <c r="B368">
        <v>1332</v>
      </c>
      <c r="C368">
        <v>41</v>
      </c>
      <c r="D368">
        <v>49</v>
      </c>
      <c r="E368">
        <v>127</v>
      </c>
      <c r="F368">
        <v>108</v>
      </c>
      <c r="G368">
        <v>1.8438332875760499</v>
      </c>
      <c r="H368">
        <v>1.3566218871301801</v>
      </c>
      <c r="I368" t="s">
        <v>849</v>
      </c>
      <c r="J368">
        <v>2.22429186287952E-4</v>
      </c>
      <c r="K368">
        <v>7.6981007842731302E-3</v>
      </c>
      <c r="L368" t="s">
        <v>851</v>
      </c>
      <c r="M368" t="s">
        <v>851</v>
      </c>
      <c r="N368" t="s">
        <v>1471</v>
      </c>
      <c r="O368" t="s">
        <v>851</v>
      </c>
      <c r="P368" t="s">
        <v>1472</v>
      </c>
    </row>
    <row r="369" spans="1:16">
      <c r="A369" t="s">
        <v>367</v>
      </c>
      <c r="B369">
        <v>861</v>
      </c>
      <c r="C369">
        <v>43</v>
      </c>
      <c r="D369">
        <v>32</v>
      </c>
      <c r="E369">
        <v>92</v>
      </c>
      <c r="F369">
        <v>121</v>
      </c>
      <c r="G369">
        <v>1.66904969503892</v>
      </c>
      <c r="H369">
        <v>1.45839724020982</v>
      </c>
      <c r="I369" t="s">
        <v>849</v>
      </c>
      <c r="J369">
        <v>2.2275758695608299E-4</v>
      </c>
      <c r="K369">
        <v>7.7010131130902902E-3</v>
      </c>
      <c r="L369" t="s">
        <v>851</v>
      </c>
      <c r="M369" t="s">
        <v>886</v>
      </c>
      <c r="N369" t="s">
        <v>851</v>
      </c>
      <c r="O369" t="s">
        <v>1012</v>
      </c>
      <c r="P369" t="s">
        <v>1473</v>
      </c>
    </row>
    <row r="370" spans="1:16">
      <c r="A370" t="s">
        <v>368</v>
      </c>
      <c r="B370">
        <v>306</v>
      </c>
      <c r="C370">
        <v>37</v>
      </c>
      <c r="D370">
        <v>56</v>
      </c>
      <c r="E370">
        <v>99</v>
      </c>
      <c r="F370">
        <v>155</v>
      </c>
      <c r="G370">
        <v>1.9251746487664101</v>
      </c>
      <c r="H370">
        <v>1.4096550850229499</v>
      </c>
      <c r="I370" t="s">
        <v>849</v>
      </c>
      <c r="J370">
        <v>2.24843072239617E-4</v>
      </c>
      <c r="K370">
        <v>7.7224380963429196E-3</v>
      </c>
      <c r="L370" t="s">
        <v>851</v>
      </c>
      <c r="M370" t="s">
        <v>851</v>
      </c>
      <c r="N370" t="s">
        <v>865</v>
      </c>
      <c r="O370" t="s">
        <v>851</v>
      </c>
      <c r="P370" t="s">
        <v>1474</v>
      </c>
    </row>
    <row r="371" spans="1:16">
      <c r="A371" t="s">
        <v>369</v>
      </c>
      <c r="B371">
        <v>975</v>
      </c>
      <c r="C371">
        <v>159</v>
      </c>
      <c r="D371">
        <v>90</v>
      </c>
      <c r="E371">
        <v>281</v>
      </c>
      <c r="F371">
        <v>280</v>
      </c>
      <c r="G371">
        <v>3.1424396563777899</v>
      </c>
      <c r="H371">
        <v>1.12756292597771</v>
      </c>
      <c r="I371" t="s">
        <v>849</v>
      </c>
      <c r="J371">
        <v>2.2602437243302099E-4</v>
      </c>
      <c r="K371">
        <v>7.7375922241484296E-3</v>
      </c>
      <c r="L371" t="s">
        <v>851</v>
      </c>
      <c r="M371" t="s">
        <v>890</v>
      </c>
      <c r="N371" t="s">
        <v>891</v>
      </c>
      <c r="O371" t="s">
        <v>1475</v>
      </c>
      <c r="P371" t="s">
        <v>1476</v>
      </c>
    </row>
    <row r="372" spans="1:16">
      <c r="A372" t="s">
        <v>370</v>
      </c>
      <c r="B372">
        <v>2379</v>
      </c>
      <c r="C372">
        <v>28</v>
      </c>
      <c r="D372">
        <v>31</v>
      </c>
      <c r="E372">
        <v>74</v>
      </c>
      <c r="F372">
        <v>107</v>
      </c>
      <c r="G372">
        <v>1.4108727960598699</v>
      </c>
      <c r="H372">
        <v>1.57268427519375</v>
      </c>
      <c r="I372" t="s">
        <v>849</v>
      </c>
      <c r="J372">
        <v>2.30275371092943E-4</v>
      </c>
      <c r="K372">
        <v>7.8405531049561498E-3</v>
      </c>
      <c r="L372" t="s">
        <v>851</v>
      </c>
      <c r="M372" t="s">
        <v>886</v>
      </c>
      <c r="N372" t="s">
        <v>851</v>
      </c>
      <c r="O372" t="s">
        <v>1477</v>
      </c>
      <c r="P372" t="s">
        <v>1478</v>
      </c>
    </row>
    <row r="373" spans="1:16">
      <c r="A373" t="s">
        <v>371</v>
      </c>
      <c r="B373">
        <v>681</v>
      </c>
      <c r="C373">
        <v>85</v>
      </c>
      <c r="D373">
        <v>92</v>
      </c>
      <c r="E373">
        <v>183</v>
      </c>
      <c r="F373">
        <v>192</v>
      </c>
      <c r="G373">
        <v>2.5914553813742298</v>
      </c>
      <c r="H373">
        <v>1.04946929963428</v>
      </c>
      <c r="I373" t="s">
        <v>849</v>
      </c>
      <c r="J373">
        <v>2.3591224919526299E-4</v>
      </c>
      <c r="K373">
        <v>7.9979325858897093E-3</v>
      </c>
      <c r="L373" t="s">
        <v>1479</v>
      </c>
      <c r="M373" t="s">
        <v>851</v>
      </c>
      <c r="N373" t="s">
        <v>851</v>
      </c>
      <c r="O373" t="s">
        <v>851</v>
      </c>
      <c r="P373" t="s">
        <v>1480</v>
      </c>
    </row>
    <row r="374" spans="1:16">
      <c r="A374" t="s">
        <v>372</v>
      </c>
      <c r="B374">
        <v>840</v>
      </c>
      <c r="C374">
        <v>13</v>
      </c>
      <c r="D374">
        <v>18</v>
      </c>
      <c r="E374">
        <v>52</v>
      </c>
      <c r="F374">
        <v>61</v>
      </c>
      <c r="G374">
        <v>0.70774983271873004</v>
      </c>
      <c r="H374">
        <v>1.82541113978518</v>
      </c>
      <c r="I374" t="s">
        <v>849</v>
      </c>
      <c r="J374">
        <v>2.3721436425487599E-4</v>
      </c>
      <c r="K374">
        <v>8.0334389802276807E-3</v>
      </c>
      <c r="L374" t="s">
        <v>1481</v>
      </c>
      <c r="M374" t="s">
        <v>851</v>
      </c>
      <c r="N374" t="s">
        <v>1482</v>
      </c>
      <c r="O374" t="s">
        <v>1483</v>
      </c>
      <c r="P374" t="s">
        <v>1484</v>
      </c>
    </row>
    <row r="375" spans="1:16">
      <c r="A375" t="s">
        <v>373</v>
      </c>
      <c r="B375">
        <v>1452</v>
      </c>
      <c r="C375">
        <v>119</v>
      </c>
      <c r="D375">
        <v>97</v>
      </c>
      <c r="E375">
        <v>218</v>
      </c>
      <c r="F375">
        <v>229</v>
      </c>
      <c r="G375">
        <v>2.8541679538975</v>
      </c>
      <c r="H375">
        <v>1.01067595031165</v>
      </c>
      <c r="I375" t="s">
        <v>849</v>
      </c>
      <c r="J375">
        <v>2.39237638841128E-4</v>
      </c>
      <c r="K375">
        <v>8.0845911200663704E-3</v>
      </c>
      <c r="L375" t="s">
        <v>1485</v>
      </c>
      <c r="M375" t="s">
        <v>851</v>
      </c>
      <c r="N375" t="s">
        <v>1093</v>
      </c>
      <c r="O375" t="s">
        <v>882</v>
      </c>
      <c r="P375" t="s">
        <v>1486</v>
      </c>
    </row>
    <row r="376" spans="1:16">
      <c r="A376" t="s">
        <v>374</v>
      </c>
      <c r="B376">
        <v>816</v>
      </c>
      <c r="C376">
        <v>83</v>
      </c>
      <c r="D376">
        <v>117</v>
      </c>
      <c r="E376">
        <v>199</v>
      </c>
      <c r="F376">
        <v>219</v>
      </c>
      <c r="G376">
        <v>2.7497044252396701</v>
      </c>
      <c r="H376">
        <v>1.0334022830504599</v>
      </c>
      <c r="I376" t="s">
        <v>849</v>
      </c>
      <c r="J376">
        <v>2.4003135069754501E-4</v>
      </c>
      <c r="K376">
        <v>8.09406251993894E-3</v>
      </c>
      <c r="L376" t="s">
        <v>1487</v>
      </c>
      <c r="M376" t="s">
        <v>851</v>
      </c>
      <c r="N376" t="s">
        <v>851</v>
      </c>
      <c r="O376" t="s">
        <v>851</v>
      </c>
      <c r="P376" t="s">
        <v>1488</v>
      </c>
    </row>
    <row r="377" spans="1:16">
      <c r="A377" t="s">
        <v>375</v>
      </c>
      <c r="B377">
        <v>936</v>
      </c>
      <c r="C377">
        <v>160</v>
      </c>
      <c r="D377">
        <v>116</v>
      </c>
      <c r="E377">
        <v>325</v>
      </c>
      <c r="F377">
        <v>257</v>
      </c>
      <c r="G377">
        <v>3.2277835670064898</v>
      </c>
      <c r="H377">
        <v>1.0431461371016699</v>
      </c>
      <c r="I377" t="s">
        <v>849</v>
      </c>
      <c r="J377">
        <v>2.4227426212785499E-4</v>
      </c>
      <c r="K377">
        <v>8.1435663226323493E-3</v>
      </c>
      <c r="L377" t="s">
        <v>851</v>
      </c>
      <c r="M377" t="s">
        <v>851</v>
      </c>
      <c r="N377" t="s">
        <v>851</v>
      </c>
      <c r="O377" t="s">
        <v>1068</v>
      </c>
      <c r="P377" t="s">
        <v>1489</v>
      </c>
    </row>
    <row r="378" spans="1:16">
      <c r="A378" t="s">
        <v>376</v>
      </c>
      <c r="B378">
        <v>483</v>
      </c>
      <c r="C378">
        <v>35</v>
      </c>
      <c r="D378">
        <v>19</v>
      </c>
      <c r="E378">
        <v>95</v>
      </c>
      <c r="F378">
        <v>85</v>
      </c>
      <c r="G378">
        <v>1.38476548767216</v>
      </c>
      <c r="H378">
        <v>1.6933461239202701</v>
      </c>
      <c r="I378" t="s">
        <v>849</v>
      </c>
      <c r="J378">
        <v>2.42711667296394E-4</v>
      </c>
      <c r="K378">
        <v>8.1495805731501593E-3</v>
      </c>
      <c r="L378" t="s">
        <v>989</v>
      </c>
      <c r="M378" t="s">
        <v>1490</v>
      </c>
      <c r="N378" t="s">
        <v>851</v>
      </c>
      <c r="O378" t="s">
        <v>1491</v>
      </c>
      <c r="P378" t="s">
        <v>1492</v>
      </c>
    </row>
    <row r="379" spans="1:16">
      <c r="A379" t="s">
        <v>377</v>
      </c>
      <c r="B379">
        <v>639</v>
      </c>
      <c r="C379">
        <v>93</v>
      </c>
      <c r="D379">
        <v>44</v>
      </c>
      <c r="E379">
        <v>280</v>
      </c>
      <c r="F379">
        <v>143</v>
      </c>
      <c r="G379">
        <v>2.6265098527660098</v>
      </c>
      <c r="H379">
        <v>1.5962507828927399</v>
      </c>
      <c r="I379" t="s">
        <v>849</v>
      </c>
      <c r="J379">
        <v>2.43715372477003E-4</v>
      </c>
      <c r="K379">
        <v>8.1525872381480995E-3</v>
      </c>
      <c r="L379" t="s">
        <v>857</v>
      </c>
      <c r="M379" t="s">
        <v>851</v>
      </c>
      <c r="N379" t="s">
        <v>851</v>
      </c>
      <c r="O379" t="s">
        <v>1493</v>
      </c>
      <c r="P379" t="s">
        <v>1494</v>
      </c>
    </row>
    <row r="380" spans="1:16">
      <c r="A380" t="s">
        <v>378</v>
      </c>
      <c r="B380">
        <v>519</v>
      </c>
      <c r="C380">
        <v>96</v>
      </c>
      <c r="D380">
        <v>47</v>
      </c>
      <c r="E380">
        <v>202</v>
      </c>
      <c r="F380">
        <v>176</v>
      </c>
      <c r="G380">
        <v>2.5154078882804201</v>
      </c>
      <c r="H380">
        <v>1.35901892665041</v>
      </c>
      <c r="I380" t="s">
        <v>849</v>
      </c>
      <c r="J380">
        <v>2.4439544542725802E-4</v>
      </c>
      <c r="K380">
        <v>8.1525872381480995E-3</v>
      </c>
      <c r="L380" t="s">
        <v>851</v>
      </c>
      <c r="M380" t="s">
        <v>851</v>
      </c>
      <c r="N380" t="s">
        <v>851</v>
      </c>
      <c r="O380" t="s">
        <v>851</v>
      </c>
      <c r="P380" t="s">
        <v>1495</v>
      </c>
    </row>
    <row r="381" spans="1:16">
      <c r="A381" t="s">
        <v>379</v>
      </c>
      <c r="B381">
        <v>909</v>
      </c>
      <c r="C381">
        <v>51</v>
      </c>
      <c r="D381">
        <v>58</v>
      </c>
      <c r="E381">
        <v>98</v>
      </c>
      <c r="F381">
        <v>204</v>
      </c>
      <c r="G381">
        <v>2.1605885650217802</v>
      </c>
      <c r="H381">
        <v>1.41854543190965</v>
      </c>
      <c r="I381" t="s">
        <v>849</v>
      </c>
      <c r="J381">
        <v>2.4461123179574698E-4</v>
      </c>
      <c r="K381">
        <v>8.1525872381480995E-3</v>
      </c>
      <c r="L381" t="s">
        <v>851</v>
      </c>
      <c r="M381" t="s">
        <v>851</v>
      </c>
      <c r="N381" t="s">
        <v>1433</v>
      </c>
      <c r="O381" t="s">
        <v>851</v>
      </c>
      <c r="P381" t="s">
        <v>1496</v>
      </c>
    </row>
    <row r="382" spans="1:16">
      <c r="A382" t="s">
        <v>380</v>
      </c>
      <c r="B382">
        <v>513</v>
      </c>
      <c r="C382">
        <v>28</v>
      </c>
      <c r="D382">
        <v>7</v>
      </c>
      <c r="E382">
        <v>62</v>
      </c>
      <c r="F382">
        <v>106</v>
      </c>
      <c r="G382">
        <v>1.17732916272227</v>
      </c>
      <c r="H382">
        <v>2.1883099023734101</v>
      </c>
      <c r="I382" t="s">
        <v>849</v>
      </c>
      <c r="J382">
        <v>2.53181372923418E-4</v>
      </c>
      <c r="K382">
        <v>8.3586968658664294E-3</v>
      </c>
      <c r="L382" t="s">
        <v>851</v>
      </c>
      <c r="M382" t="s">
        <v>851</v>
      </c>
      <c r="N382" t="s">
        <v>851</v>
      </c>
      <c r="O382" t="s">
        <v>851</v>
      </c>
      <c r="P382" t="s">
        <v>1497</v>
      </c>
    </row>
    <row r="383" spans="1:16">
      <c r="A383" t="s">
        <v>381</v>
      </c>
      <c r="B383">
        <v>1473</v>
      </c>
      <c r="C383">
        <v>1964</v>
      </c>
      <c r="D383">
        <v>896</v>
      </c>
      <c r="E383">
        <v>3780</v>
      </c>
      <c r="F383">
        <v>2908</v>
      </c>
      <c r="G383">
        <v>6.6950717790364402</v>
      </c>
      <c r="H383">
        <v>1.18313233923442</v>
      </c>
      <c r="I383" t="s">
        <v>849</v>
      </c>
      <c r="J383">
        <v>2.6165411508956998E-4</v>
      </c>
      <c r="K383">
        <v>8.5577724010986195E-3</v>
      </c>
      <c r="L383" t="s">
        <v>851</v>
      </c>
      <c r="M383" t="s">
        <v>851</v>
      </c>
      <c r="N383" t="s">
        <v>1498</v>
      </c>
      <c r="O383" t="s">
        <v>1128</v>
      </c>
      <c r="P383" t="s">
        <v>1499</v>
      </c>
    </row>
    <row r="384" spans="1:16">
      <c r="A384" t="s">
        <v>382</v>
      </c>
      <c r="B384">
        <v>3069</v>
      </c>
      <c r="C384">
        <v>14</v>
      </c>
      <c r="D384">
        <v>6</v>
      </c>
      <c r="E384">
        <v>43</v>
      </c>
      <c r="F384">
        <v>49</v>
      </c>
      <c r="G384">
        <v>0.369502756846118</v>
      </c>
      <c r="H384">
        <v>2.1428033308338699</v>
      </c>
      <c r="I384" t="s">
        <v>849</v>
      </c>
      <c r="J384">
        <v>2.6912559104737499E-4</v>
      </c>
      <c r="K384">
        <v>8.7296921400542103E-3</v>
      </c>
      <c r="L384" t="s">
        <v>1115</v>
      </c>
      <c r="M384" t="s">
        <v>851</v>
      </c>
      <c r="N384" t="s">
        <v>851</v>
      </c>
      <c r="O384" t="s">
        <v>851</v>
      </c>
      <c r="P384" t="s">
        <v>1500</v>
      </c>
    </row>
    <row r="385" spans="1:16">
      <c r="A385" t="s">
        <v>383</v>
      </c>
      <c r="B385">
        <v>1269</v>
      </c>
      <c r="C385">
        <v>40</v>
      </c>
      <c r="D385">
        <v>20</v>
      </c>
      <c r="E385">
        <v>83</v>
      </c>
      <c r="F385">
        <v>113</v>
      </c>
      <c r="G385">
        <v>1.50427511373742</v>
      </c>
      <c r="H385">
        <v>1.6519981482767001</v>
      </c>
      <c r="I385" t="s">
        <v>849</v>
      </c>
      <c r="J385">
        <v>2.7587873431768897E-4</v>
      </c>
      <c r="K385">
        <v>8.8341875327862494E-3</v>
      </c>
      <c r="L385" t="s">
        <v>851</v>
      </c>
      <c r="M385" t="s">
        <v>851</v>
      </c>
      <c r="N385" t="s">
        <v>851</v>
      </c>
      <c r="O385" t="s">
        <v>1090</v>
      </c>
      <c r="P385" t="s">
        <v>1501</v>
      </c>
    </row>
    <row r="386" spans="1:16">
      <c r="A386" t="s">
        <v>384</v>
      </c>
      <c r="B386">
        <v>486</v>
      </c>
      <c r="C386">
        <v>59</v>
      </c>
      <c r="D386">
        <v>52</v>
      </c>
      <c r="E386">
        <v>189</v>
      </c>
      <c r="F386">
        <v>110</v>
      </c>
      <c r="G386">
        <v>2.1791823578510701</v>
      </c>
      <c r="H386">
        <v>1.4069542508631501</v>
      </c>
      <c r="I386" t="s">
        <v>849</v>
      </c>
      <c r="J386">
        <v>2.7598955627499902E-4</v>
      </c>
      <c r="K386">
        <v>8.8341875327862494E-3</v>
      </c>
      <c r="L386" t="s">
        <v>851</v>
      </c>
      <c r="M386" t="s">
        <v>851</v>
      </c>
      <c r="N386" t="s">
        <v>851</v>
      </c>
      <c r="O386" t="s">
        <v>851</v>
      </c>
      <c r="P386" t="s">
        <v>1502</v>
      </c>
    </row>
    <row r="387" spans="1:16">
      <c r="A387" t="s">
        <v>385</v>
      </c>
      <c r="B387">
        <v>1344</v>
      </c>
      <c r="C387">
        <v>76</v>
      </c>
      <c r="D387">
        <v>77</v>
      </c>
      <c r="E387">
        <v>186</v>
      </c>
      <c r="F387">
        <v>155</v>
      </c>
      <c r="G387">
        <v>2.4377015745204198</v>
      </c>
      <c r="H387">
        <v>1.1272147060003801</v>
      </c>
      <c r="I387" t="s">
        <v>849</v>
      </c>
      <c r="J387">
        <v>2.7836192176295001E-4</v>
      </c>
      <c r="K387">
        <v>8.8830698697004492E-3</v>
      </c>
      <c r="L387" t="s">
        <v>851</v>
      </c>
      <c r="M387" t="s">
        <v>886</v>
      </c>
      <c r="N387" t="s">
        <v>851</v>
      </c>
      <c r="O387" t="s">
        <v>851</v>
      </c>
      <c r="P387" t="s">
        <v>1503</v>
      </c>
    </row>
    <row r="388" spans="1:16">
      <c r="A388" t="s">
        <v>386</v>
      </c>
      <c r="B388">
        <v>534</v>
      </c>
      <c r="C388">
        <v>55</v>
      </c>
      <c r="D388">
        <v>61</v>
      </c>
      <c r="E388">
        <v>118</v>
      </c>
      <c r="F388">
        <v>158</v>
      </c>
      <c r="G388">
        <v>2.1017397164155098</v>
      </c>
      <c r="H388">
        <v>1.21030538797672</v>
      </c>
      <c r="I388" t="s">
        <v>849</v>
      </c>
      <c r="J388">
        <v>2.8668446919281399E-4</v>
      </c>
      <c r="K388">
        <v>9.0846507542052396E-3</v>
      </c>
      <c r="L388" t="s">
        <v>851</v>
      </c>
      <c r="M388" t="s">
        <v>851</v>
      </c>
      <c r="N388" t="s">
        <v>1127</v>
      </c>
      <c r="O388" t="s">
        <v>1128</v>
      </c>
      <c r="P388" t="s">
        <v>1504</v>
      </c>
    </row>
    <row r="389" spans="1:16">
      <c r="A389" t="s">
        <v>387</v>
      </c>
      <c r="B389">
        <v>861</v>
      </c>
      <c r="C389">
        <v>50</v>
      </c>
      <c r="D389">
        <v>50</v>
      </c>
      <c r="E389">
        <v>119</v>
      </c>
      <c r="F389">
        <v>125</v>
      </c>
      <c r="G389">
        <v>1.9217144470324601</v>
      </c>
      <c r="H389">
        <v>1.25084691841827</v>
      </c>
      <c r="I389" t="s">
        <v>849</v>
      </c>
      <c r="J389">
        <v>3.0348405526315199E-4</v>
      </c>
      <c r="K389">
        <v>9.5209440581014108E-3</v>
      </c>
      <c r="L389" t="s">
        <v>857</v>
      </c>
      <c r="M389" t="s">
        <v>1505</v>
      </c>
      <c r="N389" t="s">
        <v>1506</v>
      </c>
      <c r="O389" t="s">
        <v>1507</v>
      </c>
      <c r="P389" t="s">
        <v>1508</v>
      </c>
    </row>
    <row r="390" spans="1:16">
      <c r="A390" t="s">
        <v>388</v>
      </c>
      <c r="B390">
        <v>1464</v>
      </c>
      <c r="C390">
        <v>64</v>
      </c>
      <c r="D390">
        <v>47</v>
      </c>
      <c r="E390">
        <v>154</v>
      </c>
      <c r="F390">
        <v>125</v>
      </c>
      <c r="G390">
        <v>2.1043306198698102</v>
      </c>
      <c r="H390">
        <v>1.2953115796852199</v>
      </c>
      <c r="I390" t="s">
        <v>849</v>
      </c>
      <c r="J390">
        <v>3.04284603809283E-4</v>
      </c>
      <c r="K390">
        <v>9.5326054982061408E-3</v>
      </c>
      <c r="L390" t="s">
        <v>857</v>
      </c>
      <c r="M390" t="s">
        <v>1505</v>
      </c>
      <c r="N390" t="s">
        <v>1506</v>
      </c>
      <c r="O390" t="s">
        <v>1507</v>
      </c>
      <c r="P390" t="s">
        <v>1508</v>
      </c>
    </row>
    <row r="391" spans="1:16">
      <c r="A391" t="s">
        <v>389</v>
      </c>
      <c r="B391">
        <v>1515</v>
      </c>
      <c r="C391">
        <v>29</v>
      </c>
      <c r="D391">
        <v>8</v>
      </c>
      <c r="E391">
        <v>210</v>
      </c>
      <c r="F391">
        <v>40</v>
      </c>
      <c r="G391">
        <v>1.6910245055526101</v>
      </c>
      <c r="H391">
        <v>2.7336019802114899</v>
      </c>
      <c r="I391" t="s">
        <v>849</v>
      </c>
      <c r="J391">
        <v>3.1176852714221099E-4</v>
      </c>
      <c r="K391">
        <v>9.7246249472486192E-3</v>
      </c>
      <c r="L391" t="s">
        <v>1365</v>
      </c>
      <c r="M391" t="s">
        <v>886</v>
      </c>
      <c r="N391" t="s">
        <v>1093</v>
      </c>
      <c r="O391" t="s">
        <v>882</v>
      </c>
      <c r="P391" t="s">
        <v>1509</v>
      </c>
    </row>
    <row r="392" spans="1:16">
      <c r="A392" t="s">
        <v>390</v>
      </c>
      <c r="B392">
        <v>555</v>
      </c>
      <c r="C392">
        <v>55</v>
      </c>
      <c r="D392">
        <v>41</v>
      </c>
      <c r="E392">
        <v>98</v>
      </c>
      <c r="F392">
        <v>164</v>
      </c>
      <c r="G392">
        <v>1.97136798485064</v>
      </c>
      <c r="H392">
        <v>1.39492593106164</v>
      </c>
      <c r="I392" t="s">
        <v>849</v>
      </c>
      <c r="J392">
        <v>3.1402165593098498E-4</v>
      </c>
      <c r="K392">
        <v>9.7640915087258608E-3</v>
      </c>
      <c r="L392" t="s">
        <v>851</v>
      </c>
      <c r="M392" t="s">
        <v>851</v>
      </c>
      <c r="N392" t="s">
        <v>851</v>
      </c>
      <c r="O392" t="s">
        <v>851</v>
      </c>
      <c r="P392" t="s">
        <v>1510</v>
      </c>
    </row>
    <row r="393" spans="1:16">
      <c r="A393" t="s">
        <v>391</v>
      </c>
      <c r="B393">
        <v>975</v>
      </c>
      <c r="C393">
        <v>1038</v>
      </c>
      <c r="D393">
        <v>465</v>
      </c>
      <c r="E393">
        <v>2230</v>
      </c>
      <c r="F393">
        <v>1433</v>
      </c>
      <c r="G393">
        <v>5.8132325205339397</v>
      </c>
      <c r="H393">
        <v>1.24768524694938</v>
      </c>
      <c r="I393" t="s">
        <v>849</v>
      </c>
      <c r="J393">
        <v>3.2872838194545901E-4</v>
      </c>
      <c r="K393">
        <v>1.01386663602885E-2</v>
      </c>
      <c r="L393" t="s">
        <v>937</v>
      </c>
      <c r="M393" t="s">
        <v>851</v>
      </c>
      <c r="N393" t="s">
        <v>1511</v>
      </c>
      <c r="O393" t="s">
        <v>973</v>
      </c>
      <c r="P393" t="s">
        <v>1512</v>
      </c>
    </row>
    <row r="394" spans="1:16">
      <c r="A394" t="s">
        <v>392</v>
      </c>
      <c r="B394">
        <v>636</v>
      </c>
      <c r="C394">
        <v>34</v>
      </c>
      <c r="D394">
        <v>42</v>
      </c>
      <c r="E394">
        <v>118</v>
      </c>
      <c r="F394">
        <v>91</v>
      </c>
      <c r="G394">
        <v>1.66044333709306</v>
      </c>
      <c r="H394">
        <v>1.4339332864329599</v>
      </c>
      <c r="I394" t="s">
        <v>849</v>
      </c>
      <c r="J394">
        <v>3.2896240561308899E-4</v>
      </c>
      <c r="K394">
        <v>1.01386663602885E-2</v>
      </c>
      <c r="L394" t="s">
        <v>857</v>
      </c>
      <c r="M394" t="s">
        <v>851</v>
      </c>
      <c r="N394" t="s">
        <v>851</v>
      </c>
      <c r="O394" t="s">
        <v>1293</v>
      </c>
      <c r="P394" t="s">
        <v>1513</v>
      </c>
    </row>
    <row r="395" spans="1:16">
      <c r="A395" t="s">
        <v>393</v>
      </c>
      <c r="B395">
        <v>1851</v>
      </c>
      <c r="C395">
        <v>332</v>
      </c>
      <c r="D395">
        <v>391</v>
      </c>
      <c r="E395">
        <v>1060</v>
      </c>
      <c r="F395">
        <v>506</v>
      </c>
      <c r="G395">
        <v>4.6409617160262799</v>
      </c>
      <c r="H395">
        <v>1.1063938786696601</v>
      </c>
      <c r="I395" t="s">
        <v>849</v>
      </c>
      <c r="J395">
        <v>3.4264046984868298E-4</v>
      </c>
      <c r="K395">
        <v>1.04277136813312E-2</v>
      </c>
      <c r="L395" t="s">
        <v>1514</v>
      </c>
      <c r="M395" t="s">
        <v>851</v>
      </c>
      <c r="N395" t="s">
        <v>1515</v>
      </c>
      <c r="O395" t="s">
        <v>851</v>
      </c>
      <c r="P395" t="s">
        <v>1516</v>
      </c>
    </row>
    <row r="396" spans="1:16">
      <c r="A396" t="s">
        <v>394</v>
      </c>
      <c r="B396">
        <v>1110</v>
      </c>
      <c r="C396">
        <v>61</v>
      </c>
      <c r="D396">
        <v>107</v>
      </c>
      <c r="E396">
        <v>178</v>
      </c>
      <c r="F396">
        <v>199</v>
      </c>
      <c r="G396">
        <v>2.5691272002029799</v>
      </c>
      <c r="H396">
        <v>1.1392084685595301</v>
      </c>
      <c r="I396" t="s">
        <v>849</v>
      </c>
      <c r="J396">
        <v>3.4409314387030799E-4</v>
      </c>
      <c r="K396">
        <v>1.04507697317809E-2</v>
      </c>
      <c r="L396" t="s">
        <v>857</v>
      </c>
      <c r="M396" t="s">
        <v>890</v>
      </c>
      <c r="N396" t="s">
        <v>1517</v>
      </c>
      <c r="O396" t="s">
        <v>1518</v>
      </c>
      <c r="P396" t="s">
        <v>1519</v>
      </c>
    </row>
    <row r="397" spans="1:16">
      <c r="A397" t="s">
        <v>395</v>
      </c>
      <c r="B397">
        <v>1230</v>
      </c>
      <c r="C397">
        <v>51</v>
      </c>
      <c r="D397">
        <v>32</v>
      </c>
      <c r="E397">
        <v>87</v>
      </c>
      <c r="F397">
        <v>163</v>
      </c>
      <c r="G397">
        <v>1.8677672149821301</v>
      </c>
      <c r="H397">
        <v>1.53064053038707</v>
      </c>
      <c r="I397" t="s">
        <v>849</v>
      </c>
      <c r="J397">
        <v>3.4466461869003497E-4</v>
      </c>
      <c r="K397">
        <v>1.04507697317809E-2</v>
      </c>
      <c r="L397" t="s">
        <v>851</v>
      </c>
      <c r="M397" t="s">
        <v>851</v>
      </c>
      <c r="N397" t="s">
        <v>876</v>
      </c>
      <c r="O397" t="s">
        <v>851</v>
      </c>
      <c r="P397" t="s">
        <v>1520</v>
      </c>
    </row>
    <row r="398" spans="1:16">
      <c r="A398" t="s">
        <v>396</v>
      </c>
      <c r="B398">
        <v>1311</v>
      </c>
      <c r="C398">
        <v>86</v>
      </c>
      <c r="D398">
        <v>60</v>
      </c>
      <c r="E398">
        <v>186</v>
      </c>
      <c r="F398">
        <v>156</v>
      </c>
      <c r="G398">
        <v>2.4221067769523201</v>
      </c>
      <c r="H398">
        <v>1.19222096050895</v>
      </c>
      <c r="I398" t="s">
        <v>849</v>
      </c>
      <c r="J398">
        <v>3.4849569891644901E-4</v>
      </c>
      <c r="K398">
        <v>1.0506700542428801E-2</v>
      </c>
      <c r="L398" t="s">
        <v>1521</v>
      </c>
      <c r="M398" t="s">
        <v>1522</v>
      </c>
      <c r="N398" t="s">
        <v>1523</v>
      </c>
      <c r="O398" t="s">
        <v>1524</v>
      </c>
      <c r="P398" t="s">
        <v>1525</v>
      </c>
    </row>
    <row r="399" spans="1:16">
      <c r="A399" t="s">
        <v>397</v>
      </c>
      <c r="B399">
        <v>783</v>
      </c>
      <c r="C399">
        <v>27</v>
      </c>
      <c r="D399">
        <v>32</v>
      </c>
      <c r="E399">
        <v>60</v>
      </c>
      <c r="F399">
        <v>141</v>
      </c>
      <c r="G399">
        <v>1.51485060686562</v>
      </c>
      <c r="H399">
        <v>1.7124210738413099</v>
      </c>
      <c r="I399" t="s">
        <v>849</v>
      </c>
      <c r="J399">
        <v>3.4856826310319001E-4</v>
      </c>
      <c r="K399">
        <v>1.0506700542428801E-2</v>
      </c>
      <c r="L399" t="s">
        <v>851</v>
      </c>
      <c r="M399" t="s">
        <v>886</v>
      </c>
      <c r="N399" t="s">
        <v>851</v>
      </c>
      <c r="O399" t="s">
        <v>1439</v>
      </c>
      <c r="P399" t="s">
        <v>1526</v>
      </c>
    </row>
    <row r="400" spans="1:16">
      <c r="A400" t="s">
        <v>398</v>
      </c>
      <c r="B400">
        <v>1206</v>
      </c>
      <c r="C400">
        <v>21</v>
      </c>
      <c r="D400">
        <v>19</v>
      </c>
      <c r="E400">
        <v>90</v>
      </c>
      <c r="F400">
        <v>54</v>
      </c>
      <c r="G400">
        <v>1.0544445632230099</v>
      </c>
      <c r="H400">
        <v>1.8206161763178299</v>
      </c>
      <c r="I400" t="s">
        <v>849</v>
      </c>
      <c r="J400">
        <v>3.4993619835015202E-4</v>
      </c>
      <c r="K400">
        <v>1.05215342088377E-2</v>
      </c>
      <c r="L400" t="s">
        <v>851</v>
      </c>
      <c r="M400" t="s">
        <v>851</v>
      </c>
      <c r="N400" t="s">
        <v>851</v>
      </c>
      <c r="O400" t="s">
        <v>851</v>
      </c>
      <c r="P400" t="s">
        <v>1527</v>
      </c>
    </row>
    <row r="401" spans="1:16">
      <c r="A401" t="s">
        <v>399</v>
      </c>
      <c r="B401">
        <v>885</v>
      </c>
      <c r="C401">
        <v>2</v>
      </c>
      <c r="D401">
        <v>17</v>
      </c>
      <c r="E401">
        <v>32</v>
      </c>
      <c r="F401">
        <v>92</v>
      </c>
      <c r="G401">
        <v>0.68381648874408496</v>
      </c>
      <c r="H401">
        <v>2.6546156159562599</v>
      </c>
      <c r="I401" t="s">
        <v>849</v>
      </c>
      <c r="J401">
        <v>3.5395581160888202E-4</v>
      </c>
      <c r="K401">
        <v>1.06048643738602E-2</v>
      </c>
      <c r="L401" t="s">
        <v>851</v>
      </c>
      <c r="M401" t="s">
        <v>886</v>
      </c>
      <c r="N401" t="s">
        <v>911</v>
      </c>
      <c r="O401" t="s">
        <v>1528</v>
      </c>
      <c r="P401" t="s">
        <v>1529</v>
      </c>
    </row>
    <row r="402" spans="1:16">
      <c r="A402" t="s">
        <v>400</v>
      </c>
      <c r="B402">
        <v>2055</v>
      </c>
      <c r="C402">
        <v>69</v>
      </c>
      <c r="D402">
        <v>70</v>
      </c>
      <c r="E402">
        <v>141</v>
      </c>
      <c r="F402">
        <v>168</v>
      </c>
      <c r="G402">
        <v>2.2933068029386701</v>
      </c>
      <c r="H402">
        <v>1.1141390621097</v>
      </c>
      <c r="I402" t="s">
        <v>849</v>
      </c>
      <c r="J402">
        <v>3.6281766956053899E-4</v>
      </c>
      <c r="K402">
        <v>1.0832649908687699E-2</v>
      </c>
      <c r="L402" t="s">
        <v>1115</v>
      </c>
      <c r="M402" t="s">
        <v>931</v>
      </c>
      <c r="N402" t="s">
        <v>1530</v>
      </c>
      <c r="O402" t="s">
        <v>1274</v>
      </c>
      <c r="P402" t="s">
        <v>1531</v>
      </c>
    </row>
    <row r="403" spans="1:16">
      <c r="A403" t="s">
        <v>401</v>
      </c>
      <c r="B403">
        <v>1278</v>
      </c>
      <c r="C403">
        <v>7</v>
      </c>
      <c r="D403">
        <v>12</v>
      </c>
      <c r="E403">
        <v>59</v>
      </c>
      <c r="F403">
        <v>30</v>
      </c>
      <c r="G403">
        <v>0.32691291967928399</v>
      </c>
      <c r="H403">
        <v>2.2038258886161</v>
      </c>
      <c r="I403" t="s">
        <v>849</v>
      </c>
      <c r="J403">
        <v>3.6672696118713298E-4</v>
      </c>
      <c r="K403">
        <v>1.09286714170786E-2</v>
      </c>
      <c r="L403" t="s">
        <v>851</v>
      </c>
      <c r="M403" t="s">
        <v>931</v>
      </c>
      <c r="N403" t="s">
        <v>851</v>
      </c>
      <c r="O403" t="s">
        <v>851</v>
      </c>
      <c r="P403" t="s">
        <v>1532</v>
      </c>
    </row>
    <row r="404" spans="1:16">
      <c r="A404" t="s">
        <v>402</v>
      </c>
      <c r="B404">
        <v>624</v>
      </c>
      <c r="C404">
        <v>14</v>
      </c>
      <c r="D404">
        <v>11</v>
      </c>
      <c r="E404">
        <v>80</v>
      </c>
      <c r="F404">
        <v>33</v>
      </c>
      <c r="G404">
        <v>0.66307221964218499</v>
      </c>
      <c r="H404">
        <v>2.1513847607774701</v>
      </c>
      <c r="I404" t="s">
        <v>849</v>
      </c>
      <c r="J404">
        <v>3.7633924162949999E-4</v>
      </c>
      <c r="K404">
        <v>1.1193962216355199E-2</v>
      </c>
      <c r="L404" t="s">
        <v>851</v>
      </c>
      <c r="M404" t="s">
        <v>890</v>
      </c>
      <c r="N404" t="s">
        <v>851</v>
      </c>
      <c r="O404" t="s">
        <v>851</v>
      </c>
      <c r="P404" t="s">
        <v>1533</v>
      </c>
    </row>
    <row r="405" spans="1:16">
      <c r="A405" t="s">
        <v>403</v>
      </c>
      <c r="B405">
        <v>1179</v>
      </c>
      <c r="C405">
        <v>30</v>
      </c>
      <c r="D405">
        <v>14</v>
      </c>
      <c r="E405">
        <v>91</v>
      </c>
      <c r="F405">
        <v>69</v>
      </c>
      <c r="G405">
        <v>1.19622629144913</v>
      </c>
      <c r="H405">
        <v>1.81993467928997</v>
      </c>
      <c r="I405" t="s">
        <v>849</v>
      </c>
      <c r="J405">
        <v>3.8046292582285E-4</v>
      </c>
      <c r="K405">
        <v>1.12953065802906E-2</v>
      </c>
      <c r="L405" t="s">
        <v>851</v>
      </c>
      <c r="M405" t="s">
        <v>851</v>
      </c>
      <c r="N405" t="s">
        <v>1534</v>
      </c>
      <c r="O405" t="s">
        <v>1128</v>
      </c>
      <c r="P405" t="s">
        <v>1535</v>
      </c>
    </row>
    <row r="406" spans="1:16">
      <c r="A406" t="s">
        <v>404</v>
      </c>
      <c r="B406">
        <v>717</v>
      </c>
      <c r="C406">
        <v>7</v>
      </c>
      <c r="D406">
        <v>6</v>
      </c>
      <c r="E406">
        <v>26</v>
      </c>
      <c r="F406">
        <v>37</v>
      </c>
      <c r="G406">
        <v>-0.147430309309528</v>
      </c>
      <c r="H406">
        <v>2.2135525881583198</v>
      </c>
      <c r="I406" t="s">
        <v>849</v>
      </c>
      <c r="J406">
        <v>3.86083614152942E-4</v>
      </c>
      <c r="K406">
        <v>1.13977811522735E-2</v>
      </c>
      <c r="L406" t="s">
        <v>1536</v>
      </c>
      <c r="M406" t="s">
        <v>851</v>
      </c>
      <c r="N406" t="s">
        <v>851</v>
      </c>
      <c r="O406" t="s">
        <v>851</v>
      </c>
      <c r="P406" t="s">
        <v>1537</v>
      </c>
    </row>
    <row r="407" spans="1:16">
      <c r="A407" t="s">
        <v>405</v>
      </c>
      <c r="B407">
        <v>375</v>
      </c>
      <c r="C407">
        <v>8</v>
      </c>
      <c r="D407">
        <v>17</v>
      </c>
      <c r="E407">
        <v>72</v>
      </c>
      <c r="F407">
        <v>37</v>
      </c>
      <c r="G407">
        <v>0.61843301751944402</v>
      </c>
      <c r="H407">
        <v>2.1078138891715401</v>
      </c>
      <c r="I407" t="s">
        <v>849</v>
      </c>
      <c r="J407">
        <v>4.0879149372232901E-4</v>
      </c>
      <c r="K407">
        <v>1.18790663645819E-2</v>
      </c>
      <c r="L407" t="s">
        <v>851</v>
      </c>
      <c r="M407" t="s">
        <v>851</v>
      </c>
      <c r="N407" t="s">
        <v>851</v>
      </c>
      <c r="O407" t="s">
        <v>851</v>
      </c>
      <c r="P407" t="s">
        <v>1538</v>
      </c>
    </row>
    <row r="408" spans="1:16">
      <c r="A408" t="s">
        <v>406</v>
      </c>
      <c r="B408">
        <v>903</v>
      </c>
      <c r="C408">
        <v>62</v>
      </c>
      <c r="D408">
        <v>105</v>
      </c>
      <c r="E408">
        <v>125</v>
      </c>
      <c r="F408">
        <v>368</v>
      </c>
      <c r="G408">
        <v>2.8239128861526499</v>
      </c>
      <c r="H408">
        <v>1.50950967871856</v>
      </c>
      <c r="I408" t="s">
        <v>849</v>
      </c>
      <c r="J408">
        <v>4.1423298439287901E-4</v>
      </c>
      <c r="K408">
        <v>1.19827920589393E-2</v>
      </c>
      <c r="L408" t="s">
        <v>851</v>
      </c>
      <c r="M408" t="s">
        <v>851</v>
      </c>
      <c r="N408" t="s">
        <v>851</v>
      </c>
      <c r="O408" t="s">
        <v>1539</v>
      </c>
      <c r="P408" t="s">
        <v>1540</v>
      </c>
    </row>
    <row r="409" spans="1:16">
      <c r="A409" t="s">
        <v>407</v>
      </c>
      <c r="B409">
        <v>1968</v>
      </c>
      <c r="C409">
        <v>8</v>
      </c>
      <c r="D409">
        <v>0</v>
      </c>
      <c r="E409">
        <v>28</v>
      </c>
      <c r="F409">
        <v>25</v>
      </c>
      <c r="G409">
        <v>-0.42532975983513799</v>
      </c>
      <c r="H409">
        <v>2.6442692414208202</v>
      </c>
      <c r="I409" t="s">
        <v>849</v>
      </c>
      <c r="J409">
        <v>4.1813107718586601E-4</v>
      </c>
      <c r="K409">
        <v>1.20285170917821E-2</v>
      </c>
      <c r="L409" t="s">
        <v>1541</v>
      </c>
      <c r="M409" t="s">
        <v>851</v>
      </c>
      <c r="N409" t="s">
        <v>851</v>
      </c>
      <c r="O409" t="s">
        <v>851</v>
      </c>
      <c r="P409" t="s">
        <v>1542</v>
      </c>
    </row>
    <row r="410" spans="1:16">
      <c r="A410" t="s">
        <v>408</v>
      </c>
      <c r="B410">
        <v>1089</v>
      </c>
      <c r="C410">
        <v>29</v>
      </c>
      <c r="D410">
        <v>47</v>
      </c>
      <c r="E410">
        <v>109</v>
      </c>
      <c r="F410">
        <v>97</v>
      </c>
      <c r="G410">
        <v>1.6423441917344599</v>
      </c>
      <c r="H410">
        <v>1.41374763787637</v>
      </c>
      <c r="I410" t="s">
        <v>849</v>
      </c>
      <c r="J410">
        <v>4.1953019214186101E-4</v>
      </c>
      <c r="K410">
        <v>1.2057764291741799E-2</v>
      </c>
      <c r="L410" t="s">
        <v>963</v>
      </c>
      <c r="M410" t="s">
        <v>851</v>
      </c>
      <c r="N410" t="s">
        <v>865</v>
      </c>
      <c r="O410" t="s">
        <v>851</v>
      </c>
      <c r="P410" t="s">
        <v>1543</v>
      </c>
    </row>
    <row r="411" spans="1:16">
      <c r="A411" t="s">
        <v>409</v>
      </c>
      <c r="B411">
        <v>1170</v>
      </c>
      <c r="C411">
        <v>37</v>
      </c>
      <c r="D411">
        <v>14</v>
      </c>
      <c r="E411">
        <v>41</v>
      </c>
      <c r="F411">
        <v>256</v>
      </c>
      <c r="G411">
        <v>1.91034743042685</v>
      </c>
      <c r="H411">
        <v>2.4427441235578198</v>
      </c>
      <c r="I411" t="s">
        <v>849</v>
      </c>
      <c r="J411">
        <v>4.8488345460106E-4</v>
      </c>
      <c r="K411">
        <v>1.34695069956976E-2</v>
      </c>
      <c r="L411" t="s">
        <v>851</v>
      </c>
      <c r="M411" t="s">
        <v>886</v>
      </c>
      <c r="N411" t="s">
        <v>911</v>
      </c>
      <c r="O411" t="s">
        <v>1528</v>
      </c>
      <c r="P411" t="s">
        <v>1544</v>
      </c>
    </row>
    <row r="412" spans="1:16">
      <c r="A412" t="s">
        <v>410</v>
      </c>
      <c r="B412">
        <v>1068</v>
      </c>
      <c r="C412">
        <v>2</v>
      </c>
      <c r="D412">
        <v>29</v>
      </c>
      <c r="E412">
        <v>46</v>
      </c>
      <c r="F412">
        <v>185</v>
      </c>
      <c r="G412">
        <v>1.5115782930128201</v>
      </c>
      <c r="H412">
        <v>2.8521635233107601</v>
      </c>
      <c r="I412" t="s">
        <v>849</v>
      </c>
      <c r="J412">
        <v>4.8894746779848603E-4</v>
      </c>
      <c r="K412">
        <v>1.3558508981722501E-2</v>
      </c>
      <c r="L412" t="s">
        <v>851</v>
      </c>
      <c r="M412" t="s">
        <v>931</v>
      </c>
      <c r="N412" t="s">
        <v>1545</v>
      </c>
      <c r="O412" t="s">
        <v>1528</v>
      </c>
      <c r="P412" t="s">
        <v>1546</v>
      </c>
    </row>
    <row r="413" spans="1:16">
      <c r="A413" t="s">
        <v>411</v>
      </c>
      <c r="B413">
        <v>687</v>
      </c>
      <c r="C413">
        <v>9</v>
      </c>
      <c r="D413">
        <v>14</v>
      </c>
      <c r="E413">
        <v>54</v>
      </c>
      <c r="F413">
        <v>37</v>
      </c>
      <c r="G413">
        <v>0.39683615243876003</v>
      </c>
      <c r="H413">
        <v>1.9548853129938799</v>
      </c>
      <c r="I413" t="s">
        <v>849</v>
      </c>
      <c r="J413">
        <v>4.9409053359582202E-4</v>
      </c>
      <c r="K413">
        <v>1.36662036715503E-2</v>
      </c>
      <c r="L413" t="s">
        <v>989</v>
      </c>
      <c r="M413" t="s">
        <v>851</v>
      </c>
      <c r="N413" t="s">
        <v>851</v>
      </c>
      <c r="O413" t="s">
        <v>851</v>
      </c>
      <c r="P413" t="s">
        <v>1547</v>
      </c>
    </row>
    <row r="414" spans="1:16">
      <c r="A414" t="s">
        <v>412</v>
      </c>
      <c r="B414">
        <v>774</v>
      </c>
      <c r="C414">
        <v>26</v>
      </c>
      <c r="D414">
        <v>38</v>
      </c>
      <c r="E414">
        <v>79</v>
      </c>
      <c r="F414">
        <v>101</v>
      </c>
      <c r="G414">
        <v>1.43497930403648</v>
      </c>
      <c r="H414">
        <v>1.4552541405674899</v>
      </c>
      <c r="I414" t="s">
        <v>849</v>
      </c>
      <c r="J414">
        <v>4.9939575541315599E-4</v>
      </c>
      <c r="K414">
        <v>1.3724837988923501E-2</v>
      </c>
      <c r="L414" t="s">
        <v>851</v>
      </c>
      <c r="M414" t="s">
        <v>851</v>
      </c>
      <c r="N414" t="s">
        <v>851</v>
      </c>
      <c r="O414" t="s">
        <v>851</v>
      </c>
      <c r="P414" t="s">
        <v>1548</v>
      </c>
    </row>
    <row r="415" spans="1:16">
      <c r="A415" t="s">
        <v>413</v>
      </c>
      <c r="B415">
        <v>2049</v>
      </c>
      <c r="C415">
        <v>24</v>
      </c>
      <c r="D415">
        <v>29</v>
      </c>
      <c r="E415">
        <v>86</v>
      </c>
      <c r="F415">
        <v>73</v>
      </c>
      <c r="G415">
        <v>1.24565953070228</v>
      </c>
      <c r="H415">
        <v>1.5549592007764701</v>
      </c>
      <c r="I415" t="s">
        <v>849</v>
      </c>
      <c r="J415">
        <v>5.1631593449916299E-4</v>
      </c>
      <c r="K415">
        <v>1.4082115137391099E-2</v>
      </c>
      <c r="L415" t="s">
        <v>851</v>
      </c>
      <c r="M415" t="s">
        <v>851</v>
      </c>
      <c r="N415" t="s">
        <v>1457</v>
      </c>
      <c r="O415" t="s">
        <v>851</v>
      </c>
      <c r="P415" t="s">
        <v>1549</v>
      </c>
    </row>
    <row r="416" spans="1:16">
      <c r="A416" t="s">
        <v>414</v>
      </c>
      <c r="B416">
        <v>2535</v>
      </c>
      <c r="C416">
        <v>36</v>
      </c>
      <c r="D416">
        <v>146</v>
      </c>
      <c r="E416">
        <v>241</v>
      </c>
      <c r="F416">
        <v>299</v>
      </c>
      <c r="G416">
        <v>2.9628236490167499</v>
      </c>
      <c r="H416">
        <v>1.55434830223549</v>
      </c>
      <c r="I416" t="s">
        <v>849</v>
      </c>
      <c r="J416">
        <v>5.1978696624656404E-4</v>
      </c>
      <c r="K416">
        <v>1.41522998780552E-2</v>
      </c>
      <c r="L416" t="s">
        <v>1550</v>
      </c>
      <c r="M416" t="s">
        <v>907</v>
      </c>
      <c r="N416" t="s">
        <v>1551</v>
      </c>
      <c r="O416" t="s">
        <v>1552</v>
      </c>
      <c r="P416" t="s">
        <v>1553</v>
      </c>
    </row>
    <row r="417" spans="1:16">
      <c r="A417" t="s">
        <v>415</v>
      </c>
      <c r="B417">
        <v>1071</v>
      </c>
      <c r="C417">
        <v>48</v>
      </c>
      <c r="D417">
        <v>69</v>
      </c>
      <c r="E417">
        <v>131</v>
      </c>
      <c r="F417">
        <v>139</v>
      </c>
      <c r="G417">
        <v>2.0860626980013</v>
      </c>
      <c r="H417">
        <v>1.1765560573310501</v>
      </c>
      <c r="I417" t="s">
        <v>849</v>
      </c>
      <c r="J417">
        <v>5.2464711074493096E-4</v>
      </c>
      <c r="K417">
        <v>1.42477164122971E-2</v>
      </c>
      <c r="L417" t="s">
        <v>1554</v>
      </c>
      <c r="M417" t="s">
        <v>851</v>
      </c>
      <c r="N417" t="s">
        <v>967</v>
      </c>
      <c r="O417" t="s">
        <v>851</v>
      </c>
      <c r="P417" t="s">
        <v>1555</v>
      </c>
    </row>
    <row r="418" spans="1:16">
      <c r="A418" t="s">
        <v>416</v>
      </c>
      <c r="B418">
        <v>4314</v>
      </c>
      <c r="C418">
        <v>113</v>
      </c>
      <c r="D418">
        <v>29</v>
      </c>
      <c r="E418">
        <v>430</v>
      </c>
      <c r="F418">
        <v>155</v>
      </c>
      <c r="G418">
        <v>3.00538587038423</v>
      </c>
      <c r="H418">
        <v>2.0102436162497601</v>
      </c>
      <c r="I418" t="s">
        <v>849</v>
      </c>
      <c r="J418">
        <v>5.2852752501787205E-4</v>
      </c>
      <c r="K418">
        <v>1.43407438350159E-2</v>
      </c>
      <c r="L418" t="s">
        <v>885</v>
      </c>
      <c r="M418" t="s">
        <v>886</v>
      </c>
      <c r="N418" t="s">
        <v>887</v>
      </c>
      <c r="O418" t="s">
        <v>1556</v>
      </c>
      <c r="P418" t="s">
        <v>1557</v>
      </c>
    </row>
    <row r="419" spans="1:16">
      <c r="A419" t="s">
        <v>417</v>
      </c>
      <c r="B419">
        <v>324</v>
      </c>
      <c r="C419">
        <v>8</v>
      </c>
      <c r="D419">
        <v>5</v>
      </c>
      <c r="E419">
        <v>30</v>
      </c>
      <c r="F419">
        <v>31</v>
      </c>
      <c r="G419">
        <v>-0.178708494294614</v>
      </c>
      <c r="H419">
        <v>2.1716227644432702</v>
      </c>
      <c r="I419" t="s">
        <v>849</v>
      </c>
      <c r="J419">
        <v>5.30814343749312E-4</v>
      </c>
      <c r="K419">
        <v>1.43727919803044E-2</v>
      </c>
      <c r="L419" t="s">
        <v>851</v>
      </c>
      <c r="M419" t="s">
        <v>851</v>
      </c>
      <c r="N419" t="s">
        <v>851</v>
      </c>
      <c r="O419" t="s">
        <v>851</v>
      </c>
      <c r="P419" t="s">
        <v>1558</v>
      </c>
    </row>
    <row r="420" spans="1:16">
      <c r="A420" t="s">
        <v>418</v>
      </c>
      <c r="B420">
        <v>498</v>
      </c>
      <c r="C420">
        <v>59</v>
      </c>
      <c r="D420">
        <v>38</v>
      </c>
      <c r="E420">
        <v>102</v>
      </c>
      <c r="F420">
        <v>155</v>
      </c>
      <c r="G420">
        <v>1.95792573871497</v>
      </c>
      <c r="H420">
        <v>1.3521938441882599</v>
      </c>
      <c r="I420" t="s">
        <v>849</v>
      </c>
      <c r="J420">
        <v>5.3132660812297899E-4</v>
      </c>
      <c r="K420">
        <v>1.43727919803044E-2</v>
      </c>
      <c r="L420" t="s">
        <v>851</v>
      </c>
      <c r="M420" t="s">
        <v>851</v>
      </c>
      <c r="N420" t="s">
        <v>851</v>
      </c>
      <c r="O420" t="s">
        <v>851</v>
      </c>
      <c r="P420" t="s">
        <v>1559</v>
      </c>
    </row>
    <row r="421" spans="1:16">
      <c r="A421" t="s">
        <v>419</v>
      </c>
      <c r="B421">
        <v>1899</v>
      </c>
      <c r="C421">
        <v>10</v>
      </c>
      <c r="D421">
        <v>8</v>
      </c>
      <c r="E421">
        <v>44</v>
      </c>
      <c r="F421">
        <v>32</v>
      </c>
      <c r="G421">
        <v>0.13915551018682301</v>
      </c>
      <c r="H421">
        <v>2.0357028094675398</v>
      </c>
      <c r="I421" t="s">
        <v>849</v>
      </c>
      <c r="J421">
        <v>5.3146813620799497E-4</v>
      </c>
      <c r="K421">
        <v>1.43727919803044E-2</v>
      </c>
      <c r="L421" t="s">
        <v>1115</v>
      </c>
      <c r="M421" t="s">
        <v>851</v>
      </c>
      <c r="N421" t="s">
        <v>851</v>
      </c>
      <c r="O421" t="s">
        <v>851</v>
      </c>
      <c r="P421" t="s">
        <v>1560</v>
      </c>
    </row>
    <row r="422" spans="1:16">
      <c r="A422" t="s">
        <v>420</v>
      </c>
      <c r="B422">
        <v>1302</v>
      </c>
      <c r="C422">
        <v>477</v>
      </c>
      <c r="D422">
        <v>181</v>
      </c>
      <c r="E422">
        <v>1031</v>
      </c>
      <c r="F422">
        <v>666</v>
      </c>
      <c r="G422">
        <v>4.6826414546396604</v>
      </c>
      <c r="H422">
        <v>1.32619023311739</v>
      </c>
      <c r="I422" t="s">
        <v>849</v>
      </c>
      <c r="J422">
        <v>5.3408188264227995E-4</v>
      </c>
      <c r="K422">
        <v>1.4404677226542701E-2</v>
      </c>
      <c r="L422" t="s">
        <v>1561</v>
      </c>
      <c r="M422" t="s">
        <v>851</v>
      </c>
      <c r="N422" t="s">
        <v>851</v>
      </c>
      <c r="O422" t="s">
        <v>851</v>
      </c>
      <c r="P422" t="s">
        <v>1562</v>
      </c>
    </row>
    <row r="423" spans="1:16">
      <c r="A423" t="s">
        <v>421</v>
      </c>
      <c r="B423">
        <v>1191</v>
      </c>
      <c r="C423">
        <v>11</v>
      </c>
      <c r="D423">
        <v>5</v>
      </c>
      <c r="E423">
        <v>41</v>
      </c>
      <c r="F423">
        <v>31</v>
      </c>
      <c r="G423">
        <v>5.2099071546172097E-2</v>
      </c>
      <c r="H423">
        <v>2.11886862845979</v>
      </c>
      <c r="I423" t="s">
        <v>849</v>
      </c>
      <c r="J423">
        <v>5.7388389931134704E-4</v>
      </c>
      <c r="K423">
        <v>1.5320902168829399E-2</v>
      </c>
      <c r="L423" t="s">
        <v>1563</v>
      </c>
      <c r="M423" t="s">
        <v>851</v>
      </c>
      <c r="N423" t="s">
        <v>851</v>
      </c>
      <c r="O423" t="s">
        <v>851</v>
      </c>
      <c r="P423" t="s">
        <v>1564</v>
      </c>
    </row>
    <row r="424" spans="1:16">
      <c r="A424" t="s">
        <v>422</v>
      </c>
      <c r="B424">
        <v>1143</v>
      </c>
      <c r="C424">
        <v>59</v>
      </c>
      <c r="D424">
        <v>66</v>
      </c>
      <c r="E424">
        <v>152</v>
      </c>
      <c r="F424">
        <v>129</v>
      </c>
      <c r="G424">
        <v>2.1587797157584601</v>
      </c>
      <c r="H424">
        <v>1.1404882152054201</v>
      </c>
      <c r="I424" t="s">
        <v>849</v>
      </c>
      <c r="J424">
        <v>5.7453630334734903E-4</v>
      </c>
      <c r="K424">
        <v>1.53210544986988E-2</v>
      </c>
      <c r="L424" t="s">
        <v>851</v>
      </c>
      <c r="M424" t="s">
        <v>851</v>
      </c>
      <c r="N424" t="s">
        <v>851</v>
      </c>
      <c r="O424" t="s">
        <v>851</v>
      </c>
      <c r="P424" t="s">
        <v>1565</v>
      </c>
    </row>
    <row r="425" spans="1:16">
      <c r="A425" t="s">
        <v>423</v>
      </c>
      <c r="B425">
        <v>504</v>
      </c>
      <c r="C425">
        <v>193</v>
      </c>
      <c r="D425">
        <v>79</v>
      </c>
      <c r="E425">
        <v>401</v>
      </c>
      <c r="F425">
        <v>290</v>
      </c>
      <c r="G425">
        <v>3.39653870946688</v>
      </c>
      <c r="H425">
        <v>1.30313417605219</v>
      </c>
      <c r="I425" t="s">
        <v>849</v>
      </c>
      <c r="J425">
        <v>5.75347411159864E-4</v>
      </c>
      <c r="K425">
        <v>1.53210544986988E-2</v>
      </c>
      <c r="L425" t="s">
        <v>851</v>
      </c>
      <c r="M425" t="s">
        <v>851</v>
      </c>
      <c r="N425" t="s">
        <v>1566</v>
      </c>
      <c r="O425" t="s">
        <v>1567</v>
      </c>
      <c r="P425" t="s">
        <v>1568</v>
      </c>
    </row>
    <row r="426" spans="1:16">
      <c r="A426" t="s">
        <v>424</v>
      </c>
      <c r="B426">
        <v>2358</v>
      </c>
      <c r="C426">
        <v>14</v>
      </c>
      <c r="D426">
        <v>12</v>
      </c>
      <c r="E426">
        <v>46</v>
      </c>
      <c r="F426">
        <v>47</v>
      </c>
      <c r="G426">
        <v>0.451872488109617</v>
      </c>
      <c r="H426">
        <v>1.7940151604299299</v>
      </c>
      <c r="I426" t="s">
        <v>849</v>
      </c>
      <c r="J426">
        <v>6.1733356573817004E-4</v>
      </c>
      <c r="K426">
        <v>1.6206419645427801E-2</v>
      </c>
      <c r="L426" t="s">
        <v>851</v>
      </c>
      <c r="M426" t="s">
        <v>886</v>
      </c>
      <c r="N426" t="s">
        <v>1107</v>
      </c>
      <c r="O426" t="s">
        <v>1569</v>
      </c>
      <c r="P426" t="s">
        <v>1570</v>
      </c>
    </row>
    <row r="427" spans="1:16">
      <c r="A427" t="s">
        <v>425</v>
      </c>
      <c r="B427">
        <v>531</v>
      </c>
      <c r="C427">
        <v>39</v>
      </c>
      <c r="D427">
        <v>18</v>
      </c>
      <c r="E427">
        <v>112</v>
      </c>
      <c r="F427">
        <v>76</v>
      </c>
      <c r="G427">
        <v>1.4535662612251701</v>
      </c>
      <c r="H427">
        <v>1.68262355499911</v>
      </c>
      <c r="I427" t="s">
        <v>849</v>
      </c>
      <c r="J427">
        <v>6.1962530362228005E-4</v>
      </c>
      <c r="K427">
        <v>1.6239539649132901E-2</v>
      </c>
      <c r="L427" t="s">
        <v>1115</v>
      </c>
      <c r="M427" t="s">
        <v>851</v>
      </c>
      <c r="N427" t="s">
        <v>851</v>
      </c>
      <c r="O427" t="s">
        <v>851</v>
      </c>
      <c r="P427" t="s">
        <v>1571</v>
      </c>
    </row>
    <row r="428" spans="1:16">
      <c r="A428" t="s">
        <v>426</v>
      </c>
      <c r="B428">
        <v>492</v>
      </c>
      <c r="C428">
        <v>168</v>
      </c>
      <c r="D428">
        <v>77</v>
      </c>
      <c r="E428">
        <v>407</v>
      </c>
      <c r="F428">
        <v>230</v>
      </c>
      <c r="G428">
        <v>3.27449673388185</v>
      </c>
      <c r="H428">
        <v>1.3452756881327499</v>
      </c>
      <c r="I428" t="s">
        <v>849</v>
      </c>
      <c r="J428">
        <v>6.6359401036575197E-4</v>
      </c>
      <c r="K428">
        <v>1.7019523226559401E-2</v>
      </c>
      <c r="L428" t="s">
        <v>851</v>
      </c>
      <c r="M428" t="s">
        <v>851</v>
      </c>
      <c r="N428" t="s">
        <v>851</v>
      </c>
      <c r="O428" t="s">
        <v>851</v>
      </c>
      <c r="P428" t="s">
        <v>1572</v>
      </c>
    </row>
    <row r="429" spans="1:16">
      <c r="A429" t="s">
        <v>427</v>
      </c>
      <c r="B429">
        <v>1002</v>
      </c>
      <c r="C429">
        <v>49</v>
      </c>
      <c r="D429">
        <v>51</v>
      </c>
      <c r="E429">
        <v>216</v>
      </c>
      <c r="F429">
        <v>83</v>
      </c>
      <c r="G429">
        <v>2.1457550767240798</v>
      </c>
      <c r="H429">
        <v>1.5707836493859799</v>
      </c>
      <c r="I429" t="s">
        <v>849</v>
      </c>
      <c r="J429">
        <v>6.6945682878074403E-4</v>
      </c>
      <c r="K429">
        <v>1.7146469825043101E-2</v>
      </c>
      <c r="L429" t="s">
        <v>851</v>
      </c>
      <c r="M429" t="s">
        <v>1573</v>
      </c>
      <c r="N429" t="s">
        <v>1574</v>
      </c>
      <c r="O429" t="s">
        <v>1575</v>
      </c>
      <c r="P429" t="s">
        <v>1576</v>
      </c>
    </row>
    <row r="430" spans="1:16">
      <c r="A430" t="s">
        <v>428</v>
      </c>
      <c r="B430">
        <v>738</v>
      </c>
      <c r="C430">
        <v>25</v>
      </c>
      <c r="D430">
        <v>78</v>
      </c>
      <c r="E430">
        <v>149</v>
      </c>
      <c r="F430">
        <v>144</v>
      </c>
      <c r="G430">
        <v>2.1161313227532399</v>
      </c>
      <c r="H430">
        <v>1.49384095446445</v>
      </c>
      <c r="I430" t="s">
        <v>849</v>
      </c>
      <c r="J430">
        <v>6.7448123707517698E-4</v>
      </c>
      <c r="K430">
        <v>1.7261135490051399E-2</v>
      </c>
      <c r="L430" t="s">
        <v>851</v>
      </c>
      <c r="M430" t="s">
        <v>851</v>
      </c>
      <c r="N430" t="s">
        <v>851</v>
      </c>
      <c r="O430" t="s">
        <v>851</v>
      </c>
      <c r="P430" t="s">
        <v>1577</v>
      </c>
    </row>
    <row r="431" spans="1:16">
      <c r="A431" t="s">
        <v>429</v>
      </c>
      <c r="B431">
        <v>2325</v>
      </c>
      <c r="C431">
        <v>89</v>
      </c>
      <c r="D431">
        <v>28</v>
      </c>
      <c r="E431">
        <v>245</v>
      </c>
      <c r="F431">
        <v>138</v>
      </c>
      <c r="G431">
        <v>2.4647835977652099</v>
      </c>
      <c r="H431">
        <v>1.67107864954344</v>
      </c>
      <c r="I431" t="s">
        <v>849</v>
      </c>
      <c r="J431">
        <v>6.7776168682829197E-4</v>
      </c>
      <c r="K431">
        <v>1.7302954027537801E-2</v>
      </c>
      <c r="L431" t="s">
        <v>1578</v>
      </c>
      <c r="M431" t="s">
        <v>851</v>
      </c>
      <c r="N431" t="s">
        <v>1579</v>
      </c>
      <c r="O431" t="s">
        <v>1068</v>
      </c>
      <c r="P431" t="s">
        <v>1580</v>
      </c>
    </row>
    <row r="432" spans="1:16">
      <c r="A432" t="s">
        <v>430</v>
      </c>
      <c r="B432">
        <v>1902</v>
      </c>
      <c r="C432">
        <v>35</v>
      </c>
      <c r="D432">
        <v>49</v>
      </c>
      <c r="E432">
        <v>89</v>
      </c>
      <c r="F432">
        <v>127</v>
      </c>
      <c r="G432">
        <v>1.7228294332459</v>
      </c>
      <c r="H432">
        <v>1.3236678207008099</v>
      </c>
      <c r="I432" t="s">
        <v>849</v>
      </c>
      <c r="J432">
        <v>6.7939979881415698E-4</v>
      </c>
      <c r="K432">
        <v>1.7330741308100001E-2</v>
      </c>
      <c r="L432" t="s">
        <v>885</v>
      </c>
      <c r="M432" t="s">
        <v>851</v>
      </c>
      <c r="N432" t="s">
        <v>887</v>
      </c>
      <c r="O432" t="s">
        <v>1581</v>
      </c>
      <c r="P432" t="s">
        <v>1582</v>
      </c>
    </row>
    <row r="433" spans="1:16">
      <c r="A433" t="s">
        <v>431</v>
      </c>
      <c r="B433">
        <v>2688</v>
      </c>
      <c r="C433">
        <v>14</v>
      </c>
      <c r="D433">
        <v>24</v>
      </c>
      <c r="E433">
        <v>60</v>
      </c>
      <c r="F433">
        <v>62</v>
      </c>
      <c r="G433">
        <v>0.85315204508189202</v>
      </c>
      <c r="H433">
        <v>1.6504662264466601</v>
      </c>
      <c r="I433" t="s">
        <v>849</v>
      </c>
      <c r="J433">
        <v>7.11532970346041E-4</v>
      </c>
      <c r="K433">
        <v>1.7932792183885202E-2</v>
      </c>
      <c r="L433" t="s">
        <v>1583</v>
      </c>
      <c r="M433" t="s">
        <v>851</v>
      </c>
      <c r="N433" t="s">
        <v>851</v>
      </c>
      <c r="O433" t="s">
        <v>851</v>
      </c>
      <c r="P433" t="s">
        <v>1584</v>
      </c>
    </row>
    <row r="434" spans="1:16">
      <c r="A434" t="s">
        <v>432</v>
      </c>
      <c r="B434">
        <v>513</v>
      </c>
      <c r="C434">
        <v>17</v>
      </c>
      <c r="D434">
        <v>29</v>
      </c>
      <c r="E434">
        <v>69</v>
      </c>
      <c r="F434">
        <v>72</v>
      </c>
      <c r="G434">
        <v>1.0677691566065</v>
      </c>
      <c r="H434">
        <v>1.58492601488739</v>
      </c>
      <c r="I434" t="s">
        <v>849</v>
      </c>
      <c r="J434">
        <v>7.1766906137906805E-4</v>
      </c>
      <c r="K434">
        <v>1.80287223129439E-2</v>
      </c>
      <c r="L434" t="s">
        <v>851</v>
      </c>
      <c r="M434" t="s">
        <v>851</v>
      </c>
      <c r="N434" t="s">
        <v>851</v>
      </c>
      <c r="O434" t="s">
        <v>851</v>
      </c>
      <c r="P434" t="s">
        <v>1585</v>
      </c>
    </row>
    <row r="435" spans="1:16">
      <c r="A435" t="s">
        <v>433</v>
      </c>
      <c r="B435">
        <v>2820</v>
      </c>
      <c r="C435">
        <v>156</v>
      </c>
      <c r="D435">
        <v>68</v>
      </c>
      <c r="E435">
        <v>260</v>
      </c>
      <c r="F435">
        <v>276</v>
      </c>
      <c r="G435">
        <v>3.05119278472811</v>
      </c>
      <c r="H435">
        <v>1.20745648527288</v>
      </c>
      <c r="I435" t="s">
        <v>849</v>
      </c>
      <c r="J435">
        <v>7.1819833248937704E-4</v>
      </c>
      <c r="K435">
        <v>1.80287223129439E-2</v>
      </c>
      <c r="L435" t="s">
        <v>1115</v>
      </c>
      <c r="M435" t="s">
        <v>907</v>
      </c>
      <c r="N435" t="s">
        <v>1178</v>
      </c>
      <c r="O435" t="s">
        <v>1354</v>
      </c>
      <c r="P435" t="s">
        <v>1586</v>
      </c>
    </row>
    <row r="436" spans="1:16">
      <c r="A436" t="s">
        <v>434</v>
      </c>
      <c r="B436">
        <v>1932</v>
      </c>
      <c r="C436">
        <v>20</v>
      </c>
      <c r="D436">
        <v>7</v>
      </c>
      <c r="E436">
        <v>70</v>
      </c>
      <c r="F436">
        <v>44</v>
      </c>
      <c r="G436">
        <v>0.68950287196447302</v>
      </c>
      <c r="H436">
        <v>2.0335505103743201</v>
      </c>
      <c r="I436" t="s">
        <v>849</v>
      </c>
      <c r="J436">
        <v>7.2472270764919902E-4</v>
      </c>
      <c r="K436">
        <v>1.8145275460519601E-2</v>
      </c>
      <c r="L436" t="s">
        <v>857</v>
      </c>
      <c r="M436" t="s">
        <v>851</v>
      </c>
      <c r="N436" t="s">
        <v>851</v>
      </c>
      <c r="O436" t="s">
        <v>851</v>
      </c>
      <c r="P436" t="s">
        <v>1587</v>
      </c>
    </row>
    <row r="437" spans="1:16">
      <c r="A437" t="s">
        <v>435</v>
      </c>
      <c r="B437">
        <v>2316</v>
      </c>
      <c r="C437">
        <v>57</v>
      </c>
      <c r="D437">
        <v>49</v>
      </c>
      <c r="E437">
        <v>132</v>
      </c>
      <c r="F437">
        <v>117</v>
      </c>
      <c r="G437">
        <v>1.9696847022483599</v>
      </c>
      <c r="H437">
        <v>1.1980385935651101</v>
      </c>
      <c r="I437" t="s">
        <v>849</v>
      </c>
      <c r="J437">
        <v>7.4770183887593598E-4</v>
      </c>
      <c r="K437">
        <v>1.8555047731124E-2</v>
      </c>
      <c r="L437" t="s">
        <v>851</v>
      </c>
      <c r="M437" t="s">
        <v>851</v>
      </c>
      <c r="N437" t="s">
        <v>851</v>
      </c>
      <c r="O437" t="s">
        <v>851</v>
      </c>
      <c r="P437" t="s">
        <v>1588</v>
      </c>
    </row>
    <row r="438" spans="1:16">
      <c r="A438" t="s">
        <v>436</v>
      </c>
      <c r="B438">
        <v>2535</v>
      </c>
      <c r="C438">
        <v>53</v>
      </c>
      <c r="D438">
        <v>209</v>
      </c>
      <c r="E438">
        <v>331</v>
      </c>
      <c r="F438">
        <v>389</v>
      </c>
      <c r="G438">
        <v>3.4029868243393899</v>
      </c>
      <c r="H438">
        <v>1.4461373499302701</v>
      </c>
      <c r="I438" t="s">
        <v>849</v>
      </c>
      <c r="J438">
        <v>7.6965578312867199E-4</v>
      </c>
      <c r="K438">
        <v>1.8943385781626802E-2</v>
      </c>
      <c r="L438" t="s">
        <v>1550</v>
      </c>
      <c r="M438" t="s">
        <v>907</v>
      </c>
      <c r="N438" t="s">
        <v>1589</v>
      </c>
      <c r="O438" t="s">
        <v>1590</v>
      </c>
      <c r="P438" t="s">
        <v>1591</v>
      </c>
    </row>
    <row r="439" spans="1:16">
      <c r="A439" t="s">
        <v>437</v>
      </c>
      <c r="B439">
        <v>780</v>
      </c>
      <c r="C439">
        <v>46</v>
      </c>
      <c r="D439">
        <v>37</v>
      </c>
      <c r="E439">
        <v>141</v>
      </c>
      <c r="F439">
        <v>84</v>
      </c>
      <c r="G439">
        <v>1.7752551873153399</v>
      </c>
      <c r="H439">
        <v>1.4131507118945501</v>
      </c>
      <c r="I439" t="s">
        <v>849</v>
      </c>
      <c r="J439">
        <v>7.8562944004439798E-4</v>
      </c>
      <c r="K439">
        <v>1.9201636135782799E-2</v>
      </c>
      <c r="L439" t="s">
        <v>851</v>
      </c>
      <c r="M439" t="s">
        <v>851</v>
      </c>
      <c r="N439" t="s">
        <v>1592</v>
      </c>
      <c r="O439" t="s">
        <v>1128</v>
      </c>
      <c r="P439" t="s">
        <v>1593</v>
      </c>
    </row>
    <row r="440" spans="1:16">
      <c r="A440" t="s">
        <v>438</v>
      </c>
      <c r="B440">
        <v>492</v>
      </c>
      <c r="C440">
        <v>16</v>
      </c>
      <c r="D440">
        <v>17</v>
      </c>
      <c r="E440">
        <v>68</v>
      </c>
      <c r="F440">
        <v>44</v>
      </c>
      <c r="G440">
        <v>0.72533617653911397</v>
      </c>
      <c r="H440">
        <v>1.73450895007184</v>
      </c>
      <c r="I440" t="s">
        <v>849</v>
      </c>
      <c r="J440">
        <v>7.9730744461953295E-4</v>
      </c>
      <c r="K440">
        <v>1.9322295481482898E-2</v>
      </c>
      <c r="L440" t="s">
        <v>851</v>
      </c>
      <c r="M440" t="s">
        <v>851</v>
      </c>
      <c r="N440" t="s">
        <v>851</v>
      </c>
      <c r="O440" t="s">
        <v>851</v>
      </c>
      <c r="P440" t="s">
        <v>1594</v>
      </c>
    </row>
    <row r="441" spans="1:16">
      <c r="A441" t="s">
        <v>439</v>
      </c>
      <c r="B441">
        <v>945</v>
      </c>
      <c r="C441">
        <v>51</v>
      </c>
      <c r="D441">
        <v>45</v>
      </c>
      <c r="E441">
        <v>90</v>
      </c>
      <c r="F441">
        <v>150</v>
      </c>
      <c r="G441">
        <v>1.88205470683914</v>
      </c>
      <c r="H441">
        <v>1.27169432219425</v>
      </c>
      <c r="I441" t="s">
        <v>849</v>
      </c>
      <c r="J441">
        <v>8.3964321567606603E-4</v>
      </c>
      <c r="K441">
        <v>2.0025046102156299E-2</v>
      </c>
      <c r="L441" t="s">
        <v>851</v>
      </c>
      <c r="M441" t="s">
        <v>886</v>
      </c>
      <c r="N441" t="s">
        <v>911</v>
      </c>
      <c r="O441" t="s">
        <v>1528</v>
      </c>
      <c r="P441" t="s">
        <v>1595</v>
      </c>
    </row>
    <row r="442" spans="1:16">
      <c r="A442" t="s">
        <v>440</v>
      </c>
      <c r="B442">
        <v>825</v>
      </c>
      <c r="C442">
        <v>6</v>
      </c>
      <c r="D442">
        <v>4</v>
      </c>
      <c r="E442">
        <v>24</v>
      </c>
      <c r="F442">
        <v>24</v>
      </c>
      <c r="G442">
        <v>-0.49134015291301902</v>
      </c>
      <c r="H442">
        <v>2.1997646358809999</v>
      </c>
      <c r="I442" t="s">
        <v>849</v>
      </c>
      <c r="J442">
        <v>8.4278376323255403E-4</v>
      </c>
      <c r="K442">
        <v>2.0058680542512801E-2</v>
      </c>
      <c r="L442" t="s">
        <v>1596</v>
      </c>
      <c r="M442" t="s">
        <v>851</v>
      </c>
      <c r="N442" t="s">
        <v>851</v>
      </c>
      <c r="O442" t="s">
        <v>1207</v>
      </c>
      <c r="P442" t="s">
        <v>1597</v>
      </c>
    </row>
    <row r="443" spans="1:16">
      <c r="A443" t="s">
        <v>441</v>
      </c>
      <c r="B443">
        <v>2526</v>
      </c>
      <c r="C443">
        <v>75</v>
      </c>
      <c r="D443">
        <v>67</v>
      </c>
      <c r="E443">
        <v>165</v>
      </c>
      <c r="F443">
        <v>141</v>
      </c>
      <c r="G443">
        <v>2.29954417193956</v>
      </c>
      <c r="H443">
        <v>1.0756847021819</v>
      </c>
      <c r="I443" t="s">
        <v>849</v>
      </c>
      <c r="J443">
        <v>8.5025293377903198E-4</v>
      </c>
      <c r="K443">
        <v>2.0122344777708599E-2</v>
      </c>
      <c r="L443" t="s">
        <v>1554</v>
      </c>
      <c r="M443" t="s">
        <v>851</v>
      </c>
      <c r="N443" t="s">
        <v>851</v>
      </c>
      <c r="O443" t="s">
        <v>851</v>
      </c>
      <c r="P443" t="s">
        <v>1598</v>
      </c>
    </row>
    <row r="444" spans="1:16">
      <c r="A444" t="s">
        <v>442</v>
      </c>
      <c r="B444">
        <v>375</v>
      </c>
      <c r="C444">
        <v>65</v>
      </c>
      <c r="D444">
        <v>62</v>
      </c>
      <c r="E444">
        <v>139</v>
      </c>
      <c r="F444">
        <v>138</v>
      </c>
      <c r="G444">
        <v>2.1503757552163201</v>
      </c>
      <c r="H444">
        <v>1.0902066294953101</v>
      </c>
      <c r="I444" t="s">
        <v>849</v>
      </c>
      <c r="J444">
        <v>8.5124986723825299E-4</v>
      </c>
      <c r="K444">
        <v>2.0122344777708599E-2</v>
      </c>
      <c r="L444" t="s">
        <v>851</v>
      </c>
      <c r="M444" t="s">
        <v>851</v>
      </c>
      <c r="N444" t="s">
        <v>851</v>
      </c>
      <c r="O444" t="s">
        <v>984</v>
      </c>
      <c r="P444" t="s">
        <v>1599</v>
      </c>
    </row>
    <row r="445" spans="1:16">
      <c r="A445" t="s">
        <v>443</v>
      </c>
      <c r="B445">
        <v>672</v>
      </c>
      <c r="C445">
        <v>15</v>
      </c>
      <c r="D445">
        <v>33</v>
      </c>
      <c r="E445">
        <v>81</v>
      </c>
      <c r="F445">
        <v>70</v>
      </c>
      <c r="G445">
        <v>1.15552480758278</v>
      </c>
      <c r="H445">
        <v>1.63155847071128</v>
      </c>
      <c r="I445" t="s">
        <v>849</v>
      </c>
      <c r="J445">
        <v>8.5138151966327195E-4</v>
      </c>
      <c r="K445">
        <v>2.0122344777708599E-2</v>
      </c>
      <c r="L445" t="s">
        <v>851</v>
      </c>
      <c r="M445" t="s">
        <v>851</v>
      </c>
      <c r="N445" t="s">
        <v>851</v>
      </c>
      <c r="O445" t="s">
        <v>851</v>
      </c>
      <c r="P445" t="s">
        <v>1600</v>
      </c>
    </row>
    <row r="446" spans="1:16">
      <c r="A446" t="s">
        <v>444</v>
      </c>
      <c r="B446">
        <v>858</v>
      </c>
      <c r="C446">
        <v>16</v>
      </c>
      <c r="D446">
        <v>25</v>
      </c>
      <c r="E446">
        <v>57</v>
      </c>
      <c r="F446">
        <v>70</v>
      </c>
      <c r="G446">
        <v>0.91829923323354501</v>
      </c>
      <c r="H446">
        <v>1.5938771607114199</v>
      </c>
      <c r="I446" t="s">
        <v>849</v>
      </c>
      <c r="J446">
        <v>8.6155764862643901E-4</v>
      </c>
      <c r="K446">
        <v>2.0291982017602999E-2</v>
      </c>
      <c r="L446" t="s">
        <v>851</v>
      </c>
      <c r="M446" t="s">
        <v>851</v>
      </c>
      <c r="N446" t="s">
        <v>851</v>
      </c>
      <c r="O446" t="s">
        <v>851</v>
      </c>
      <c r="P446" t="s">
        <v>1601</v>
      </c>
    </row>
    <row r="447" spans="1:16">
      <c r="A447" t="s">
        <v>445</v>
      </c>
      <c r="B447">
        <v>438</v>
      </c>
      <c r="C447">
        <v>79</v>
      </c>
      <c r="D447">
        <v>33</v>
      </c>
      <c r="E447">
        <v>126</v>
      </c>
      <c r="F447">
        <v>184</v>
      </c>
      <c r="G447">
        <v>2.2080664607650902</v>
      </c>
      <c r="H447">
        <v>1.4081039437490801</v>
      </c>
      <c r="I447" t="s">
        <v>849</v>
      </c>
      <c r="J447">
        <v>8.7988284839565995E-4</v>
      </c>
      <c r="K447">
        <v>2.0564734119397202E-2</v>
      </c>
      <c r="L447" t="s">
        <v>851</v>
      </c>
      <c r="M447" t="s">
        <v>851</v>
      </c>
      <c r="N447" t="s">
        <v>851</v>
      </c>
      <c r="O447" t="s">
        <v>851</v>
      </c>
      <c r="P447" t="s">
        <v>851</v>
      </c>
    </row>
    <row r="448" spans="1:16">
      <c r="A448" t="s">
        <v>446</v>
      </c>
      <c r="B448">
        <v>3174</v>
      </c>
      <c r="C448">
        <v>55</v>
      </c>
      <c r="D448">
        <v>41</v>
      </c>
      <c r="E448">
        <v>125</v>
      </c>
      <c r="F448">
        <v>109</v>
      </c>
      <c r="G448">
        <v>1.86751573311762</v>
      </c>
      <c r="H448">
        <v>1.2491851280975601</v>
      </c>
      <c r="I448" t="s">
        <v>849</v>
      </c>
      <c r="J448">
        <v>8.8119146319663895E-4</v>
      </c>
      <c r="K448">
        <v>2.0580063439353199E-2</v>
      </c>
      <c r="L448" t="s">
        <v>1115</v>
      </c>
      <c r="M448" t="s">
        <v>851</v>
      </c>
      <c r="N448" t="s">
        <v>1257</v>
      </c>
      <c r="O448" t="s">
        <v>851</v>
      </c>
      <c r="P448" t="s">
        <v>1602</v>
      </c>
    </row>
    <row r="449" spans="1:16">
      <c r="A449" t="s">
        <v>447</v>
      </c>
      <c r="B449">
        <v>1200</v>
      </c>
      <c r="C449">
        <v>58</v>
      </c>
      <c r="D449">
        <v>64</v>
      </c>
      <c r="E449">
        <v>219</v>
      </c>
      <c r="F449">
        <v>100</v>
      </c>
      <c r="G449">
        <v>2.2850910750679598</v>
      </c>
      <c r="H449">
        <v>1.37474616387277</v>
      </c>
      <c r="I449" t="s">
        <v>849</v>
      </c>
      <c r="J449">
        <v>9.1253210512527597E-4</v>
      </c>
      <c r="K449">
        <v>2.1108748893980098E-2</v>
      </c>
      <c r="L449" t="s">
        <v>851</v>
      </c>
      <c r="M449" t="s">
        <v>851</v>
      </c>
      <c r="N449" t="s">
        <v>851</v>
      </c>
      <c r="O449" t="s">
        <v>851</v>
      </c>
      <c r="P449" t="s">
        <v>1603</v>
      </c>
    </row>
    <row r="450" spans="1:16">
      <c r="A450" t="s">
        <v>448</v>
      </c>
      <c r="B450">
        <v>3252</v>
      </c>
      <c r="C450">
        <v>37</v>
      </c>
      <c r="D450">
        <v>52</v>
      </c>
      <c r="E450">
        <v>79</v>
      </c>
      <c r="F450">
        <v>163</v>
      </c>
      <c r="G450">
        <v>1.85514029420712</v>
      </c>
      <c r="H450">
        <v>1.39507029630129</v>
      </c>
      <c r="I450" t="s">
        <v>849</v>
      </c>
      <c r="J450">
        <v>9.1693995851956697E-4</v>
      </c>
      <c r="K450">
        <v>2.1117750147672299E-2</v>
      </c>
      <c r="L450" t="s">
        <v>1426</v>
      </c>
      <c r="M450" t="s">
        <v>851</v>
      </c>
      <c r="N450" t="s">
        <v>851</v>
      </c>
      <c r="O450" t="s">
        <v>851</v>
      </c>
      <c r="P450" t="s">
        <v>1604</v>
      </c>
    </row>
    <row r="451" spans="1:16">
      <c r="A451" t="s">
        <v>449</v>
      </c>
      <c r="B451">
        <v>1626</v>
      </c>
      <c r="C451">
        <v>120</v>
      </c>
      <c r="D451">
        <v>109</v>
      </c>
      <c r="E451">
        <v>332</v>
      </c>
      <c r="F451">
        <v>175</v>
      </c>
      <c r="G451">
        <v>3.0137265505941602</v>
      </c>
      <c r="H451">
        <v>1.1284401629855301</v>
      </c>
      <c r="I451" t="s">
        <v>849</v>
      </c>
      <c r="J451">
        <v>9.2268862026254701E-4</v>
      </c>
      <c r="K451">
        <v>2.1219146249641E-2</v>
      </c>
      <c r="L451" t="s">
        <v>1259</v>
      </c>
      <c r="M451" t="s">
        <v>851</v>
      </c>
      <c r="N451" t="s">
        <v>1605</v>
      </c>
      <c r="O451" t="s">
        <v>1606</v>
      </c>
      <c r="P451" t="s">
        <v>1607</v>
      </c>
    </row>
    <row r="452" spans="1:16">
      <c r="A452" t="s">
        <v>450</v>
      </c>
      <c r="B452">
        <v>816</v>
      </c>
      <c r="C452">
        <v>9</v>
      </c>
      <c r="D452">
        <v>6</v>
      </c>
      <c r="E452">
        <v>30</v>
      </c>
      <c r="F452">
        <v>33</v>
      </c>
      <c r="G452">
        <v>-0.11047931352391201</v>
      </c>
      <c r="H452">
        <v>2.0139230343961798</v>
      </c>
      <c r="I452" t="s">
        <v>849</v>
      </c>
      <c r="J452">
        <v>9.4684055651839496E-4</v>
      </c>
      <c r="K452">
        <v>2.1679692016317E-2</v>
      </c>
      <c r="L452" t="s">
        <v>851</v>
      </c>
      <c r="M452" t="s">
        <v>851</v>
      </c>
      <c r="N452" t="s">
        <v>851</v>
      </c>
      <c r="O452" t="s">
        <v>851</v>
      </c>
      <c r="P452" t="s">
        <v>1608</v>
      </c>
    </row>
    <row r="453" spans="1:16">
      <c r="A453" t="s">
        <v>451</v>
      </c>
      <c r="B453">
        <v>1422</v>
      </c>
      <c r="C453">
        <v>15</v>
      </c>
      <c r="D453">
        <v>6</v>
      </c>
      <c r="E453">
        <v>36</v>
      </c>
      <c r="F453">
        <v>51</v>
      </c>
      <c r="G453">
        <v>0.31882670963454102</v>
      </c>
      <c r="H453">
        <v>1.9861447773977201</v>
      </c>
      <c r="I453" t="s">
        <v>849</v>
      </c>
      <c r="J453">
        <v>9.4822338384148105E-4</v>
      </c>
      <c r="K453">
        <v>2.1689149418139299E-2</v>
      </c>
      <c r="L453" t="s">
        <v>1554</v>
      </c>
      <c r="M453" t="s">
        <v>851</v>
      </c>
      <c r="N453" t="s">
        <v>1112</v>
      </c>
      <c r="O453" t="s">
        <v>1609</v>
      </c>
      <c r="P453" t="s">
        <v>1610</v>
      </c>
    </row>
    <row r="454" spans="1:16">
      <c r="A454" t="s">
        <v>452</v>
      </c>
      <c r="B454">
        <v>663</v>
      </c>
      <c r="C454">
        <v>65</v>
      </c>
      <c r="D454">
        <v>89</v>
      </c>
      <c r="E454">
        <v>138</v>
      </c>
      <c r="F454">
        <v>188</v>
      </c>
      <c r="G454">
        <v>2.38744754009103</v>
      </c>
      <c r="H454">
        <v>1.0454667500600101</v>
      </c>
      <c r="I454" t="s">
        <v>849</v>
      </c>
      <c r="J454">
        <v>9.6022484273532995E-4</v>
      </c>
      <c r="K454">
        <v>2.19066056921868E-2</v>
      </c>
      <c r="L454" t="s">
        <v>989</v>
      </c>
      <c r="M454" t="s">
        <v>851</v>
      </c>
      <c r="N454" t="s">
        <v>851</v>
      </c>
      <c r="O454" t="s">
        <v>851</v>
      </c>
      <c r="P454" t="s">
        <v>1611</v>
      </c>
    </row>
    <row r="455" spans="1:16">
      <c r="A455" t="s">
        <v>453</v>
      </c>
      <c r="B455">
        <v>3402</v>
      </c>
      <c r="C455">
        <v>74</v>
      </c>
      <c r="D455">
        <v>67</v>
      </c>
      <c r="E455">
        <v>148</v>
      </c>
      <c r="F455">
        <v>149</v>
      </c>
      <c r="G455">
        <v>2.2650130209744899</v>
      </c>
      <c r="H455">
        <v>1.0388368528021501</v>
      </c>
      <c r="I455" t="s">
        <v>849</v>
      </c>
      <c r="J455">
        <v>9.7948708434986501E-4</v>
      </c>
      <c r="K455">
        <v>2.2169596756975499E-2</v>
      </c>
      <c r="L455" t="s">
        <v>1115</v>
      </c>
      <c r="M455" t="s">
        <v>907</v>
      </c>
      <c r="N455" t="s">
        <v>1178</v>
      </c>
      <c r="O455" t="s">
        <v>1354</v>
      </c>
      <c r="P455" t="s">
        <v>1612</v>
      </c>
    </row>
    <row r="456" spans="1:16">
      <c r="A456" t="s">
        <v>454</v>
      </c>
      <c r="B456">
        <v>522</v>
      </c>
      <c r="C456">
        <v>16</v>
      </c>
      <c r="D456">
        <v>18</v>
      </c>
      <c r="E456">
        <v>40</v>
      </c>
      <c r="F456">
        <v>76</v>
      </c>
      <c r="G456">
        <v>0.75848714491484504</v>
      </c>
      <c r="H456">
        <v>1.71644356371851</v>
      </c>
      <c r="I456" t="s">
        <v>849</v>
      </c>
      <c r="J456">
        <v>9.8394751471213098E-4</v>
      </c>
      <c r="K456">
        <v>2.2226034114547901E-2</v>
      </c>
      <c r="L456" t="s">
        <v>851</v>
      </c>
      <c r="M456" t="s">
        <v>851</v>
      </c>
      <c r="N456" t="s">
        <v>851</v>
      </c>
      <c r="O456" t="s">
        <v>851</v>
      </c>
      <c r="P456" t="s">
        <v>1613</v>
      </c>
    </row>
    <row r="457" spans="1:16">
      <c r="A457" t="s">
        <v>455</v>
      </c>
      <c r="B457">
        <v>1473</v>
      </c>
      <c r="C457">
        <v>78</v>
      </c>
      <c r="D457">
        <v>66</v>
      </c>
      <c r="E457">
        <v>194</v>
      </c>
      <c r="F457">
        <v>130</v>
      </c>
      <c r="G457">
        <v>2.36544589156289</v>
      </c>
      <c r="H457">
        <v>1.14336657426508</v>
      </c>
      <c r="I457" t="s">
        <v>849</v>
      </c>
      <c r="J457">
        <v>9.9552755821931708E-4</v>
      </c>
      <c r="K457">
        <v>2.23720515916585E-2</v>
      </c>
      <c r="L457" t="s">
        <v>851</v>
      </c>
      <c r="M457" t="s">
        <v>851</v>
      </c>
      <c r="N457" t="s">
        <v>851</v>
      </c>
      <c r="O457" t="s">
        <v>851</v>
      </c>
      <c r="P457" t="s">
        <v>1614</v>
      </c>
    </row>
    <row r="458" spans="1:16">
      <c r="A458" t="s">
        <v>456</v>
      </c>
      <c r="B458">
        <v>2289</v>
      </c>
      <c r="C458">
        <v>10</v>
      </c>
      <c r="D458">
        <v>16</v>
      </c>
      <c r="E458">
        <v>33</v>
      </c>
      <c r="F458">
        <v>64</v>
      </c>
      <c r="G458">
        <v>0.48780596462442699</v>
      </c>
      <c r="H458">
        <v>1.8470502184794599</v>
      </c>
      <c r="I458" t="s">
        <v>849</v>
      </c>
      <c r="J458">
        <v>1.0240360701139E-3</v>
      </c>
      <c r="K458">
        <v>2.2833686884456299E-2</v>
      </c>
      <c r="L458" t="s">
        <v>857</v>
      </c>
      <c r="M458" t="s">
        <v>1615</v>
      </c>
      <c r="N458" t="s">
        <v>1616</v>
      </c>
      <c r="O458" t="s">
        <v>1617</v>
      </c>
      <c r="P458" t="s">
        <v>1618</v>
      </c>
    </row>
    <row r="459" spans="1:16">
      <c r="A459" t="s">
        <v>457</v>
      </c>
      <c r="B459">
        <v>777</v>
      </c>
      <c r="C459">
        <v>317</v>
      </c>
      <c r="D459">
        <v>289</v>
      </c>
      <c r="E459">
        <v>305</v>
      </c>
      <c r="F459">
        <v>1751</v>
      </c>
      <c r="G459">
        <v>4.8114829123914804</v>
      </c>
      <c r="H459">
        <v>1.68404152269392</v>
      </c>
      <c r="I459" t="s">
        <v>849</v>
      </c>
      <c r="J459">
        <v>1.03084847722754E-3</v>
      </c>
      <c r="K459">
        <v>2.2965870186183901E-2</v>
      </c>
      <c r="L459" t="s">
        <v>851</v>
      </c>
      <c r="M459" t="s">
        <v>851</v>
      </c>
      <c r="N459" t="s">
        <v>851</v>
      </c>
      <c r="O459" t="s">
        <v>851</v>
      </c>
      <c r="P459" t="s">
        <v>1619</v>
      </c>
    </row>
    <row r="460" spans="1:16">
      <c r="A460" t="s">
        <v>458</v>
      </c>
      <c r="B460">
        <v>933</v>
      </c>
      <c r="C460">
        <v>23</v>
      </c>
      <c r="D460">
        <v>50</v>
      </c>
      <c r="E460">
        <v>76</v>
      </c>
      <c r="F460">
        <v>136</v>
      </c>
      <c r="G460">
        <v>1.6453651785602801</v>
      </c>
      <c r="H460">
        <v>1.49988345738271</v>
      </c>
      <c r="I460" t="s">
        <v>849</v>
      </c>
      <c r="J460">
        <v>1.0314209833371299E-3</v>
      </c>
      <c r="K460">
        <v>2.2965870186183901E-2</v>
      </c>
      <c r="L460" t="s">
        <v>1422</v>
      </c>
      <c r="M460" t="s">
        <v>851</v>
      </c>
      <c r="N460" t="s">
        <v>1222</v>
      </c>
      <c r="O460" t="s">
        <v>882</v>
      </c>
      <c r="P460" t="s">
        <v>1620</v>
      </c>
    </row>
    <row r="461" spans="1:16">
      <c r="A461" t="s">
        <v>459</v>
      </c>
      <c r="B461">
        <v>768</v>
      </c>
      <c r="C461">
        <v>14</v>
      </c>
      <c r="D461">
        <v>11</v>
      </c>
      <c r="E461">
        <v>44</v>
      </c>
      <c r="F461">
        <v>43</v>
      </c>
      <c r="G461">
        <v>0.37095177230905002</v>
      </c>
      <c r="H461">
        <v>1.75411779273338</v>
      </c>
      <c r="I461" t="s">
        <v>849</v>
      </c>
      <c r="J461">
        <v>1.0434134209332E-3</v>
      </c>
      <c r="K461">
        <v>2.3183778540241701E-2</v>
      </c>
      <c r="L461" t="s">
        <v>851</v>
      </c>
      <c r="M461" t="s">
        <v>851</v>
      </c>
      <c r="N461" t="s">
        <v>851</v>
      </c>
      <c r="O461" t="s">
        <v>851</v>
      </c>
      <c r="P461" t="s">
        <v>1621</v>
      </c>
    </row>
    <row r="462" spans="1:16">
      <c r="A462" t="s">
        <v>460</v>
      </c>
      <c r="B462">
        <v>1104</v>
      </c>
      <c r="C462">
        <v>19</v>
      </c>
      <c r="D462">
        <v>22</v>
      </c>
      <c r="E462">
        <v>63</v>
      </c>
      <c r="F462">
        <v>59</v>
      </c>
      <c r="G462">
        <v>0.88129930263390799</v>
      </c>
      <c r="H462">
        <v>1.5385629057305401</v>
      </c>
      <c r="I462" t="s">
        <v>849</v>
      </c>
      <c r="J462">
        <v>1.06065716388287E-3</v>
      </c>
      <c r="K462">
        <v>2.34348000841367E-2</v>
      </c>
      <c r="L462" t="s">
        <v>851</v>
      </c>
      <c r="M462" t="s">
        <v>931</v>
      </c>
      <c r="N462" t="s">
        <v>1107</v>
      </c>
      <c r="O462" t="s">
        <v>1622</v>
      </c>
      <c r="P462" t="s">
        <v>1623</v>
      </c>
    </row>
    <row r="463" spans="1:16">
      <c r="A463" t="s">
        <v>461</v>
      </c>
      <c r="B463">
        <v>1266</v>
      </c>
      <c r="C463">
        <v>27</v>
      </c>
      <c r="D463">
        <v>29</v>
      </c>
      <c r="E463">
        <v>53</v>
      </c>
      <c r="F463">
        <v>127</v>
      </c>
      <c r="G463">
        <v>1.3805551148309001</v>
      </c>
      <c r="H463">
        <v>1.6263946371911899</v>
      </c>
      <c r="I463" t="s">
        <v>849</v>
      </c>
      <c r="J463">
        <v>1.0665987087902899E-3</v>
      </c>
      <c r="K463">
        <v>2.3549573311939201E-2</v>
      </c>
      <c r="L463" t="s">
        <v>851</v>
      </c>
      <c r="M463" t="s">
        <v>851</v>
      </c>
      <c r="N463" t="s">
        <v>851</v>
      </c>
      <c r="O463" t="s">
        <v>1090</v>
      </c>
      <c r="P463" t="s">
        <v>1624</v>
      </c>
    </row>
    <row r="464" spans="1:16">
      <c r="A464" t="s">
        <v>462</v>
      </c>
      <c r="B464">
        <v>1374</v>
      </c>
      <c r="C464">
        <v>103</v>
      </c>
      <c r="D464">
        <v>86</v>
      </c>
      <c r="E464">
        <v>138</v>
      </c>
      <c r="F464">
        <v>301</v>
      </c>
      <c r="G464">
        <v>2.7638004369270601</v>
      </c>
      <c r="H464">
        <v>1.15764110322831</v>
      </c>
      <c r="I464" t="s">
        <v>849</v>
      </c>
      <c r="J464">
        <v>1.0747488528372599E-3</v>
      </c>
      <c r="K464">
        <v>2.3646385682231701E-2</v>
      </c>
      <c r="L464" t="s">
        <v>1214</v>
      </c>
      <c r="M464" t="s">
        <v>851</v>
      </c>
      <c r="N464" t="s">
        <v>1625</v>
      </c>
      <c r="O464" t="s">
        <v>1626</v>
      </c>
      <c r="P464" t="s">
        <v>1264</v>
      </c>
    </row>
    <row r="465" spans="1:16">
      <c r="A465" t="s">
        <v>463</v>
      </c>
      <c r="B465">
        <v>747</v>
      </c>
      <c r="C465">
        <v>80</v>
      </c>
      <c r="D465">
        <v>60</v>
      </c>
      <c r="E465">
        <v>185</v>
      </c>
      <c r="F465">
        <v>131</v>
      </c>
      <c r="G465">
        <v>2.3283854363806502</v>
      </c>
      <c r="H465">
        <v>1.14430096066953</v>
      </c>
      <c r="I465" t="s">
        <v>849</v>
      </c>
      <c r="J465">
        <v>1.0754834301221199E-3</v>
      </c>
      <c r="K465">
        <v>2.3646385682231701E-2</v>
      </c>
      <c r="L465" t="s">
        <v>851</v>
      </c>
      <c r="M465" t="s">
        <v>851</v>
      </c>
      <c r="N465" t="s">
        <v>851</v>
      </c>
      <c r="O465" t="s">
        <v>851</v>
      </c>
      <c r="P465" t="s">
        <v>1627</v>
      </c>
    </row>
    <row r="466" spans="1:16">
      <c r="A466" t="s">
        <v>464</v>
      </c>
      <c r="B466">
        <v>1056</v>
      </c>
      <c r="C466">
        <v>68</v>
      </c>
      <c r="D466">
        <v>42</v>
      </c>
      <c r="E466">
        <v>225</v>
      </c>
      <c r="F466">
        <v>93</v>
      </c>
      <c r="G466">
        <v>2.2466420400141298</v>
      </c>
      <c r="H466">
        <v>1.51084093127188</v>
      </c>
      <c r="I466" t="s">
        <v>849</v>
      </c>
      <c r="J466">
        <v>1.1131953702230701E-3</v>
      </c>
      <c r="K466">
        <v>2.4238906649007699E-2</v>
      </c>
      <c r="L466" t="s">
        <v>851</v>
      </c>
      <c r="M466" t="s">
        <v>1101</v>
      </c>
      <c r="N466" t="s">
        <v>1102</v>
      </c>
      <c r="O466" t="s">
        <v>1103</v>
      </c>
      <c r="P466" t="s">
        <v>1628</v>
      </c>
    </row>
    <row r="467" spans="1:16">
      <c r="A467" t="s">
        <v>465</v>
      </c>
      <c r="B467">
        <v>834</v>
      </c>
      <c r="C467">
        <v>58</v>
      </c>
      <c r="D467">
        <v>77</v>
      </c>
      <c r="E467">
        <v>124</v>
      </c>
      <c r="F467">
        <v>167</v>
      </c>
      <c r="G467">
        <v>2.2187674833004198</v>
      </c>
      <c r="H467">
        <v>1.07112211140394</v>
      </c>
      <c r="I467" t="s">
        <v>849</v>
      </c>
      <c r="J467">
        <v>1.1164346479110401E-3</v>
      </c>
      <c r="K467">
        <v>2.4257034487533299E-2</v>
      </c>
      <c r="L467" t="s">
        <v>1115</v>
      </c>
      <c r="M467" t="s">
        <v>851</v>
      </c>
      <c r="N467" t="s">
        <v>851</v>
      </c>
      <c r="O467" t="s">
        <v>851</v>
      </c>
      <c r="P467" t="s">
        <v>1629</v>
      </c>
    </row>
    <row r="468" spans="1:16">
      <c r="A468" t="s">
        <v>466</v>
      </c>
      <c r="B468">
        <v>1749</v>
      </c>
      <c r="C468">
        <v>40</v>
      </c>
      <c r="D468">
        <v>58</v>
      </c>
      <c r="E468">
        <v>150</v>
      </c>
      <c r="F468">
        <v>94</v>
      </c>
      <c r="G468">
        <v>1.9194958579163699</v>
      </c>
      <c r="H468">
        <v>1.2999632792473601</v>
      </c>
      <c r="I468" t="s">
        <v>849</v>
      </c>
      <c r="J468">
        <v>1.1727030283268699E-3</v>
      </c>
      <c r="K468">
        <v>2.51724661317861E-2</v>
      </c>
      <c r="L468" t="s">
        <v>851</v>
      </c>
      <c r="M468" t="s">
        <v>886</v>
      </c>
      <c r="N468" t="s">
        <v>1630</v>
      </c>
      <c r="O468" t="s">
        <v>1631</v>
      </c>
      <c r="P468" t="s">
        <v>1632</v>
      </c>
    </row>
    <row r="469" spans="1:16">
      <c r="A469" t="s">
        <v>467</v>
      </c>
      <c r="B469">
        <v>3321</v>
      </c>
      <c r="C469">
        <v>108</v>
      </c>
      <c r="D469">
        <v>53</v>
      </c>
      <c r="E469">
        <v>229</v>
      </c>
      <c r="F469">
        <v>163</v>
      </c>
      <c r="G469">
        <v>2.6041987911359401</v>
      </c>
      <c r="H469">
        <v>1.2457843917009099</v>
      </c>
      <c r="I469" t="s">
        <v>849</v>
      </c>
      <c r="J469">
        <v>1.1973106626939E-3</v>
      </c>
      <c r="K469">
        <v>2.5541277323461401E-2</v>
      </c>
      <c r="L469" t="s">
        <v>1465</v>
      </c>
      <c r="M469" t="s">
        <v>851</v>
      </c>
      <c r="N469" t="s">
        <v>851</v>
      </c>
      <c r="O469" t="s">
        <v>851</v>
      </c>
      <c r="P469" t="s">
        <v>1633</v>
      </c>
    </row>
    <row r="470" spans="1:16">
      <c r="A470" t="s">
        <v>468</v>
      </c>
      <c r="B470">
        <v>1500</v>
      </c>
      <c r="C470">
        <v>121</v>
      </c>
      <c r="D470">
        <v>56</v>
      </c>
      <c r="E470">
        <v>293</v>
      </c>
      <c r="F470">
        <v>164</v>
      </c>
      <c r="G470">
        <v>2.8029101492682602</v>
      </c>
      <c r="H470">
        <v>1.33558136493601</v>
      </c>
      <c r="I470" t="s">
        <v>849</v>
      </c>
      <c r="J470">
        <v>1.20399583035614E-3</v>
      </c>
      <c r="K470">
        <v>2.5631859915799301E-2</v>
      </c>
      <c r="L470" t="s">
        <v>851</v>
      </c>
      <c r="M470" t="s">
        <v>851</v>
      </c>
      <c r="N470" t="s">
        <v>1592</v>
      </c>
      <c r="O470" t="s">
        <v>851</v>
      </c>
      <c r="P470" t="s">
        <v>1634</v>
      </c>
    </row>
    <row r="471" spans="1:16">
      <c r="A471" t="s">
        <v>469</v>
      </c>
      <c r="B471">
        <v>1182</v>
      </c>
      <c r="C471">
        <v>7</v>
      </c>
      <c r="D471">
        <v>23</v>
      </c>
      <c r="E471">
        <v>58</v>
      </c>
      <c r="F471">
        <v>51</v>
      </c>
      <c r="G471">
        <v>0.66116684460666197</v>
      </c>
      <c r="H471">
        <v>1.83915666818089</v>
      </c>
      <c r="I471" t="s">
        <v>849</v>
      </c>
      <c r="J471">
        <v>1.25699743236778E-3</v>
      </c>
      <c r="K471">
        <v>2.6474924816656299E-2</v>
      </c>
      <c r="L471" t="s">
        <v>851</v>
      </c>
      <c r="M471" t="s">
        <v>851</v>
      </c>
      <c r="N471" t="s">
        <v>851</v>
      </c>
      <c r="O471" t="s">
        <v>851</v>
      </c>
      <c r="P471" t="s">
        <v>1635</v>
      </c>
    </row>
    <row r="472" spans="1:16">
      <c r="A472" t="s">
        <v>470</v>
      </c>
      <c r="B472">
        <v>1506</v>
      </c>
      <c r="C472">
        <v>162</v>
      </c>
      <c r="D472">
        <v>53</v>
      </c>
      <c r="E472">
        <v>293</v>
      </c>
      <c r="F472">
        <v>272</v>
      </c>
      <c r="G472">
        <v>3.0912045841862099</v>
      </c>
      <c r="H472">
        <v>1.3410228631786401</v>
      </c>
      <c r="I472" t="s">
        <v>849</v>
      </c>
      <c r="J472">
        <v>1.2706040184081301E-3</v>
      </c>
      <c r="K472">
        <v>2.66185209942791E-2</v>
      </c>
      <c r="L472" t="s">
        <v>857</v>
      </c>
      <c r="M472" t="s">
        <v>851</v>
      </c>
      <c r="N472" t="s">
        <v>851</v>
      </c>
      <c r="O472" t="s">
        <v>1326</v>
      </c>
      <c r="P472" t="s">
        <v>1636</v>
      </c>
    </row>
    <row r="473" spans="1:16">
      <c r="A473" t="s">
        <v>471</v>
      </c>
      <c r="B473">
        <v>1011</v>
      </c>
      <c r="C473">
        <v>22</v>
      </c>
      <c r="D473">
        <v>6</v>
      </c>
      <c r="E473">
        <v>112</v>
      </c>
      <c r="F473">
        <v>33</v>
      </c>
      <c r="G473">
        <v>0.97937283542986298</v>
      </c>
      <c r="H473">
        <v>2.3408516494238198</v>
      </c>
      <c r="I473" t="s">
        <v>849</v>
      </c>
      <c r="J473">
        <v>1.2832048882058999E-3</v>
      </c>
      <c r="K473">
        <v>2.68362683689699E-2</v>
      </c>
      <c r="L473" t="s">
        <v>851</v>
      </c>
      <c r="M473" t="s">
        <v>851</v>
      </c>
      <c r="N473" t="s">
        <v>851</v>
      </c>
      <c r="O473" t="s">
        <v>851</v>
      </c>
      <c r="P473" t="s">
        <v>1637</v>
      </c>
    </row>
    <row r="474" spans="1:16">
      <c r="A474" t="s">
        <v>472</v>
      </c>
      <c r="B474">
        <v>1227</v>
      </c>
      <c r="C474">
        <v>73</v>
      </c>
      <c r="D474">
        <v>97</v>
      </c>
      <c r="E474">
        <v>141</v>
      </c>
      <c r="F474">
        <v>209</v>
      </c>
      <c r="G474">
        <v>2.4999614762442999</v>
      </c>
      <c r="H474">
        <v>1.0028315515783699</v>
      </c>
      <c r="I474" t="s">
        <v>849</v>
      </c>
      <c r="J474">
        <v>1.3369541763361601E-3</v>
      </c>
      <c r="K474">
        <v>2.7750380662082099E-2</v>
      </c>
      <c r="L474" t="s">
        <v>851</v>
      </c>
      <c r="M474" t="s">
        <v>851</v>
      </c>
      <c r="N474" t="s">
        <v>851</v>
      </c>
      <c r="O474" t="s">
        <v>851</v>
      </c>
      <c r="P474" t="s">
        <v>1638</v>
      </c>
    </row>
    <row r="475" spans="1:16">
      <c r="A475" t="s">
        <v>473</v>
      </c>
      <c r="B475">
        <v>1104</v>
      </c>
      <c r="C475">
        <v>72</v>
      </c>
      <c r="D475">
        <v>73</v>
      </c>
      <c r="E475">
        <v>149</v>
      </c>
      <c r="F475">
        <v>148</v>
      </c>
      <c r="G475">
        <v>2.27758377366718</v>
      </c>
      <c r="H475">
        <v>1.0008176816152701</v>
      </c>
      <c r="I475" t="s">
        <v>849</v>
      </c>
      <c r="J475">
        <v>1.3405298668492599E-3</v>
      </c>
      <c r="K475">
        <v>2.7788011947330899E-2</v>
      </c>
      <c r="L475" t="s">
        <v>1349</v>
      </c>
      <c r="M475" t="s">
        <v>851</v>
      </c>
      <c r="N475" t="s">
        <v>851</v>
      </c>
      <c r="O475" t="s">
        <v>851</v>
      </c>
      <c r="P475" t="s">
        <v>1639</v>
      </c>
    </row>
    <row r="476" spans="1:16">
      <c r="A476" t="s">
        <v>474</v>
      </c>
      <c r="B476">
        <v>789</v>
      </c>
      <c r="C476">
        <v>83</v>
      </c>
      <c r="D476">
        <v>64</v>
      </c>
      <c r="E476">
        <v>190</v>
      </c>
      <c r="F476">
        <v>133</v>
      </c>
      <c r="G476">
        <v>2.37145249126042</v>
      </c>
      <c r="H476">
        <v>1.10637542482879</v>
      </c>
      <c r="I476" t="s">
        <v>849</v>
      </c>
      <c r="J476">
        <v>1.3639763210674899E-3</v>
      </c>
      <c r="K476">
        <v>2.8089359521186699E-2</v>
      </c>
      <c r="L476" t="s">
        <v>851</v>
      </c>
      <c r="M476" t="s">
        <v>851</v>
      </c>
      <c r="N476" t="s">
        <v>851</v>
      </c>
      <c r="O476" t="s">
        <v>851</v>
      </c>
      <c r="P476" t="s">
        <v>1640</v>
      </c>
    </row>
    <row r="477" spans="1:16">
      <c r="A477" t="s">
        <v>475</v>
      </c>
      <c r="B477">
        <v>1302</v>
      </c>
      <c r="C477">
        <v>18</v>
      </c>
      <c r="D477">
        <v>8</v>
      </c>
      <c r="E477">
        <v>23</v>
      </c>
      <c r="F477">
        <v>119</v>
      </c>
      <c r="G477">
        <v>0.90285617575438104</v>
      </c>
      <c r="H477">
        <v>2.3540518976517602</v>
      </c>
      <c r="I477" t="s">
        <v>849</v>
      </c>
      <c r="J477">
        <v>1.3936822928595201E-3</v>
      </c>
      <c r="K477">
        <v>2.85704870036202E-2</v>
      </c>
      <c r="L477" t="s">
        <v>851</v>
      </c>
      <c r="M477" t="s">
        <v>851</v>
      </c>
      <c r="N477" t="s">
        <v>851</v>
      </c>
      <c r="O477" t="s">
        <v>851</v>
      </c>
      <c r="P477" t="s">
        <v>1641</v>
      </c>
    </row>
    <row r="478" spans="1:16">
      <c r="A478" t="s">
        <v>476</v>
      </c>
      <c r="B478">
        <v>1095</v>
      </c>
      <c r="C478">
        <v>7</v>
      </c>
      <c r="D478">
        <v>7</v>
      </c>
      <c r="E478">
        <v>26</v>
      </c>
      <c r="F478">
        <v>31</v>
      </c>
      <c r="G478">
        <v>-0.234040268852483</v>
      </c>
      <c r="H478">
        <v>1.9702393304114001</v>
      </c>
      <c r="I478" t="s">
        <v>849</v>
      </c>
      <c r="J478">
        <v>1.44967941712366E-3</v>
      </c>
      <c r="K478">
        <v>2.9261806877395598E-2</v>
      </c>
      <c r="L478" t="s">
        <v>851</v>
      </c>
      <c r="M478" t="s">
        <v>890</v>
      </c>
      <c r="N478" t="s">
        <v>1642</v>
      </c>
      <c r="O478" t="s">
        <v>1643</v>
      </c>
      <c r="P478" t="s">
        <v>1644</v>
      </c>
    </row>
    <row r="479" spans="1:16">
      <c r="A479" t="s">
        <v>477</v>
      </c>
      <c r="B479">
        <v>675</v>
      </c>
      <c r="C479">
        <v>42</v>
      </c>
      <c r="D479">
        <v>47</v>
      </c>
      <c r="E479">
        <v>94</v>
      </c>
      <c r="F479">
        <v>113</v>
      </c>
      <c r="G479">
        <v>1.70809454659741</v>
      </c>
      <c r="H479">
        <v>1.1799495285112001</v>
      </c>
      <c r="I479" t="s">
        <v>849</v>
      </c>
      <c r="J479">
        <v>1.47837920436284E-3</v>
      </c>
      <c r="K479">
        <v>2.9715034681672501E-2</v>
      </c>
      <c r="L479" t="s">
        <v>851</v>
      </c>
      <c r="M479" t="s">
        <v>851</v>
      </c>
      <c r="N479" t="s">
        <v>851</v>
      </c>
      <c r="O479" t="s">
        <v>851</v>
      </c>
      <c r="P479" t="s">
        <v>1645</v>
      </c>
    </row>
    <row r="480" spans="1:16">
      <c r="A480" t="s">
        <v>478</v>
      </c>
      <c r="B480">
        <v>627</v>
      </c>
      <c r="C480">
        <v>93</v>
      </c>
      <c r="D480">
        <v>46</v>
      </c>
      <c r="E480">
        <v>146</v>
      </c>
      <c r="F480">
        <v>184</v>
      </c>
      <c r="G480">
        <v>2.3607010197980398</v>
      </c>
      <c r="H480">
        <v>1.19411948376799</v>
      </c>
      <c r="I480" t="s">
        <v>849</v>
      </c>
      <c r="J480">
        <v>1.4863165967722799E-3</v>
      </c>
      <c r="K480">
        <v>2.9785633167835199E-2</v>
      </c>
      <c r="L480" t="s">
        <v>851</v>
      </c>
      <c r="M480" t="s">
        <v>851</v>
      </c>
      <c r="N480" t="s">
        <v>851</v>
      </c>
      <c r="O480" t="s">
        <v>851</v>
      </c>
      <c r="P480" t="s">
        <v>1646</v>
      </c>
    </row>
    <row r="481" spans="1:16">
      <c r="A481" t="s">
        <v>479</v>
      </c>
      <c r="B481">
        <v>1485</v>
      </c>
      <c r="C481">
        <v>30</v>
      </c>
      <c r="D481">
        <v>9</v>
      </c>
      <c r="E481">
        <v>69</v>
      </c>
      <c r="F481">
        <v>71</v>
      </c>
      <c r="G481">
        <v>1.0120534958256699</v>
      </c>
      <c r="H481">
        <v>1.78655693878552</v>
      </c>
      <c r="I481" t="s">
        <v>849</v>
      </c>
      <c r="J481">
        <v>1.49820809909303E-3</v>
      </c>
      <c r="K481">
        <v>2.9915771473276901E-2</v>
      </c>
      <c r="L481" t="s">
        <v>1115</v>
      </c>
      <c r="M481" t="s">
        <v>851</v>
      </c>
      <c r="N481" t="s">
        <v>851</v>
      </c>
      <c r="O481" t="s">
        <v>851</v>
      </c>
      <c r="P481" t="s">
        <v>1647</v>
      </c>
    </row>
    <row r="482" spans="1:16">
      <c r="A482" t="s">
        <v>480</v>
      </c>
      <c r="B482">
        <v>1833</v>
      </c>
      <c r="C482">
        <v>40</v>
      </c>
      <c r="D482">
        <v>87</v>
      </c>
      <c r="E482">
        <v>165</v>
      </c>
      <c r="F482">
        <v>133</v>
      </c>
      <c r="G482">
        <v>2.22072156504955</v>
      </c>
      <c r="H482">
        <v>1.21588645122506</v>
      </c>
      <c r="I482" t="s">
        <v>849</v>
      </c>
      <c r="J482">
        <v>1.54647349100197E-3</v>
      </c>
      <c r="K482">
        <v>3.0569757177304899E-2</v>
      </c>
      <c r="L482" t="s">
        <v>851</v>
      </c>
      <c r="M482" t="s">
        <v>1648</v>
      </c>
      <c r="N482" t="s">
        <v>851</v>
      </c>
      <c r="O482" t="s">
        <v>1649</v>
      </c>
      <c r="P482" t="s">
        <v>1650</v>
      </c>
    </row>
    <row r="483" spans="1:16">
      <c r="A483" t="s">
        <v>481</v>
      </c>
      <c r="B483">
        <v>1326</v>
      </c>
      <c r="C483">
        <v>43</v>
      </c>
      <c r="D483">
        <v>27</v>
      </c>
      <c r="E483">
        <v>104</v>
      </c>
      <c r="F483">
        <v>82</v>
      </c>
      <c r="G483">
        <v>1.51275442578071</v>
      </c>
      <c r="H483">
        <v>1.3726149463287101</v>
      </c>
      <c r="I483" t="s">
        <v>849</v>
      </c>
      <c r="J483">
        <v>1.55588497856666E-3</v>
      </c>
      <c r="K483">
        <v>3.07172808323283E-2</v>
      </c>
      <c r="L483" t="s">
        <v>963</v>
      </c>
      <c r="M483" t="s">
        <v>851</v>
      </c>
      <c r="N483" t="s">
        <v>851</v>
      </c>
      <c r="O483" t="s">
        <v>851</v>
      </c>
      <c r="P483" t="s">
        <v>1651</v>
      </c>
    </row>
    <row r="484" spans="1:16">
      <c r="A484" t="s">
        <v>482</v>
      </c>
      <c r="B484">
        <v>708</v>
      </c>
      <c r="C484">
        <v>501</v>
      </c>
      <c r="D484">
        <v>465</v>
      </c>
      <c r="E484">
        <v>476</v>
      </c>
      <c r="F484">
        <v>2492</v>
      </c>
      <c r="G484">
        <v>5.37533160959513</v>
      </c>
      <c r="H484">
        <v>1.5429466037673101</v>
      </c>
      <c r="I484" t="s">
        <v>849</v>
      </c>
      <c r="J484">
        <v>1.5577145705803299E-3</v>
      </c>
      <c r="K484">
        <v>3.0734156880993201E-2</v>
      </c>
      <c r="L484" t="s">
        <v>851</v>
      </c>
      <c r="M484" t="s">
        <v>851</v>
      </c>
      <c r="N484" t="s">
        <v>851</v>
      </c>
      <c r="O484" t="s">
        <v>851</v>
      </c>
      <c r="P484" t="s">
        <v>851</v>
      </c>
    </row>
    <row r="485" spans="1:16">
      <c r="A485" t="s">
        <v>483</v>
      </c>
      <c r="B485">
        <v>3045</v>
      </c>
      <c r="C485">
        <v>107</v>
      </c>
      <c r="D485">
        <v>62</v>
      </c>
      <c r="E485">
        <v>142</v>
      </c>
      <c r="F485">
        <v>251</v>
      </c>
      <c r="G485">
        <v>2.6113358992104199</v>
      </c>
      <c r="H485">
        <v>1.15774296396261</v>
      </c>
      <c r="I485" t="s">
        <v>849</v>
      </c>
      <c r="J485">
        <v>1.5768323057287299E-3</v>
      </c>
      <c r="K485">
        <v>3.0956379680772899E-2</v>
      </c>
      <c r="L485" t="s">
        <v>851</v>
      </c>
      <c r="M485" t="s">
        <v>931</v>
      </c>
      <c r="N485" t="s">
        <v>1457</v>
      </c>
      <c r="O485" t="s">
        <v>1274</v>
      </c>
      <c r="P485" t="s">
        <v>1652</v>
      </c>
    </row>
    <row r="486" spans="1:16">
      <c r="A486" t="s">
        <v>484</v>
      </c>
      <c r="B486">
        <v>615</v>
      </c>
      <c r="C486">
        <v>22</v>
      </c>
      <c r="D486">
        <v>31</v>
      </c>
      <c r="E486">
        <v>56</v>
      </c>
      <c r="F486">
        <v>97</v>
      </c>
      <c r="G486">
        <v>1.1957254084212401</v>
      </c>
      <c r="H486">
        <v>1.4839147226642799</v>
      </c>
      <c r="I486" t="s">
        <v>849</v>
      </c>
      <c r="J486">
        <v>1.58796934528427E-3</v>
      </c>
      <c r="K486">
        <v>3.10975686257563E-2</v>
      </c>
      <c r="L486" t="s">
        <v>851</v>
      </c>
      <c r="M486" t="s">
        <v>851</v>
      </c>
      <c r="N486" t="s">
        <v>851</v>
      </c>
      <c r="O486" t="s">
        <v>1653</v>
      </c>
      <c r="P486" t="s">
        <v>1654</v>
      </c>
    </row>
    <row r="487" spans="1:16">
      <c r="A487" t="s">
        <v>485</v>
      </c>
      <c r="B487">
        <v>408</v>
      </c>
      <c r="C487">
        <v>22</v>
      </c>
      <c r="D487">
        <v>14</v>
      </c>
      <c r="E487">
        <v>50</v>
      </c>
      <c r="F487">
        <v>64</v>
      </c>
      <c r="G487">
        <v>0.76514532179877004</v>
      </c>
      <c r="H487">
        <v>1.61123638263219</v>
      </c>
      <c r="I487" t="s">
        <v>849</v>
      </c>
      <c r="J487">
        <v>1.5928908632017399E-3</v>
      </c>
      <c r="K487">
        <v>3.1174584746050699E-2</v>
      </c>
      <c r="L487" t="s">
        <v>851</v>
      </c>
      <c r="M487" t="s">
        <v>851</v>
      </c>
      <c r="N487" t="s">
        <v>851</v>
      </c>
      <c r="O487" t="s">
        <v>851</v>
      </c>
      <c r="P487" t="s">
        <v>1655</v>
      </c>
    </row>
    <row r="488" spans="1:16">
      <c r="A488" t="s">
        <v>486</v>
      </c>
      <c r="B488">
        <v>675</v>
      </c>
      <c r="C488">
        <v>15</v>
      </c>
      <c r="D488">
        <v>26</v>
      </c>
      <c r="E488">
        <v>72</v>
      </c>
      <c r="F488">
        <v>53</v>
      </c>
      <c r="G488">
        <v>0.90805060644485702</v>
      </c>
      <c r="H488">
        <v>1.5857074015333601</v>
      </c>
      <c r="I488" t="s">
        <v>849</v>
      </c>
      <c r="J488">
        <v>1.59894019501761E-3</v>
      </c>
      <c r="K488">
        <v>3.1234811281728701E-2</v>
      </c>
      <c r="L488" t="s">
        <v>1442</v>
      </c>
      <c r="M488" t="s">
        <v>851</v>
      </c>
      <c r="N488" t="s">
        <v>1656</v>
      </c>
      <c r="O488" t="s">
        <v>851</v>
      </c>
      <c r="P488" t="s">
        <v>1657</v>
      </c>
    </row>
    <row r="489" spans="1:16">
      <c r="A489" t="s">
        <v>487</v>
      </c>
      <c r="B489">
        <v>2301</v>
      </c>
      <c r="C489">
        <v>4</v>
      </c>
      <c r="D489">
        <v>12</v>
      </c>
      <c r="E489">
        <v>31</v>
      </c>
      <c r="F489">
        <v>34</v>
      </c>
      <c r="G489">
        <v>-6.3455741489680903E-2</v>
      </c>
      <c r="H489">
        <v>1.98209680715313</v>
      </c>
      <c r="I489" t="s">
        <v>849</v>
      </c>
      <c r="J489">
        <v>1.6216872050921799E-3</v>
      </c>
      <c r="K489">
        <v>3.1522178976648503E-2</v>
      </c>
      <c r="L489" t="s">
        <v>857</v>
      </c>
      <c r="M489" t="s">
        <v>931</v>
      </c>
      <c r="N489" t="s">
        <v>1658</v>
      </c>
      <c r="O489" t="s">
        <v>1659</v>
      </c>
      <c r="P489" t="s">
        <v>1660</v>
      </c>
    </row>
    <row r="490" spans="1:16">
      <c r="A490" t="s">
        <v>488</v>
      </c>
      <c r="B490">
        <v>1866</v>
      </c>
      <c r="C490">
        <v>140</v>
      </c>
      <c r="D490">
        <v>82</v>
      </c>
      <c r="E490">
        <v>124</v>
      </c>
      <c r="F490">
        <v>642</v>
      </c>
      <c r="G490">
        <v>3.3947094181778699</v>
      </c>
      <c r="H490">
        <v>1.7004843009159401</v>
      </c>
      <c r="I490" t="s">
        <v>849</v>
      </c>
      <c r="J490">
        <v>1.66395621561384E-3</v>
      </c>
      <c r="K490">
        <v>3.2067772324015198E-2</v>
      </c>
      <c r="L490" t="s">
        <v>1166</v>
      </c>
      <c r="M490" t="s">
        <v>851</v>
      </c>
      <c r="N490" t="s">
        <v>1661</v>
      </c>
      <c r="O490" t="s">
        <v>1068</v>
      </c>
      <c r="P490" t="s">
        <v>1662</v>
      </c>
    </row>
    <row r="491" spans="1:16">
      <c r="A491" t="s">
        <v>489</v>
      </c>
      <c r="B491">
        <v>1197</v>
      </c>
      <c r="C491">
        <v>59</v>
      </c>
      <c r="D491">
        <v>66</v>
      </c>
      <c r="E491">
        <v>145</v>
      </c>
      <c r="F491">
        <v>120</v>
      </c>
      <c r="G491">
        <v>2.1025512517810898</v>
      </c>
      <c r="H491">
        <v>1.0566197224081</v>
      </c>
      <c r="I491" t="s">
        <v>849</v>
      </c>
      <c r="J491">
        <v>1.7307780115797E-3</v>
      </c>
      <c r="K491">
        <v>3.2952717347280301E-2</v>
      </c>
      <c r="L491" t="s">
        <v>851</v>
      </c>
      <c r="M491" t="s">
        <v>851</v>
      </c>
      <c r="N491" t="s">
        <v>851</v>
      </c>
      <c r="O491" t="s">
        <v>851</v>
      </c>
      <c r="P491" t="s">
        <v>1663</v>
      </c>
    </row>
    <row r="492" spans="1:16">
      <c r="A492" t="s">
        <v>490</v>
      </c>
      <c r="B492">
        <v>543</v>
      </c>
      <c r="C492">
        <v>108</v>
      </c>
      <c r="D492">
        <v>44</v>
      </c>
      <c r="E492">
        <v>276</v>
      </c>
      <c r="F492">
        <v>141</v>
      </c>
      <c r="G492">
        <v>2.65042783950926</v>
      </c>
      <c r="H492">
        <v>1.4230344881556201</v>
      </c>
      <c r="I492" t="s">
        <v>849</v>
      </c>
      <c r="J492">
        <v>1.7728190717823001E-3</v>
      </c>
      <c r="K492">
        <v>3.3490241170895101E-2</v>
      </c>
      <c r="L492" t="s">
        <v>851</v>
      </c>
      <c r="M492" t="s">
        <v>851</v>
      </c>
      <c r="N492" t="s">
        <v>851</v>
      </c>
      <c r="O492" t="s">
        <v>851</v>
      </c>
      <c r="P492" t="s">
        <v>1664</v>
      </c>
    </row>
    <row r="493" spans="1:16">
      <c r="A493" t="s">
        <v>491</v>
      </c>
      <c r="B493">
        <v>1470</v>
      </c>
      <c r="C493">
        <v>9</v>
      </c>
      <c r="D493">
        <v>12</v>
      </c>
      <c r="E493">
        <v>44</v>
      </c>
      <c r="F493">
        <v>31</v>
      </c>
      <c r="G493">
        <v>0.16670517220595299</v>
      </c>
      <c r="H493">
        <v>1.80360620940335</v>
      </c>
      <c r="I493" t="s">
        <v>849</v>
      </c>
      <c r="J493">
        <v>1.7892580529491899E-3</v>
      </c>
      <c r="K493">
        <v>3.3740141836982603E-2</v>
      </c>
      <c r="L493" t="s">
        <v>1465</v>
      </c>
      <c r="M493" t="s">
        <v>851</v>
      </c>
      <c r="N493" t="s">
        <v>851</v>
      </c>
      <c r="O493" t="s">
        <v>851</v>
      </c>
      <c r="P493" t="s">
        <v>1665</v>
      </c>
    </row>
    <row r="494" spans="1:16">
      <c r="A494" t="s">
        <v>492</v>
      </c>
      <c r="B494">
        <v>732</v>
      </c>
      <c r="C494">
        <v>17</v>
      </c>
      <c r="D494">
        <v>5</v>
      </c>
      <c r="E494">
        <v>31</v>
      </c>
      <c r="F494">
        <v>64</v>
      </c>
      <c r="G494">
        <v>0.42263367590260897</v>
      </c>
      <c r="H494">
        <v>2.0319261737340102</v>
      </c>
      <c r="I494" t="s">
        <v>849</v>
      </c>
      <c r="J494">
        <v>1.8155599955816E-3</v>
      </c>
      <c r="K494">
        <v>3.4073089940888202E-2</v>
      </c>
      <c r="L494" t="s">
        <v>851</v>
      </c>
      <c r="M494" t="s">
        <v>851</v>
      </c>
      <c r="N494" t="s">
        <v>851</v>
      </c>
      <c r="O494" t="s">
        <v>1666</v>
      </c>
      <c r="P494" t="s">
        <v>1667</v>
      </c>
    </row>
    <row r="495" spans="1:16">
      <c r="A495" t="s">
        <v>493</v>
      </c>
      <c r="B495">
        <v>1200</v>
      </c>
      <c r="C495">
        <v>26</v>
      </c>
      <c r="D495">
        <v>43</v>
      </c>
      <c r="E495">
        <v>55</v>
      </c>
      <c r="F495">
        <v>159</v>
      </c>
      <c r="G495">
        <v>1.6298626678446999</v>
      </c>
      <c r="H495">
        <v>1.57867059973291</v>
      </c>
      <c r="I495" t="s">
        <v>849</v>
      </c>
      <c r="J495">
        <v>1.81957539951713E-3</v>
      </c>
      <c r="K495">
        <v>3.4116830201414899E-2</v>
      </c>
      <c r="L495" t="s">
        <v>851</v>
      </c>
      <c r="M495" t="s">
        <v>851</v>
      </c>
      <c r="N495" t="s">
        <v>851</v>
      </c>
      <c r="O495" t="s">
        <v>978</v>
      </c>
      <c r="P495" t="s">
        <v>1668</v>
      </c>
    </row>
    <row r="496" spans="1:16">
      <c r="A496" t="s">
        <v>494</v>
      </c>
      <c r="B496">
        <v>1125</v>
      </c>
      <c r="C496">
        <v>42</v>
      </c>
      <c r="D496">
        <v>50</v>
      </c>
      <c r="E496">
        <v>96</v>
      </c>
      <c r="F496">
        <v>113</v>
      </c>
      <c r="G496">
        <v>1.73171511545537</v>
      </c>
      <c r="H496">
        <v>1.1476482519122599</v>
      </c>
      <c r="I496" t="s">
        <v>849</v>
      </c>
      <c r="J496">
        <v>1.8254429733018599E-3</v>
      </c>
      <c r="K496">
        <v>3.4151009524402899E-2</v>
      </c>
      <c r="L496" t="s">
        <v>857</v>
      </c>
      <c r="M496" t="s">
        <v>895</v>
      </c>
      <c r="N496" t="s">
        <v>1669</v>
      </c>
      <c r="O496" t="s">
        <v>1670</v>
      </c>
      <c r="P496" t="s">
        <v>1671</v>
      </c>
    </row>
    <row r="497" spans="1:16">
      <c r="A497" t="s">
        <v>495</v>
      </c>
      <c r="B497">
        <v>675</v>
      </c>
      <c r="C497">
        <v>12</v>
      </c>
      <c r="D497">
        <v>16</v>
      </c>
      <c r="E497">
        <v>53</v>
      </c>
      <c r="F497">
        <v>38</v>
      </c>
      <c r="G497">
        <v>0.45487080792122703</v>
      </c>
      <c r="H497">
        <v>1.6709767149055399</v>
      </c>
      <c r="I497" t="s">
        <v>849</v>
      </c>
      <c r="J497">
        <v>1.83003849217763E-3</v>
      </c>
      <c r="K497">
        <v>3.4182040059163803E-2</v>
      </c>
      <c r="L497" t="s">
        <v>851</v>
      </c>
      <c r="M497" t="s">
        <v>851</v>
      </c>
      <c r="N497" t="s">
        <v>851</v>
      </c>
      <c r="O497" t="s">
        <v>851</v>
      </c>
      <c r="P497" t="s">
        <v>1672</v>
      </c>
    </row>
    <row r="498" spans="1:16">
      <c r="A498" t="s">
        <v>496</v>
      </c>
      <c r="B498">
        <v>951</v>
      </c>
      <c r="C498">
        <v>19</v>
      </c>
      <c r="D498">
        <v>28</v>
      </c>
      <c r="E498">
        <v>64</v>
      </c>
      <c r="F498">
        <v>66</v>
      </c>
      <c r="G498">
        <v>0.99285594312431502</v>
      </c>
      <c r="H498">
        <v>1.43529247205142</v>
      </c>
      <c r="I498" t="s">
        <v>849</v>
      </c>
      <c r="J498">
        <v>1.83951992773144E-3</v>
      </c>
      <c r="K498">
        <v>3.4263052272778399E-2</v>
      </c>
      <c r="L498" t="s">
        <v>1673</v>
      </c>
      <c r="M498" t="s">
        <v>886</v>
      </c>
      <c r="N498" t="s">
        <v>851</v>
      </c>
      <c r="O498" t="s">
        <v>900</v>
      </c>
      <c r="P498" t="s">
        <v>1674</v>
      </c>
    </row>
    <row r="499" spans="1:16">
      <c r="A499" t="s">
        <v>497</v>
      </c>
      <c r="B499">
        <v>561</v>
      </c>
      <c r="C499">
        <v>9</v>
      </c>
      <c r="D499">
        <v>5</v>
      </c>
      <c r="E499">
        <v>33</v>
      </c>
      <c r="F499">
        <v>24</v>
      </c>
      <c r="G499">
        <v>-0.22891649760611199</v>
      </c>
      <c r="H499">
        <v>1.9755603511941799</v>
      </c>
      <c r="I499" t="s">
        <v>849</v>
      </c>
      <c r="J499">
        <v>1.8697655080310699E-3</v>
      </c>
      <c r="K499">
        <v>3.46775510015951E-2</v>
      </c>
      <c r="L499" t="s">
        <v>919</v>
      </c>
      <c r="M499" t="s">
        <v>1167</v>
      </c>
      <c r="N499" t="s">
        <v>1675</v>
      </c>
      <c r="O499" t="s">
        <v>1676</v>
      </c>
      <c r="P499" t="s">
        <v>1677</v>
      </c>
    </row>
    <row r="500" spans="1:16">
      <c r="A500" t="s">
        <v>498</v>
      </c>
      <c r="B500">
        <v>855</v>
      </c>
      <c r="C500">
        <v>181</v>
      </c>
      <c r="D500">
        <v>296</v>
      </c>
      <c r="E500">
        <v>282</v>
      </c>
      <c r="F500">
        <v>837</v>
      </c>
      <c r="G500">
        <v>4.0870509804368904</v>
      </c>
      <c r="H500">
        <v>1.1781064575934701</v>
      </c>
      <c r="I500" t="s">
        <v>849</v>
      </c>
      <c r="J500">
        <v>1.8896479768944301E-3</v>
      </c>
      <c r="K500">
        <v>3.4964032314263198E-2</v>
      </c>
      <c r="L500" t="s">
        <v>851</v>
      </c>
      <c r="M500" t="s">
        <v>1678</v>
      </c>
      <c r="N500" t="s">
        <v>1679</v>
      </c>
      <c r="O500" t="s">
        <v>1680</v>
      </c>
      <c r="P500" t="s">
        <v>1681</v>
      </c>
    </row>
    <row r="501" spans="1:16">
      <c r="A501" t="s">
        <v>499</v>
      </c>
      <c r="B501">
        <v>1518</v>
      </c>
      <c r="C501">
        <v>17</v>
      </c>
      <c r="D501">
        <v>36</v>
      </c>
      <c r="E501">
        <v>77</v>
      </c>
      <c r="F501">
        <v>73</v>
      </c>
      <c r="G501">
        <v>1.18210320321091</v>
      </c>
      <c r="H501">
        <v>1.47696734246422</v>
      </c>
      <c r="I501" t="s">
        <v>849</v>
      </c>
      <c r="J501">
        <v>1.93924971422867E-3</v>
      </c>
      <c r="K501">
        <v>3.5672464550709299E-2</v>
      </c>
      <c r="L501" t="s">
        <v>1561</v>
      </c>
      <c r="M501" t="s">
        <v>851</v>
      </c>
      <c r="N501" t="s">
        <v>851</v>
      </c>
      <c r="O501" t="s">
        <v>851</v>
      </c>
      <c r="P501" t="s">
        <v>1682</v>
      </c>
    </row>
    <row r="502" spans="1:16">
      <c r="A502" t="s">
        <v>500</v>
      </c>
      <c r="B502">
        <v>933</v>
      </c>
      <c r="C502">
        <v>58</v>
      </c>
      <c r="D502">
        <v>65</v>
      </c>
      <c r="E502">
        <v>148</v>
      </c>
      <c r="F502">
        <v>115</v>
      </c>
      <c r="G502">
        <v>2.0888912487790501</v>
      </c>
      <c r="H502">
        <v>1.0706237660429601</v>
      </c>
      <c r="I502" t="s">
        <v>849</v>
      </c>
      <c r="J502">
        <v>1.9536777253049099E-3</v>
      </c>
      <c r="K502">
        <v>3.5904328939026703E-2</v>
      </c>
      <c r="L502" t="s">
        <v>851</v>
      </c>
      <c r="M502" t="s">
        <v>851</v>
      </c>
      <c r="N502" t="s">
        <v>881</v>
      </c>
      <c r="O502" t="s">
        <v>882</v>
      </c>
      <c r="P502" t="s">
        <v>1683</v>
      </c>
    </row>
    <row r="503" spans="1:16">
      <c r="A503" t="s">
        <v>501</v>
      </c>
      <c r="B503">
        <v>912</v>
      </c>
      <c r="C503">
        <v>48</v>
      </c>
      <c r="D503">
        <v>63</v>
      </c>
      <c r="E503">
        <v>106</v>
      </c>
      <c r="F503">
        <v>136</v>
      </c>
      <c r="G503">
        <v>1.9542178340498699</v>
      </c>
      <c r="H503">
        <v>1.0882038057163801</v>
      </c>
      <c r="I503" t="s">
        <v>849</v>
      </c>
      <c r="J503">
        <v>2.0064379988009298E-3</v>
      </c>
      <c r="K503">
        <v>3.6588191824288303E-2</v>
      </c>
      <c r="L503" t="s">
        <v>851</v>
      </c>
      <c r="M503" t="s">
        <v>851</v>
      </c>
      <c r="N503" t="s">
        <v>851</v>
      </c>
      <c r="O503" t="s">
        <v>851</v>
      </c>
      <c r="P503" t="s">
        <v>1684</v>
      </c>
    </row>
    <row r="504" spans="1:16">
      <c r="A504" t="s">
        <v>502</v>
      </c>
      <c r="B504">
        <v>759</v>
      </c>
      <c r="C504">
        <v>78</v>
      </c>
      <c r="D504">
        <v>213</v>
      </c>
      <c r="E504">
        <v>362</v>
      </c>
      <c r="F504">
        <v>280</v>
      </c>
      <c r="G504">
        <v>3.33956515695811</v>
      </c>
      <c r="H504">
        <v>1.13535702476078</v>
      </c>
      <c r="I504" t="s">
        <v>849</v>
      </c>
      <c r="J504">
        <v>2.0189453918319201E-3</v>
      </c>
      <c r="K504">
        <v>3.6731292128718097E-2</v>
      </c>
      <c r="L504" t="s">
        <v>851</v>
      </c>
      <c r="M504" t="s">
        <v>1685</v>
      </c>
      <c r="N504" t="s">
        <v>851</v>
      </c>
      <c r="O504" t="s">
        <v>851</v>
      </c>
      <c r="P504" t="s">
        <v>1686</v>
      </c>
    </row>
    <row r="505" spans="1:16">
      <c r="A505" t="s">
        <v>503</v>
      </c>
      <c r="B505">
        <v>804</v>
      </c>
      <c r="C505">
        <v>41</v>
      </c>
      <c r="D505">
        <v>91</v>
      </c>
      <c r="E505">
        <v>169</v>
      </c>
      <c r="F505">
        <v>135</v>
      </c>
      <c r="G505">
        <v>2.2569642241472501</v>
      </c>
      <c r="H505">
        <v>1.18976143046909</v>
      </c>
      <c r="I505" t="s">
        <v>849</v>
      </c>
      <c r="J505">
        <v>2.02129462206606E-3</v>
      </c>
      <c r="K505">
        <v>3.6752824763045401E-2</v>
      </c>
      <c r="L505" t="s">
        <v>851</v>
      </c>
      <c r="M505" t="s">
        <v>851</v>
      </c>
      <c r="N505" t="s">
        <v>891</v>
      </c>
      <c r="O505" t="s">
        <v>1333</v>
      </c>
      <c r="P505" t="s">
        <v>1687</v>
      </c>
    </row>
    <row r="506" spans="1:16">
      <c r="A506" t="s">
        <v>504</v>
      </c>
      <c r="B506">
        <v>891</v>
      </c>
      <c r="C506">
        <v>46</v>
      </c>
      <c r="D506">
        <v>62</v>
      </c>
      <c r="E506">
        <v>130</v>
      </c>
      <c r="F506">
        <v>108</v>
      </c>
      <c r="G506">
        <v>1.93234329945835</v>
      </c>
      <c r="H506">
        <v>1.1152602199339801</v>
      </c>
      <c r="I506" t="s">
        <v>849</v>
      </c>
      <c r="J506">
        <v>2.0284233557650499E-3</v>
      </c>
      <c r="K506">
        <v>3.6778846883947301E-2</v>
      </c>
      <c r="L506" t="s">
        <v>857</v>
      </c>
      <c r="M506" t="s">
        <v>851</v>
      </c>
      <c r="N506" t="s">
        <v>851</v>
      </c>
      <c r="O506" t="s">
        <v>851</v>
      </c>
      <c r="P506" t="s">
        <v>1688</v>
      </c>
    </row>
    <row r="507" spans="1:16">
      <c r="A507" t="s">
        <v>505</v>
      </c>
      <c r="B507">
        <v>2859</v>
      </c>
      <c r="C507">
        <v>274</v>
      </c>
      <c r="D507">
        <v>139</v>
      </c>
      <c r="E507">
        <v>535</v>
      </c>
      <c r="F507">
        <v>340</v>
      </c>
      <c r="G507">
        <v>3.8157929081668098</v>
      </c>
      <c r="H507">
        <v>1.04869802912125</v>
      </c>
      <c r="I507" t="s">
        <v>849</v>
      </c>
      <c r="J507">
        <v>2.0400117417450699E-3</v>
      </c>
      <c r="K507">
        <v>3.6922807236211497E-2</v>
      </c>
      <c r="L507" t="s">
        <v>851</v>
      </c>
      <c r="M507" t="s">
        <v>851</v>
      </c>
      <c r="N507" t="s">
        <v>851</v>
      </c>
      <c r="O507" t="s">
        <v>851</v>
      </c>
      <c r="P507" t="s">
        <v>1689</v>
      </c>
    </row>
    <row r="508" spans="1:16">
      <c r="A508" t="s">
        <v>506</v>
      </c>
      <c r="B508">
        <v>543</v>
      </c>
      <c r="C508">
        <v>11</v>
      </c>
      <c r="D508">
        <v>10</v>
      </c>
      <c r="E508">
        <v>27</v>
      </c>
      <c r="F508">
        <v>49</v>
      </c>
      <c r="G508">
        <v>0.17199637228858</v>
      </c>
      <c r="H508">
        <v>1.79581846427734</v>
      </c>
      <c r="I508" t="s">
        <v>849</v>
      </c>
      <c r="J508">
        <v>2.2091405317671399E-3</v>
      </c>
      <c r="K508">
        <v>3.89334778234132E-2</v>
      </c>
      <c r="L508" t="s">
        <v>857</v>
      </c>
      <c r="M508" t="s">
        <v>851</v>
      </c>
      <c r="N508" t="s">
        <v>851</v>
      </c>
      <c r="O508" t="s">
        <v>851</v>
      </c>
      <c r="P508" t="s">
        <v>1690</v>
      </c>
    </row>
    <row r="509" spans="1:16">
      <c r="A509" t="s">
        <v>507</v>
      </c>
      <c r="B509">
        <v>2094</v>
      </c>
      <c r="C509">
        <v>15</v>
      </c>
      <c r="D509">
        <v>13</v>
      </c>
      <c r="E509">
        <v>31</v>
      </c>
      <c r="F509">
        <v>64</v>
      </c>
      <c r="G509">
        <v>0.48908050150468502</v>
      </c>
      <c r="H509">
        <v>1.7015812764403599</v>
      </c>
      <c r="I509" t="s">
        <v>849</v>
      </c>
      <c r="J509">
        <v>2.2239869264543198E-3</v>
      </c>
      <c r="K509">
        <v>3.9129511051438803E-2</v>
      </c>
      <c r="L509" t="s">
        <v>851</v>
      </c>
      <c r="M509" t="s">
        <v>851</v>
      </c>
      <c r="N509" t="s">
        <v>851</v>
      </c>
      <c r="O509" t="s">
        <v>851</v>
      </c>
      <c r="P509" t="s">
        <v>1691</v>
      </c>
    </row>
    <row r="510" spans="1:16">
      <c r="A510" t="s">
        <v>508</v>
      </c>
      <c r="B510">
        <v>2601</v>
      </c>
      <c r="C510">
        <v>58</v>
      </c>
      <c r="D510">
        <v>66</v>
      </c>
      <c r="E510">
        <v>126</v>
      </c>
      <c r="F510">
        <v>129</v>
      </c>
      <c r="G510">
        <v>2.0589377313729802</v>
      </c>
      <c r="H510">
        <v>1.0075233746038701</v>
      </c>
      <c r="I510" t="s">
        <v>849</v>
      </c>
      <c r="J510">
        <v>2.2521353716130101E-3</v>
      </c>
      <c r="K510">
        <v>3.9470581507274297E-2</v>
      </c>
      <c r="L510" t="s">
        <v>851</v>
      </c>
      <c r="M510" t="s">
        <v>851</v>
      </c>
      <c r="N510" t="s">
        <v>1692</v>
      </c>
      <c r="O510" t="s">
        <v>1693</v>
      </c>
      <c r="P510" t="s">
        <v>1694</v>
      </c>
    </row>
    <row r="511" spans="1:16">
      <c r="A511" t="s">
        <v>509</v>
      </c>
      <c r="B511">
        <v>3045</v>
      </c>
      <c r="C511">
        <v>12</v>
      </c>
      <c r="D511">
        <v>8</v>
      </c>
      <c r="E511">
        <v>43</v>
      </c>
      <c r="F511">
        <v>29</v>
      </c>
      <c r="G511">
        <v>0.11197931915878399</v>
      </c>
      <c r="H511">
        <v>1.80724467311087</v>
      </c>
      <c r="I511" t="s">
        <v>849</v>
      </c>
      <c r="J511">
        <v>2.25519815799118E-3</v>
      </c>
      <c r="K511">
        <v>3.9485824494759902E-2</v>
      </c>
      <c r="L511" t="s">
        <v>1115</v>
      </c>
      <c r="M511" t="s">
        <v>851</v>
      </c>
      <c r="N511" t="s">
        <v>851</v>
      </c>
      <c r="O511" t="s">
        <v>851</v>
      </c>
      <c r="P511" t="s">
        <v>1695</v>
      </c>
    </row>
    <row r="512" spans="1:16">
      <c r="A512" t="s">
        <v>510</v>
      </c>
      <c r="B512">
        <v>1191</v>
      </c>
      <c r="C512">
        <v>97</v>
      </c>
      <c r="D512">
        <v>63</v>
      </c>
      <c r="E512">
        <v>158</v>
      </c>
      <c r="F512">
        <v>173</v>
      </c>
      <c r="G512">
        <v>2.4277214469286501</v>
      </c>
      <c r="H512">
        <v>1.0047054857445099</v>
      </c>
      <c r="I512" t="s">
        <v>849</v>
      </c>
      <c r="J512">
        <v>2.2577560589403601E-3</v>
      </c>
      <c r="K512">
        <v>3.9485824494759902E-2</v>
      </c>
      <c r="L512" t="s">
        <v>851</v>
      </c>
      <c r="M512" t="s">
        <v>886</v>
      </c>
      <c r="N512" t="s">
        <v>1696</v>
      </c>
      <c r="O512" t="s">
        <v>1697</v>
      </c>
      <c r="P512" t="s">
        <v>1698</v>
      </c>
    </row>
    <row r="513" spans="1:16">
      <c r="A513" t="s">
        <v>511</v>
      </c>
      <c r="B513">
        <v>543</v>
      </c>
      <c r="C513">
        <v>14</v>
      </c>
      <c r="D513">
        <v>7</v>
      </c>
      <c r="E513">
        <v>49</v>
      </c>
      <c r="F513">
        <v>31</v>
      </c>
      <c r="G513">
        <v>0.237484293417978</v>
      </c>
      <c r="H513">
        <v>1.8873639792019801</v>
      </c>
      <c r="I513" t="s">
        <v>849</v>
      </c>
      <c r="J513">
        <v>2.2611203832127199E-3</v>
      </c>
      <c r="K513">
        <v>3.9485824494759902E-2</v>
      </c>
      <c r="L513" t="s">
        <v>851</v>
      </c>
      <c r="M513" t="s">
        <v>851</v>
      </c>
      <c r="N513" t="s">
        <v>851</v>
      </c>
      <c r="O513" t="s">
        <v>851</v>
      </c>
      <c r="P513" t="s">
        <v>1699</v>
      </c>
    </row>
    <row r="514" spans="1:16">
      <c r="A514" t="s">
        <v>512</v>
      </c>
      <c r="B514">
        <v>1638</v>
      </c>
      <c r="C514">
        <v>37</v>
      </c>
      <c r="D514">
        <v>36</v>
      </c>
      <c r="E514">
        <v>93</v>
      </c>
      <c r="F514">
        <v>83</v>
      </c>
      <c r="G514">
        <v>1.47075589432981</v>
      </c>
      <c r="H514">
        <v>1.2365280342299401</v>
      </c>
      <c r="I514" t="s">
        <v>849</v>
      </c>
      <c r="J514">
        <v>2.2670510826368301E-3</v>
      </c>
      <c r="K514">
        <v>3.9490526842241198E-2</v>
      </c>
      <c r="L514" t="s">
        <v>857</v>
      </c>
      <c r="M514" t="s">
        <v>851</v>
      </c>
      <c r="N514" t="s">
        <v>1700</v>
      </c>
      <c r="O514" t="s">
        <v>1701</v>
      </c>
      <c r="P514" t="s">
        <v>1702</v>
      </c>
    </row>
    <row r="515" spans="1:16">
      <c r="A515" t="s">
        <v>513</v>
      </c>
      <c r="B515">
        <v>978</v>
      </c>
      <c r="C515">
        <v>12</v>
      </c>
      <c r="D515">
        <v>26</v>
      </c>
      <c r="E515">
        <v>64</v>
      </c>
      <c r="F515">
        <v>52</v>
      </c>
      <c r="G515">
        <v>0.80317170658137604</v>
      </c>
      <c r="H515">
        <v>1.5875496666828799</v>
      </c>
      <c r="I515" t="s">
        <v>849</v>
      </c>
      <c r="J515">
        <v>2.2711318444531099E-3</v>
      </c>
      <c r="K515">
        <v>3.9539765833110002E-2</v>
      </c>
      <c r="L515" t="s">
        <v>851</v>
      </c>
      <c r="M515" t="s">
        <v>851</v>
      </c>
      <c r="N515" t="s">
        <v>851</v>
      </c>
      <c r="O515" t="s">
        <v>851</v>
      </c>
      <c r="P515" t="s">
        <v>1703</v>
      </c>
    </row>
    <row r="516" spans="1:16">
      <c r="A516" t="s">
        <v>514</v>
      </c>
      <c r="B516">
        <v>2124</v>
      </c>
      <c r="C516">
        <v>43</v>
      </c>
      <c r="D516">
        <v>36</v>
      </c>
      <c r="E516">
        <v>84</v>
      </c>
      <c r="F516">
        <v>104</v>
      </c>
      <c r="G516">
        <v>1.5644943773697599</v>
      </c>
      <c r="H516">
        <v>1.20720275700993</v>
      </c>
      <c r="I516" t="s">
        <v>849</v>
      </c>
      <c r="J516">
        <v>2.2854488768664998E-3</v>
      </c>
      <c r="K516">
        <v>3.9701332032354798E-2</v>
      </c>
      <c r="L516" t="s">
        <v>851</v>
      </c>
      <c r="M516" t="s">
        <v>851</v>
      </c>
      <c r="N516" t="s">
        <v>851</v>
      </c>
      <c r="O516" t="s">
        <v>851</v>
      </c>
      <c r="P516" t="s">
        <v>1704</v>
      </c>
    </row>
    <row r="517" spans="1:16">
      <c r="A517" t="s">
        <v>515</v>
      </c>
      <c r="B517">
        <v>1461</v>
      </c>
      <c r="C517">
        <v>19</v>
      </c>
      <c r="D517">
        <v>15</v>
      </c>
      <c r="E517">
        <v>61</v>
      </c>
      <c r="F517">
        <v>44</v>
      </c>
      <c r="G517">
        <v>0.66740406553986797</v>
      </c>
      <c r="H517">
        <v>1.5919073851777199</v>
      </c>
      <c r="I517" t="s">
        <v>849</v>
      </c>
      <c r="J517">
        <v>2.3519942378550599E-3</v>
      </c>
      <c r="K517">
        <v>4.0566754007293301E-2</v>
      </c>
      <c r="L517" t="s">
        <v>941</v>
      </c>
      <c r="M517" t="s">
        <v>851</v>
      </c>
      <c r="N517" t="s">
        <v>1705</v>
      </c>
      <c r="O517" t="s">
        <v>1706</v>
      </c>
      <c r="P517" t="s">
        <v>1707</v>
      </c>
    </row>
    <row r="518" spans="1:16">
      <c r="A518" t="s">
        <v>516</v>
      </c>
      <c r="B518">
        <v>750</v>
      </c>
      <c r="C518">
        <v>43</v>
      </c>
      <c r="D518">
        <v>29</v>
      </c>
      <c r="E518">
        <v>83</v>
      </c>
      <c r="F518">
        <v>96</v>
      </c>
      <c r="G518">
        <v>1.47976876225224</v>
      </c>
      <c r="H518">
        <v>1.26813624968487</v>
      </c>
      <c r="I518" t="s">
        <v>849</v>
      </c>
      <c r="J518">
        <v>2.3624613335685401E-3</v>
      </c>
      <c r="K518">
        <v>4.0725010052532901E-2</v>
      </c>
      <c r="L518" t="s">
        <v>851</v>
      </c>
      <c r="M518" t="s">
        <v>851</v>
      </c>
      <c r="N518" t="s">
        <v>1708</v>
      </c>
      <c r="O518" t="s">
        <v>1581</v>
      </c>
      <c r="P518" t="s">
        <v>1709</v>
      </c>
    </row>
    <row r="519" spans="1:16">
      <c r="A519" t="s">
        <v>517</v>
      </c>
      <c r="B519">
        <v>771</v>
      </c>
      <c r="C519">
        <v>83</v>
      </c>
      <c r="D519">
        <v>57</v>
      </c>
      <c r="E519">
        <v>117</v>
      </c>
      <c r="F519">
        <v>194</v>
      </c>
      <c r="G519">
        <v>2.2998066862396498</v>
      </c>
      <c r="H519">
        <v>1.0971041288446399</v>
      </c>
      <c r="I519" t="s">
        <v>849</v>
      </c>
      <c r="J519">
        <v>2.39694735801344E-3</v>
      </c>
      <c r="K519">
        <v>4.1073754662654803E-2</v>
      </c>
      <c r="L519" t="s">
        <v>851</v>
      </c>
      <c r="M519" t="s">
        <v>851</v>
      </c>
      <c r="N519" t="s">
        <v>851</v>
      </c>
      <c r="O519" t="s">
        <v>851</v>
      </c>
      <c r="P519" t="s">
        <v>1710</v>
      </c>
    </row>
    <row r="520" spans="1:16">
      <c r="A520" t="s">
        <v>518</v>
      </c>
      <c r="B520">
        <v>708</v>
      </c>
      <c r="C520">
        <v>47</v>
      </c>
      <c r="D520">
        <v>77</v>
      </c>
      <c r="E520">
        <v>139</v>
      </c>
      <c r="F520">
        <v>126</v>
      </c>
      <c r="G520">
        <v>2.0953753961560801</v>
      </c>
      <c r="H520">
        <v>1.0725271767899001</v>
      </c>
      <c r="I520" t="s">
        <v>849</v>
      </c>
      <c r="J520">
        <v>2.4100919853761202E-3</v>
      </c>
      <c r="K520">
        <v>4.1163483319026903E-2</v>
      </c>
      <c r="L520" t="s">
        <v>851</v>
      </c>
      <c r="M520" t="s">
        <v>851</v>
      </c>
      <c r="N520" t="s">
        <v>851</v>
      </c>
      <c r="O520" t="s">
        <v>851</v>
      </c>
      <c r="P520" t="s">
        <v>1711</v>
      </c>
    </row>
    <row r="521" spans="1:16">
      <c r="A521" t="s">
        <v>519</v>
      </c>
      <c r="B521">
        <v>1191</v>
      </c>
      <c r="C521">
        <v>17</v>
      </c>
      <c r="D521">
        <v>20</v>
      </c>
      <c r="E521">
        <v>65</v>
      </c>
      <c r="F521">
        <v>44</v>
      </c>
      <c r="G521">
        <v>0.73415812069029696</v>
      </c>
      <c r="H521">
        <v>1.5317962737086199</v>
      </c>
      <c r="I521" t="s">
        <v>849</v>
      </c>
      <c r="J521">
        <v>2.4397190930762402E-3</v>
      </c>
      <c r="K521">
        <v>4.1537073413419501E-2</v>
      </c>
      <c r="L521" t="s">
        <v>851</v>
      </c>
      <c r="M521" t="s">
        <v>851</v>
      </c>
      <c r="N521" t="s">
        <v>851</v>
      </c>
      <c r="O521" t="s">
        <v>851</v>
      </c>
      <c r="P521" t="s">
        <v>1712</v>
      </c>
    </row>
    <row r="522" spans="1:16">
      <c r="A522" t="s">
        <v>520</v>
      </c>
      <c r="B522">
        <v>669</v>
      </c>
      <c r="C522">
        <v>16</v>
      </c>
      <c r="D522">
        <v>16</v>
      </c>
      <c r="E522">
        <v>82</v>
      </c>
      <c r="F522">
        <v>31</v>
      </c>
      <c r="G522">
        <v>0.73129843054481702</v>
      </c>
      <c r="H522">
        <v>1.8035984361492099</v>
      </c>
      <c r="I522" t="s">
        <v>849</v>
      </c>
      <c r="J522">
        <v>2.4569933560090501E-3</v>
      </c>
      <c r="K522">
        <v>4.1770507878027503E-2</v>
      </c>
      <c r="L522" t="s">
        <v>851</v>
      </c>
      <c r="M522" t="s">
        <v>1101</v>
      </c>
      <c r="N522" t="s">
        <v>1102</v>
      </c>
      <c r="O522" t="s">
        <v>1103</v>
      </c>
      <c r="P522" t="s">
        <v>1713</v>
      </c>
    </row>
    <row r="523" spans="1:16">
      <c r="A523" t="s">
        <v>521</v>
      </c>
      <c r="B523">
        <v>2430</v>
      </c>
      <c r="C523">
        <v>156</v>
      </c>
      <c r="D523">
        <v>49</v>
      </c>
      <c r="E523">
        <v>361</v>
      </c>
      <c r="F523">
        <v>204</v>
      </c>
      <c r="G523">
        <v>3.0815690991260598</v>
      </c>
      <c r="H523">
        <v>1.4226364483343801</v>
      </c>
      <c r="I523" t="s">
        <v>849</v>
      </c>
      <c r="J523">
        <v>2.46159651878985E-3</v>
      </c>
      <c r="K523">
        <v>4.1808914940358502E-2</v>
      </c>
      <c r="L523" t="s">
        <v>1115</v>
      </c>
      <c r="M523" t="s">
        <v>851</v>
      </c>
      <c r="N523" t="s">
        <v>851</v>
      </c>
      <c r="O523" t="s">
        <v>851</v>
      </c>
      <c r="P523" t="s">
        <v>1714</v>
      </c>
    </row>
    <row r="524" spans="1:16">
      <c r="A524" t="s">
        <v>522</v>
      </c>
      <c r="B524">
        <v>1170</v>
      </c>
      <c r="C524">
        <v>46</v>
      </c>
      <c r="D524">
        <v>58</v>
      </c>
      <c r="E524">
        <v>129</v>
      </c>
      <c r="F524">
        <v>100</v>
      </c>
      <c r="G524">
        <v>1.87975597580136</v>
      </c>
      <c r="H524">
        <v>1.1146893401625699</v>
      </c>
      <c r="I524" t="s">
        <v>849</v>
      </c>
      <c r="J524">
        <v>2.4810471191495402E-3</v>
      </c>
      <c r="K524">
        <v>4.2056416462185997E-2</v>
      </c>
      <c r="L524" t="s">
        <v>1715</v>
      </c>
      <c r="M524" t="s">
        <v>851</v>
      </c>
      <c r="N524" t="s">
        <v>1716</v>
      </c>
      <c r="O524" t="s">
        <v>882</v>
      </c>
      <c r="P524" t="s">
        <v>1717</v>
      </c>
    </row>
    <row r="525" spans="1:16">
      <c r="A525" t="s">
        <v>523</v>
      </c>
      <c r="B525">
        <v>1041</v>
      </c>
      <c r="C525">
        <v>15</v>
      </c>
      <c r="D525">
        <v>26</v>
      </c>
      <c r="E525">
        <v>44</v>
      </c>
      <c r="F525">
        <v>81</v>
      </c>
      <c r="G525">
        <v>0.89664784424337396</v>
      </c>
      <c r="H525">
        <v>1.5627808392639599</v>
      </c>
      <c r="I525" t="s">
        <v>849</v>
      </c>
      <c r="J525">
        <v>2.5082934616694301E-3</v>
      </c>
      <c r="K525">
        <v>4.2404281261649003E-2</v>
      </c>
      <c r="L525" t="s">
        <v>937</v>
      </c>
      <c r="M525" t="s">
        <v>851</v>
      </c>
      <c r="N525" t="s">
        <v>1718</v>
      </c>
      <c r="O525" t="s">
        <v>1719</v>
      </c>
      <c r="P525" t="s">
        <v>1720</v>
      </c>
    </row>
    <row r="526" spans="1:16">
      <c r="A526" t="s">
        <v>524</v>
      </c>
      <c r="B526">
        <v>1239</v>
      </c>
      <c r="C526">
        <v>54</v>
      </c>
      <c r="D526">
        <v>31</v>
      </c>
      <c r="E526">
        <v>85</v>
      </c>
      <c r="F526">
        <v>129</v>
      </c>
      <c r="G526">
        <v>1.72149304227683</v>
      </c>
      <c r="H526">
        <v>1.2764231686091201</v>
      </c>
      <c r="I526" t="s">
        <v>849</v>
      </c>
      <c r="J526">
        <v>2.59000259404258E-3</v>
      </c>
      <c r="K526">
        <v>4.3229323339104599E-2</v>
      </c>
      <c r="L526" t="s">
        <v>851</v>
      </c>
      <c r="M526" t="s">
        <v>931</v>
      </c>
      <c r="N526" t="s">
        <v>1545</v>
      </c>
      <c r="O526" t="s">
        <v>1528</v>
      </c>
      <c r="P526" t="s">
        <v>1721</v>
      </c>
    </row>
    <row r="527" spans="1:16">
      <c r="A527" t="s">
        <v>525</v>
      </c>
      <c r="B527">
        <v>975</v>
      </c>
      <c r="C527">
        <v>18</v>
      </c>
      <c r="D527">
        <v>27</v>
      </c>
      <c r="E527">
        <v>74</v>
      </c>
      <c r="F527">
        <v>53</v>
      </c>
      <c r="G527">
        <v>0.95785156244071801</v>
      </c>
      <c r="H527">
        <v>1.47370567829588</v>
      </c>
      <c r="I527" t="s">
        <v>849</v>
      </c>
      <c r="J527">
        <v>2.6127932991160401E-3</v>
      </c>
      <c r="K527">
        <v>4.34716411228653E-2</v>
      </c>
      <c r="L527" t="s">
        <v>937</v>
      </c>
      <c r="M527" t="s">
        <v>1573</v>
      </c>
      <c r="N527" t="s">
        <v>1511</v>
      </c>
      <c r="O527" t="s">
        <v>1722</v>
      </c>
      <c r="P527" t="s">
        <v>1723</v>
      </c>
    </row>
    <row r="528" spans="1:16">
      <c r="A528" t="s">
        <v>526</v>
      </c>
      <c r="B528">
        <v>1554</v>
      </c>
      <c r="C528">
        <v>31</v>
      </c>
      <c r="D528">
        <v>42</v>
      </c>
      <c r="E528">
        <v>81</v>
      </c>
      <c r="F528">
        <v>94</v>
      </c>
      <c r="G528">
        <v>1.4599879743196</v>
      </c>
      <c r="H528">
        <v>1.2269575251545799</v>
      </c>
      <c r="I528" t="s">
        <v>849</v>
      </c>
      <c r="J528">
        <v>2.6204857657688798E-3</v>
      </c>
      <c r="K528">
        <v>4.3530714282890903E-2</v>
      </c>
      <c r="L528" t="s">
        <v>1724</v>
      </c>
      <c r="M528" t="s">
        <v>851</v>
      </c>
      <c r="N528" t="s">
        <v>851</v>
      </c>
      <c r="O528" t="s">
        <v>851</v>
      </c>
      <c r="P528" t="s">
        <v>1725</v>
      </c>
    </row>
    <row r="529" spans="1:16">
      <c r="A529" t="s">
        <v>527</v>
      </c>
      <c r="B529">
        <v>627</v>
      </c>
      <c r="C529">
        <v>49</v>
      </c>
      <c r="D529">
        <v>33</v>
      </c>
      <c r="E529">
        <v>102</v>
      </c>
      <c r="F529">
        <v>95</v>
      </c>
      <c r="G529">
        <v>1.631118005137</v>
      </c>
      <c r="H529">
        <v>1.2245828004635499</v>
      </c>
      <c r="I529" t="s">
        <v>849</v>
      </c>
      <c r="J529">
        <v>2.6559603121926699E-3</v>
      </c>
      <c r="K529">
        <v>4.39578859228991E-2</v>
      </c>
      <c r="L529" t="s">
        <v>851</v>
      </c>
      <c r="M529" t="s">
        <v>851</v>
      </c>
      <c r="N529" t="s">
        <v>851</v>
      </c>
      <c r="O529" t="s">
        <v>851</v>
      </c>
      <c r="P529" t="s">
        <v>1726</v>
      </c>
    </row>
    <row r="530" spans="1:16">
      <c r="A530" t="s">
        <v>528</v>
      </c>
      <c r="B530">
        <v>3642</v>
      </c>
      <c r="C530">
        <v>108</v>
      </c>
      <c r="D530">
        <v>105</v>
      </c>
      <c r="E530">
        <v>141</v>
      </c>
      <c r="F530">
        <v>314</v>
      </c>
      <c r="G530">
        <v>2.8512484565060601</v>
      </c>
      <c r="H530">
        <v>1.03945786346839</v>
      </c>
      <c r="I530" t="s">
        <v>849</v>
      </c>
      <c r="J530">
        <v>2.7068194877919202E-3</v>
      </c>
      <c r="K530">
        <v>4.4588982043151301E-2</v>
      </c>
      <c r="L530" t="s">
        <v>1465</v>
      </c>
      <c r="M530" t="s">
        <v>851</v>
      </c>
      <c r="N530" t="s">
        <v>851</v>
      </c>
      <c r="O530" t="s">
        <v>1098</v>
      </c>
      <c r="P530" t="s">
        <v>1727</v>
      </c>
    </row>
    <row r="531" spans="1:16">
      <c r="A531" t="s">
        <v>529</v>
      </c>
      <c r="B531">
        <v>561</v>
      </c>
      <c r="C531">
        <v>46</v>
      </c>
      <c r="D531">
        <v>45</v>
      </c>
      <c r="E531">
        <v>139</v>
      </c>
      <c r="F531">
        <v>80</v>
      </c>
      <c r="G531">
        <v>1.7842763466666001</v>
      </c>
      <c r="H531">
        <v>1.2459597296587801</v>
      </c>
      <c r="I531" t="s">
        <v>849</v>
      </c>
      <c r="J531">
        <v>2.7567562369107102E-3</v>
      </c>
      <c r="K531">
        <v>4.5246104837874897E-2</v>
      </c>
      <c r="L531" t="s">
        <v>851</v>
      </c>
      <c r="M531" t="s">
        <v>851</v>
      </c>
      <c r="N531" t="s">
        <v>1728</v>
      </c>
      <c r="O531" t="s">
        <v>1729</v>
      </c>
      <c r="P531" t="s">
        <v>1730</v>
      </c>
    </row>
    <row r="532" spans="1:16">
      <c r="A532" t="s">
        <v>530</v>
      </c>
      <c r="B532">
        <v>1008</v>
      </c>
      <c r="C532">
        <v>13</v>
      </c>
      <c r="D532">
        <v>24</v>
      </c>
      <c r="E532">
        <v>53</v>
      </c>
      <c r="F532">
        <v>54</v>
      </c>
      <c r="G532">
        <v>0.70919542276866698</v>
      </c>
      <c r="H532">
        <v>1.50123825009961</v>
      </c>
      <c r="I532" t="s">
        <v>849</v>
      </c>
      <c r="J532">
        <v>2.8731556547407699E-3</v>
      </c>
      <c r="K532">
        <v>4.6767023561343199E-2</v>
      </c>
      <c r="L532" t="s">
        <v>851</v>
      </c>
      <c r="M532" t="s">
        <v>851</v>
      </c>
      <c r="N532" t="s">
        <v>851</v>
      </c>
      <c r="O532" t="s">
        <v>851</v>
      </c>
      <c r="P532" t="s">
        <v>1731</v>
      </c>
    </row>
    <row r="533" spans="1:16">
      <c r="A533" t="s">
        <v>531</v>
      </c>
      <c r="B533">
        <v>417</v>
      </c>
      <c r="C533">
        <v>62</v>
      </c>
      <c r="D533">
        <v>52</v>
      </c>
      <c r="E533">
        <v>104</v>
      </c>
      <c r="F533">
        <v>141</v>
      </c>
      <c r="G533">
        <v>1.9797034708772601</v>
      </c>
      <c r="H533">
        <v>1.05853233656319</v>
      </c>
      <c r="I533" t="s">
        <v>849</v>
      </c>
      <c r="J533">
        <v>2.8849112142663399E-3</v>
      </c>
      <c r="K533">
        <v>4.6861600038435501E-2</v>
      </c>
      <c r="L533" t="s">
        <v>851</v>
      </c>
      <c r="M533" t="s">
        <v>851</v>
      </c>
      <c r="N533" t="s">
        <v>851</v>
      </c>
      <c r="O533" t="s">
        <v>851</v>
      </c>
      <c r="P533" t="s">
        <v>1732</v>
      </c>
    </row>
    <row r="534" spans="1:16">
      <c r="A534" t="s">
        <v>532</v>
      </c>
      <c r="B534">
        <v>1068</v>
      </c>
      <c r="C534">
        <v>23</v>
      </c>
      <c r="D534">
        <v>9</v>
      </c>
      <c r="E534">
        <v>39</v>
      </c>
      <c r="F534">
        <v>73</v>
      </c>
      <c r="G534">
        <v>0.70564798750202196</v>
      </c>
      <c r="H534">
        <v>1.7374664187387201</v>
      </c>
      <c r="I534" t="s">
        <v>849</v>
      </c>
      <c r="J534">
        <v>2.9083655594481202E-3</v>
      </c>
      <c r="K534">
        <v>4.7159514726832101E-2</v>
      </c>
      <c r="L534" t="s">
        <v>1422</v>
      </c>
      <c r="M534" t="s">
        <v>851</v>
      </c>
      <c r="N534" t="s">
        <v>873</v>
      </c>
      <c r="O534" t="s">
        <v>851</v>
      </c>
      <c r="P534" t="s">
        <v>1733</v>
      </c>
    </row>
    <row r="535" spans="1:16">
      <c r="A535" t="s">
        <v>533</v>
      </c>
      <c r="B535">
        <v>579</v>
      </c>
      <c r="C535">
        <v>71</v>
      </c>
      <c r="D535">
        <v>55</v>
      </c>
      <c r="E535">
        <v>154</v>
      </c>
      <c r="F535">
        <v>115</v>
      </c>
      <c r="G535">
        <v>2.1241893854071501</v>
      </c>
      <c r="H535">
        <v>1.0630425680465601</v>
      </c>
      <c r="I535" t="s">
        <v>849</v>
      </c>
      <c r="J535">
        <v>2.9252484686789399E-3</v>
      </c>
      <c r="K535">
        <v>4.7224863783399101E-2</v>
      </c>
      <c r="L535" t="s">
        <v>857</v>
      </c>
      <c r="M535" t="s">
        <v>1734</v>
      </c>
      <c r="N535" t="s">
        <v>1735</v>
      </c>
      <c r="O535" t="s">
        <v>1736</v>
      </c>
      <c r="P535" t="s">
        <v>1737</v>
      </c>
    </row>
    <row r="536" spans="1:16">
      <c r="A536" t="s">
        <v>534</v>
      </c>
      <c r="B536">
        <v>2961</v>
      </c>
      <c r="C536">
        <v>10</v>
      </c>
      <c r="D536">
        <v>23</v>
      </c>
      <c r="E536">
        <v>55</v>
      </c>
      <c r="F536">
        <v>47</v>
      </c>
      <c r="G536">
        <v>0.62264099659882</v>
      </c>
      <c r="H536">
        <v>1.60355409578263</v>
      </c>
      <c r="I536" t="s">
        <v>849</v>
      </c>
      <c r="J536">
        <v>2.9467890129972999E-3</v>
      </c>
      <c r="K536">
        <v>4.7451129106635202E-2</v>
      </c>
      <c r="L536" t="s">
        <v>851</v>
      </c>
      <c r="M536" t="s">
        <v>931</v>
      </c>
      <c r="N536" t="s">
        <v>1457</v>
      </c>
      <c r="O536" t="s">
        <v>1274</v>
      </c>
      <c r="P536" t="s">
        <v>1738</v>
      </c>
    </row>
    <row r="537" spans="1:16">
      <c r="A537" t="s">
        <v>535</v>
      </c>
      <c r="B537">
        <v>798</v>
      </c>
      <c r="C537">
        <v>17</v>
      </c>
      <c r="D537">
        <v>8</v>
      </c>
      <c r="E537">
        <v>42</v>
      </c>
      <c r="F537">
        <v>43</v>
      </c>
      <c r="G537">
        <v>0.34747777039468902</v>
      </c>
      <c r="H537">
        <v>1.71307651633517</v>
      </c>
      <c r="I537" t="s">
        <v>849</v>
      </c>
      <c r="J537">
        <v>2.9609397319519401E-3</v>
      </c>
      <c r="K537">
        <v>4.7557549062003497E-2</v>
      </c>
      <c r="L537" t="s">
        <v>851</v>
      </c>
      <c r="M537" t="s">
        <v>851</v>
      </c>
      <c r="N537" t="s">
        <v>851</v>
      </c>
      <c r="O537" t="s">
        <v>851</v>
      </c>
      <c r="P537" t="s">
        <v>1739</v>
      </c>
    </row>
    <row r="538" spans="1:16">
      <c r="A538" t="s">
        <v>536</v>
      </c>
      <c r="B538">
        <v>2616</v>
      </c>
      <c r="C538">
        <v>44</v>
      </c>
      <c r="D538">
        <v>49</v>
      </c>
      <c r="E538">
        <v>87</v>
      </c>
      <c r="F538">
        <v>119</v>
      </c>
      <c r="G538">
        <v>1.7206841211259001</v>
      </c>
      <c r="H538">
        <v>1.10639935312308</v>
      </c>
      <c r="I538" t="s">
        <v>849</v>
      </c>
      <c r="J538">
        <v>3.0364149234666602E-3</v>
      </c>
      <c r="K538">
        <v>4.8547224199787298E-2</v>
      </c>
      <c r="L538" t="s">
        <v>1115</v>
      </c>
      <c r="M538" t="s">
        <v>851</v>
      </c>
      <c r="N538" t="s">
        <v>851</v>
      </c>
      <c r="O538" t="s">
        <v>851</v>
      </c>
      <c r="P538" t="s">
        <v>1740</v>
      </c>
    </row>
    <row r="539" spans="1:16">
      <c r="A539" t="s">
        <v>537</v>
      </c>
      <c r="B539">
        <v>2808</v>
      </c>
      <c r="C539">
        <v>35</v>
      </c>
      <c r="D539">
        <v>18</v>
      </c>
      <c r="E539">
        <v>90</v>
      </c>
      <c r="F539">
        <v>63</v>
      </c>
      <c r="G539">
        <v>1.2115948532999401</v>
      </c>
      <c r="H539">
        <v>1.49107215441985</v>
      </c>
      <c r="I539" t="s">
        <v>849</v>
      </c>
      <c r="J539">
        <v>3.12302534721519E-3</v>
      </c>
      <c r="K539">
        <v>4.95550408517101E-2</v>
      </c>
      <c r="L539" t="s">
        <v>1115</v>
      </c>
      <c r="M539" t="s">
        <v>851</v>
      </c>
      <c r="N539" t="s">
        <v>851</v>
      </c>
      <c r="O539" t="s">
        <v>851</v>
      </c>
      <c r="P539" t="s">
        <v>1741</v>
      </c>
    </row>
    <row r="540" spans="1:16">
      <c r="A540" t="s">
        <v>538</v>
      </c>
      <c r="B540">
        <v>1395</v>
      </c>
      <c r="C540">
        <v>57</v>
      </c>
      <c r="D540">
        <v>51</v>
      </c>
      <c r="E540">
        <v>98</v>
      </c>
      <c r="F540">
        <v>135</v>
      </c>
      <c r="G540">
        <v>1.90662542678081</v>
      </c>
      <c r="H540">
        <v>1.0647555810514</v>
      </c>
      <c r="I540" t="s">
        <v>849</v>
      </c>
      <c r="J540">
        <v>3.1435823444647699E-3</v>
      </c>
      <c r="K540">
        <v>4.9781018452350403E-2</v>
      </c>
      <c r="L540" t="s">
        <v>1742</v>
      </c>
      <c r="M540" t="s">
        <v>851</v>
      </c>
      <c r="N540" t="s">
        <v>1743</v>
      </c>
      <c r="O540" t="s">
        <v>882</v>
      </c>
      <c r="P540" t="s">
        <v>1744</v>
      </c>
    </row>
    <row r="541" spans="1:16">
      <c r="A541" t="s">
        <v>754</v>
      </c>
      <c r="B541">
        <v>843</v>
      </c>
      <c r="C541">
        <v>39</v>
      </c>
      <c r="D541">
        <v>24</v>
      </c>
      <c r="E541">
        <v>159</v>
      </c>
      <c r="F541">
        <v>61</v>
      </c>
      <c r="G541">
        <v>1.6625779608578299</v>
      </c>
      <c r="H541">
        <v>1.78353109704145</v>
      </c>
      <c r="I541" t="s">
        <v>849</v>
      </c>
      <c r="J541">
        <v>7.4081124800674998E-4</v>
      </c>
      <c r="K541">
        <v>1.84400176656703E-2</v>
      </c>
      <c r="L541" t="s">
        <v>851</v>
      </c>
      <c r="M541" t="s">
        <v>851</v>
      </c>
      <c r="N541" t="s">
        <v>851</v>
      </c>
      <c r="O541" t="s">
        <v>1745</v>
      </c>
      <c r="P541" t="s">
        <v>1746</v>
      </c>
    </row>
    <row r="542" spans="1:16">
      <c r="A542" t="s">
        <v>755</v>
      </c>
      <c r="B542">
        <v>483</v>
      </c>
      <c r="C542">
        <v>131</v>
      </c>
      <c r="D542">
        <v>125</v>
      </c>
      <c r="E542">
        <v>290</v>
      </c>
      <c r="F542">
        <v>328</v>
      </c>
      <c r="G542">
        <v>3.2450805892339201</v>
      </c>
      <c r="H542">
        <v>1.2338329158064201</v>
      </c>
      <c r="I542" t="s">
        <v>849</v>
      </c>
      <c r="J542">
        <v>4.40786822952443E-7</v>
      </c>
      <c r="K542">
        <v>5.4287373987763999E-5</v>
      </c>
      <c r="L542" t="s">
        <v>989</v>
      </c>
      <c r="M542" t="s">
        <v>1167</v>
      </c>
      <c r="N542" t="s">
        <v>851</v>
      </c>
      <c r="O542" t="s">
        <v>1747</v>
      </c>
      <c r="P542" t="s">
        <v>1748</v>
      </c>
    </row>
    <row r="543" spans="1:16">
      <c r="A543" t="s">
        <v>756</v>
      </c>
      <c r="B543">
        <v>585</v>
      </c>
      <c r="C543">
        <v>3543</v>
      </c>
      <c r="D543">
        <v>3533</v>
      </c>
      <c r="E543">
        <v>6611</v>
      </c>
      <c r="F543">
        <v>8489</v>
      </c>
      <c r="G543">
        <v>7.8949018466245597</v>
      </c>
      <c r="H543">
        <v>1.05312903075377</v>
      </c>
      <c r="I543" t="s">
        <v>849</v>
      </c>
      <c r="J543">
        <v>6.2967643267055602E-9</v>
      </c>
      <c r="K543">
        <v>1.39882904467667E-6</v>
      </c>
      <c r="L543" t="s">
        <v>851</v>
      </c>
      <c r="M543" t="s">
        <v>851</v>
      </c>
      <c r="N543" t="s">
        <v>851</v>
      </c>
      <c r="O543" t="s">
        <v>851</v>
      </c>
      <c r="P543" t="s">
        <v>1749</v>
      </c>
    </row>
    <row r="544" spans="1:16">
      <c r="A544" t="s">
        <v>757</v>
      </c>
      <c r="B544">
        <v>642</v>
      </c>
      <c r="C544">
        <v>2110</v>
      </c>
      <c r="D544">
        <v>2056</v>
      </c>
      <c r="E544">
        <v>4170</v>
      </c>
      <c r="F544">
        <v>5209</v>
      </c>
      <c r="G544">
        <v>7.1842990681421597</v>
      </c>
      <c r="H544">
        <v>1.13066940732622</v>
      </c>
      <c r="I544" t="s">
        <v>849</v>
      </c>
      <c r="J544">
        <v>6.6174643202214096E-10</v>
      </c>
      <c r="K544">
        <v>2.0864203255226099E-7</v>
      </c>
      <c r="L544" t="s">
        <v>851</v>
      </c>
      <c r="M544" t="s">
        <v>851</v>
      </c>
      <c r="N544" t="s">
        <v>851</v>
      </c>
      <c r="O544" t="s">
        <v>851</v>
      </c>
      <c r="P544" t="s">
        <v>1750</v>
      </c>
    </row>
    <row r="545" spans="1:16">
      <c r="A545" t="s">
        <v>758</v>
      </c>
      <c r="B545">
        <v>576</v>
      </c>
      <c r="C545">
        <v>78</v>
      </c>
      <c r="D545">
        <v>120</v>
      </c>
      <c r="E545">
        <v>265</v>
      </c>
      <c r="F545">
        <v>229</v>
      </c>
      <c r="G545">
        <v>2.9137898532854698</v>
      </c>
      <c r="H545">
        <v>1.2968897384628</v>
      </c>
      <c r="I545" t="s">
        <v>849</v>
      </c>
      <c r="J545">
        <v>7.8138902310838093E-6</v>
      </c>
      <c r="K545">
        <v>5.5991851158145804E-4</v>
      </c>
      <c r="L545" t="s">
        <v>851</v>
      </c>
      <c r="M545" t="s">
        <v>851</v>
      </c>
      <c r="N545" t="s">
        <v>851</v>
      </c>
      <c r="O545" t="s">
        <v>851</v>
      </c>
      <c r="P545" t="s">
        <v>1751</v>
      </c>
    </row>
    <row r="546" spans="1:16">
      <c r="A546" t="s">
        <v>759</v>
      </c>
      <c r="B546">
        <v>1143</v>
      </c>
      <c r="C546">
        <v>348</v>
      </c>
      <c r="D546">
        <v>322</v>
      </c>
      <c r="E546">
        <v>842</v>
      </c>
      <c r="F546">
        <v>766</v>
      </c>
      <c r="G546">
        <v>4.6231783317241399</v>
      </c>
      <c r="H546">
        <v>1.2310971496113601</v>
      </c>
      <c r="I546" t="s">
        <v>849</v>
      </c>
      <c r="J546">
        <v>5.8198518081640597E-10</v>
      </c>
      <c r="K546">
        <v>1.8916918315423101E-7</v>
      </c>
      <c r="L546" t="s">
        <v>851</v>
      </c>
      <c r="M546" t="s">
        <v>851</v>
      </c>
      <c r="N546" t="s">
        <v>851</v>
      </c>
      <c r="O546" t="s">
        <v>851</v>
      </c>
      <c r="P546" t="s">
        <v>1752</v>
      </c>
    </row>
    <row r="547" spans="1:16">
      <c r="A547" t="s">
        <v>769</v>
      </c>
      <c r="B547">
        <v>558</v>
      </c>
      <c r="C547">
        <v>1097</v>
      </c>
      <c r="D547">
        <v>876</v>
      </c>
      <c r="E547">
        <v>3396</v>
      </c>
      <c r="F547">
        <v>2555</v>
      </c>
      <c r="G547">
        <v>6.4216056192445103</v>
      </c>
      <c r="H547">
        <v>1.56320051929061</v>
      </c>
      <c r="I547" t="s">
        <v>849</v>
      </c>
      <c r="J547">
        <v>7.7395687220737706E-12</v>
      </c>
      <c r="K547">
        <v>4.8804172447652797E-9</v>
      </c>
      <c r="L547" t="s">
        <v>851</v>
      </c>
      <c r="M547" t="s">
        <v>851</v>
      </c>
      <c r="N547" t="s">
        <v>876</v>
      </c>
      <c r="O547" t="s">
        <v>851</v>
      </c>
      <c r="P547" t="s">
        <v>1753</v>
      </c>
    </row>
    <row r="548" spans="1:16">
      <c r="A548" t="s">
        <v>770</v>
      </c>
      <c r="B548">
        <v>2172</v>
      </c>
      <c r="C548">
        <v>1731</v>
      </c>
      <c r="D548">
        <v>2318</v>
      </c>
      <c r="E548">
        <v>3999</v>
      </c>
      <c r="F548">
        <v>4782</v>
      </c>
      <c r="G548">
        <v>7.1049265067102496</v>
      </c>
      <c r="H548">
        <v>1.08533749356636</v>
      </c>
      <c r="I548" t="s">
        <v>849</v>
      </c>
      <c r="J548">
        <v>1.2787617584308001E-8</v>
      </c>
      <c r="K548">
        <v>2.56803054022704E-6</v>
      </c>
      <c r="L548" t="s">
        <v>851</v>
      </c>
      <c r="M548" t="s">
        <v>851</v>
      </c>
      <c r="N548" t="s">
        <v>865</v>
      </c>
      <c r="O548" t="s">
        <v>1754</v>
      </c>
      <c r="P548" t="s">
        <v>1755</v>
      </c>
    </row>
    <row r="549" spans="1:16">
      <c r="A549" t="s">
        <v>771</v>
      </c>
      <c r="B549">
        <v>804</v>
      </c>
      <c r="C549">
        <v>48</v>
      </c>
      <c r="D549">
        <v>31</v>
      </c>
      <c r="E549">
        <v>178</v>
      </c>
      <c r="F549">
        <v>150</v>
      </c>
      <c r="G549">
        <v>2.1621130321025599</v>
      </c>
      <c r="H549">
        <v>2.0157438607973202</v>
      </c>
      <c r="I549" t="s">
        <v>849</v>
      </c>
      <c r="J549">
        <v>5.5861782963952701E-8</v>
      </c>
      <c r="K549">
        <v>9.1257313734220993E-6</v>
      </c>
      <c r="L549" t="s">
        <v>851</v>
      </c>
      <c r="M549" t="s">
        <v>886</v>
      </c>
      <c r="N549" t="s">
        <v>851</v>
      </c>
      <c r="O549" t="s">
        <v>851</v>
      </c>
      <c r="P549" t="s">
        <v>1756</v>
      </c>
    </row>
    <row r="550" spans="1:16">
      <c r="A550" t="s">
        <v>772</v>
      </c>
      <c r="B550">
        <v>1515</v>
      </c>
      <c r="C550">
        <v>235</v>
      </c>
      <c r="D550">
        <v>292</v>
      </c>
      <c r="E550">
        <v>529</v>
      </c>
      <c r="F550">
        <v>623</v>
      </c>
      <c r="G550">
        <v>4.1784071612113998</v>
      </c>
      <c r="H550">
        <v>1.0948510884043601</v>
      </c>
      <c r="I550" t="s">
        <v>849</v>
      </c>
      <c r="J550">
        <v>7.9348692766480603E-8</v>
      </c>
      <c r="K550">
        <v>1.2324063715440201E-5</v>
      </c>
      <c r="L550" t="s">
        <v>995</v>
      </c>
      <c r="M550" t="s">
        <v>851</v>
      </c>
      <c r="N550" t="s">
        <v>1757</v>
      </c>
      <c r="O550" t="s">
        <v>851</v>
      </c>
      <c r="P550" t="s">
        <v>1758</v>
      </c>
    </row>
    <row r="551" spans="1:16">
      <c r="A551" t="s">
        <v>773</v>
      </c>
      <c r="B551">
        <v>1929</v>
      </c>
      <c r="C551">
        <v>0</v>
      </c>
      <c r="D551">
        <v>4</v>
      </c>
      <c r="E551">
        <v>56</v>
      </c>
      <c r="F551">
        <v>312</v>
      </c>
      <c r="G551">
        <v>1.99460800669033</v>
      </c>
      <c r="H551">
        <v>6.3765864483213699</v>
      </c>
      <c r="I551" t="s">
        <v>849</v>
      </c>
      <c r="J551">
        <v>2.9951383569886899E-13</v>
      </c>
      <c r="K551">
        <v>2.9354683171865599E-10</v>
      </c>
      <c r="L551" t="s">
        <v>851</v>
      </c>
      <c r="M551" t="s">
        <v>1338</v>
      </c>
      <c r="N551" t="s">
        <v>911</v>
      </c>
      <c r="O551" t="s">
        <v>1528</v>
      </c>
      <c r="P551" t="s">
        <v>1759</v>
      </c>
    </row>
    <row r="552" spans="1:16">
      <c r="A552" t="s">
        <v>774</v>
      </c>
      <c r="B552">
        <v>453</v>
      </c>
      <c r="C552">
        <v>65</v>
      </c>
      <c r="D552">
        <v>45</v>
      </c>
      <c r="E552">
        <v>181</v>
      </c>
      <c r="F552">
        <v>245</v>
      </c>
      <c r="G552">
        <v>2.5435102966715499</v>
      </c>
      <c r="H552">
        <v>1.9043454332312499</v>
      </c>
      <c r="I552" t="s">
        <v>849</v>
      </c>
      <c r="J552">
        <v>6.58671289556881E-9</v>
      </c>
      <c r="K552">
        <v>1.44216993669715E-6</v>
      </c>
      <c r="L552" t="s">
        <v>851</v>
      </c>
      <c r="M552" t="s">
        <v>851</v>
      </c>
      <c r="N552" t="s">
        <v>851</v>
      </c>
      <c r="O552" t="s">
        <v>851</v>
      </c>
      <c r="P552" t="s">
        <v>1760</v>
      </c>
    </row>
    <row r="553" spans="1:16">
      <c r="A553" t="s">
        <v>775</v>
      </c>
      <c r="B553">
        <v>1455</v>
      </c>
      <c r="C553">
        <v>72</v>
      </c>
      <c r="D553">
        <v>72</v>
      </c>
      <c r="E553">
        <v>263</v>
      </c>
      <c r="F553">
        <v>276</v>
      </c>
      <c r="G553">
        <v>2.8918861259973498</v>
      </c>
      <c r="H553">
        <v>1.86855700306004</v>
      </c>
      <c r="I553" t="s">
        <v>849</v>
      </c>
      <c r="J553">
        <v>8.3028344915356703E-12</v>
      </c>
      <c r="K553">
        <v>5.1329425232084002E-9</v>
      </c>
      <c r="L553" t="s">
        <v>851</v>
      </c>
      <c r="M553" t="s">
        <v>1761</v>
      </c>
      <c r="N553" t="s">
        <v>1762</v>
      </c>
      <c r="O553" t="s">
        <v>1068</v>
      </c>
      <c r="P553" t="s">
        <v>1763</v>
      </c>
    </row>
    <row r="554" spans="1:16">
      <c r="A554" t="s">
        <v>776</v>
      </c>
      <c r="B554">
        <v>558</v>
      </c>
      <c r="C554">
        <v>1126</v>
      </c>
      <c r="D554">
        <v>900</v>
      </c>
      <c r="E554">
        <v>3721</v>
      </c>
      <c r="F554">
        <v>3037</v>
      </c>
      <c r="G554">
        <v>6.5677407902638896</v>
      </c>
      <c r="H554">
        <v>1.7060690206053299</v>
      </c>
      <c r="I554" t="s">
        <v>849</v>
      </c>
      <c r="J554">
        <v>5.1188147028781803E-15</v>
      </c>
      <c r="K554">
        <v>9.4935946333556607E-12</v>
      </c>
      <c r="L554" t="s">
        <v>851</v>
      </c>
      <c r="M554" t="s">
        <v>851</v>
      </c>
      <c r="N554" t="s">
        <v>876</v>
      </c>
      <c r="O554" t="s">
        <v>851</v>
      </c>
      <c r="P554" t="s">
        <v>1764</v>
      </c>
    </row>
    <row r="555" spans="1:16">
      <c r="A555" t="s">
        <v>784</v>
      </c>
      <c r="B555">
        <v>489</v>
      </c>
      <c r="C555">
        <v>111</v>
      </c>
      <c r="D555">
        <v>120</v>
      </c>
      <c r="E555">
        <v>440</v>
      </c>
      <c r="F555">
        <v>268</v>
      </c>
      <c r="G555">
        <v>3.3575684912354</v>
      </c>
      <c r="H555">
        <v>1.59730367137102</v>
      </c>
      <c r="I555" t="s">
        <v>849</v>
      </c>
      <c r="J555">
        <v>1.16795413105595E-7</v>
      </c>
      <c r="K555">
        <v>1.7207675606571501E-5</v>
      </c>
      <c r="L555" t="s">
        <v>851</v>
      </c>
      <c r="M555" t="s">
        <v>851</v>
      </c>
      <c r="N555" t="s">
        <v>851</v>
      </c>
      <c r="O555" t="s">
        <v>851</v>
      </c>
      <c r="P555" t="s">
        <v>1765</v>
      </c>
    </row>
    <row r="556" spans="1:16">
      <c r="A556" t="s">
        <v>785</v>
      </c>
      <c r="B556">
        <v>1032</v>
      </c>
      <c r="C556">
        <v>335</v>
      </c>
      <c r="D556">
        <v>456</v>
      </c>
      <c r="E556">
        <v>1045</v>
      </c>
      <c r="F556">
        <v>1298</v>
      </c>
      <c r="G556">
        <v>5.0717319507616203</v>
      </c>
      <c r="H556">
        <v>1.53367068876947</v>
      </c>
      <c r="I556" t="s">
        <v>849</v>
      </c>
      <c r="J556">
        <v>2.1329757766621101E-14</v>
      </c>
      <c r="K556">
        <v>3.3625296631189902E-11</v>
      </c>
      <c r="L556" t="s">
        <v>851</v>
      </c>
      <c r="M556" t="s">
        <v>851</v>
      </c>
      <c r="N556" t="s">
        <v>1766</v>
      </c>
      <c r="O556" t="s">
        <v>851</v>
      </c>
      <c r="P556" t="s">
        <v>1767</v>
      </c>
    </row>
    <row r="557" spans="1:16">
      <c r="A557" t="s">
        <v>786</v>
      </c>
      <c r="B557">
        <v>2025</v>
      </c>
      <c r="C557">
        <v>770</v>
      </c>
      <c r="D557">
        <v>829</v>
      </c>
      <c r="E557">
        <v>2054</v>
      </c>
      <c r="F557">
        <v>1969</v>
      </c>
      <c r="G557">
        <v>5.9210062349533503</v>
      </c>
      <c r="H557">
        <v>1.30107026133973</v>
      </c>
      <c r="I557" t="s">
        <v>849</v>
      </c>
      <c r="J557">
        <v>9.6195698319665198E-13</v>
      </c>
      <c r="K557">
        <v>8.1971734387046595E-10</v>
      </c>
      <c r="L557" t="s">
        <v>851</v>
      </c>
      <c r="M557" t="s">
        <v>1407</v>
      </c>
      <c r="N557" t="s">
        <v>1768</v>
      </c>
      <c r="O557" t="s">
        <v>1769</v>
      </c>
      <c r="P557" t="s">
        <v>1770</v>
      </c>
    </row>
    <row r="558" spans="1:16">
      <c r="A558" t="s">
        <v>787</v>
      </c>
      <c r="B558">
        <v>2025</v>
      </c>
      <c r="C558">
        <v>1057</v>
      </c>
      <c r="D558">
        <v>1789</v>
      </c>
      <c r="E558">
        <v>4296</v>
      </c>
      <c r="F558">
        <v>3381</v>
      </c>
      <c r="G558">
        <v>6.8254091820973803</v>
      </c>
      <c r="H558">
        <v>1.41790132398284</v>
      </c>
      <c r="I558" t="s">
        <v>849</v>
      </c>
      <c r="J558">
        <v>7.60777839198481E-9</v>
      </c>
      <c r="K558">
        <v>1.6098365430932199E-6</v>
      </c>
      <c r="L558" t="s">
        <v>851</v>
      </c>
      <c r="M558" t="s">
        <v>1771</v>
      </c>
      <c r="N558" t="s">
        <v>1772</v>
      </c>
      <c r="O558" t="s">
        <v>1769</v>
      </c>
      <c r="P558" t="s">
        <v>1773</v>
      </c>
    </row>
    <row r="559" spans="1:16">
      <c r="A559" t="s">
        <v>788</v>
      </c>
      <c r="B559">
        <v>2736</v>
      </c>
      <c r="C559">
        <v>2628</v>
      </c>
      <c r="D559">
        <v>3106</v>
      </c>
      <c r="E559">
        <v>6192</v>
      </c>
      <c r="F559">
        <v>7925</v>
      </c>
      <c r="G559">
        <v>7.7328468220771303</v>
      </c>
      <c r="H559">
        <v>1.2634559318127301</v>
      </c>
      <c r="I559" t="s">
        <v>849</v>
      </c>
      <c r="J559">
        <v>5.1815489414028203E-12</v>
      </c>
      <c r="K559">
        <v>3.4759373739040298E-9</v>
      </c>
      <c r="L559" t="s">
        <v>851</v>
      </c>
      <c r="M559" t="s">
        <v>1774</v>
      </c>
      <c r="N559" t="s">
        <v>1775</v>
      </c>
      <c r="O559" t="s">
        <v>1776</v>
      </c>
      <c r="P559" t="s">
        <v>1777</v>
      </c>
    </row>
    <row r="560" spans="1:16">
      <c r="A560" t="s">
        <v>789</v>
      </c>
      <c r="B560">
        <v>1026</v>
      </c>
      <c r="C560">
        <v>568</v>
      </c>
      <c r="D560">
        <v>466</v>
      </c>
      <c r="E560">
        <v>1564</v>
      </c>
      <c r="F560">
        <v>1608</v>
      </c>
      <c r="G560">
        <v>5.50198929629091</v>
      </c>
      <c r="H560">
        <v>1.5791717094422499</v>
      </c>
      <c r="I560" t="s">
        <v>849</v>
      </c>
      <c r="J560">
        <v>1.1609136478726899E-15</v>
      </c>
      <c r="K560">
        <v>2.4401630935851899E-12</v>
      </c>
      <c r="L560" t="s">
        <v>851</v>
      </c>
      <c r="M560" t="s">
        <v>851</v>
      </c>
      <c r="N560" t="s">
        <v>851</v>
      </c>
      <c r="O560" t="s">
        <v>851</v>
      </c>
      <c r="P560" t="s">
        <v>1778</v>
      </c>
    </row>
    <row r="561" spans="1:16">
      <c r="A561" t="s">
        <v>790</v>
      </c>
      <c r="B561">
        <v>1722</v>
      </c>
      <c r="C561">
        <v>615</v>
      </c>
      <c r="D561">
        <v>615</v>
      </c>
      <c r="E561">
        <v>1405</v>
      </c>
      <c r="F561">
        <v>1775</v>
      </c>
      <c r="G561">
        <v>5.5657840008450803</v>
      </c>
      <c r="H561">
        <v>1.33062712988597</v>
      </c>
      <c r="I561" t="s">
        <v>849</v>
      </c>
      <c r="J561">
        <v>7.8554501296653195E-13</v>
      </c>
      <c r="K561">
        <v>6.8798468649504998E-10</v>
      </c>
      <c r="L561" t="s">
        <v>860</v>
      </c>
      <c r="M561" t="s">
        <v>851</v>
      </c>
      <c r="N561" t="s">
        <v>1178</v>
      </c>
      <c r="O561" t="s">
        <v>1779</v>
      </c>
      <c r="P561" t="s">
        <v>1780</v>
      </c>
    </row>
    <row r="562" spans="1:16">
      <c r="A562" t="s">
        <v>791</v>
      </c>
      <c r="B562">
        <v>456</v>
      </c>
      <c r="C562">
        <v>10</v>
      </c>
      <c r="D562">
        <v>5</v>
      </c>
      <c r="E562">
        <v>65</v>
      </c>
      <c r="F562">
        <v>90</v>
      </c>
      <c r="G562">
        <v>0.93149971207739202</v>
      </c>
      <c r="H562">
        <v>3.3013423551719998</v>
      </c>
      <c r="I562" t="s">
        <v>849</v>
      </c>
      <c r="J562">
        <v>2.3478786034565102E-9</v>
      </c>
      <c r="K562">
        <v>6.3815745248603705E-7</v>
      </c>
      <c r="L562" t="s">
        <v>989</v>
      </c>
      <c r="M562" t="s">
        <v>1781</v>
      </c>
      <c r="N562" t="s">
        <v>851</v>
      </c>
      <c r="O562" t="s">
        <v>1782</v>
      </c>
      <c r="P562" t="s">
        <v>1783</v>
      </c>
    </row>
    <row r="563" spans="1:16">
      <c r="A563" t="s">
        <v>792</v>
      </c>
      <c r="B563">
        <v>726</v>
      </c>
      <c r="C563">
        <v>245</v>
      </c>
      <c r="D563">
        <v>225</v>
      </c>
      <c r="E563">
        <v>804</v>
      </c>
      <c r="F563">
        <v>815</v>
      </c>
      <c r="G563">
        <v>4.49426392886157</v>
      </c>
      <c r="H563">
        <v>1.74919993116127</v>
      </c>
      <c r="I563" t="s">
        <v>849</v>
      </c>
      <c r="J563">
        <v>2.90878410396201E-18</v>
      </c>
      <c r="K563">
        <v>1.3101579144831201E-14</v>
      </c>
      <c r="L563" t="s">
        <v>851</v>
      </c>
      <c r="M563" t="s">
        <v>851</v>
      </c>
      <c r="N563" t="s">
        <v>851</v>
      </c>
      <c r="O563" t="s">
        <v>851</v>
      </c>
      <c r="P563" t="s">
        <v>1784</v>
      </c>
    </row>
    <row r="564" spans="1:16">
      <c r="A564" t="s">
        <v>793</v>
      </c>
      <c r="B564">
        <v>726</v>
      </c>
      <c r="C564">
        <v>276</v>
      </c>
      <c r="D564">
        <v>194</v>
      </c>
      <c r="E564">
        <v>876</v>
      </c>
      <c r="F564">
        <v>866</v>
      </c>
      <c r="G564">
        <v>4.5778999018433897</v>
      </c>
      <c r="H564">
        <v>1.85022641637743</v>
      </c>
      <c r="I564" t="s">
        <v>849</v>
      </c>
      <c r="J564">
        <v>4.40890587747162E-16</v>
      </c>
      <c r="K564">
        <v>1.2624473115949E-12</v>
      </c>
      <c r="L564" t="s">
        <v>851</v>
      </c>
      <c r="M564" t="s">
        <v>851</v>
      </c>
      <c r="N564" t="s">
        <v>851</v>
      </c>
      <c r="O564" t="s">
        <v>851</v>
      </c>
      <c r="P564" t="s">
        <v>1785</v>
      </c>
    </row>
    <row r="565" spans="1:16">
      <c r="A565" t="s">
        <v>794</v>
      </c>
      <c r="B565">
        <v>1002</v>
      </c>
      <c r="C565">
        <v>275</v>
      </c>
      <c r="D565">
        <v>218</v>
      </c>
      <c r="E565">
        <v>893</v>
      </c>
      <c r="F565">
        <v>715</v>
      </c>
      <c r="G565">
        <v>4.5087080813166303</v>
      </c>
      <c r="H565">
        <v>1.6741368795935001</v>
      </c>
      <c r="I565" t="s">
        <v>849</v>
      </c>
      <c r="J565">
        <v>5.0350955383396597E-13</v>
      </c>
      <c r="K565">
        <v>4.6691625655385603E-10</v>
      </c>
      <c r="L565" t="s">
        <v>851</v>
      </c>
      <c r="M565" t="s">
        <v>851</v>
      </c>
      <c r="N565" t="s">
        <v>851</v>
      </c>
      <c r="O565" t="s">
        <v>851</v>
      </c>
      <c r="P565" t="s">
        <v>1786</v>
      </c>
    </row>
    <row r="566" spans="1:16">
      <c r="A566" t="s">
        <v>795</v>
      </c>
      <c r="B566">
        <v>789</v>
      </c>
      <c r="C566">
        <v>117</v>
      </c>
      <c r="D566">
        <v>76</v>
      </c>
      <c r="E566">
        <v>362</v>
      </c>
      <c r="F566">
        <v>359</v>
      </c>
      <c r="G566">
        <v>3.3107500370733698</v>
      </c>
      <c r="H566">
        <v>1.86018705466263</v>
      </c>
      <c r="I566" t="s">
        <v>849</v>
      </c>
      <c r="J566">
        <v>3.2294693541416298E-11</v>
      </c>
      <c r="K566">
        <v>1.6422893430118E-8</v>
      </c>
      <c r="L566" t="s">
        <v>851</v>
      </c>
      <c r="M566" t="s">
        <v>851</v>
      </c>
      <c r="N566" t="s">
        <v>851</v>
      </c>
      <c r="O566" t="s">
        <v>851</v>
      </c>
      <c r="P566" t="s">
        <v>1787</v>
      </c>
    </row>
    <row r="567" spans="1:16">
      <c r="A567" t="s">
        <v>796</v>
      </c>
      <c r="B567">
        <v>969</v>
      </c>
      <c r="C567">
        <v>59</v>
      </c>
      <c r="D567">
        <v>70</v>
      </c>
      <c r="E567">
        <v>207</v>
      </c>
      <c r="F567">
        <v>261</v>
      </c>
      <c r="G567">
        <v>2.69616122422218</v>
      </c>
      <c r="H567">
        <v>1.8210878263957</v>
      </c>
      <c r="I567" t="s">
        <v>849</v>
      </c>
      <c r="J567">
        <v>3.60207751006563E-10</v>
      </c>
      <c r="K567">
        <v>1.23445545450934E-7</v>
      </c>
      <c r="L567" t="s">
        <v>851</v>
      </c>
      <c r="M567" t="s">
        <v>851</v>
      </c>
      <c r="N567" t="s">
        <v>1566</v>
      </c>
      <c r="O567" t="s">
        <v>1326</v>
      </c>
      <c r="P567" t="s">
        <v>1788</v>
      </c>
    </row>
    <row r="568" spans="1:16">
      <c r="A568" t="s">
        <v>797</v>
      </c>
      <c r="B568">
        <v>735</v>
      </c>
      <c r="C568">
        <v>155</v>
      </c>
      <c r="D568">
        <v>134</v>
      </c>
      <c r="E568">
        <v>396</v>
      </c>
      <c r="F568">
        <v>395</v>
      </c>
      <c r="G568">
        <v>3.5499492635157801</v>
      </c>
      <c r="H568">
        <v>1.4166175915636501</v>
      </c>
      <c r="I568" t="s">
        <v>849</v>
      </c>
      <c r="J568">
        <v>1.3088357499871E-9</v>
      </c>
      <c r="K568">
        <v>3.9679117655137798E-7</v>
      </c>
      <c r="L568" t="s">
        <v>851</v>
      </c>
      <c r="M568" t="s">
        <v>851</v>
      </c>
      <c r="N568" t="s">
        <v>851</v>
      </c>
      <c r="O568" t="s">
        <v>851</v>
      </c>
      <c r="P568" t="s">
        <v>1789</v>
      </c>
    </row>
    <row r="569" spans="1:16">
      <c r="A569" t="s">
        <v>798</v>
      </c>
      <c r="B569">
        <v>1563</v>
      </c>
      <c r="C569">
        <v>197</v>
      </c>
      <c r="D569">
        <v>119</v>
      </c>
      <c r="E569">
        <v>649</v>
      </c>
      <c r="F569">
        <v>454</v>
      </c>
      <c r="G569">
        <v>3.9489033650368599</v>
      </c>
      <c r="H569">
        <v>1.77017418788878</v>
      </c>
      <c r="I569" t="s">
        <v>849</v>
      </c>
      <c r="J569">
        <v>3.0727694425749701E-9</v>
      </c>
      <c r="K569">
        <v>8.00672295495423E-7</v>
      </c>
      <c r="L569" t="s">
        <v>1790</v>
      </c>
      <c r="M569" t="s">
        <v>851</v>
      </c>
      <c r="N569" t="s">
        <v>851</v>
      </c>
      <c r="O569" t="s">
        <v>851</v>
      </c>
      <c r="P569" t="s">
        <v>1791</v>
      </c>
    </row>
    <row r="570" spans="1:16">
      <c r="A570" t="s">
        <v>799</v>
      </c>
      <c r="B570">
        <v>891</v>
      </c>
      <c r="C570">
        <v>13</v>
      </c>
      <c r="D570">
        <v>7</v>
      </c>
      <c r="E570">
        <v>62</v>
      </c>
      <c r="F570">
        <v>89</v>
      </c>
      <c r="G570">
        <v>0.93987410889749701</v>
      </c>
      <c r="H570">
        <v>2.8530473879209199</v>
      </c>
      <c r="I570" t="s">
        <v>849</v>
      </c>
      <c r="J570">
        <v>1.6682860411055001E-7</v>
      </c>
      <c r="K570">
        <v>2.2969166196513301E-5</v>
      </c>
      <c r="L570" t="s">
        <v>851</v>
      </c>
      <c r="M570" t="s">
        <v>851</v>
      </c>
      <c r="N570" t="s">
        <v>851</v>
      </c>
      <c r="O570" t="s">
        <v>851</v>
      </c>
      <c r="P570" t="s">
        <v>1792</v>
      </c>
    </row>
    <row r="571" spans="1:16">
      <c r="A571" t="s">
        <v>800</v>
      </c>
      <c r="B571">
        <v>999</v>
      </c>
      <c r="C571">
        <v>67</v>
      </c>
      <c r="D571">
        <v>97</v>
      </c>
      <c r="E571">
        <v>219</v>
      </c>
      <c r="F571">
        <v>233</v>
      </c>
      <c r="G571">
        <v>2.7442601797735802</v>
      </c>
      <c r="H571">
        <v>1.4331752295125799</v>
      </c>
      <c r="I571" t="s">
        <v>849</v>
      </c>
      <c r="J571">
        <v>6.4459310825254195E-7</v>
      </c>
      <c r="K571">
        <v>7.5551584052395594E-5</v>
      </c>
      <c r="L571" t="s">
        <v>851</v>
      </c>
      <c r="M571" t="s">
        <v>851</v>
      </c>
      <c r="N571" t="s">
        <v>851</v>
      </c>
      <c r="O571" t="s">
        <v>851</v>
      </c>
      <c r="P571" t="s">
        <v>1793</v>
      </c>
    </row>
    <row r="572" spans="1:16">
      <c r="A572" t="s">
        <v>801</v>
      </c>
      <c r="B572">
        <v>1059</v>
      </c>
      <c r="C572">
        <v>441</v>
      </c>
      <c r="D572">
        <v>369</v>
      </c>
      <c r="E572">
        <v>1050</v>
      </c>
      <c r="F572">
        <v>706</v>
      </c>
      <c r="G572">
        <v>4.8015593084037897</v>
      </c>
      <c r="H572">
        <v>1.09081480939063</v>
      </c>
      <c r="I572" t="s">
        <v>849</v>
      </c>
      <c r="J572">
        <v>7.4902745516715097E-6</v>
      </c>
      <c r="K572">
        <v>5.4056534573341695E-4</v>
      </c>
      <c r="L572" t="s">
        <v>851</v>
      </c>
      <c r="M572" t="s">
        <v>890</v>
      </c>
      <c r="N572" t="s">
        <v>1379</v>
      </c>
      <c r="O572" t="s">
        <v>1794</v>
      </c>
      <c r="P572" t="s">
        <v>1795</v>
      </c>
    </row>
    <row r="573" spans="1:16">
      <c r="A573" t="s">
        <v>802</v>
      </c>
      <c r="B573">
        <v>1074</v>
      </c>
      <c r="C573">
        <v>22</v>
      </c>
      <c r="D573">
        <v>65</v>
      </c>
      <c r="E573">
        <v>102</v>
      </c>
      <c r="F573">
        <v>130</v>
      </c>
      <c r="G573">
        <v>1.80750657082162</v>
      </c>
      <c r="H573">
        <v>1.39147006660159</v>
      </c>
      <c r="I573" t="s">
        <v>849</v>
      </c>
      <c r="J573">
        <v>2.2745815073857301E-3</v>
      </c>
      <c r="K573">
        <v>3.95779692860731E-2</v>
      </c>
      <c r="L573" t="s">
        <v>1796</v>
      </c>
      <c r="M573" t="s">
        <v>851</v>
      </c>
      <c r="N573" t="s">
        <v>1797</v>
      </c>
      <c r="O573" t="s">
        <v>1798</v>
      </c>
      <c r="P573" t="s">
        <v>1799</v>
      </c>
    </row>
    <row r="574" spans="1:16">
      <c r="A574" t="s">
        <v>803</v>
      </c>
      <c r="B574">
        <v>897</v>
      </c>
      <c r="C574">
        <v>34</v>
      </c>
      <c r="D574">
        <v>56</v>
      </c>
      <c r="E574">
        <v>131</v>
      </c>
      <c r="F574">
        <v>84</v>
      </c>
      <c r="G574">
        <v>1.7573825081262</v>
      </c>
      <c r="H574">
        <v>1.2417122839082</v>
      </c>
      <c r="I574" t="s">
        <v>849</v>
      </c>
      <c r="J574">
        <v>2.89469026730065E-3</v>
      </c>
      <c r="K574">
        <v>4.6996235549805497E-2</v>
      </c>
      <c r="L574" t="s">
        <v>851</v>
      </c>
      <c r="M574" t="s">
        <v>851</v>
      </c>
      <c r="N574" t="s">
        <v>851</v>
      </c>
      <c r="O574" t="s">
        <v>851</v>
      </c>
      <c r="P574" t="s">
        <v>1800</v>
      </c>
    </row>
    <row r="575" spans="1:16">
      <c r="A575" t="s">
        <v>827</v>
      </c>
      <c r="B575">
        <v>738</v>
      </c>
      <c r="C575">
        <v>63</v>
      </c>
      <c r="D575">
        <v>73</v>
      </c>
      <c r="E575">
        <v>125</v>
      </c>
      <c r="F575">
        <v>166</v>
      </c>
      <c r="G575">
        <v>2.2231288685296202</v>
      </c>
      <c r="H575">
        <v>1.0585401082669099</v>
      </c>
      <c r="I575" t="s">
        <v>849</v>
      </c>
      <c r="J575">
        <v>9.9968000428047503E-4</v>
      </c>
      <c r="K575">
        <v>2.24493667058113E-2</v>
      </c>
      <c r="L575" t="s">
        <v>851</v>
      </c>
      <c r="M575" t="s">
        <v>851</v>
      </c>
      <c r="N575" t="s">
        <v>851</v>
      </c>
      <c r="O575" t="s">
        <v>851</v>
      </c>
      <c r="P575" t="s">
        <v>1801</v>
      </c>
    </row>
    <row r="576" spans="1:16">
      <c r="A576" t="s">
        <v>828</v>
      </c>
      <c r="B576">
        <v>1830</v>
      </c>
      <c r="C576">
        <v>323</v>
      </c>
      <c r="D576">
        <v>374</v>
      </c>
      <c r="E576">
        <v>906</v>
      </c>
      <c r="F576">
        <v>716</v>
      </c>
      <c r="G576">
        <v>4.6502734336112397</v>
      </c>
      <c r="H576">
        <v>1.19521373658055</v>
      </c>
      <c r="I576" t="s">
        <v>849</v>
      </c>
      <c r="J576">
        <v>1.5844969927630899E-8</v>
      </c>
      <c r="K576">
        <v>3.1029568748339999E-6</v>
      </c>
      <c r="L576" t="s">
        <v>851</v>
      </c>
      <c r="M576" t="s">
        <v>890</v>
      </c>
      <c r="N576" t="s">
        <v>851</v>
      </c>
      <c r="O576" t="s">
        <v>1802</v>
      </c>
      <c r="P576" t="s">
        <v>1803</v>
      </c>
    </row>
    <row r="577" spans="1:16">
      <c r="A577" t="s">
        <v>829</v>
      </c>
      <c r="B577">
        <v>867</v>
      </c>
      <c r="C577">
        <v>567</v>
      </c>
      <c r="D577">
        <v>252</v>
      </c>
      <c r="E577">
        <v>1408</v>
      </c>
      <c r="F577">
        <v>1297</v>
      </c>
      <c r="G577">
        <v>5.25236331068482</v>
      </c>
      <c r="H577">
        <v>1.67582100461545</v>
      </c>
      <c r="I577" t="s">
        <v>849</v>
      </c>
      <c r="J577">
        <v>1.3245421574549499E-7</v>
      </c>
      <c r="K577">
        <v>1.89824953101805E-5</v>
      </c>
      <c r="L577" t="s">
        <v>851</v>
      </c>
      <c r="M577" t="s">
        <v>851</v>
      </c>
      <c r="N577" t="s">
        <v>1145</v>
      </c>
      <c r="O577" t="s">
        <v>1146</v>
      </c>
      <c r="P577" t="s">
        <v>1804</v>
      </c>
    </row>
    <row r="578" spans="1:16">
      <c r="A578" t="s">
        <v>830</v>
      </c>
      <c r="B578">
        <v>1653</v>
      </c>
      <c r="C578">
        <v>8</v>
      </c>
      <c r="D578">
        <v>4</v>
      </c>
      <c r="E578">
        <v>76</v>
      </c>
      <c r="F578">
        <v>30</v>
      </c>
      <c r="G578">
        <v>0.45044482012542802</v>
      </c>
      <c r="H578">
        <v>3.1006671349602799</v>
      </c>
      <c r="I578" t="s">
        <v>849</v>
      </c>
      <c r="J578">
        <v>7.6633520209672102E-6</v>
      </c>
      <c r="K578">
        <v>5.5163887184720404E-4</v>
      </c>
      <c r="L578" t="s">
        <v>1805</v>
      </c>
      <c r="M578" t="s">
        <v>907</v>
      </c>
      <c r="N578" t="s">
        <v>1806</v>
      </c>
      <c r="O578" t="s">
        <v>1807</v>
      </c>
      <c r="P578" t="s">
        <v>1808</v>
      </c>
    </row>
    <row r="579" spans="1:16">
      <c r="A579" t="s">
        <v>831</v>
      </c>
      <c r="B579">
        <v>435</v>
      </c>
      <c r="C579">
        <v>15</v>
      </c>
      <c r="D579">
        <v>21</v>
      </c>
      <c r="E579">
        <v>76</v>
      </c>
      <c r="F579">
        <v>60</v>
      </c>
      <c r="G579">
        <v>0.95634372979159998</v>
      </c>
      <c r="H579">
        <v>1.8883945103589299</v>
      </c>
      <c r="I579" t="s">
        <v>849</v>
      </c>
      <c r="J579">
        <v>1.0836208572214601E-4</v>
      </c>
      <c r="K579">
        <v>4.30295743165433E-3</v>
      </c>
      <c r="L579" t="s">
        <v>851</v>
      </c>
      <c r="M579" t="s">
        <v>851</v>
      </c>
      <c r="N579" t="s">
        <v>851</v>
      </c>
      <c r="O579" t="s">
        <v>851</v>
      </c>
      <c r="P579" t="s">
        <v>1809</v>
      </c>
    </row>
    <row r="580" spans="1:16">
      <c r="A580" t="s">
        <v>832</v>
      </c>
      <c r="B580">
        <v>1074</v>
      </c>
      <c r="C580">
        <v>150</v>
      </c>
      <c r="D580">
        <v>86</v>
      </c>
      <c r="E580">
        <v>270</v>
      </c>
      <c r="F580">
        <v>263</v>
      </c>
      <c r="G580">
        <v>3.0685622174497298</v>
      </c>
      <c r="H580">
        <v>1.1319517500941501</v>
      </c>
      <c r="I580" t="s">
        <v>849</v>
      </c>
      <c r="J580">
        <v>2.4420337222006002E-4</v>
      </c>
      <c r="K580">
        <v>8.1525872381480995E-3</v>
      </c>
      <c r="L580" t="s">
        <v>851</v>
      </c>
      <c r="M580" t="s">
        <v>890</v>
      </c>
      <c r="N580" t="s">
        <v>1399</v>
      </c>
      <c r="O580" t="s">
        <v>1326</v>
      </c>
      <c r="P580" t="s">
        <v>1810</v>
      </c>
    </row>
    <row r="581" spans="1:16">
      <c r="A581" t="s">
        <v>539</v>
      </c>
      <c r="B581">
        <v>813</v>
      </c>
      <c r="C581">
        <v>664</v>
      </c>
      <c r="D581">
        <v>824</v>
      </c>
      <c r="E581">
        <v>217</v>
      </c>
      <c r="F581">
        <v>271</v>
      </c>
      <c r="G581">
        <v>4.4253198469013402</v>
      </c>
      <c r="H581">
        <v>-1.6417766248355901</v>
      </c>
      <c r="I581" t="s">
        <v>1811</v>
      </c>
      <c r="J581">
        <v>1.02558301995006E-15</v>
      </c>
      <c r="K581">
        <v>2.30968621685753E-12</v>
      </c>
      <c r="L581" t="s">
        <v>1812</v>
      </c>
      <c r="M581" t="s">
        <v>851</v>
      </c>
      <c r="N581" t="s">
        <v>1813</v>
      </c>
      <c r="O581" t="s">
        <v>1814</v>
      </c>
      <c r="P581" t="s">
        <v>1815</v>
      </c>
    </row>
    <row r="582" spans="1:16">
      <c r="A582" t="s">
        <v>540</v>
      </c>
      <c r="B582">
        <v>759</v>
      </c>
      <c r="C582">
        <v>706</v>
      </c>
      <c r="D582">
        <v>850</v>
      </c>
      <c r="E582">
        <v>270</v>
      </c>
      <c r="F582">
        <v>287</v>
      </c>
      <c r="G582">
        <v>4.5228277609551002</v>
      </c>
      <c r="H582">
        <v>-1.5122701257442801</v>
      </c>
      <c r="I582" t="s">
        <v>1811</v>
      </c>
      <c r="J582">
        <v>9.8619716518993799E-15</v>
      </c>
      <c r="K582">
        <v>1.6365163379617701E-11</v>
      </c>
      <c r="L582" t="s">
        <v>851</v>
      </c>
      <c r="M582" t="s">
        <v>886</v>
      </c>
      <c r="N582" t="s">
        <v>1816</v>
      </c>
      <c r="O582" t="s">
        <v>1817</v>
      </c>
      <c r="P582" t="s">
        <v>1818</v>
      </c>
    </row>
    <row r="583" spans="1:16">
      <c r="A583" t="s">
        <v>541</v>
      </c>
      <c r="B583">
        <v>1170</v>
      </c>
      <c r="C583">
        <v>1051</v>
      </c>
      <c r="D583">
        <v>1428</v>
      </c>
      <c r="E583">
        <v>174</v>
      </c>
      <c r="F583">
        <v>390</v>
      </c>
      <c r="G583">
        <v>5.0437326996388201</v>
      </c>
      <c r="H583">
        <v>-2.1826983294359201</v>
      </c>
      <c r="I583" t="s">
        <v>1811</v>
      </c>
      <c r="J583">
        <v>5.0361203782626699E-14</v>
      </c>
      <c r="K583">
        <v>6.9036451915758099E-11</v>
      </c>
      <c r="L583" t="s">
        <v>1819</v>
      </c>
      <c r="M583" t="s">
        <v>851</v>
      </c>
      <c r="N583" t="s">
        <v>1820</v>
      </c>
      <c r="O583" t="s">
        <v>1821</v>
      </c>
      <c r="P583" t="s">
        <v>1822</v>
      </c>
    </row>
    <row r="584" spans="1:16">
      <c r="A584" t="s">
        <v>542</v>
      </c>
      <c r="B584">
        <v>1170</v>
      </c>
      <c r="C584">
        <v>495</v>
      </c>
      <c r="D584">
        <v>654</v>
      </c>
      <c r="E584">
        <v>215</v>
      </c>
      <c r="F584">
        <v>204</v>
      </c>
      <c r="G584">
        <v>4.0934918526153998</v>
      </c>
      <c r="H584">
        <v>-1.48066745030821</v>
      </c>
      <c r="I584" t="s">
        <v>1811</v>
      </c>
      <c r="J584">
        <v>1.0402450068755299E-11</v>
      </c>
      <c r="K584">
        <v>6.1882801550525603E-9</v>
      </c>
      <c r="L584" t="s">
        <v>1819</v>
      </c>
      <c r="M584" t="s">
        <v>851</v>
      </c>
      <c r="N584" t="s">
        <v>1820</v>
      </c>
      <c r="O584" t="s">
        <v>1821</v>
      </c>
      <c r="P584" t="s">
        <v>1823</v>
      </c>
    </row>
    <row r="585" spans="1:16">
      <c r="A585" t="s">
        <v>543</v>
      </c>
      <c r="B585">
        <v>1110</v>
      </c>
      <c r="C585">
        <v>873</v>
      </c>
      <c r="D585">
        <v>1188</v>
      </c>
      <c r="E585">
        <v>254</v>
      </c>
      <c r="F585">
        <v>440</v>
      </c>
      <c r="G585">
        <v>4.8992293503449602</v>
      </c>
      <c r="H585">
        <v>-1.6106326391243</v>
      </c>
      <c r="I585" t="s">
        <v>1811</v>
      </c>
      <c r="J585">
        <v>1.63370411805183E-11</v>
      </c>
      <c r="K585">
        <v>9.3652831160102105E-9</v>
      </c>
      <c r="L585" t="s">
        <v>1358</v>
      </c>
      <c r="M585" t="s">
        <v>851</v>
      </c>
      <c r="N585" t="s">
        <v>1824</v>
      </c>
      <c r="O585" t="s">
        <v>1825</v>
      </c>
      <c r="P585" t="s">
        <v>1826</v>
      </c>
    </row>
    <row r="586" spans="1:16">
      <c r="A586" t="s">
        <v>544</v>
      </c>
      <c r="B586">
        <v>1239</v>
      </c>
      <c r="C586">
        <v>2280</v>
      </c>
      <c r="D586">
        <v>1736</v>
      </c>
      <c r="E586">
        <v>693</v>
      </c>
      <c r="F586">
        <v>861</v>
      </c>
      <c r="G586">
        <v>5.92402137668007</v>
      </c>
      <c r="H586">
        <v>-1.4150166299225599</v>
      </c>
      <c r="I586" t="s">
        <v>1811</v>
      </c>
      <c r="J586">
        <v>1.70115990056871E-11</v>
      </c>
      <c r="K586">
        <v>9.5778340187554897E-9</v>
      </c>
      <c r="L586" t="s">
        <v>1827</v>
      </c>
      <c r="M586" t="s">
        <v>851</v>
      </c>
      <c r="N586" t="s">
        <v>1828</v>
      </c>
      <c r="O586" t="s">
        <v>1829</v>
      </c>
      <c r="P586" t="s">
        <v>1830</v>
      </c>
    </row>
    <row r="587" spans="1:16">
      <c r="A587" t="s">
        <v>545</v>
      </c>
      <c r="B587">
        <v>1110</v>
      </c>
      <c r="C587">
        <v>1141</v>
      </c>
      <c r="D587">
        <v>1241</v>
      </c>
      <c r="E587">
        <v>396</v>
      </c>
      <c r="F587">
        <v>578</v>
      </c>
      <c r="G587">
        <v>5.1866488634523797</v>
      </c>
      <c r="H587">
        <v>-1.33124800203052</v>
      </c>
      <c r="I587" t="s">
        <v>1811</v>
      </c>
      <c r="J587">
        <v>2.7354748748423702E-11</v>
      </c>
      <c r="K587">
        <v>1.4618099547272E-8</v>
      </c>
      <c r="L587" t="s">
        <v>1358</v>
      </c>
      <c r="M587" t="s">
        <v>851</v>
      </c>
      <c r="N587" t="s">
        <v>1824</v>
      </c>
      <c r="O587" t="s">
        <v>1825</v>
      </c>
      <c r="P587" t="s">
        <v>1831</v>
      </c>
    </row>
    <row r="588" spans="1:16">
      <c r="A588" t="s">
        <v>546</v>
      </c>
      <c r="B588">
        <v>4521</v>
      </c>
      <c r="C588">
        <v>1911</v>
      </c>
      <c r="D588">
        <v>2294</v>
      </c>
      <c r="E588">
        <v>574</v>
      </c>
      <c r="F588">
        <v>988</v>
      </c>
      <c r="G588">
        <v>5.9642253826052096</v>
      </c>
      <c r="H588">
        <v>-1.4725689410462399</v>
      </c>
      <c r="I588" t="s">
        <v>1811</v>
      </c>
      <c r="J588">
        <v>8.5320190799348495E-11</v>
      </c>
      <c r="K588">
        <v>3.6850141037159697E-8</v>
      </c>
      <c r="L588" t="s">
        <v>1214</v>
      </c>
      <c r="M588" t="s">
        <v>851</v>
      </c>
      <c r="N588" t="s">
        <v>1832</v>
      </c>
      <c r="O588" t="s">
        <v>1833</v>
      </c>
      <c r="P588" t="s">
        <v>1834</v>
      </c>
    </row>
    <row r="589" spans="1:16">
      <c r="A589" t="s">
        <v>547</v>
      </c>
      <c r="B589">
        <v>759</v>
      </c>
      <c r="C589">
        <v>337</v>
      </c>
      <c r="D589">
        <v>450</v>
      </c>
      <c r="E589">
        <v>116</v>
      </c>
      <c r="F589">
        <v>155</v>
      </c>
      <c r="G589">
        <v>3.5270023737154998</v>
      </c>
      <c r="H589">
        <v>-1.5709239598956499</v>
      </c>
      <c r="I589" t="s">
        <v>1811</v>
      </c>
      <c r="J589">
        <v>1.3770398660638699E-10</v>
      </c>
      <c r="K589">
        <v>5.1981770559157903E-8</v>
      </c>
      <c r="L589" t="s">
        <v>1224</v>
      </c>
      <c r="M589" t="s">
        <v>1573</v>
      </c>
      <c r="N589" t="s">
        <v>1835</v>
      </c>
      <c r="O589" t="s">
        <v>1836</v>
      </c>
      <c r="P589" t="s">
        <v>1837</v>
      </c>
    </row>
    <row r="590" spans="1:16">
      <c r="A590" t="s">
        <v>548</v>
      </c>
      <c r="B590">
        <v>747</v>
      </c>
      <c r="C590">
        <v>1889</v>
      </c>
      <c r="D590">
        <v>2476</v>
      </c>
      <c r="E590">
        <v>907</v>
      </c>
      <c r="F590">
        <v>1059</v>
      </c>
      <c r="G590">
        <v>6.0989652099677096</v>
      </c>
      <c r="H590">
        <v>-1.18171919647334</v>
      </c>
      <c r="I590" t="s">
        <v>1811</v>
      </c>
      <c r="J590">
        <v>4.2253263287418702E-10</v>
      </c>
      <c r="K590">
        <v>1.4324764926763701E-7</v>
      </c>
      <c r="L590" t="s">
        <v>851</v>
      </c>
      <c r="M590" t="s">
        <v>886</v>
      </c>
      <c r="N590" t="s">
        <v>851</v>
      </c>
      <c r="O590" t="s">
        <v>1012</v>
      </c>
      <c r="P590" t="s">
        <v>1838</v>
      </c>
    </row>
    <row r="591" spans="1:16">
      <c r="A591" t="s">
        <v>549</v>
      </c>
      <c r="B591">
        <v>1971</v>
      </c>
      <c r="C591">
        <v>365</v>
      </c>
      <c r="D591">
        <v>491</v>
      </c>
      <c r="E591">
        <v>167</v>
      </c>
      <c r="F591">
        <v>172</v>
      </c>
      <c r="G591">
        <v>3.7024795950715501</v>
      </c>
      <c r="H591">
        <v>-1.3632675573026301</v>
      </c>
      <c r="I591" t="s">
        <v>1811</v>
      </c>
      <c r="J591">
        <v>3.2348362819635199E-9</v>
      </c>
      <c r="K591">
        <v>8.2919636694331496E-7</v>
      </c>
      <c r="L591" t="s">
        <v>851</v>
      </c>
      <c r="M591" t="s">
        <v>851</v>
      </c>
      <c r="N591" t="s">
        <v>851</v>
      </c>
      <c r="O591" t="s">
        <v>851</v>
      </c>
      <c r="P591" t="s">
        <v>1839</v>
      </c>
    </row>
    <row r="592" spans="1:16">
      <c r="A592" t="s">
        <v>550</v>
      </c>
      <c r="B592">
        <v>2361</v>
      </c>
      <c r="C592">
        <v>1400</v>
      </c>
      <c r="D592">
        <v>1384</v>
      </c>
      <c r="E592">
        <v>683</v>
      </c>
      <c r="F592">
        <v>517</v>
      </c>
      <c r="G592">
        <v>5.4403991618259901</v>
      </c>
      <c r="H592">
        <v>-1.23942536005143</v>
      </c>
      <c r="I592" t="s">
        <v>1811</v>
      </c>
      <c r="J592">
        <v>3.3294801596780698E-9</v>
      </c>
      <c r="K592">
        <v>8.4657403189104796E-7</v>
      </c>
      <c r="L592" t="s">
        <v>1796</v>
      </c>
      <c r="M592" t="s">
        <v>851</v>
      </c>
      <c r="N592" t="s">
        <v>1797</v>
      </c>
      <c r="O592" t="s">
        <v>1798</v>
      </c>
      <c r="P592" t="s">
        <v>1840</v>
      </c>
    </row>
    <row r="593" spans="1:16">
      <c r="A593" t="s">
        <v>551</v>
      </c>
      <c r="B593">
        <v>1515</v>
      </c>
      <c r="C593">
        <v>587</v>
      </c>
      <c r="D593">
        <v>649</v>
      </c>
      <c r="E593">
        <v>111</v>
      </c>
      <c r="F593">
        <v>265</v>
      </c>
      <c r="G593">
        <v>4.1313470368534304</v>
      </c>
      <c r="H593">
        <v>-1.7689310045752999</v>
      </c>
      <c r="I593" t="s">
        <v>1811</v>
      </c>
      <c r="J593">
        <v>3.9691452100083699E-9</v>
      </c>
      <c r="K593">
        <v>9.9570713431810205E-7</v>
      </c>
      <c r="L593" t="s">
        <v>851</v>
      </c>
      <c r="M593" t="s">
        <v>886</v>
      </c>
      <c r="N593" t="s">
        <v>1841</v>
      </c>
      <c r="O593" t="s">
        <v>1842</v>
      </c>
      <c r="P593" t="s">
        <v>1843</v>
      </c>
    </row>
    <row r="594" spans="1:16">
      <c r="A594" t="s">
        <v>552</v>
      </c>
      <c r="B594">
        <v>1170</v>
      </c>
      <c r="C594">
        <v>183</v>
      </c>
      <c r="D594">
        <v>382</v>
      </c>
      <c r="E594">
        <v>74</v>
      </c>
      <c r="F594">
        <v>58</v>
      </c>
      <c r="G594">
        <v>2.9280342713678298</v>
      </c>
      <c r="H594">
        <v>-2.1075550778632701</v>
      </c>
      <c r="I594" t="s">
        <v>1811</v>
      </c>
      <c r="J594">
        <v>3.9791651788537796E-9</v>
      </c>
      <c r="K594">
        <v>9.9570713431810205E-7</v>
      </c>
      <c r="L594" t="s">
        <v>1819</v>
      </c>
      <c r="M594" t="s">
        <v>851</v>
      </c>
      <c r="N594" t="s">
        <v>1820</v>
      </c>
      <c r="O594" t="s">
        <v>1821</v>
      </c>
      <c r="P594" t="s">
        <v>1844</v>
      </c>
    </row>
    <row r="595" spans="1:16">
      <c r="A595" t="s">
        <v>553</v>
      </c>
      <c r="B595">
        <v>633</v>
      </c>
      <c r="C595">
        <v>512</v>
      </c>
      <c r="D595">
        <v>410</v>
      </c>
      <c r="E595">
        <v>136</v>
      </c>
      <c r="F595">
        <v>209</v>
      </c>
      <c r="G595">
        <v>3.7918597241723799</v>
      </c>
      <c r="H595">
        <v>-1.46602285805852</v>
      </c>
      <c r="I595" t="s">
        <v>1811</v>
      </c>
      <c r="J595">
        <v>5.4052364080384596E-9</v>
      </c>
      <c r="K595">
        <v>1.2623829534003301E-6</v>
      </c>
      <c r="L595" t="s">
        <v>1358</v>
      </c>
      <c r="M595" t="s">
        <v>851</v>
      </c>
      <c r="N595" t="s">
        <v>1845</v>
      </c>
      <c r="O595" t="s">
        <v>1846</v>
      </c>
      <c r="P595" t="s">
        <v>1847</v>
      </c>
    </row>
    <row r="596" spans="1:16">
      <c r="A596" t="s">
        <v>554</v>
      </c>
      <c r="B596">
        <v>924</v>
      </c>
      <c r="C596">
        <v>260</v>
      </c>
      <c r="D596">
        <v>349</v>
      </c>
      <c r="E596">
        <v>93</v>
      </c>
      <c r="F596">
        <v>121</v>
      </c>
      <c r="G596">
        <v>3.16762416331028</v>
      </c>
      <c r="H596">
        <v>-1.5407019334684899</v>
      </c>
      <c r="I596" t="s">
        <v>1811</v>
      </c>
      <c r="J596">
        <v>5.4759731041168996E-9</v>
      </c>
      <c r="K596">
        <v>1.2694419763759701E-6</v>
      </c>
      <c r="L596" t="s">
        <v>851</v>
      </c>
      <c r="M596" t="s">
        <v>851</v>
      </c>
      <c r="N596" t="s">
        <v>851</v>
      </c>
      <c r="O596" t="s">
        <v>851</v>
      </c>
      <c r="P596" t="s">
        <v>1848</v>
      </c>
    </row>
    <row r="597" spans="1:16">
      <c r="A597" t="s">
        <v>555</v>
      </c>
      <c r="B597">
        <v>399</v>
      </c>
      <c r="C597">
        <v>612</v>
      </c>
      <c r="D597">
        <v>608</v>
      </c>
      <c r="E597">
        <v>284</v>
      </c>
      <c r="F597">
        <v>274</v>
      </c>
      <c r="G597">
        <v>4.2771278856197803</v>
      </c>
      <c r="H597">
        <v>-1.16055500462738</v>
      </c>
      <c r="I597" t="s">
        <v>1811</v>
      </c>
      <c r="J597">
        <v>6.3000324889494301E-9</v>
      </c>
      <c r="K597">
        <v>1.39882904467667E-6</v>
      </c>
      <c r="L597" t="s">
        <v>1849</v>
      </c>
      <c r="M597" t="s">
        <v>1850</v>
      </c>
      <c r="N597" t="s">
        <v>1851</v>
      </c>
      <c r="O597" t="s">
        <v>1025</v>
      </c>
      <c r="P597" t="s">
        <v>1852</v>
      </c>
    </row>
    <row r="598" spans="1:16">
      <c r="A598" t="s">
        <v>556</v>
      </c>
      <c r="B598">
        <v>729</v>
      </c>
      <c r="C598">
        <v>340</v>
      </c>
      <c r="D598">
        <v>542</v>
      </c>
      <c r="E598">
        <v>133</v>
      </c>
      <c r="F598">
        <v>184</v>
      </c>
      <c r="G598">
        <v>3.70302908765649</v>
      </c>
      <c r="H598">
        <v>-1.50658547639296</v>
      </c>
      <c r="I598" t="s">
        <v>1811</v>
      </c>
      <c r="J598">
        <v>7.8498299472869605E-9</v>
      </c>
      <c r="K598">
        <v>1.6499819227200701E-6</v>
      </c>
      <c r="L598" t="s">
        <v>851</v>
      </c>
      <c r="M598" t="s">
        <v>886</v>
      </c>
      <c r="N598" t="s">
        <v>1853</v>
      </c>
      <c r="O598" t="s">
        <v>1854</v>
      </c>
      <c r="P598" t="s">
        <v>1855</v>
      </c>
    </row>
    <row r="599" spans="1:16">
      <c r="A599" t="s">
        <v>557</v>
      </c>
      <c r="B599">
        <v>648</v>
      </c>
      <c r="C599">
        <v>470</v>
      </c>
      <c r="D599">
        <v>412</v>
      </c>
      <c r="E599">
        <v>178</v>
      </c>
      <c r="F599">
        <v>197</v>
      </c>
      <c r="G599">
        <v>3.7805426833771398</v>
      </c>
      <c r="H599">
        <v>-1.2717326024314899</v>
      </c>
      <c r="I599" t="s">
        <v>1811</v>
      </c>
      <c r="J599">
        <v>9.7466851835292294E-9</v>
      </c>
      <c r="K599">
        <v>2.0085178898790401E-6</v>
      </c>
      <c r="L599" t="s">
        <v>1849</v>
      </c>
      <c r="M599" t="s">
        <v>1856</v>
      </c>
      <c r="N599" t="s">
        <v>851</v>
      </c>
      <c r="O599" t="s">
        <v>851</v>
      </c>
      <c r="P599" t="s">
        <v>1857</v>
      </c>
    </row>
    <row r="600" spans="1:16">
      <c r="A600" t="s">
        <v>558</v>
      </c>
      <c r="B600">
        <v>363</v>
      </c>
      <c r="C600">
        <v>326</v>
      </c>
      <c r="D600">
        <v>330</v>
      </c>
      <c r="E600">
        <v>122</v>
      </c>
      <c r="F600">
        <v>145</v>
      </c>
      <c r="G600">
        <v>3.3355855858516499</v>
      </c>
      <c r="H600">
        <v>-1.33294476140678</v>
      </c>
      <c r="I600" t="s">
        <v>1811</v>
      </c>
      <c r="J600">
        <v>2.3050121888618199E-8</v>
      </c>
      <c r="K600">
        <v>4.2499841697441003E-6</v>
      </c>
      <c r="L600" t="s">
        <v>1849</v>
      </c>
      <c r="M600" t="s">
        <v>1858</v>
      </c>
      <c r="N600" t="s">
        <v>1851</v>
      </c>
      <c r="O600" t="s">
        <v>1025</v>
      </c>
      <c r="P600" t="s">
        <v>1859</v>
      </c>
    </row>
    <row r="601" spans="1:16">
      <c r="A601" t="s">
        <v>559</v>
      </c>
      <c r="B601">
        <v>1515</v>
      </c>
      <c r="C601">
        <v>271</v>
      </c>
      <c r="D601">
        <v>361</v>
      </c>
      <c r="E601">
        <v>62</v>
      </c>
      <c r="F601">
        <v>133</v>
      </c>
      <c r="G601">
        <v>3.1725158000392599</v>
      </c>
      <c r="H601">
        <v>-1.7397560145830799</v>
      </c>
      <c r="I601" t="s">
        <v>1811</v>
      </c>
      <c r="J601">
        <v>4.4381148138216699E-8</v>
      </c>
      <c r="K601">
        <v>7.5230818260743898E-6</v>
      </c>
      <c r="L601" t="s">
        <v>851</v>
      </c>
      <c r="M601" t="s">
        <v>851</v>
      </c>
      <c r="N601" t="s">
        <v>851</v>
      </c>
      <c r="O601" t="s">
        <v>851</v>
      </c>
      <c r="P601" t="s">
        <v>1843</v>
      </c>
    </row>
    <row r="602" spans="1:16">
      <c r="A602" t="s">
        <v>560</v>
      </c>
      <c r="B602">
        <v>1248</v>
      </c>
      <c r="C602">
        <v>835</v>
      </c>
      <c r="D602">
        <v>916</v>
      </c>
      <c r="E602">
        <v>409</v>
      </c>
      <c r="F602">
        <v>487</v>
      </c>
      <c r="G602">
        <v>4.8450157170674002</v>
      </c>
      <c r="H602">
        <v>-1.0019845109657699</v>
      </c>
      <c r="I602" t="s">
        <v>1811</v>
      </c>
      <c r="J602">
        <v>4.5917611353308301E-8</v>
      </c>
      <c r="K602">
        <v>7.7007253636088206E-6</v>
      </c>
      <c r="L602" t="s">
        <v>1860</v>
      </c>
      <c r="M602" t="s">
        <v>851</v>
      </c>
      <c r="N602" t="s">
        <v>851</v>
      </c>
      <c r="O602" t="s">
        <v>851</v>
      </c>
      <c r="P602" t="s">
        <v>1861</v>
      </c>
    </row>
    <row r="603" spans="1:16">
      <c r="A603" t="s">
        <v>561</v>
      </c>
      <c r="B603">
        <v>735</v>
      </c>
      <c r="C603">
        <v>1108</v>
      </c>
      <c r="D603">
        <v>1146</v>
      </c>
      <c r="E603">
        <v>414</v>
      </c>
      <c r="F603">
        <v>647</v>
      </c>
      <c r="G603">
        <v>5.1679332708867198</v>
      </c>
      <c r="H603">
        <v>-1.1312863865726701</v>
      </c>
      <c r="I603" t="s">
        <v>1811</v>
      </c>
      <c r="J603">
        <v>5.88922805663442E-8</v>
      </c>
      <c r="K603">
        <v>9.4735444590625793E-6</v>
      </c>
      <c r="L603" t="s">
        <v>1358</v>
      </c>
      <c r="M603" t="s">
        <v>851</v>
      </c>
      <c r="N603" t="s">
        <v>1845</v>
      </c>
      <c r="O603" t="s">
        <v>1821</v>
      </c>
      <c r="P603" t="s">
        <v>1862</v>
      </c>
    </row>
    <row r="604" spans="1:16">
      <c r="A604" t="s">
        <v>562</v>
      </c>
      <c r="B604">
        <v>1497</v>
      </c>
      <c r="C604">
        <v>6573</v>
      </c>
      <c r="D604">
        <v>10076</v>
      </c>
      <c r="E604">
        <v>2871</v>
      </c>
      <c r="F604">
        <v>4371</v>
      </c>
      <c r="G604">
        <v>8.0089555463366704</v>
      </c>
      <c r="H604">
        <v>-1.23628404988928</v>
      </c>
      <c r="I604" t="s">
        <v>1811</v>
      </c>
      <c r="J604">
        <v>6.5440837202246495E-8</v>
      </c>
      <c r="K604">
        <v>1.0368262091204199E-5</v>
      </c>
      <c r="L604" t="s">
        <v>1724</v>
      </c>
      <c r="M604" t="s">
        <v>851</v>
      </c>
      <c r="N604" t="s">
        <v>851</v>
      </c>
      <c r="O604" t="s">
        <v>851</v>
      </c>
      <c r="P604" t="s">
        <v>1863</v>
      </c>
    </row>
    <row r="605" spans="1:16">
      <c r="A605" t="s">
        <v>563</v>
      </c>
      <c r="B605">
        <v>750</v>
      </c>
      <c r="C605">
        <v>1394</v>
      </c>
      <c r="D605">
        <v>1331</v>
      </c>
      <c r="E605">
        <v>722</v>
      </c>
      <c r="F605">
        <v>653</v>
      </c>
      <c r="G605">
        <v>5.4797378012783904</v>
      </c>
      <c r="H605">
        <v>-1.0178952328496</v>
      </c>
      <c r="I605" t="s">
        <v>1811</v>
      </c>
      <c r="J605">
        <v>7.6922782438216304E-8</v>
      </c>
      <c r="K605">
        <v>1.20064277598739E-5</v>
      </c>
      <c r="L605" t="s">
        <v>1849</v>
      </c>
      <c r="M605" t="s">
        <v>1864</v>
      </c>
      <c r="N605" t="s">
        <v>1851</v>
      </c>
      <c r="O605" t="s">
        <v>1025</v>
      </c>
      <c r="P605" t="s">
        <v>1865</v>
      </c>
    </row>
    <row r="606" spans="1:16">
      <c r="A606" t="s">
        <v>564</v>
      </c>
      <c r="B606">
        <v>1023</v>
      </c>
      <c r="C606">
        <v>326</v>
      </c>
      <c r="D606">
        <v>174</v>
      </c>
      <c r="E606">
        <v>56</v>
      </c>
      <c r="F606">
        <v>80</v>
      </c>
      <c r="G606">
        <v>2.8145496754290402</v>
      </c>
      <c r="H606">
        <v>-1.93131737182598</v>
      </c>
      <c r="I606" t="s">
        <v>1811</v>
      </c>
      <c r="J606">
        <v>8.90742651162492E-8</v>
      </c>
      <c r="K606">
        <v>1.3567258477537301E-5</v>
      </c>
      <c r="L606" t="s">
        <v>1866</v>
      </c>
      <c r="M606" t="s">
        <v>1167</v>
      </c>
      <c r="N606" t="s">
        <v>851</v>
      </c>
      <c r="O606" t="s">
        <v>851</v>
      </c>
      <c r="P606" t="s">
        <v>1867</v>
      </c>
    </row>
    <row r="607" spans="1:16">
      <c r="A607" t="s">
        <v>565</v>
      </c>
      <c r="B607">
        <v>750</v>
      </c>
      <c r="C607">
        <v>1180</v>
      </c>
      <c r="D607">
        <v>1251</v>
      </c>
      <c r="E607">
        <v>654</v>
      </c>
      <c r="F607">
        <v>549</v>
      </c>
      <c r="G607">
        <v>5.3052173430121004</v>
      </c>
      <c r="H607">
        <v>-1.0415668989076801</v>
      </c>
      <c r="I607" t="s">
        <v>1811</v>
      </c>
      <c r="J607">
        <v>8.9656912471263805E-8</v>
      </c>
      <c r="K607">
        <v>1.35903499678196E-5</v>
      </c>
      <c r="L607" t="s">
        <v>1849</v>
      </c>
      <c r="M607" t="s">
        <v>1864</v>
      </c>
      <c r="N607" t="s">
        <v>1851</v>
      </c>
      <c r="O607" t="s">
        <v>1025</v>
      </c>
      <c r="P607" t="s">
        <v>1868</v>
      </c>
    </row>
    <row r="608" spans="1:16">
      <c r="A608" t="s">
        <v>566</v>
      </c>
      <c r="B608">
        <v>1251</v>
      </c>
      <c r="C608">
        <v>197</v>
      </c>
      <c r="D608">
        <v>233</v>
      </c>
      <c r="E608">
        <v>50</v>
      </c>
      <c r="F608">
        <v>88</v>
      </c>
      <c r="G608">
        <v>2.63929493892116</v>
      </c>
      <c r="H608">
        <v>-1.6797131547817801</v>
      </c>
      <c r="I608" t="s">
        <v>1811</v>
      </c>
      <c r="J608">
        <v>1.02480865655106E-7</v>
      </c>
      <c r="K608">
        <v>1.5313361200188802E-5</v>
      </c>
      <c r="L608" t="s">
        <v>1715</v>
      </c>
      <c r="M608" t="s">
        <v>851</v>
      </c>
      <c r="N608" t="s">
        <v>851</v>
      </c>
      <c r="O608" t="s">
        <v>851</v>
      </c>
      <c r="P608" t="s">
        <v>1869</v>
      </c>
    </row>
    <row r="609" spans="1:16">
      <c r="A609" t="s">
        <v>567</v>
      </c>
      <c r="B609">
        <v>858</v>
      </c>
      <c r="C609">
        <v>777</v>
      </c>
      <c r="D609">
        <v>1134</v>
      </c>
      <c r="E609">
        <v>453</v>
      </c>
      <c r="F609">
        <v>468</v>
      </c>
      <c r="G609">
        <v>4.9396277064484302</v>
      </c>
      <c r="H609">
        <v>-1.07828766589504</v>
      </c>
      <c r="I609" t="s">
        <v>1811</v>
      </c>
      <c r="J609">
        <v>1.38192057400619E-7</v>
      </c>
      <c r="K609">
        <v>1.9626384584613099E-5</v>
      </c>
      <c r="L609" t="s">
        <v>851</v>
      </c>
      <c r="M609" t="s">
        <v>886</v>
      </c>
      <c r="N609" t="s">
        <v>868</v>
      </c>
      <c r="O609" t="s">
        <v>1870</v>
      </c>
      <c r="P609" t="s">
        <v>1871</v>
      </c>
    </row>
    <row r="610" spans="1:16">
      <c r="A610" t="s">
        <v>568</v>
      </c>
      <c r="B610">
        <v>945</v>
      </c>
      <c r="C610">
        <v>339</v>
      </c>
      <c r="D610">
        <v>327</v>
      </c>
      <c r="E610">
        <v>91</v>
      </c>
      <c r="F610">
        <v>161</v>
      </c>
      <c r="G610">
        <v>3.3262637045454402</v>
      </c>
      <c r="H610">
        <v>-1.4485742788446301</v>
      </c>
      <c r="I610" t="s">
        <v>1811</v>
      </c>
      <c r="J610">
        <v>1.43984479604733E-7</v>
      </c>
      <c r="K610">
        <v>2.0116798268683799E-5</v>
      </c>
      <c r="L610" t="s">
        <v>1036</v>
      </c>
      <c r="M610" t="s">
        <v>851</v>
      </c>
      <c r="N610" t="s">
        <v>851</v>
      </c>
      <c r="O610" t="s">
        <v>851</v>
      </c>
      <c r="P610" t="s">
        <v>1872</v>
      </c>
    </row>
    <row r="611" spans="1:16">
      <c r="A611" t="s">
        <v>569</v>
      </c>
      <c r="B611">
        <v>1530</v>
      </c>
      <c r="C611">
        <v>2045</v>
      </c>
      <c r="D611">
        <v>1227</v>
      </c>
      <c r="E611">
        <v>587</v>
      </c>
      <c r="F611">
        <v>766</v>
      </c>
      <c r="G611">
        <v>5.6589175439077604</v>
      </c>
      <c r="H611">
        <v>-1.3260452470675901</v>
      </c>
      <c r="I611" t="s">
        <v>1811</v>
      </c>
      <c r="J611">
        <v>1.93724427861212E-7</v>
      </c>
      <c r="K611">
        <v>2.64412878183384E-5</v>
      </c>
      <c r="L611" t="s">
        <v>851</v>
      </c>
      <c r="M611" t="s">
        <v>1873</v>
      </c>
      <c r="N611" t="s">
        <v>851</v>
      </c>
      <c r="O611" t="s">
        <v>1874</v>
      </c>
      <c r="P611" t="s">
        <v>1875</v>
      </c>
    </row>
    <row r="612" spans="1:16">
      <c r="A612" t="s">
        <v>570</v>
      </c>
      <c r="B612">
        <v>1086</v>
      </c>
      <c r="C612">
        <v>611</v>
      </c>
      <c r="D612">
        <v>596</v>
      </c>
      <c r="E612">
        <v>274</v>
      </c>
      <c r="F612">
        <v>334</v>
      </c>
      <c r="G612">
        <v>4.3041784083897303</v>
      </c>
      <c r="H612">
        <v>-1.0276084068901099</v>
      </c>
      <c r="I612" t="s">
        <v>1811</v>
      </c>
      <c r="J612">
        <v>2.4794209847390702E-7</v>
      </c>
      <c r="K612">
        <v>3.3265389033122598E-5</v>
      </c>
      <c r="L612" t="s">
        <v>851</v>
      </c>
      <c r="M612" t="s">
        <v>851</v>
      </c>
      <c r="N612" t="s">
        <v>851</v>
      </c>
      <c r="O612" t="s">
        <v>851</v>
      </c>
      <c r="P612" t="s">
        <v>1876</v>
      </c>
    </row>
    <row r="613" spans="1:16">
      <c r="A613" t="s">
        <v>571</v>
      </c>
      <c r="B613">
        <v>2529</v>
      </c>
      <c r="C613">
        <v>4295</v>
      </c>
      <c r="D613">
        <v>2913</v>
      </c>
      <c r="E613">
        <v>1271</v>
      </c>
      <c r="F613">
        <v>1882</v>
      </c>
      <c r="G613">
        <v>6.8177789543035301</v>
      </c>
      <c r="H613">
        <v>-1.2462327665663999</v>
      </c>
      <c r="I613" t="s">
        <v>1811</v>
      </c>
      <c r="J613">
        <v>2.67728753572194E-7</v>
      </c>
      <c r="K613">
        <v>3.5767880810922502E-5</v>
      </c>
      <c r="L613" t="s">
        <v>1210</v>
      </c>
      <c r="M613" t="s">
        <v>1877</v>
      </c>
      <c r="N613" t="s">
        <v>1878</v>
      </c>
      <c r="O613" t="s">
        <v>1879</v>
      </c>
      <c r="P613" t="s">
        <v>1880</v>
      </c>
    </row>
    <row r="614" spans="1:16">
      <c r="A614" t="s">
        <v>572</v>
      </c>
      <c r="B614">
        <v>1974</v>
      </c>
      <c r="C614">
        <v>295</v>
      </c>
      <c r="D614">
        <v>301</v>
      </c>
      <c r="E614">
        <v>107</v>
      </c>
      <c r="F614">
        <v>143</v>
      </c>
      <c r="G614">
        <v>3.2097584765887999</v>
      </c>
      <c r="H614">
        <v>-1.2919426918269701</v>
      </c>
      <c r="I614" t="s">
        <v>1811</v>
      </c>
      <c r="J614">
        <v>2.8498417304441401E-7</v>
      </c>
      <c r="K614">
        <v>3.7438608299655503E-5</v>
      </c>
      <c r="L614" t="s">
        <v>851</v>
      </c>
      <c r="M614" t="s">
        <v>851</v>
      </c>
      <c r="N614" t="s">
        <v>851</v>
      </c>
      <c r="O614" t="s">
        <v>851</v>
      </c>
      <c r="P614" t="s">
        <v>1881</v>
      </c>
    </row>
    <row r="615" spans="1:16">
      <c r="A615" t="s">
        <v>573</v>
      </c>
      <c r="B615">
        <v>693</v>
      </c>
      <c r="C615">
        <v>268</v>
      </c>
      <c r="D615">
        <v>389</v>
      </c>
      <c r="E615">
        <v>127</v>
      </c>
      <c r="F615">
        <v>145</v>
      </c>
      <c r="G615">
        <v>3.3397622113935901</v>
      </c>
      <c r="H615">
        <v>-1.29997285583764</v>
      </c>
      <c r="I615" t="s">
        <v>1811</v>
      </c>
      <c r="J615">
        <v>3.9683702311073198E-7</v>
      </c>
      <c r="K615">
        <v>4.9650295641501102E-5</v>
      </c>
      <c r="L615" t="s">
        <v>1442</v>
      </c>
      <c r="M615" t="s">
        <v>851</v>
      </c>
      <c r="N615" t="s">
        <v>851</v>
      </c>
      <c r="O615" t="s">
        <v>851</v>
      </c>
      <c r="P615" t="s">
        <v>1882</v>
      </c>
    </row>
    <row r="616" spans="1:16">
      <c r="A616" t="s">
        <v>574</v>
      </c>
      <c r="B616">
        <v>1530</v>
      </c>
      <c r="C616">
        <v>555</v>
      </c>
      <c r="D616">
        <v>570</v>
      </c>
      <c r="E616">
        <v>216</v>
      </c>
      <c r="F616">
        <v>324</v>
      </c>
      <c r="G616">
        <v>4.1780497670424097</v>
      </c>
      <c r="H616">
        <v>-1.1013013255986699</v>
      </c>
      <c r="I616" t="s">
        <v>1811</v>
      </c>
      <c r="J616">
        <v>4.35187576824032E-7</v>
      </c>
      <c r="K616">
        <v>5.4019799644428702E-5</v>
      </c>
      <c r="L616" t="s">
        <v>903</v>
      </c>
      <c r="M616" t="s">
        <v>851</v>
      </c>
      <c r="N616" t="s">
        <v>1762</v>
      </c>
      <c r="O616" t="s">
        <v>984</v>
      </c>
      <c r="P616" t="s">
        <v>1883</v>
      </c>
    </row>
    <row r="617" spans="1:16">
      <c r="A617" t="s">
        <v>575</v>
      </c>
      <c r="B617">
        <v>606</v>
      </c>
      <c r="C617">
        <v>735</v>
      </c>
      <c r="D617">
        <v>1224</v>
      </c>
      <c r="E617">
        <v>374</v>
      </c>
      <c r="F617">
        <v>516</v>
      </c>
      <c r="G617">
        <v>4.9439730434640499</v>
      </c>
      <c r="H617">
        <v>-1.1684326330429999</v>
      </c>
      <c r="I617" t="s">
        <v>1811</v>
      </c>
      <c r="J617">
        <v>7.2092499654554797E-7</v>
      </c>
      <c r="K617">
        <v>8.3566339029722704E-5</v>
      </c>
      <c r="L617" t="s">
        <v>851</v>
      </c>
      <c r="M617" t="s">
        <v>851</v>
      </c>
      <c r="N617" t="s">
        <v>851</v>
      </c>
      <c r="O617" t="s">
        <v>851</v>
      </c>
      <c r="P617" t="s">
        <v>1884</v>
      </c>
    </row>
    <row r="618" spans="1:16">
      <c r="A618" t="s">
        <v>576</v>
      </c>
      <c r="B618">
        <v>1548</v>
      </c>
      <c r="C618">
        <v>3406</v>
      </c>
      <c r="D618">
        <v>3775</v>
      </c>
      <c r="E618">
        <v>1315</v>
      </c>
      <c r="F618">
        <v>2191</v>
      </c>
      <c r="G618">
        <v>6.8523470772634401</v>
      </c>
      <c r="H618">
        <v>-1.07963057334837</v>
      </c>
      <c r="I618" t="s">
        <v>1811</v>
      </c>
      <c r="J618">
        <v>7.3294422163207198E-7</v>
      </c>
      <c r="K618">
        <v>8.4648345655082797E-5</v>
      </c>
      <c r="L618" t="s">
        <v>1885</v>
      </c>
      <c r="M618" t="s">
        <v>1522</v>
      </c>
      <c r="N618" t="s">
        <v>1886</v>
      </c>
      <c r="O618" t="s">
        <v>1887</v>
      </c>
      <c r="P618" t="s">
        <v>1888</v>
      </c>
    </row>
    <row r="619" spans="1:16">
      <c r="A619" t="s">
        <v>577</v>
      </c>
      <c r="B619">
        <v>1344</v>
      </c>
      <c r="C619">
        <v>220</v>
      </c>
      <c r="D619">
        <v>341</v>
      </c>
      <c r="E619">
        <v>86</v>
      </c>
      <c r="F619">
        <v>125</v>
      </c>
      <c r="G619">
        <v>3.0730124050332699</v>
      </c>
      <c r="H619">
        <v>-1.44235336238973</v>
      </c>
      <c r="I619" t="s">
        <v>1811</v>
      </c>
      <c r="J619">
        <v>7.5555324868000296E-7</v>
      </c>
      <c r="K619">
        <v>8.6311008614608004E-5</v>
      </c>
      <c r="L619" t="s">
        <v>1889</v>
      </c>
      <c r="M619" t="s">
        <v>1890</v>
      </c>
      <c r="N619" t="s">
        <v>1551</v>
      </c>
      <c r="O619" t="s">
        <v>1552</v>
      </c>
      <c r="P619" t="s">
        <v>1891</v>
      </c>
    </row>
    <row r="620" spans="1:16">
      <c r="A620" t="s">
        <v>578</v>
      </c>
      <c r="B620">
        <v>858</v>
      </c>
      <c r="C620">
        <v>6513</v>
      </c>
      <c r="D620">
        <v>9841</v>
      </c>
      <c r="E620">
        <v>4116</v>
      </c>
      <c r="F620">
        <v>4149</v>
      </c>
      <c r="G620">
        <v>8.0554151680790103</v>
      </c>
      <c r="H620">
        <v>-1.00793610224333</v>
      </c>
      <c r="I620" t="s">
        <v>1811</v>
      </c>
      <c r="J620">
        <v>7.6091648678668595E-7</v>
      </c>
      <c r="K620">
        <v>8.6609876938257806E-5</v>
      </c>
      <c r="L620" t="s">
        <v>851</v>
      </c>
      <c r="M620" t="s">
        <v>886</v>
      </c>
      <c r="N620" t="s">
        <v>851</v>
      </c>
      <c r="O620" t="s">
        <v>1012</v>
      </c>
      <c r="P620" t="s">
        <v>1892</v>
      </c>
    </row>
    <row r="621" spans="1:16">
      <c r="A621" t="s">
        <v>579</v>
      </c>
      <c r="B621">
        <v>1536</v>
      </c>
      <c r="C621">
        <v>158</v>
      </c>
      <c r="D621">
        <v>368</v>
      </c>
      <c r="E621">
        <v>65</v>
      </c>
      <c r="F621">
        <v>85</v>
      </c>
      <c r="G621">
        <v>2.87984294811677</v>
      </c>
      <c r="H621">
        <v>-1.8302170629932799</v>
      </c>
      <c r="I621" t="s">
        <v>1811</v>
      </c>
      <c r="J621">
        <v>7.6715643082076197E-7</v>
      </c>
      <c r="K621">
        <v>8.7006025565999296E-5</v>
      </c>
      <c r="L621" t="s">
        <v>1166</v>
      </c>
      <c r="M621" t="s">
        <v>851</v>
      </c>
      <c r="N621" t="s">
        <v>1893</v>
      </c>
      <c r="O621" t="s">
        <v>1894</v>
      </c>
      <c r="P621" t="s">
        <v>1895</v>
      </c>
    </row>
    <row r="622" spans="1:16">
      <c r="A622" t="s">
        <v>580</v>
      </c>
      <c r="B622">
        <v>2382</v>
      </c>
      <c r="C622">
        <v>880</v>
      </c>
      <c r="D622">
        <v>1040</v>
      </c>
      <c r="E622">
        <v>371</v>
      </c>
      <c r="F622">
        <v>590</v>
      </c>
      <c r="G622">
        <v>4.9632167902711499</v>
      </c>
      <c r="H622">
        <v>-1.0400994516717701</v>
      </c>
      <c r="I622" t="s">
        <v>1811</v>
      </c>
      <c r="J622">
        <v>1.03388469196042E-6</v>
      </c>
      <c r="K622">
        <v>1.12793600182768E-4</v>
      </c>
      <c r="L622" t="s">
        <v>851</v>
      </c>
      <c r="M622" t="s">
        <v>1896</v>
      </c>
      <c r="N622" t="s">
        <v>1897</v>
      </c>
      <c r="O622" t="s">
        <v>1898</v>
      </c>
      <c r="P622" t="s">
        <v>1899</v>
      </c>
    </row>
    <row r="623" spans="1:16">
      <c r="A623" t="s">
        <v>581</v>
      </c>
      <c r="B623">
        <v>633</v>
      </c>
      <c r="C623">
        <v>344</v>
      </c>
      <c r="D623">
        <v>442</v>
      </c>
      <c r="E623">
        <v>89</v>
      </c>
      <c r="F623">
        <v>199</v>
      </c>
      <c r="G623">
        <v>3.5452910896857301</v>
      </c>
      <c r="H623">
        <v>-1.49497901819357</v>
      </c>
      <c r="I623" t="s">
        <v>1811</v>
      </c>
      <c r="J623">
        <v>1.0747091878432201E-6</v>
      </c>
      <c r="K623">
        <v>1.15646778100713E-4</v>
      </c>
      <c r="L623" t="s">
        <v>1358</v>
      </c>
      <c r="M623" t="s">
        <v>851</v>
      </c>
      <c r="N623" t="s">
        <v>1845</v>
      </c>
      <c r="O623" t="s">
        <v>1846</v>
      </c>
      <c r="P623" t="s">
        <v>1900</v>
      </c>
    </row>
    <row r="624" spans="1:16">
      <c r="A624" t="s">
        <v>582</v>
      </c>
      <c r="B624">
        <v>984</v>
      </c>
      <c r="C624">
        <v>269</v>
      </c>
      <c r="D624">
        <v>484</v>
      </c>
      <c r="E624">
        <v>78</v>
      </c>
      <c r="F624">
        <v>167</v>
      </c>
      <c r="G624">
        <v>3.4363140837948301</v>
      </c>
      <c r="H624">
        <v>-1.65798670222095</v>
      </c>
      <c r="I624" t="s">
        <v>1811</v>
      </c>
      <c r="J624">
        <v>1.15521253719763E-6</v>
      </c>
      <c r="K624">
        <v>1.22223812366793E-4</v>
      </c>
      <c r="L624" t="s">
        <v>1901</v>
      </c>
      <c r="M624" t="s">
        <v>851</v>
      </c>
      <c r="N624" t="s">
        <v>851</v>
      </c>
      <c r="O624" t="s">
        <v>851</v>
      </c>
      <c r="P624" t="s">
        <v>1902</v>
      </c>
    </row>
    <row r="625" spans="1:16">
      <c r="A625" t="s">
        <v>583</v>
      </c>
      <c r="B625">
        <v>522</v>
      </c>
      <c r="C625">
        <v>1485</v>
      </c>
      <c r="D625">
        <v>1907</v>
      </c>
      <c r="E625">
        <v>574</v>
      </c>
      <c r="F625">
        <v>1014</v>
      </c>
      <c r="G625">
        <v>5.7494884390418397</v>
      </c>
      <c r="H625">
        <v>-1.1380251267395001</v>
      </c>
      <c r="I625" t="s">
        <v>1811</v>
      </c>
      <c r="J625">
        <v>1.1611585005501901E-6</v>
      </c>
      <c r="K625">
        <v>1.2244202797273199E-4</v>
      </c>
      <c r="L625" t="s">
        <v>851</v>
      </c>
      <c r="M625" t="s">
        <v>851</v>
      </c>
      <c r="N625" t="s">
        <v>851</v>
      </c>
      <c r="O625" t="s">
        <v>851</v>
      </c>
      <c r="P625" t="s">
        <v>1903</v>
      </c>
    </row>
    <row r="626" spans="1:16">
      <c r="A626" t="s">
        <v>584</v>
      </c>
      <c r="B626">
        <v>528</v>
      </c>
      <c r="C626">
        <v>279</v>
      </c>
      <c r="D626">
        <v>315</v>
      </c>
      <c r="E626">
        <v>141</v>
      </c>
      <c r="F626">
        <v>101</v>
      </c>
      <c r="G626">
        <v>3.1961382762574999</v>
      </c>
      <c r="H626">
        <v>-1.3173555004262301</v>
      </c>
      <c r="I626" t="s">
        <v>1811</v>
      </c>
      <c r="J626">
        <v>1.3971960730668E-6</v>
      </c>
      <c r="K626">
        <v>1.4302660710299701E-4</v>
      </c>
      <c r="L626" t="s">
        <v>1849</v>
      </c>
      <c r="M626" t="s">
        <v>1904</v>
      </c>
      <c r="N626" t="s">
        <v>1851</v>
      </c>
      <c r="O626" t="s">
        <v>1025</v>
      </c>
      <c r="P626" t="s">
        <v>1905</v>
      </c>
    </row>
    <row r="627" spans="1:16">
      <c r="A627" t="s">
        <v>585</v>
      </c>
      <c r="B627">
        <v>1530</v>
      </c>
      <c r="C627">
        <v>226</v>
      </c>
      <c r="D627">
        <v>286</v>
      </c>
      <c r="E627">
        <v>110</v>
      </c>
      <c r="F627">
        <v>105</v>
      </c>
      <c r="G627">
        <v>2.9926105671873602</v>
      </c>
      <c r="H627">
        <v>-1.27816193243576</v>
      </c>
      <c r="I627" t="s">
        <v>1811</v>
      </c>
      <c r="J627">
        <v>1.5102193792896999E-6</v>
      </c>
      <c r="K627">
        <v>1.51642378374602E-4</v>
      </c>
      <c r="L627" t="s">
        <v>851</v>
      </c>
      <c r="M627" t="s">
        <v>931</v>
      </c>
      <c r="N627" t="s">
        <v>1289</v>
      </c>
      <c r="O627" t="s">
        <v>1906</v>
      </c>
      <c r="P627" t="s">
        <v>1907</v>
      </c>
    </row>
    <row r="628" spans="1:16">
      <c r="A628" t="s">
        <v>586</v>
      </c>
      <c r="B628">
        <v>1098</v>
      </c>
      <c r="C628">
        <v>1235</v>
      </c>
      <c r="D628">
        <v>1724</v>
      </c>
      <c r="E628">
        <v>519</v>
      </c>
      <c r="F628">
        <v>877</v>
      </c>
      <c r="G628">
        <v>5.5553689619914897</v>
      </c>
      <c r="H628">
        <v>-1.1237123585867901</v>
      </c>
      <c r="I628" t="s">
        <v>1811</v>
      </c>
      <c r="J628">
        <v>1.52497372895947E-6</v>
      </c>
      <c r="K628">
        <v>1.51797621168397E-4</v>
      </c>
      <c r="L628" t="s">
        <v>1276</v>
      </c>
      <c r="M628" t="s">
        <v>851</v>
      </c>
      <c r="N628" t="s">
        <v>1155</v>
      </c>
      <c r="O628" t="s">
        <v>851</v>
      </c>
      <c r="P628" t="s">
        <v>1908</v>
      </c>
    </row>
    <row r="629" spans="1:16">
      <c r="A629" t="s">
        <v>587</v>
      </c>
      <c r="B629">
        <v>657</v>
      </c>
      <c r="C629">
        <v>42</v>
      </c>
      <c r="D629">
        <v>40</v>
      </c>
      <c r="E629">
        <v>5</v>
      </c>
      <c r="F629">
        <v>5</v>
      </c>
      <c r="G629">
        <v>0.11695529365285499</v>
      </c>
      <c r="H629">
        <v>-3.03908218225064</v>
      </c>
      <c r="I629" t="s">
        <v>1811</v>
      </c>
      <c r="J629">
        <v>1.5260094133875301E-6</v>
      </c>
      <c r="K629">
        <v>1.51797621168397E-4</v>
      </c>
      <c r="L629" t="s">
        <v>1276</v>
      </c>
      <c r="M629" t="s">
        <v>851</v>
      </c>
      <c r="N629" t="s">
        <v>851</v>
      </c>
      <c r="O629" t="s">
        <v>851</v>
      </c>
      <c r="P629" t="s">
        <v>1909</v>
      </c>
    </row>
    <row r="630" spans="1:16">
      <c r="A630" t="s">
        <v>588</v>
      </c>
      <c r="B630">
        <v>1071</v>
      </c>
      <c r="C630">
        <v>347</v>
      </c>
      <c r="D630">
        <v>614</v>
      </c>
      <c r="E630">
        <v>163</v>
      </c>
      <c r="F630">
        <v>234</v>
      </c>
      <c r="G630">
        <v>3.8789393948323498</v>
      </c>
      <c r="H630">
        <v>-1.3048538984873601</v>
      </c>
      <c r="I630" t="s">
        <v>1811</v>
      </c>
      <c r="J630">
        <v>1.6766250531475399E-6</v>
      </c>
      <c r="K630">
        <v>1.6468009750993399E-4</v>
      </c>
      <c r="L630" t="s">
        <v>1166</v>
      </c>
      <c r="M630" t="s">
        <v>851</v>
      </c>
      <c r="N630" t="s">
        <v>1893</v>
      </c>
      <c r="O630" t="s">
        <v>1894</v>
      </c>
      <c r="P630" t="s">
        <v>1910</v>
      </c>
    </row>
    <row r="631" spans="1:16">
      <c r="A631" t="s">
        <v>589</v>
      </c>
      <c r="B631">
        <v>1200</v>
      </c>
      <c r="C631">
        <v>235</v>
      </c>
      <c r="D631">
        <v>221</v>
      </c>
      <c r="E631">
        <v>88</v>
      </c>
      <c r="F631">
        <v>103</v>
      </c>
      <c r="G631">
        <v>2.8289304921395102</v>
      </c>
      <c r="H631">
        <v>-1.29234834413428</v>
      </c>
      <c r="I631" t="s">
        <v>1811</v>
      </c>
      <c r="J631">
        <v>1.88512007030299E-6</v>
      </c>
      <c r="K631">
        <v>1.80663872424535E-4</v>
      </c>
      <c r="L631" t="s">
        <v>1911</v>
      </c>
      <c r="M631" t="s">
        <v>851</v>
      </c>
      <c r="N631" t="s">
        <v>1912</v>
      </c>
      <c r="O631" t="s">
        <v>1913</v>
      </c>
      <c r="P631" t="s">
        <v>1914</v>
      </c>
    </row>
    <row r="632" spans="1:16">
      <c r="A632" t="s">
        <v>590</v>
      </c>
      <c r="B632">
        <v>1476</v>
      </c>
      <c r="C632">
        <v>327</v>
      </c>
      <c r="D632">
        <v>336</v>
      </c>
      <c r="E632">
        <v>165</v>
      </c>
      <c r="F632">
        <v>143</v>
      </c>
      <c r="G632">
        <v>3.4096575789955299</v>
      </c>
      <c r="H632">
        <v>-1.1346896060289899</v>
      </c>
      <c r="I632" t="s">
        <v>1811</v>
      </c>
      <c r="J632">
        <v>2.1529822652809501E-6</v>
      </c>
      <c r="K632">
        <v>2.0076935015379799E-4</v>
      </c>
      <c r="L632" t="s">
        <v>1915</v>
      </c>
      <c r="M632" t="s">
        <v>1573</v>
      </c>
      <c r="N632" t="s">
        <v>1916</v>
      </c>
      <c r="O632" t="s">
        <v>1917</v>
      </c>
      <c r="P632" t="s">
        <v>1918</v>
      </c>
    </row>
    <row r="633" spans="1:16">
      <c r="A633" t="s">
        <v>591</v>
      </c>
      <c r="B633">
        <v>759</v>
      </c>
      <c r="C633">
        <v>359</v>
      </c>
      <c r="D633">
        <v>516</v>
      </c>
      <c r="E633">
        <v>130</v>
      </c>
      <c r="F633">
        <v>235</v>
      </c>
      <c r="G633">
        <v>3.7498474728980802</v>
      </c>
      <c r="H633">
        <v>-1.30084431334207</v>
      </c>
      <c r="I633" t="s">
        <v>1811</v>
      </c>
      <c r="J633">
        <v>2.1586732754650498E-6</v>
      </c>
      <c r="K633">
        <v>2.0076935015379799E-4</v>
      </c>
      <c r="L633" t="s">
        <v>851</v>
      </c>
      <c r="M633" t="s">
        <v>886</v>
      </c>
      <c r="N633" t="s">
        <v>1816</v>
      </c>
      <c r="O633" t="s">
        <v>1817</v>
      </c>
      <c r="P633" t="s">
        <v>1919</v>
      </c>
    </row>
    <row r="634" spans="1:16">
      <c r="A634" t="s">
        <v>592</v>
      </c>
      <c r="B634">
        <v>549</v>
      </c>
      <c r="C634">
        <v>256</v>
      </c>
      <c r="D634">
        <v>156</v>
      </c>
      <c r="E634">
        <v>55</v>
      </c>
      <c r="F634">
        <v>82</v>
      </c>
      <c r="G634">
        <v>2.6010314753907502</v>
      </c>
      <c r="H634">
        <v>-1.6395899485649801</v>
      </c>
      <c r="I634" t="s">
        <v>1811</v>
      </c>
      <c r="J634">
        <v>3.0749237106555199E-6</v>
      </c>
      <c r="K634">
        <v>2.64888714954257E-4</v>
      </c>
      <c r="L634" t="s">
        <v>1920</v>
      </c>
      <c r="M634" t="s">
        <v>1921</v>
      </c>
      <c r="N634" t="s">
        <v>1922</v>
      </c>
      <c r="O634" t="s">
        <v>1923</v>
      </c>
      <c r="P634" t="s">
        <v>1924</v>
      </c>
    </row>
    <row r="635" spans="1:16">
      <c r="A635" t="s">
        <v>593</v>
      </c>
      <c r="B635">
        <v>414</v>
      </c>
      <c r="C635">
        <v>417</v>
      </c>
      <c r="D635">
        <v>368</v>
      </c>
      <c r="E635">
        <v>200</v>
      </c>
      <c r="F635">
        <v>180</v>
      </c>
      <c r="G635">
        <v>3.6722869367489102</v>
      </c>
      <c r="H635">
        <v>-1.07941625843966</v>
      </c>
      <c r="I635" t="s">
        <v>1811</v>
      </c>
      <c r="J635">
        <v>3.2120127884547598E-6</v>
      </c>
      <c r="K635">
        <v>2.74448648257967E-4</v>
      </c>
      <c r="L635" t="s">
        <v>1849</v>
      </c>
      <c r="M635" t="s">
        <v>1925</v>
      </c>
      <c r="N635" t="s">
        <v>1926</v>
      </c>
      <c r="O635" t="s">
        <v>1025</v>
      </c>
      <c r="P635" t="s">
        <v>1927</v>
      </c>
    </row>
    <row r="636" spans="1:16">
      <c r="A636" t="s">
        <v>594</v>
      </c>
      <c r="B636">
        <v>804</v>
      </c>
      <c r="C636">
        <v>576</v>
      </c>
      <c r="D636">
        <v>872</v>
      </c>
      <c r="E636">
        <v>330</v>
      </c>
      <c r="F636">
        <v>402</v>
      </c>
      <c r="G636">
        <v>4.5609866321681301</v>
      </c>
      <c r="H636">
        <v>-1.0130455516588499</v>
      </c>
      <c r="I636" t="s">
        <v>1811</v>
      </c>
      <c r="J636">
        <v>3.3950961288112401E-6</v>
      </c>
      <c r="K636">
        <v>2.8469145171619603E-4</v>
      </c>
      <c r="L636" t="s">
        <v>851</v>
      </c>
      <c r="M636" t="s">
        <v>851</v>
      </c>
      <c r="N636" t="s">
        <v>876</v>
      </c>
      <c r="O636" t="s">
        <v>1928</v>
      </c>
      <c r="P636" t="s">
        <v>1929</v>
      </c>
    </row>
    <row r="637" spans="1:16">
      <c r="A637" t="s">
        <v>595</v>
      </c>
      <c r="B637">
        <v>1752</v>
      </c>
      <c r="C637">
        <v>6622</v>
      </c>
      <c r="D637">
        <v>5323</v>
      </c>
      <c r="E637">
        <v>2115</v>
      </c>
      <c r="F637">
        <v>3662</v>
      </c>
      <c r="G637">
        <v>7.5865082466210598</v>
      </c>
      <c r="H637">
        <v>-1.1021229474382599</v>
      </c>
      <c r="I637" t="s">
        <v>1811</v>
      </c>
      <c r="J637">
        <v>3.7981784978586599E-6</v>
      </c>
      <c r="K637">
        <v>3.1267041738638498E-4</v>
      </c>
      <c r="L637" t="s">
        <v>1210</v>
      </c>
      <c r="M637" t="s">
        <v>1781</v>
      </c>
      <c r="N637" t="s">
        <v>1930</v>
      </c>
      <c r="O637" t="s">
        <v>1068</v>
      </c>
      <c r="P637" t="s">
        <v>1931</v>
      </c>
    </row>
    <row r="638" spans="1:16">
      <c r="A638" t="s">
        <v>596</v>
      </c>
      <c r="B638">
        <v>654</v>
      </c>
      <c r="C638">
        <v>242</v>
      </c>
      <c r="D638">
        <v>308</v>
      </c>
      <c r="E638">
        <v>131</v>
      </c>
      <c r="F638">
        <v>96</v>
      </c>
      <c r="G638">
        <v>3.0895696362943501</v>
      </c>
      <c r="H638">
        <v>-1.2966032819075299</v>
      </c>
      <c r="I638" t="s">
        <v>1811</v>
      </c>
      <c r="J638">
        <v>3.98904668887466E-6</v>
      </c>
      <c r="K638">
        <v>3.2415116766373501E-4</v>
      </c>
      <c r="L638" t="s">
        <v>1932</v>
      </c>
      <c r="M638" t="s">
        <v>1167</v>
      </c>
      <c r="N638" t="s">
        <v>1933</v>
      </c>
      <c r="O638" t="s">
        <v>1934</v>
      </c>
      <c r="P638" t="s">
        <v>1935</v>
      </c>
    </row>
    <row r="639" spans="1:16">
      <c r="A639" t="s">
        <v>597</v>
      </c>
      <c r="B639">
        <v>432</v>
      </c>
      <c r="C639">
        <v>429</v>
      </c>
      <c r="D639">
        <v>404</v>
      </c>
      <c r="E639">
        <v>222</v>
      </c>
      <c r="F639">
        <v>194</v>
      </c>
      <c r="G639">
        <v>3.7712631609081302</v>
      </c>
      <c r="H639">
        <v>-1.03238733132978</v>
      </c>
      <c r="I639" t="s">
        <v>1811</v>
      </c>
      <c r="J639">
        <v>4.2540239839837099E-6</v>
      </c>
      <c r="K639">
        <v>3.4263802733398299E-4</v>
      </c>
      <c r="L639" t="s">
        <v>851</v>
      </c>
      <c r="M639" t="s">
        <v>1936</v>
      </c>
      <c r="N639" t="s">
        <v>851</v>
      </c>
      <c r="O639" t="s">
        <v>851</v>
      </c>
      <c r="P639" t="s">
        <v>1937</v>
      </c>
    </row>
    <row r="640" spans="1:16">
      <c r="A640" t="s">
        <v>598</v>
      </c>
      <c r="B640">
        <v>759</v>
      </c>
      <c r="C640">
        <v>72</v>
      </c>
      <c r="D640">
        <v>87</v>
      </c>
      <c r="E640">
        <v>11</v>
      </c>
      <c r="F640">
        <v>23</v>
      </c>
      <c r="G640">
        <v>1.12072949006446</v>
      </c>
      <c r="H640">
        <v>-2.2589668956645199</v>
      </c>
      <c r="I640" t="s">
        <v>1811</v>
      </c>
      <c r="J640">
        <v>4.2997982350832002E-6</v>
      </c>
      <c r="K640">
        <v>3.4408207754806601E-4</v>
      </c>
      <c r="L640" t="s">
        <v>851</v>
      </c>
      <c r="M640" t="s">
        <v>851</v>
      </c>
      <c r="N640" t="s">
        <v>851</v>
      </c>
      <c r="O640" t="s">
        <v>851</v>
      </c>
      <c r="P640" t="s">
        <v>1938</v>
      </c>
    </row>
    <row r="641" spans="1:16">
      <c r="A641" t="s">
        <v>599</v>
      </c>
      <c r="B641">
        <v>630</v>
      </c>
      <c r="C641">
        <v>46</v>
      </c>
      <c r="D641">
        <v>94</v>
      </c>
      <c r="E641">
        <v>11</v>
      </c>
      <c r="F641">
        <v>13</v>
      </c>
      <c r="G641">
        <v>0.89228701970242397</v>
      </c>
      <c r="H641">
        <v>-2.5540206598843498</v>
      </c>
      <c r="I641" t="s">
        <v>1811</v>
      </c>
      <c r="J641">
        <v>4.5186899281737497E-6</v>
      </c>
      <c r="K641">
        <v>3.5977215844795502E-4</v>
      </c>
      <c r="L641" t="s">
        <v>1121</v>
      </c>
      <c r="M641" t="s">
        <v>851</v>
      </c>
      <c r="N641" t="s">
        <v>851</v>
      </c>
      <c r="O641" t="s">
        <v>851</v>
      </c>
      <c r="P641" t="s">
        <v>1939</v>
      </c>
    </row>
    <row r="642" spans="1:16">
      <c r="A642" t="s">
        <v>600</v>
      </c>
      <c r="B642">
        <v>1632</v>
      </c>
      <c r="C642">
        <v>233</v>
      </c>
      <c r="D642">
        <v>391</v>
      </c>
      <c r="E642">
        <v>100</v>
      </c>
      <c r="F642">
        <v>150</v>
      </c>
      <c r="G642">
        <v>3.2485801397077401</v>
      </c>
      <c r="H642">
        <v>-1.35073248118598</v>
      </c>
      <c r="I642" t="s">
        <v>1811</v>
      </c>
      <c r="J642">
        <v>4.9900488924639204E-6</v>
      </c>
      <c r="K642">
        <v>3.8751539785836198E-4</v>
      </c>
      <c r="L642" t="s">
        <v>1940</v>
      </c>
      <c r="M642" t="s">
        <v>960</v>
      </c>
      <c r="N642" t="s">
        <v>1941</v>
      </c>
      <c r="O642" t="s">
        <v>882</v>
      </c>
      <c r="P642" t="s">
        <v>1942</v>
      </c>
    </row>
    <row r="643" spans="1:16">
      <c r="A643" t="s">
        <v>601</v>
      </c>
      <c r="B643">
        <v>783</v>
      </c>
      <c r="C643">
        <v>277</v>
      </c>
      <c r="D643">
        <v>301</v>
      </c>
      <c r="E643">
        <v>141</v>
      </c>
      <c r="F643">
        <v>126</v>
      </c>
      <c r="G643">
        <v>3.20974282972715</v>
      </c>
      <c r="H643">
        <v>-1.14236702640093</v>
      </c>
      <c r="I643" t="s">
        <v>1811</v>
      </c>
      <c r="J643">
        <v>5.0900843785362003E-6</v>
      </c>
      <c r="K643">
        <v>3.90926524580888E-4</v>
      </c>
      <c r="L643" t="s">
        <v>1943</v>
      </c>
      <c r="M643" t="s">
        <v>851</v>
      </c>
      <c r="N643" t="s">
        <v>1944</v>
      </c>
      <c r="O643" t="s">
        <v>851</v>
      </c>
      <c r="P643" t="s">
        <v>1945</v>
      </c>
    </row>
    <row r="644" spans="1:16">
      <c r="A644" t="s">
        <v>602</v>
      </c>
      <c r="B644">
        <v>1179</v>
      </c>
      <c r="C644">
        <v>742</v>
      </c>
      <c r="D644">
        <v>674</v>
      </c>
      <c r="E644">
        <v>261</v>
      </c>
      <c r="F644">
        <v>442</v>
      </c>
      <c r="G644">
        <v>4.52495094728922</v>
      </c>
      <c r="H644">
        <v>-1.05912380595876</v>
      </c>
      <c r="I644" t="s">
        <v>1811</v>
      </c>
      <c r="J644">
        <v>5.0959688414711798E-6</v>
      </c>
      <c r="K644">
        <v>3.90926524580888E-4</v>
      </c>
      <c r="L644" t="s">
        <v>1946</v>
      </c>
      <c r="M644" t="s">
        <v>1947</v>
      </c>
      <c r="N644" t="s">
        <v>1948</v>
      </c>
      <c r="O644" t="s">
        <v>882</v>
      </c>
      <c r="P644" t="s">
        <v>1949</v>
      </c>
    </row>
    <row r="645" spans="1:16">
      <c r="A645" t="s">
        <v>603</v>
      </c>
      <c r="B645">
        <v>846</v>
      </c>
      <c r="C645">
        <v>702</v>
      </c>
      <c r="D645">
        <v>459</v>
      </c>
      <c r="E645">
        <v>89</v>
      </c>
      <c r="F645">
        <v>274</v>
      </c>
      <c r="G645">
        <v>4.0579085314070298</v>
      </c>
      <c r="H645">
        <v>-1.7480995478917301</v>
      </c>
      <c r="I645" t="s">
        <v>1811</v>
      </c>
      <c r="J645">
        <v>6.77129918713909E-6</v>
      </c>
      <c r="K645">
        <v>4.9534174494503095E-4</v>
      </c>
      <c r="L645" t="s">
        <v>1950</v>
      </c>
      <c r="M645" t="s">
        <v>1573</v>
      </c>
      <c r="N645" t="s">
        <v>1951</v>
      </c>
      <c r="O645" t="s">
        <v>1952</v>
      </c>
      <c r="P645" t="s">
        <v>1953</v>
      </c>
    </row>
    <row r="646" spans="1:16">
      <c r="A646" t="s">
        <v>604</v>
      </c>
      <c r="B646">
        <v>540</v>
      </c>
      <c r="C646">
        <v>357</v>
      </c>
      <c r="D646">
        <v>577</v>
      </c>
      <c r="E646">
        <v>235</v>
      </c>
      <c r="F646">
        <v>174</v>
      </c>
      <c r="G646">
        <v>3.8694527950679398</v>
      </c>
      <c r="H646">
        <v>-1.2055659614579699</v>
      </c>
      <c r="I646" t="s">
        <v>1811</v>
      </c>
      <c r="J646">
        <v>7.20487295363721E-6</v>
      </c>
      <c r="K646">
        <v>5.2462457125918602E-4</v>
      </c>
      <c r="L646" t="s">
        <v>851</v>
      </c>
      <c r="M646" t="s">
        <v>890</v>
      </c>
      <c r="N646" t="s">
        <v>1954</v>
      </c>
      <c r="O646" t="s">
        <v>1955</v>
      </c>
      <c r="P646" t="s">
        <v>1956</v>
      </c>
    </row>
    <row r="647" spans="1:16">
      <c r="A647" t="s">
        <v>605</v>
      </c>
      <c r="B647">
        <v>555</v>
      </c>
      <c r="C647">
        <v>214</v>
      </c>
      <c r="D647">
        <v>350</v>
      </c>
      <c r="E647">
        <v>76</v>
      </c>
      <c r="F647">
        <v>138</v>
      </c>
      <c r="G647">
        <v>3.0817667676301101</v>
      </c>
      <c r="H647">
        <v>-1.43397347443898</v>
      </c>
      <c r="I647" t="s">
        <v>1811</v>
      </c>
      <c r="J647">
        <v>7.3188305848203803E-6</v>
      </c>
      <c r="K647">
        <v>5.3047220576736001E-4</v>
      </c>
      <c r="L647" t="s">
        <v>851</v>
      </c>
      <c r="M647" t="s">
        <v>851</v>
      </c>
      <c r="N647" t="s">
        <v>851</v>
      </c>
      <c r="O647" t="s">
        <v>1342</v>
      </c>
      <c r="P647" t="s">
        <v>1957</v>
      </c>
    </row>
    <row r="648" spans="1:16">
      <c r="A648" t="s">
        <v>606</v>
      </c>
      <c r="B648">
        <v>402</v>
      </c>
      <c r="C648">
        <v>708</v>
      </c>
      <c r="D648">
        <v>571</v>
      </c>
      <c r="E648">
        <v>358</v>
      </c>
      <c r="F648">
        <v>252</v>
      </c>
      <c r="G648">
        <v>4.3698402247164703</v>
      </c>
      <c r="H648">
        <v>-1.09625687129314</v>
      </c>
      <c r="I648" t="s">
        <v>1811</v>
      </c>
      <c r="J648">
        <v>8.1940981527479294E-6</v>
      </c>
      <c r="K648">
        <v>5.7926394766365295E-4</v>
      </c>
      <c r="L648" t="s">
        <v>1849</v>
      </c>
      <c r="M648" t="s">
        <v>1958</v>
      </c>
      <c r="N648" t="s">
        <v>1959</v>
      </c>
      <c r="O648" t="s">
        <v>1025</v>
      </c>
      <c r="P648" t="s">
        <v>1960</v>
      </c>
    </row>
    <row r="649" spans="1:16">
      <c r="A649" t="s">
        <v>607</v>
      </c>
      <c r="B649">
        <v>894</v>
      </c>
      <c r="C649">
        <v>499</v>
      </c>
      <c r="D649">
        <v>778</v>
      </c>
      <c r="E649">
        <v>176</v>
      </c>
      <c r="F649">
        <v>362</v>
      </c>
      <c r="G649">
        <v>4.2941907459925197</v>
      </c>
      <c r="H649">
        <v>-1.2888698540229899</v>
      </c>
      <c r="I649" t="s">
        <v>1811</v>
      </c>
      <c r="J649">
        <v>1.0445963697042899E-5</v>
      </c>
      <c r="K649">
        <v>7.0676135065250202E-4</v>
      </c>
      <c r="L649" t="s">
        <v>851</v>
      </c>
      <c r="M649" t="s">
        <v>851</v>
      </c>
      <c r="N649" t="s">
        <v>851</v>
      </c>
      <c r="O649" t="s">
        <v>851</v>
      </c>
      <c r="P649" t="s">
        <v>1961</v>
      </c>
    </row>
    <row r="650" spans="1:16">
      <c r="A650" t="s">
        <v>608</v>
      </c>
      <c r="B650">
        <v>903</v>
      </c>
      <c r="C650">
        <v>384</v>
      </c>
      <c r="D650">
        <v>517</v>
      </c>
      <c r="E650">
        <v>246</v>
      </c>
      <c r="F650">
        <v>160</v>
      </c>
      <c r="G650">
        <v>3.8341166931900301</v>
      </c>
      <c r="H650">
        <v>-1.1650421793885599</v>
      </c>
      <c r="I650" t="s">
        <v>1811</v>
      </c>
      <c r="J650">
        <v>1.147795850303E-5</v>
      </c>
      <c r="K650">
        <v>7.6347796127010901E-4</v>
      </c>
      <c r="L650" t="s">
        <v>851</v>
      </c>
      <c r="M650" t="s">
        <v>851</v>
      </c>
      <c r="N650" t="s">
        <v>851</v>
      </c>
      <c r="O650" t="s">
        <v>851</v>
      </c>
      <c r="P650" t="s">
        <v>1962</v>
      </c>
    </row>
    <row r="651" spans="1:16">
      <c r="A651" t="s">
        <v>609</v>
      </c>
      <c r="B651">
        <v>1161</v>
      </c>
      <c r="C651">
        <v>2101</v>
      </c>
      <c r="D651">
        <v>1809</v>
      </c>
      <c r="E651">
        <v>585</v>
      </c>
      <c r="F651">
        <v>1218</v>
      </c>
      <c r="G651">
        <v>5.9524692287588099</v>
      </c>
      <c r="H651">
        <v>-1.1738321854490099</v>
      </c>
      <c r="I651" t="s">
        <v>1811</v>
      </c>
      <c r="J651">
        <v>1.22791909113115E-5</v>
      </c>
      <c r="K651">
        <v>8.08247620548516E-4</v>
      </c>
      <c r="L651" t="s">
        <v>1210</v>
      </c>
      <c r="M651" t="s">
        <v>1781</v>
      </c>
      <c r="N651" t="s">
        <v>1930</v>
      </c>
      <c r="O651" t="s">
        <v>1068</v>
      </c>
      <c r="P651" t="s">
        <v>1931</v>
      </c>
    </row>
    <row r="652" spans="1:16">
      <c r="A652" t="s">
        <v>610</v>
      </c>
      <c r="B652">
        <v>861</v>
      </c>
      <c r="C652">
        <v>1271</v>
      </c>
      <c r="D652">
        <v>1878</v>
      </c>
      <c r="E652">
        <v>615</v>
      </c>
      <c r="F652">
        <v>985</v>
      </c>
      <c r="G652">
        <v>5.6790932301570098</v>
      </c>
      <c r="H652">
        <v>-1.0140695061623399</v>
      </c>
      <c r="I652" t="s">
        <v>1811</v>
      </c>
      <c r="J652">
        <v>1.2469605983416401E-5</v>
      </c>
      <c r="K652">
        <v>8.1567262873679801E-4</v>
      </c>
      <c r="L652" t="s">
        <v>851</v>
      </c>
      <c r="M652" t="s">
        <v>886</v>
      </c>
      <c r="N652" t="s">
        <v>851</v>
      </c>
      <c r="O652" t="s">
        <v>1012</v>
      </c>
      <c r="P652" t="s">
        <v>1963</v>
      </c>
    </row>
    <row r="653" spans="1:16">
      <c r="A653" t="s">
        <v>611</v>
      </c>
      <c r="B653">
        <v>894</v>
      </c>
      <c r="C653">
        <v>255</v>
      </c>
      <c r="D653">
        <v>413</v>
      </c>
      <c r="E653">
        <v>84</v>
      </c>
      <c r="F653">
        <v>173</v>
      </c>
      <c r="G653">
        <v>3.3282509533261302</v>
      </c>
      <c r="H653">
        <v>-1.41766959762522</v>
      </c>
      <c r="I653" t="s">
        <v>1811</v>
      </c>
      <c r="J653">
        <v>1.29404488173795E-5</v>
      </c>
      <c r="K653">
        <v>8.3950496041802205E-4</v>
      </c>
      <c r="L653" t="s">
        <v>1081</v>
      </c>
      <c r="M653" t="s">
        <v>851</v>
      </c>
      <c r="N653" t="s">
        <v>1964</v>
      </c>
      <c r="O653" t="s">
        <v>984</v>
      </c>
      <c r="P653" t="s">
        <v>1965</v>
      </c>
    </row>
    <row r="654" spans="1:16">
      <c r="A654" t="s">
        <v>612</v>
      </c>
      <c r="B654">
        <v>1536</v>
      </c>
      <c r="C654">
        <v>2623</v>
      </c>
      <c r="D654">
        <v>3399</v>
      </c>
      <c r="E654">
        <v>952</v>
      </c>
      <c r="F654">
        <v>1900</v>
      </c>
      <c r="G654">
        <v>6.5805873321088999</v>
      </c>
      <c r="H654">
        <v>-1.12487222728837</v>
      </c>
      <c r="I654" t="s">
        <v>1811</v>
      </c>
      <c r="J654">
        <v>1.3218525530284599E-5</v>
      </c>
      <c r="K654">
        <v>8.5228403158352402E-4</v>
      </c>
      <c r="L654" t="s">
        <v>851</v>
      </c>
      <c r="M654" t="s">
        <v>851</v>
      </c>
      <c r="N654" t="s">
        <v>1498</v>
      </c>
      <c r="O654" t="s">
        <v>1128</v>
      </c>
      <c r="P654" t="s">
        <v>1966</v>
      </c>
    </row>
    <row r="655" spans="1:16">
      <c r="A655" t="s">
        <v>613</v>
      </c>
      <c r="B655">
        <v>1341</v>
      </c>
      <c r="C655">
        <v>476</v>
      </c>
      <c r="D655">
        <v>636</v>
      </c>
      <c r="E655">
        <v>215</v>
      </c>
      <c r="F655">
        <v>347</v>
      </c>
      <c r="G655">
        <v>4.1808015306619204</v>
      </c>
      <c r="H655">
        <v>-1.0233104259896599</v>
      </c>
      <c r="I655" t="s">
        <v>1811</v>
      </c>
      <c r="J655">
        <v>1.6556433245931002E-5</v>
      </c>
      <c r="K655">
        <v>1.0235446741391301E-3</v>
      </c>
      <c r="L655" t="s">
        <v>851</v>
      </c>
      <c r="M655" t="s">
        <v>931</v>
      </c>
      <c r="N655" t="s">
        <v>851</v>
      </c>
      <c r="O655" t="s">
        <v>851</v>
      </c>
      <c r="P655" t="s">
        <v>1967</v>
      </c>
    </row>
    <row r="656" spans="1:16">
      <c r="A656" t="s">
        <v>614</v>
      </c>
      <c r="B656">
        <v>1794</v>
      </c>
      <c r="C656">
        <v>38</v>
      </c>
      <c r="D656">
        <v>191</v>
      </c>
      <c r="E656">
        <v>6</v>
      </c>
      <c r="F656">
        <v>21</v>
      </c>
      <c r="G656">
        <v>1.4997140570924901</v>
      </c>
      <c r="H656">
        <v>-3.0992792565749299</v>
      </c>
      <c r="I656" t="s">
        <v>1811</v>
      </c>
      <c r="J656">
        <v>1.8134298028687401E-5</v>
      </c>
      <c r="K656">
        <v>1.0953185489396299E-3</v>
      </c>
      <c r="L656" t="s">
        <v>1968</v>
      </c>
      <c r="M656" t="s">
        <v>851</v>
      </c>
      <c r="N656" t="s">
        <v>851</v>
      </c>
      <c r="O656" t="s">
        <v>851</v>
      </c>
      <c r="P656" t="s">
        <v>1969</v>
      </c>
    </row>
    <row r="657" spans="1:16">
      <c r="A657" t="s">
        <v>615</v>
      </c>
      <c r="B657">
        <v>459</v>
      </c>
      <c r="C657">
        <v>24</v>
      </c>
      <c r="D657">
        <v>192</v>
      </c>
      <c r="E657">
        <v>7</v>
      </c>
      <c r="F657">
        <v>13</v>
      </c>
      <c r="G657">
        <v>1.3846102766391699</v>
      </c>
      <c r="H657">
        <v>-3.4265700510489601</v>
      </c>
      <c r="I657" t="s">
        <v>1811</v>
      </c>
      <c r="J657">
        <v>2.38179545737172E-5</v>
      </c>
      <c r="K657">
        <v>1.36042806114987E-3</v>
      </c>
      <c r="L657" t="s">
        <v>857</v>
      </c>
      <c r="M657" t="s">
        <v>851</v>
      </c>
      <c r="N657" t="s">
        <v>851</v>
      </c>
      <c r="O657" t="s">
        <v>1203</v>
      </c>
      <c r="P657" t="s">
        <v>1970</v>
      </c>
    </row>
    <row r="658" spans="1:16">
      <c r="A658" t="s">
        <v>616</v>
      </c>
      <c r="B658">
        <v>2949</v>
      </c>
      <c r="C658">
        <v>1550</v>
      </c>
      <c r="D658">
        <v>960</v>
      </c>
      <c r="E658">
        <v>618</v>
      </c>
      <c r="F658">
        <v>661</v>
      </c>
      <c r="G658">
        <v>5.3709277936134496</v>
      </c>
      <c r="H658">
        <v>-1.0181904169293701</v>
      </c>
      <c r="I658" t="s">
        <v>1811</v>
      </c>
      <c r="J658">
        <v>2.5947782470756999E-5</v>
      </c>
      <c r="K658">
        <v>1.46605139331717E-3</v>
      </c>
      <c r="L658" t="s">
        <v>1210</v>
      </c>
      <c r="M658" t="s">
        <v>1781</v>
      </c>
      <c r="N658" t="s">
        <v>1971</v>
      </c>
      <c r="O658" t="s">
        <v>1972</v>
      </c>
      <c r="P658" t="s">
        <v>1973</v>
      </c>
    </row>
    <row r="659" spans="1:16">
      <c r="A659" t="s">
        <v>617</v>
      </c>
      <c r="B659">
        <v>402</v>
      </c>
      <c r="C659">
        <v>400</v>
      </c>
      <c r="D659">
        <v>499</v>
      </c>
      <c r="E659">
        <v>260</v>
      </c>
      <c r="F659">
        <v>174</v>
      </c>
      <c r="G659">
        <v>3.8630576242937198</v>
      </c>
      <c r="H659">
        <v>-1.06810687417637</v>
      </c>
      <c r="I659" t="s">
        <v>1811</v>
      </c>
      <c r="J659">
        <v>2.8068550705988999E-5</v>
      </c>
      <c r="K659">
        <v>1.5607995329967E-3</v>
      </c>
      <c r="L659" t="s">
        <v>1849</v>
      </c>
      <c r="M659" t="s">
        <v>1958</v>
      </c>
      <c r="N659" t="s">
        <v>1959</v>
      </c>
      <c r="O659" t="s">
        <v>1025</v>
      </c>
      <c r="P659" t="s">
        <v>1974</v>
      </c>
    </row>
    <row r="660" spans="1:16">
      <c r="A660" t="s">
        <v>618</v>
      </c>
      <c r="B660">
        <v>1380</v>
      </c>
      <c r="C660">
        <v>296</v>
      </c>
      <c r="D660">
        <v>258</v>
      </c>
      <c r="E660">
        <v>143</v>
      </c>
      <c r="F660">
        <v>121</v>
      </c>
      <c r="G660">
        <v>3.16667430090693</v>
      </c>
      <c r="H660">
        <v>-1.1007109425025099</v>
      </c>
      <c r="I660" t="s">
        <v>1811</v>
      </c>
      <c r="J660">
        <v>2.9327505962349998E-5</v>
      </c>
      <c r="K660">
        <v>1.6081164095424899E-3</v>
      </c>
      <c r="L660" t="s">
        <v>851</v>
      </c>
      <c r="M660" t="s">
        <v>851</v>
      </c>
      <c r="N660" t="s">
        <v>996</v>
      </c>
      <c r="O660" t="s">
        <v>851</v>
      </c>
      <c r="P660" t="s">
        <v>1975</v>
      </c>
    </row>
    <row r="661" spans="1:16">
      <c r="A661" t="s">
        <v>619</v>
      </c>
      <c r="B661">
        <v>468</v>
      </c>
      <c r="C661">
        <v>42</v>
      </c>
      <c r="D661">
        <v>56</v>
      </c>
      <c r="E661">
        <v>12</v>
      </c>
      <c r="F661">
        <v>7</v>
      </c>
      <c r="G661">
        <v>0.43706642435873899</v>
      </c>
      <c r="H661">
        <v>-2.3723128642067901</v>
      </c>
      <c r="I661" t="s">
        <v>1811</v>
      </c>
      <c r="J661">
        <v>3.0162074641569699E-5</v>
      </c>
      <c r="K661">
        <v>1.63118362156784E-3</v>
      </c>
      <c r="L661" t="s">
        <v>851</v>
      </c>
      <c r="M661" t="s">
        <v>851</v>
      </c>
      <c r="N661" t="s">
        <v>851</v>
      </c>
      <c r="O661" t="s">
        <v>851</v>
      </c>
      <c r="P661" t="s">
        <v>1976</v>
      </c>
    </row>
    <row r="662" spans="1:16">
      <c r="A662" t="s">
        <v>620</v>
      </c>
      <c r="B662">
        <v>1929</v>
      </c>
      <c r="C662">
        <v>178</v>
      </c>
      <c r="D662">
        <v>184</v>
      </c>
      <c r="E662">
        <v>74</v>
      </c>
      <c r="F662">
        <v>85</v>
      </c>
      <c r="G662">
        <v>2.5189970176136298</v>
      </c>
      <c r="H662">
        <v>-1.22129312525759</v>
      </c>
      <c r="I662" t="s">
        <v>1811</v>
      </c>
      <c r="J662">
        <v>3.1885518627694403E-5</v>
      </c>
      <c r="K662">
        <v>1.7039296895128399E-3</v>
      </c>
      <c r="L662" t="s">
        <v>851</v>
      </c>
      <c r="M662" t="s">
        <v>851</v>
      </c>
      <c r="N662" t="s">
        <v>851</v>
      </c>
      <c r="O662" t="s">
        <v>851</v>
      </c>
      <c r="P662" t="s">
        <v>1977</v>
      </c>
    </row>
    <row r="663" spans="1:16">
      <c r="A663" t="s">
        <v>621</v>
      </c>
      <c r="B663">
        <v>1413</v>
      </c>
      <c r="C663">
        <v>253</v>
      </c>
      <c r="D663">
        <v>253</v>
      </c>
      <c r="E663">
        <v>107</v>
      </c>
      <c r="F663">
        <v>140</v>
      </c>
      <c r="G663">
        <v>3.0426490206272199</v>
      </c>
      <c r="H663">
        <v>-1.0732483621900399</v>
      </c>
      <c r="I663" t="s">
        <v>1811</v>
      </c>
      <c r="J663">
        <v>3.3634533602119098E-5</v>
      </c>
      <c r="K663">
        <v>1.77038933212222E-3</v>
      </c>
      <c r="L663" t="s">
        <v>851</v>
      </c>
      <c r="M663" t="s">
        <v>1407</v>
      </c>
      <c r="N663" t="s">
        <v>851</v>
      </c>
      <c r="O663" t="s">
        <v>1978</v>
      </c>
      <c r="P663" t="s">
        <v>1979</v>
      </c>
    </row>
    <row r="664" spans="1:16">
      <c r="A664" t="s">
        <v>622</v>
      </c>
      <c r="B664">
        <v>966</v>
      </c>
      <c r="C664">
        <v>42</v>
      </c>
      <c r="D664">
        <v>79</v>
      </c>
      <c r="E664">
        <v>11</v>
      </c>
      <c r="F664">
        <v>14</v>
      </c>
      <c r="G664">
        <v>0.73311964880362201</v>
      </c>
      <c r="H664">
        <v>-2.2887200424849801</v>
      </c>
      <c r="I664" t="s">
        <v>1811</v>
      </c>
      <c r="J664">
        <v>3.4247174481347799E-5</v>
      </c>
      <c r="K664">
        <v>1.7891373005826301E-3</v>
      </c>
      <c r="L664" t="s">
        <v>851</v>
      </c>
      <c r="M664" t="s">
        <v>851</v>
      </c>
      <c r="N664" t="s">
        <v>1498</v>
      </c>
      <c r="O664" t="s">
        <v>1128</v>
      </c>
      <c r="P664" t="s">
        <v>1980</v>
      </c>
    </row>
    <row r="665" spans="1:16">
      <c r="A665" t="s">
        <v>623</v>
      </c>
      <c r="B665">
        <v>369</v>
      </c>
      <c r="C665">
        <v>191</v>
      </c>
      <c r="D665">
        <v>176</v>
      </c>
      <c r="E665">
        <v>87</v>
      </c>
      <c r="F665">
        <v>64</v>
      </c>
      <c r="G665">
        <v>2.5158298858182899</v>
      </c>
      <c r="H665">
        <v>-1.30792423523085</v>
      </c>
      <c r="I665" t="s">
        <v>1811</v>
      </c>
      <c r="J665">
        <v>3.4538770565255599E-5</v>
      </c>
      <c r="K665">
        <v>1.7999552019040399E-3</v>
      </c>
      <c r="L665" t="s">
        <v>851</v>
      </c>
      <c r="M665" t="s">
        <v>1981</v>
      </c>
      <c r="N665" t="s">
        <v>1982</v>
      </c>
      <c r="O665" t="s">
        <v>1983</v>
      </c>
      <c r="P665" t="s">
        <v>1984</v>
      </c>
    </row>
    <row r="666" spans="1:16">
      <c r="A666" t="s">
        <v>624</v>
      </c>
      <c r="B666">
        <v>1533</v>
      </c>
      <c r="C666">
        <v>759</v>
      </c>
      <c r="D666">
        <v>1294</v>
      </c>
      <c r="E666">
        <v>319</v>
      </c>
      <c r="F666">
        <v>621</v>
      </c>
      <c r="G666">
        <v>5.0115692643183101</v>
      </c>
      <c r="H666">
        <v>-1.16613462415771</v>
      </c>
      <c r="I666" t="s">
        <v>1811</v>
      </c>
      <c r="J666">
        <v>4.0622451408782402E-5</v>
      </c>
      <c r="K666">
        <v>2.0362245953378399E-3</v>
      </c>
      <c r="L666" t="s">
        <v>851</v>
      </c>
      <c r="M666" t="s">
        <v>851</v>
      </c>
      <c r="N666" t="s">
        <v>851</v>
      </c>
      <c r="O666" t="s">
        <v>851</v>
      </c>
      <c r="P666" t="s">
        <v>1985</v>
      </c>
    </row>
    <row r="667" spans="1:16">
      <c r="A667" t="s">
        <v>625</v>
      </c>
      <c r="B667">
        <v>339</v>
      </c>
      <c r="C667">
        <v>204</v>
      </c>
      <c r="D667">
        <v>239</v>
      </c>
      <c r="E667">
        <v>105</v>
      </c>
      <c r="F667">
        <v>105</v>
      </c>
      <c r="G667">
        <v>2.8395416773581301</v>
      </c>
      <c r="H667">
        <v>-1.1060064568269501</v>
      </c>
      <c r="I667" t="s">
        <v>1811</v>
      </c>
      <c r="J667">
        <v>4.1392067448139697E-5</v>
      </c>
      <c r="K667">
        <v>2.0692494216968901E-3</v>
      </c>
      <c r="L667" t="s">
        <v>1849</v>
      </c>
      <c r="M667" t="s">
        <v>1986</v>
      </c>
      <c r="N667" t="s">
        <v>1851</v>
      </c>
      <c r="O667" t="s">
        <v>1987</v>
      </c>
      <c r="P667" t="s">
        <v>1988</v>
      </c>
    </row>
    <row r="668" spans="1:16">
      <c r="A668" t="s">
        <v>626</v>
      </c>
      <c r="B668">
        <v>1206</v>
      </c>
      <c r="C668">
        <v>442</v>
      </c>
      <c r="D668">
        <v>370</v>
      </c>
      <c r="E668">
        <v>148</v>
      </c>
      <c r="F668">
        <v>253</v>
      </c>
      <c r="G668">
        <v>3.7251812666803499</v>
      </c>
      <c r="H668">
        <v>-1.0679470635038</v>
      </c>
      <c r="I668" t="s">
        <v>1811</v>
      </c>
      <c r="J668">
        <v>4.1478183085807797E-5</v>
      </c>
      <c r="K668">
        <v>2.0692494216968901E-3</v>
      </c>
      <c r="L668" t="s">
        <v>851</v>
      </c>
      <c r="M668" t="s">
        <v>886</v>
      </c>
      <c r="N668" t="s">
        <v>851</v>
      </c>
      <c r="O668" t="s">
        <v>1012</v>
      </c>
      <c r="P668" t="s">
        <v>1989</v>
      </c>
    </row>
    <row r="669" spans="1:16">
      <c r="A669" t="s">
        <v>627</v>
      </c>
      <c r="B669">
        <v>711</v>
      </c>
      <c r="C669">
        <v>63</v>
      </c>
      <c r="D669">
        <v>135</v>
      </c>
      <c r="E669">
        <v>23</v>
      </c>
      <c r="F669">
        <v>29</v>
      </c>
      <c r="G669">
        <v>1.4754824954158701</v>
      </c>
      <c r="H669">
        <v>-1.9464880311860999</v>
      </c>
      <c r="I669" t="s">
        <v>1811</v>
      </c>
      <c r="J669">
        <v>4.2599969450096599E-5</v>
      </c>
      <c r="K669">
        <v>2.1151723414048699E-3</v>
      </c>
      <c r="L669" t="s">
        <v>851</v>
      </c>
      <c r="M669" t="s">
        <v>851</v>
      </c>
      <c r="N669" t="s">
        <v>851</v>
      </c>
      <c r="O669" t="s">
        <v>851</v>
      </c>
      <c r="P669" t="s">
        <v>1990</v>
      </c>
    </row>
    <row r="670" spans="1:16">
      <c r="A670" t="s">
        <v>628</v>
      </c>
      <c r="B670">
        <v>897</v>
      </c>
      <c r="C670">
        <v>503</v>
      </c>
      <c r="D670">
        <v>640</v>
      </c>
      <c r="E670">
        <v>344</v>
      </c>
      <c r="F670">
        <v>225</v>
      </c>
      <c r="G670">
        <v>4.2221216459302804</v>
      </c>
      <c r="H670">
        <v>-1.0224000997489999</v>
      </c>
      <c r="I670" t="s">
        <v>1811</v>
      </c>
      <c r="J670">
        <v>4.8137896774091499E-5</v>
      </c>
      <c r="K670">
        <v>2.3136276637047699E-3</v>
      </c>
      <c r="L670" t="s">
        <v>851</v>
      </c>
      <c r="M670" t="s">
        <v>851</v>
      </c>
      <c r="N670" t="s">
        <v>851</v>
      </c>
      <c r="O670" t="s">
        <v>851</v>
      </c>
      <c r="P670" t="s">
        <v>1991</v>
      </c>
    </row>
    <row r="671" spans="1:16">
      <c r="A671" t="s">
        <v>629</v>
      </c>
      <c r="B671">
        <v>2931</v>
      </c>
      <c r="C671">
        <v>300</v>
      </c>
      <c r="D671">
        <v>213</v>
      </c>
      <c r="E671">
        <v>90</v>
      </c>
      <c r="F671">
        <v>138</v>
      </c>
      <c r="G671">
        <v>3.0239740298053799</v>
      </c>
      <c r="H671">
        <v>-1.2197681587500699</v>
      </c>
      <c r="I671" t="s">
        <v>1811</v>
      </c>
      <c r="J671">
        <v>5.0371298237599401E-5</v>
      </c>
      <c r="K671">
        <v>2.3994909282540298E-3</v>
      </c>
      <c r="L671" t="s">
        <v>1210</v>
      </c>
      <c r="M671" t="s">
        <v>1781</v>
      </c>
      <c r="N671" t="s">
        <v>1878</v>
      </c>
      <c r="O671" t="s">
        <v>1972</v>
      </c>
      <c r="P671" t="s">
        <v>1992</v>
      </c>
    </row>
    <row r="672" spans="1:16">
      <c r="A672" t="s">
        <v>630</v>
      </c>
      <c r="B672">
        <v>348</v>
      </c>
      <c r="C672">
        <v>34</v>
      </c>
      <c r="D672">
        <v>24</v>
      </c>
      <c r="E672">
        <v>2</v>
      </c>
      <c r="F672">
        <v>6</v>
      </c>
      <c r="G672">
        <v>-0.31802240434701101</v>
      </c>
      <c r="H672">
        <v>-2.86890063152681</v>
      </c>
      <c r="I672" t="s">
        <v>1811</v>
      </c>
      <c r="J672">
        <v>5.1758550198138502E-5</v>
      </c>
      <c r="K672">
        <v>2.4480838018820501E-3</v>
      </c>
      <c r="L672" t="s">
        <v>851</v>
      </c>
      <c r="M672" t="s">
        <v>851</v>
      </c>
      <c r="N672" t="s">
        <v>851</v>
      </c>
      <c r="O672" t="s">
        <v>851</v>
      </c>
      <c r="P672" t="s">
        <v>1993</v>
      </c>
    </row>
    <row r="673" spans="1:16">
      <c r="A673" t="s">
        <v>631</v>
      </c>
      <c r="B673">
        <v>888</v>
      </c>
      <c r="C673">
        <v>927</v>
      </c>
      <c r="D673">
        <v>1048</v>
      </c>
      <c r="E673">
        <v>613</v>
      </c>
      <c r="F673">
        <v>347</v>
      </c>
      <c r="G673">
        <v>5.0003780209918203</v>
      </c>
      <c r="H673">
        <v>-1.05492152399251</v>
      </c>
      <c r="I673" t="s">
        <v>1811</v>
      </c>
      <c r="J673">
        <v>5.4697436145969297E-5</v>
      </c>
      <c r="K673">
        <v>2.5548969840685398E-3</v>
      </c>
      <c r="L673" t="s">
        <v>851</v>
      </c>
      <c r="M673" t="s">
        <v>851</v>
      </c>
      <c r="N673" t="s">
        <v>851</v>
      </c>
      <c r="O673" t="s">
        <v>851</v>
      </c>
      <c r="P673" t="s">
        <v>1994</v>
      </c>
    </row>
    <row r="674" spans="1:16">
      <c r="A674" t="s">
        <v>632</v>
      </c>
      <c r="B674">
        <v>1410</v>
      </c>
      <c r="C674">
        <v>142</v>
      </c>
      <c r="D674">
        <v>179</v>
      </c>
      <c r="E674">
        <v>63</v>
      </c>
      <c r="F674">
        <v>74</v>
      </c>
      <c r="G674">
        <v>2.3333599426963301</v>
      </c>
      <c r="H674">
        <v>-1.2589541235828099</v>
      </c>
      <c r="I674" t="s">
        <v>1811</v>
      </c>
      <c r="J674">
        <v>5.8366720129837099E-5</v>
      </c>
      <c r="K674">
        <v>2.67089160954083E-3</v>
      </c>
      <c r="L674" t="s">
        <v>851</v>
      </c>
      <c r="M674" t="s">
        <v>1407</v>
      </c>
      <c r="N674" t="s">
        <v>851</v>
      </c>
      <c r="O674" t="s">
        <v>1978</v>
      </c>
      <c r="P674" t="s">
        <v>1995</v>
      </c>
    </row>
    <row r="675" spans="1:16">
      <c r="A675" t="s">
        <v>633</v>
      </c>
      <c r="B675">
        <v>2250</v>
      </c>
      <c r="C675">
        <v>38</v>
      </c>
      <c r="D675">
        <v>50</v>
      </c>
      <c r="E675">
        <v>0</v>
      </c>
      <c r="F675">
        <v>12</v>
      </c>
      <c r="G675">
        <v>0.22211371579403899</v>
      </c>
      <c r="H675">
        <v>-2.9061200440324102</v>
      </c>
      <c r="I675" t="s">
        <v>1811</v>
      </c>
      <c r="J675">
        <v>6.3132946516866205E-5</v>
      </c>
      <c r="K675">
        <v>2.8198962943849402E-3</v>
      </c>
      <c r="L675" t="s">
        <v>851</v>
      </c>
      <c r="M675" t="s">
        <v>1139</v>
      </c>
      <c r="N675" t="s">
        <v>1996</v>
      </c>
      <c r="O675" t="s">
        <v>1997</v>
      </c>
      <c r="P675" t="s">
        <v>1998</v>
      </c>
    </row>
    <row r="676" spans="1:16">
      <c r="A676" t="s">
        <v>634</v>
      </c>
      <c r="B676">
        <v>1080</v>
      </c>
      <c r="C676">
        <v>204</v>
      </c>
      <c r="D676">
        <v>269</v>
      </c>
      <c r="E676">
        <v>99</v>
      </c>
      <c r="F676">
        <v>129</v>
      </c>
      <c r="G676">
        <v>2.93687683432336</v>
      </c>
      <c r="H676">
        <v>-1.0855877446514</v>
      </c>
      <c r="I676" t="s">
        <v>1811</v>
      </c>
      <c r="J676">
        <v>6.3559082250998905E-5</v>
      </c>
      <c r="K676">
        <v>2.8344473893801201E-3</v>
      </c>
      <c r="L676" t="s">
        <v>1276</v>
      </c>
      <c r="M676" t="s">
        <v>851</v>
      </c>
      <c r="N676" t="s">
        <v>1155</v>
      </c>
      <c r="O676" t="s">
        <v>851</v>
      </c>
      <c r="P676" t="s">
        <v>1999</v>
      </c>
    </row>
    <row r="677" spans="1:16">
      <c r="A677" t="s">
        <v>635</v>
      </c>
      <c r="B677">
        <v>1443</v>
      </c>
      <c r="C677">
        <v>110</v>
      </c>
      <c r="D677">
        <v>219</v>
      </c>
      <c r="E677">
        <v>33</v>
      </c>
      <c r="F677">
        <v>72</v>
      </c>
      <c r="G677">
        <v>2.2491766291582098</v>
      </c>
      <c r="H677">
        <v>-1.6817502946299001</v>
      </c>
      <c r="I677" t="s">
        <v>1811</v>
      </c>
      <c r="J677">
        <v>6.5016028325043593E-5</v>
      </c>
      <c r="K677">
        <v>2.8750215386540001E-3</v>
      </c>
      <c r="L677" t="s">
        <v>2000</v>
      </c>
      <c r="M677" t="s">
        <v>851</v>
      </c>
      <c r="N677" t="s">
        <v>2001</v>
      </c>
      <c r="O677" t="s">
        <v>882</v>
      </c>
      <c r="P677" t="s">
        <v>2002</v>
      </c>
    </row>
    <row r="678" spans="1:16">
      <c r="A678" t="s">
        <v>636</v>
      </c>
      <c r="B678">
        <v>681</v>
      </c>
      <c r="C678">
        <v>28</v>
      </c>
      <c r="D678">
        <v>29</v>
      </c>
      <c r="E678">
        <v>3</v>
      </c>
      <c r="F678">
        <v>6</v>
      </c>
      <c r="G678">
        <v>-0.32051251759633198</v>
      </c>
      <c r="H678">
        <v>-2.6689786086637701</v>
      </c>
      <c r="I678" t="s">
        <v>1811</v>
      </c>
      <c r="J678">
        <v>7.2726446282948796E-5</v>
      </c>
      <c r="K678">
        <v>3.1325029028075099E-3</v>
      </c>
      <c r="L678" t="s">
        <v>1066</v>
      </c>
      <c r="M678" t="s">
        <v>851</v>
      </c>
      <c r="N678" t="s">
        <v>2003</v>
      </c>
      <c r="O678" t="s">
        <v>984</v>
      </c>
      <c r="P678" t="s">
        <v>2004</v>
      </c>
    </row>
    <row r="679" spans="1:16">
      <c r="A679" t="s">
        <v>637</v>
      </c>
      <c r="B679">
        <v>528</v>
      </c>
      <c r="C679">
        <v>376</v>
      </c>
      <c r="D679">
        <v>387</v>
      </c>
      <c r="E679">
        <v>142</v>
      </c>
      <c r="F679">
        <v>248</v>
      </c>
      <c r="G679">
        <v>3.6489765271590402</v>
      </c>
      <c r="H679">
        <v>-1.0141383678817999</v>
      </c>
      <c r="I679" t="s">
        <v>1811</v>
      </c>
      <c r="J679">
        <v>7.5155374949793295E-5</v>
      </c>
      <c r="K679">
        <v>3.2295249098122998E-3</v>
      </c>
      <c r="L679" t="s">
        <v>2005</v>
      </c>
      <c r="M679" t="s">
        <v>851</v>
      </c>
      <c r="N679" t="s">
        <v>2006</v>
      </c>
      <c r="O679" t="s">
        <v>882</v>
      </c>
      <c r="P679" t="s">
        <v>2007</v>
      </c>
    </row>
    <row r="680" spans="1:16">
      <c r="A680" t="s">
        <v>638</v>
      </c>
      <c r="B680">
        <v>588</v>
      </c>
      <c r="C680">
        <v>171</v>
      </c>
      <c r="D680">
        <v>183</v>
      </c>
      <c r="E680">
        <v>51</v>
      </c>
      <c r="F680">
        <v>96</v>
      </c>
      <c r="G680">
        <v>2.4599058641922902</v>
      </c>
      <c r="H680">
        <v>-1.31237205039361</v>
      </c>
      <c r="I680" t="s">
        <v>1811</v>
      </c>
      <c r="J680">
        <v>7.7641844405712898E-5</v>
      </c>
      <c r="K680">
        <v>3.3080671787401698E-3</v>
      </c>
      <c r="L680" t="s">
        <v>851</v>
      </c>
      <c r="M680" t="s">
        <v>851</v>
      </c>
      <c r="N680" t="s">
        <v>851</v>
      </c>
      <c r="O680" t="s">
        <v>851</v>
      </c>
      <c r="P680" t="s">
        <v>2008</v>
      </c>
    </row>
    <row r="681" spans="1:16">
      <c r="A681" t="s">
        <v>639</v>
      </c>
      <c r="B681">
        <v>1092</v>
      </c>
      <c r="C681">
        <v>96</v>
      </c>
      <c r="D681">
        <v>114</v>
      </c>
      <c r="E681">
        <v>21</v>
      </c>
      <c r="F681">
        <v>46</v>
      </c>
      <c r="G681">
        <v>1.62273185387713</v>
      </c>
      <c r="H681">
        <v>-1.68989403599179</v>
      </c>
      <c r="I681" t="s">
        <v>1811</v>
      </c>
      <c r="J681">
        <v>7.8093635350045699E-5</v>
      </c>
      <c r="K681">
        <v>3.3228262199076798E-3</v>
      </c>
      <c r="L681" t="s">
        <v>851</v>
      </c>
      <c r="M681" t="s">
        <v>851</v>
      </c>
      <c r="N681" t="s">
        <v>851</v>
      </c>
      <c r="O681" t="s">
        <v>851</v>
      </c>
      <c r="P681" t="s">
        <v>2009</v>
      </c>
    </row>
    <row r="682" spans="1:16">
      <c r="A682" t="s">
        <v>640</v>
      </c>
      <c r="B682">
        <v>1041</v>
      </c>
      <c r="C682">
        <v>3093</v>
      </c>
      <c r="D682">
        <v>3318</v>
      </c>
      <c r="E682">
        <v>996</v>
      </c>
      <c r="F682">
        <v>2174</v>
      </c>
      <c r="G682">
        <v>6.6928589384279196</v>
      </c>
      <c r="H682">
        <v>-1.06956071844723</v>
      </c>
      <c r="I682" t="s">
        <v>1811</v>
      </c>
      <c r="J682">
        <v>8.0848686592580705E-5</v>
      </c>
      <c r="K682">
        <v>3.41242066877842E-3</v>
      </c>
      <c r="L682" t="s">
        <v>1358</v>
      </c>
      <c r="M682" t="s">
        <v>907</v>
      </c>
      <c r="N682" t="s">
        <v>2010</v>
      </c>
      <c r="O682" t="s">
        <v>2011</v>
      </c>
      <c r="P682" t="s">
        <v>2012</v>
      </c>
    </row>
    <row r="683" spans="1:16">
      <c r="A683" t="s">
        <v>641</v>
      </c>
      <c r="B683">
        <v>951</v>
      </c>
      <c r="C683">
        <v>136</v>
      </c>
      <c r="D683">
        <v>118</v>
      </c>
      <c r="E683">
        <v>28</v>
      </c>
      <c r="F683">
        <v>61</v>
      </c>
      <c r="G683">
        <v>1.9267094300159799</v>
      </c>
      <c r="H683">
        <v>-1.5629793512711501</v>
      </c>
      <c r="I683" t="s">
        <v>1811</v>
      </c>
      <c r="J683">
        <v>9.9597452345225705E-5</v>
      </c>
      <c r="K683">
        <v>4.0729028210021003E-3</v>
      </c>
      <c r="L683" t="s">
        <v>1673</v>
      </c>
      <c r="M683" t="s">
        <v>886</v>
      </c>
      <c r="N683" t="s">
        <v>851</v>
      </c>
      <c r="O683" t="s">
        <v>900</v>
      </c>
      <c r="P683" t="s">
        <v>2013</v>
      </c>
    </row>
    <row r="684" spans="1:16">
      <c r="A684" t="s">
        <v>642</v>
      </c>
      <c r="B684">
        <v>2379</v>
      </c>
      <c r="C684">
        <v>263</v>
      </c>
      <c r="D684">
        <v>237</v>
      </c>
      <c r="E684">
        <v>131</v>
      </c>
      <c r="F684">
        <v>121</v>
      </c>
      <c r="G684">
        <v>3.04488635011989</v>
      </c>
      <c r="H684">
        <v>-1.02125242186207</v>
      </c>
      <c r="I684" t="s">
        <v>1811</v>
      </c>
      <c r="J684">
        <v>1.01616876674368E-4</v>
      </c>
      <c r="K684">
        <v>4.1370261296785798E-3</v>
      </c>
      <c r="L684" t="s">
        <v>851</v>
      </c>
      <c r="M684" t="s">
        <v>2014</v>
      </c>
      <c r="N684" t="s">
        <v>2015</v>
      </c>
      <c r="O684" t="s">
        <v>2016</v>
      </c>
      <c r="P684" t="s">
        <v>2017</v>
      </c>
    </row>
    <row r="685" spans="1:16">
      <c r="A685" t="s">
        <v>643</v>
      </c>
      <c r="B685">
        <v>942</v>
      </c>
      <c r="C685">
        <v>45</v>
      </c>
      <c r="D685">
        <v>83</v>
      </c>
      <c r="E685">
        <v>16</v>
      </c>
      <c r="F685">
        <v>15</v>
      </c>
      <c r="G685">
        <v>0.85086270854394896</v>
      </c>
      <c r="H685">
        <v>-2.05736894002884</v>
      </c>
      <c r="I685" t="s">
        <v>1811</v>
      </c>
      <c r="J685">
        <v>1.03251552361716E-4</v>
      </c>
      <c r="K685">
        <v>4.1769694702680502E-3</v>
      </c>
      <c r="L685" t="s">
        <v>1405</v>
      </c>
      <c r="M685" t="s">
        <v>851</v>
      </c>
      <c r="N685" t="s">
        <v>851</v>
      </c>
      <c r="O685" t="s">
        <v>851</v>
      </c>
      <c r="P685" t="s">
        <v>2018</v>
      </c>
    </row>
    <row r="686" spans="1:16">
      <c r="A686" t="s">
        <v>644</v>
      </c>
      <c r="B686">
        <v>675</v>
      </c>
      <c r="C686">
        <v>215</v>
      </c>
      <c r="D686">
        <v>207</v>
      </c>
      <c r="E686">
        <v>99</v>
      </c>
      <c r="F686">
        <v>110</v>
      </c>
      <c r="G686">
        <v>2.7921747214727199</v>
      </c>
      <c r="H686">
        <v>-1.0492202287460499</v>
      </c>
      <c r="I686" t="s">
        <v>1811</v>
      </c>
      <c r="J686">
        <v>1.03719795079811E-4</v>
      </c>
      <c r="K686">
        <v>4.1871721114870204E-3</v>
      </c>
      <c r="L686" t="s">
        <v>1946</v>
      </c>
      <c r="M686" t="s">
        <v>851</v>
      </c>
      <c r="N686" t="s">
        <v>851</v>
      </c>
      <c r="O686" t="s">
        <v>851</v>
      </c>
      <c r="P686" t="s">
        <v>2019</v>
      </c>
    </row>
    <row r="687" spans="1:16">
      <c r="A687" t="s">
        <v>645</v>
      </c>
      <c r="B687">
        <v>747</v>
      </c>
      <c r="C687">
        <v>94</v>
      </c>
      <c r="D687">
        <v>157</v>
      </c>
      <c r="E687">
        <v>40</v>
      </c>
      <c r="F687">
        <v>51</v>
      </c>
      <c r="G687">
        <v>1.91706127328236</v>
      </c>
      <c r="H687">
        <v>-1.48930208200999</v>
      </c>
      <c r="I687" t="s">
        <v>1811</v>
      </c>
      <c r="J687">
        <v>1.0703883626827001E-4</v>
      </c>
      <c r="K687">
        <v>4.2782320049654498E-3</v>
      </c>
      <c r="L687" t="s">
        <v>851</v>
      </c>
      <c r="M687" t="s">
        <v>914</v>
      </c>
      <c r="N687" t="s">
        <v>851</v>
      </c>
      <c r="O687" t="s">
        <v>1032</v>
      </c>
      <c r="P687" t="s">
        <v>2020</v>
      </c>
    </row>
    <row r="688" spans="1:16">
      <c r="A688" t="s">
        <v>646</v>
      </c>
      <c r="B688">
        <v>2160</v>
      </c>
      <c r="C688">
        <v>575</v>
      </c>
      <c r="D688">
        <v>846</v>
      </c>
      <c r="E688">
        <v>180</v>
      </c>
      <c r="F688">
        <v>446</v>
      </c>
      <c r="G688">
        <v>4.4660948359448698</v>
      </c>
      <c r="H688">
        <v>-1.23076006044555</v>
      </c>
      <c r="I688" t="s">
        <v>1811</v>
      </c>
      <c r="J688">
        <v>1.13064508440545E-4</v>
      </c>
      <c r="K688">
        <v>4.4671815621828998E-3</v>
      </c>
      <c r="L688" t="s">
        <v>937</v>
      </c>
      <c r="M688" t="s">
        <v>907</v>
      </c>
      <c r="N688" t="s">
        <v>2021</v>
      </c>
      <c r="O688" t="s">
        <v>2022</v>
      </c>
      <c r="P688" t="s">
        <v>2023</v>
      </c>
    </row>
    <row r="689" spans="1:16">
      <c r="A689" t="s">
        <v>647</v>
      </c>
      <c r="B689">
        <v>1032</v>
      </c>
      <c r="C689">
        <v>294</v>
      </c>
      <c r="D689">
        <v>283</v>
      </c>
      <c r="E689">
        <v>101</v>
      </c>
      <c r="F689">
        <v>181</v>
      </c>
      <c r="G689">
        <v>3.22881641341354</v>
      </c>
      <c r="H689">
        <v>-1.0803148231436399</v>
      </c>
      <c r="I689" t="s">
        <v>1811</v>
      </c>
      <c r="J689">
        <v>1.27261112048088E-4</v>
      </c>
      <c r="K689">
        <v>4.9474914941604999E-3</v>
      </c>
      <c r="L689" t="s">
        <v>851</v>
      </c>
      <c r="M689" t="s">
        <v>851</v>
      </c>
      <c r="N689" t="s">
        <v>851</v>
      </c>
      <c r="O689" t="s">
        <v>851</v>
      </c>
      <c r="P689" t="s">
        <v>2024</v>
      </c>
    </row>
    <row r="690" spans="1:16">
      <c r="A690" t="s">
        <v>648</v>
      </c>
      <c r="B690">
        <v>501</v>
      </c>
      <c r="C690">
        <v>291</v>
      </c>
      <c r="D690">
        <v>358</v>
      </c>
      <c r="E690">
        <v>113</v>
      </c>
      <c r="F690">
        <v>207</v>
      </c>
      <c r="G690">
        <v>3.3974534893210402</v>
      </c>
      <c r="H690">
        <v>-1.0631399073724299</v>
      </c>
      <c r="I690" t="s">
        <v>1811</v>
      </c>
      <c r="J690">
        <v>1.29745287650198E-4</v>
      </c>
      <c r="K690">
        <v>5.0149382785335097E-3</v>
      </c>
      <c r="L690" t="s">
        <v>851</v>
      </c>
      <c r="M690" t="s">
        <v>851</v>
      </c>
      <c r="N690" t="s">
        <v>851</v>
      </c>
      <c r="O690" t="s">
        <v>851</v>
      </c>
      <c r="P690" t="s">
        <v>2025</v>
      </c>
    </row>
    <row r="691" spans="1:16">
      <c r="A691" t="s">
        <v>649</v>
      </c>
      <c r="B691">
        <v>957</v>
      </c>
      <c r="C691">
        <v>158</v>
      </c>
      <c r="D691">
        <v>184</v>
      </c>
      <c r="E691">
        <v>42</v>
      </c>
      <c r="F691">
        <v>94</v>
      </c>
      <c r="G691">
        <v>2.3913663496348798</v>
      </c>
      <c r="H691">
        <v>-1.37683725066635</v>
      </c>
      <c r="I691" t="s">
        <v>1811</v>
      </c>
      <c r="J691">
        <v>1.4128010054612899E-4</v>
      </c>
      <c r="K691">
        <v>5.3797346499020503E-3</v>
      </c>
      <c r="L691" t="s">
        <v>851</v>
      </c>
      <c r="M691" t="s">
        <v>851</v>
      </c>
      <c r="N691" t="s">
        <v>851</v>
      </c>
      <c r="O691" t="s">
        <v>851</v>
      </c>
      <c r="P691" t="s">
        <v>2026</v>
      </c>
    </row>
    <row r="692" spans="1:16">
      <c r="A692" t="s">
        <v>650</v>
      </c>
      <c r="B692">
        <v>303</v>
      </c>
      <c r="C692">
        <v>150</v>
      </c>
      <c r="D692">
        <v>123</v>
      </c>
      <c r="E692">
        <v>54</v>
      </c>
      <c r="F692">
        <v>61</v>
      </c>
      <c r="G692">
        <v>2.10412572372269</v>
      </c>
      <c r="H692">
        <v>-1.2853445989726</v>
      </c>
      <c r="I692" t="s">
        <v>1811</v>
      </c>
      <c r="J692">
        <v>1.46611334511898E-4</v>
      </c>
      <c r="K692">
        <v>5.5359386417073303E-3</v>
      </c>
      <c r="L692" t="s">
        <v>851</v>
      </c>
      <c r="M692" t="s">
        <v>851</v>
      </c>
      <c r="N692" t="s">
        <v>851</v>
      </c>
      <c r="O692" t="s">
        <v>851</v>
      </c>
      <c r="P692" t="s">
        <v>2027</v>
      </c>
    </row>
    <row r="693" spans="1:16">
      <c r="A693" t="s">
        <v>651</v>
      </c>
      <c r="B693">
        <v>1449</v>
      </c>
      <c r="C693">
        <v>140</v>
      </c>
      <c r="D693">
        <v>198</v>
      </c>
      <c r="E693">
        <v>36</v>
      </c>
      <c r="F693">
        <v>89</v>
      </c>
      <c r="G693">
        <v>2.34359816026386</v>
      </c>
      <c r="H693">
        <v>-1.4794353802854201</v>
      </c>
      <c r="I693" t="s">
        <v>1811</v>
      </c>
      <c r="J693">
        <v>1.5072424133953099E-4</v>
      </c>
      <c r="K693">
        <v>5.6301476840634503E-3</v>
      </c>
      <c r="L693" t="s">
        <v>1968</v>
      </c>
      <c r="M693" t="s">
        <v>851</v>
      </c>
      <c r="N693" t="s">
        <v>1523</v>
      </c>
      <c r="O693" t="s">
        <v>2028</v>
      </c>
      <c r="P693" t="s">
        <v>2029</v>
      </c>
    </row>
    <row r="694" spans="1:16">
      <c r="A694" t="s">
        <v>652</v>
      </c>
      <c r="B694">
        <v>567</v>
      </c>
      <c r="C694">
        <v>151</v>
      </c>
      <c r="D694">
        <v>138</v>
      </c>
      <c r="E694">
        <v>55</v>
      </c>
      <c r="F694">
        <v>72</v>
      </c>
      <c r="G694">
        <v>2.2001768238518</v>
      </c>
      <c r="H694">
        <v>-1.22552861535758</v>
      </c>
      <c r="I694" t="s">
        <v>1811</v>
      </c>
      <c r="J694">
        <v>1.7791076495377901E-4</v>
      </c>
      <c r="K694">
        <v>6.4847959632690104E-3</v>
      </c>
      <c r="L694" t="s">
        <v>851</v>
      </c>
      <c r="M694" t="s">
        <v>851</v>
      </c>
      <c r="N694" t="s">
        <v>851</v>
      </c>
      <c r="O694" t="s">
        <v>851</v>
      </c>
      <c r="P694" t="s">
        <v>2030</v>
      </c>
    </row>
    <row r="695" spans="1:16">
      <c r="A695" t="s">
        <v>653</v>
      </c>
      <c r="B695">
        <v>1542</v>
      </c>
      <c r="C695">
        <v>1697</v>
      </c>
      <c r="D695">
        <v>962</v>
      </c>
      <c r="E695">
        <v>533</v>
      </c>
      <c r="F695">
        <v>812</v>
      </c>
      <c r="G695">
        <v>5.4483782244761301</v>
      </c>
      <c r="H695">
        <v>-1.04101141734666</v>
      </c>
      <c r="I695" t="s">
        <v>1811</v>
      </c>
      <c r="J695">
        <v>1.8231985573210799E-4</v>
      </c>
      <c r="K695">
        <v>6.5921590956165496E-3</v>
      </c>
      <c r="L695" t="s">
        <v>851</v>
      </c>
      <c r="M695" t="s">
        <v>1873</v>
      </c>
      <c r="N695" t="s">
        <v>851</v>
      </c>
      <c r="O695" t="s">
        <v>1874</v>
      </c>
      <c r="P695" t="s">
        <v>2031</v>
      </c>
    </row>
    <row r="696" spans="1:16">
      <c r="A696" t="s">
        <v>654</v>
      </c>
      <c r="B696">
        <v>1062</v>
      </c>
      <c r="C696">
        <v>313</v>
      </c>
      <c r="D696">
        <v>206</v>
      </c>
      <c r="E696">
        <v>110</v>
      </c>
      <c r="F696">
        <v>139</v>
      </c>
      <c r="G696">
        <v>3.0769289238209399</v>
      </c>
      <c r="H696">
        <v>-1.10654232395839</v>
      </c>
      <c r="I696" t="s">
        <v>1811</v>
      </c>
      <c r="J696">
        <v>1.8744744267495901E-4</v>
      </c>
      <c r="K696">
        <v>6.7218885344320599E-3</v>
      </c>
      <c r="L696" t="s">
        <v>851</v>
      </c>
      <c r="M696" t="s">
        <v>851</v>
      </c>
      <c r="N696" t="s">
        <v>851</v>
      </c>
      <c r="O696" t="s">
        <v>851</v>
      </c>
      <c r="P696" t="s">
        <v>2032</v>
      </c>
    </row>
    <row r="697" spans="1:16">
      <c r="A697" t="s">
        <v>655</v>
      </c>
      <c r="B697">
        <v>1110</v>
      </c>
      <c r="C697">
        <v>122</v>
      </c>
      <c r="D697">
        <v>121</v>
      </c>
      <c r="E697">
        <v>33</v>
      </c>
      <c r="F697">
        <v>61</v>
      </c>
      <c r="G697">
        <v>1.90021944395852</v>
      </c>
      <c r="H697">
        <v>-1.4142173365210999</v>
      </c>
      <c r="I697" t="s">
        <v>1811</v>
      </c>
      <c r="J697">
        <v>1.9219623567862199E-4</v>
      </c>
      <c r="K697">
        <v>6.8549266003521203E-3</v>
      </c>
      <c r="L697" t="s">
        <v>1790</v>
      </c>
      <c r="M697" t="s">
        <v>2033</v>
      </c>
      <c r="N697" t="s">
        <v>2034</v>
      </c>
      <c r="O697" t="s">
        <v>2035</v>
      </c>
      <c r="P697" t="s">
        <v>2036</v>
      </c>
    </row>
    <row r="698" spans="1:16">
      <c r="A698" t="s">
        <v>656</v>
      </c>
      <c r="B698">
        <v>2304</v>
      </c>
      <c r="C698">
        <v>192</v>
      </c>
      <c r="D698">
        <v>183</v>
      </c>
      <c r="E698">
        <v>87</v>
      </c>
      <c r="F698">
        <v>97</v>
      </c>
      <c r="G698">
        <v>2.6197411989414299</v>
      </c>
      <c r="H698">
        <v>-1.06280484630551</v>
      </c>
      <c r="I698" t="s">
        <v>1811</v>
      </c>
      <c r="J698">
        <v>1.9899758894883999E-4</v>
      </c>
      <c r="K698">
        <v>7.0338508766457303E-3</v>
      </c>
      <c r="L698" t="s">
        <v>1115</v>
      </c>
      <c r="M698" t="s">
        <v>851</v>
      </c>
      <c r="N698" t="s">
        <v>975</v>
      </c>
      <c r="O698" t="s">
        <v>851</v>
      </c>
      <c r="P698" t="s">
        <v>2037</v>
      </c>
    </row>
    <row r="699" spans="1:16">
      <c r="A699" t="s">
        <v>657</v>
      </c>
      <c r="B699">
        <v>1083</v>
      </c>
      <c r="C699">
        <v>155</v>
      </c>
      <c r="D699">
        <v>244</v>
      </c>
      <c r="E699">
        <v>98</v>
      </c>
      <c r="F699">
        <v>85</v>
      </c>
      <c r="G699">
        <v>2.67292818548056</v>
      </c>
      <c r="H699">
        <v>-1.14392063404849</v>
      </c>
      <c r="I699" t="s">
        <v>1811</v>
      </c>
      <c r="J699">
        <v>2.2528479320022999E-4</v>
      </c>
      <c r="K699">
        <v>7.7224380963429196E-3</v>
      </c>
      <c r="L699" t="s">
        <v>2038</v>
      </c>
      <c r="M699" t="s">
        <v>907</v>
      </c>
      <c r="N699" t="s">
        <v>2039</v>
      </c>
      <c r="O699" t="s">
        <v>2040</v>
      </c>
      <c r="P699" t="s">
        <v>2041</v>
      </c>
    </row>
    <row r="700" spans="1:16">
      <c r="A700" t="s">
        <v>658</v>
      </c>
      <c r="B700">
        <v>1158</v>
      </c>
      <c r="C700">
        <v>179</v>
      </c>
      <c r="D700">
        <v>197</v>
      </c>
      <c r="E700">
        <v>89</v>
      </c>
      <c r="F700">
        <v>98</v>
      </c>
      <c r="G700">
        <v>2.6280410427337402</v>
      </c>
      <c r="H700">
        <v>-1.04015780403289</v>
      </c>
      <c r="I700" t="s">
        <v>1811</v>
      </c>
      <c r="J700">
        <v>2.3318155422636999E-4</v>
      </c>
      <c r="K700">
        <v>7.9223935594862401E-3</v>
      </c>
      <c r="L700" t="s">
        <v>2042</v>
      </c>
      <c r="M700" t="s">
        <v>851</v>
      </c>
      <c r="N700" t="s">
        <v>2043</v>
      </c>
      <c r="O700" t="s">
        <v>882</v>
      </c>
      <c r="P700" t="s">
        <v>2044</v>
      </c>
    </row>
    <row r="701" spans="1:16">
      <c r="A701" t="s">
        <v>659</v>
      </c>
      <c r="B701">
        <v>810</v>
      </c>
      <c r="C701">
        <v>181</v>
      </c>
      <c r="D701">
        <v>160</v>
      </c>
      <c r="E701">
        <v>76</v>
      </c>
      <c r="F701">
        <v>87</v>
      </c>
      <c r="G701">
        <v>2.4733429230230701</v>
      </c>
      <c r="H701">
        <v>-1.1024659876778899</v>
      </c>
      <c r="I701" t="s">
        <v>1811</v>
      </c>
      <c r="J701">
        <v>2.4770917274394001E-4</v>
      </c>
      <c r="K701">
        <v>8.2297392070007202E-3</v>
      </c>
      <c r="L701" t="s">
        <v>851</v>
      </c>
      <c r="M701" t="s">
        <v>2045</v>
      </c>
      <c r="N701" t="s">
        <v>2046</v>
      </c>
      <c r="O701" t="s">
        <v>2047</v>
      </c>
      <c r="P701" t="s">
        <v>2048</v>
      </c>
    </row>
    <row r="702" spans="1:16">
      <c r="A702" t="s">
        <v>660</v>
      </c>
      <c r="B702">
        <v>477</v>
      </c>
      <c r="C702">
        <v>174</v>
      </c>
      <c r="D702">
        <v>206</v>
      </c>
      <c r="E702">
        <v>87</v>
      </c>
      <c r="F702">
        <v>103</v>
      </c>
      <c r="G702">
        <v>2.6440660419181299</v>
      </c>
      <c r="H702">
        <v>-1.03263589329578</v>
      </c>
      <c r="I702" t="s">
        <v>1811</v>
      </c>
      <c r="J702">
        <v>2.48828919444384E-4</v>
      </c>
      <c r="K702">
        <v>8.2582389485915692E-3</v>
      </c>
      <c r="L702" t="s">
        <v>1932</v>
      </c>
      <c r="M702" t="s">
        <v>851</v>
      </c>
      <c r="N702" t="s">
        <v>2049</v>
      </c>
      <c r="O702" t="s">
        <v>2050</v>
      </c>
      <c r="P702" t="s">
        <v>2051</v>
      </c>
    </row>
    <row r="703" spans="1:16">
      <c r="A703" t="s">
        <v>661</v>
      </c>
      <c r="B703">
        <v>1485</v>
      </c>
      <c r="C703">
        <v>38</v>
      </c>
      <c r="D703">
        <v>29</v>
      </c>
      <c r="E703">
        <v>7</v>
      </c>
      <c r="F703">
        <v>7</v>
      </c>
      <c r="G703">
        <v>-5.0860875176232001E-2</v>
      </c>
      <c r="H703">
        <v>-2.2770649803825198</v>
      </c>
      <c r="I703" t="s">
        <v>1811</v>
      </c>
      <c r="J703">
        <v>2.5810932316352601E-4</v>
      </c>
      <c r="K703">
        <v>8.4801482827773205E-3</v>
      </c>
      <c r="L703" t="s">
        <v>851</v>
      </c>
      <c r="M703" t="s">
        <v>907</v>
      </c>
      <c r="N703" t="s">
        <v>2052</v>
      </c>
      <c r="O703" t="s">
        <v>2053</v>
      </c>
      <c r="P703" t="s">
        <v>2054</v>
      </c>
    </row>
    <row r="704" spans="1:16">
      <c r="A704" t="s">
        <v>662</v>
      </c>
      <c r="B704">
        <v>1122</v>
      </c>
      <c r="C704">
        <v>279</v>
      </c>
      <c r="D704">
        <v>305</v>
      </c>
      <c r="E704">
        <v>101</v>
      </c>
      <c r="F704">
        <v>191</v>
      </c>
      <c r="G704">
        <v>3.2544161320106602</v>
      </c>
      <c r="H704">
        <v>-1.0461627524275201</v>
      </c>
      <c r="I704" t="s">
        <v>1811</v>
      </c>
      <c r="J704">
        <v>2.5902931983294602E-4</v>
      </c>
      <c r="K704">
        <v>8.4903424012292301E-3</v>
      </c>
      <c r="L704" t="s">
        <v>851</v>
      </c>
      <c r="M704" t="s">
        <v>851</v>
      </c>
      <c r="N704" t="s">
        <v>851</v>
      </c>
      <c r="O704" t="s">
        <v>851</v>
      </c>
      <c r="P704" t="s">
        <v>2055</v>
      </c>
    </row>
    <row r="705" spans="1:16">
      <c r="A705" t="s">
        <v>663</v>
      </c>
      <c r="B705">
        <v>726</v>
      </c>
      <c r="C705">
        <v>112</v>
      </c>
      <c r="D705">
        <v>145</v>
      </c>
      <c r="E705">
        <v>35</v>
      </c>
      <c r="F705">
        <v>66</v>
      </c>
      <c r="G705">
        <v>1.98196590342796</v>
      </c>
      <c r="H705">
        <v>-1.38678458713577</v>
      </c>
      <c r="I705" t="s">
        <v>1811</v>
      </c>
      <c r="J705">
        <v>2.6493699856447998E-4</v>
      </c>
      <c r="K705">
        <v>8.6293374253507103E-3</v>
      </c>
      <c r="L705" t="s">
        <v>851</v>
      </c>
      <c r="M705" t="s">
        <v>851</v>
      </c>
      <c r="N705" t="s">
        <v>851</v>
      </c>
      <c r="O705" t="s">
        <v>851</v>
      </c>
      <c r="P705" t="s">
        <v>2056</v>
      </c>
    </row>
    <row r="706" spans="1:16">
      <c r="A706" t="s">
        <v>664</v>
      </c>
      <c r="B706">
        <v>1236</v>
      </c>
      <c r="C706">
        <v>141</v>
      </c>
      <c r="D706">
        <v>157</v>
      </c>
      <c r="E706">
        <v>57</v>
      </c>
      <c r="F706">
        <v>79</v>
      </c>
      <c r="G706">
        <v>2.2570607647636498</v>
      </c>
      <c r="H706">
        <v>-1.16841162147055</v>
      </c>
      <c r="I706" t="s">
        <v>1811</v>
      </c>
      <c r="J706">
        <v>2.7029277843944999E-4</v>
      </c>
      <c r="K706">
        <v>8.7585416355780103E-3</v>
      </c>
      <c r="L706" t="s">
        <v>851</v>
      </c>
      <c r="M706" t="s">
        <v>2057</v>
      </c>
      <c r="N706" t="s">
        <v>2058</v>
      </c>
      <c r="O706" t="s">
        <v>2059</v>
      </c>
      <c r="P706" t="s">
        <v>2060</v>
      </c>
    </row>
    <row r="707" spans="1:16">
      <c r="A707" t="s">
        <v>665</v>
      </c>
      <c r="B707">
        <v>2544</v>
      </c>
      <c r="C707">
        <v>188</v>
      </c>
      <c r="D707">
        <v>251</v>
      </c>
      <c r="E707">
        <v>103</v>
      </c>
      <c r="F707">
        <v>121</v>
      </c>
      <c r="G707">
        <v>2.85774738873332</v>
      </c>
      <c r="H707">
        <v>-1.00093038423183</v>
      </c>
      <c r="I707" t="s">
        <v>1811</v>
      </c>
      <c r="J707">
        <v>2.7387518973787399E-4</v>
      </c>
      <c r="K707">
        <v>8.8175268038121202E-3</v>
      </c>
      <c r="L707" t="s">
        <v>1017</v>
      </c>
      <c r="M707" t="s">
        <v>851</v>
      </c>
      <c r="N707" t="s">
        <v>2061</v>
      </c>
      <c r="O707" t="s">
        <v>851</v>
      </c>
      <c r="P707" t="s">
        <v>2062</v>
      </c>
    </row>
    <row r="708" spans="1:16">
      <c r="A708" t="s">
        <v>666</v>
      </c>
      <c r="B708">
        <v>900</v>
      </c>
      <c r="C708">
        <v>48</v>
      </c>
      <c r="D708">
        <v>33</v>
      </c>
      <c r="E708">
        <v>11</v>
      </c>
      <c r="F708">
        <v>7</v>
      </c>
      <c r="G708">
        <v>0.217504622115507</v>
      </c>
      <c r="H708">
        <v>-2.1886740116079002</v>
      </c>
      <c r="I708" t="s">
        <v>1811</v>
      </c>
      <c r="J708">
        <v>2.9020988270238199E-4</v>
      </c>
      <c r="K708">
        <v>9.1813691974943403E-3</v>
      </c>
      <c r="L708" t="s">
        <v>2063</v>
      </c>
      <c r="M708" t="s">
        <v>1522</v>
      </c>
      <c r="N708" t="s">
        <v>2064</v>
      </c>
      <c r="O708" t="s">
        <v>2065</v>
      </c>
      <c r="P708" t="s">
        <v>2066</v>
      </c>
    </row>
    <row r="709" spans="1:16">
      <c r="A709" t="s">
        <v>667</v>
      </c>
      <c r="B709">
        <v>1032</v>
      </c>
      <c r="C709">
        <v>182</v>
      </c>
      <c r="D709">
        <v>251</v>
      </c>
      <c r="E709">
        <v>62</v>
      </c>
      <c r="F709">
        <v>130</v>
      </c>
      <c r="G709">
        <v>2.7697806935070801</v>
      </c>
      <c r="H709">
        <v>-1.2160108297030301</v>
      </c>
      <c r="I709" t="s">
        <v>1811</v>
      </c>
      <c r="J709">
        <v>2.9068462715726702E-4</v>
      </c>
      <c r="K709">
        <v>9.1813691974943403E-3</v>
      </c>
      <c r="L709" t="s">
        <v>1405</v>
      </c>
      <c r="M709" t="s">
        <v>851</v>
      </c>
      <c r="N709" t="s">
        <v>851</v>
      </c>
      <c r="O709" t="s">
        <v>851</v>
      </c>
      <c r="P709" t="s">
        <v>2067</v>
      </c>
    </row>
    <row r="710" spans="1:16">
      <c r="A710" t="s">
        <v>668</v>
      </c>
      <c r="B710">
        <v>579</v>
      </c>
      <c r="C710">
        <v>209</v>
      </c>
      <c r="D710">
        <v>182</v>
      </c>
      <c r="E710">
        <v>86</v>
      </c>
      <c r="F710">
        <v>110</v>
      </c>
      <c r="G710">
        <v>2.6892471943839</v>
      </c>
      <c r="H710">
        <v>-1.03702319918897</v>
      </c>
      <c r="I710" t="s">
        <v>1811</v>
      </c>
      <c r="J710">
        <v>3.1234091126585502E-4</v>
      </c>
      <c r="K710">
        <v>9.7310242997046895E-3</v>
      </c>
      <c r="L710" t="s">
        <v>851</v>
      </c>
      <c r="M710" t="s">
        <v>851</v>
      </c>
      <c r="N710" t="s">
        <v>851</v>
      </c>
      <c r="O710" t="s">
        <v>851</v>
      </c>
      <c r="P710" t="s">
        <v>2068</v>
      </c>
    </row>
    <row r="711" spans="1:16">
      <c r="A711" t="s">
        <v>669</v>
      </c>
      <c r="B711">
        <v>1548</v>
      </c>
      <c r="C711">
        <v>29</v>
      </c>
      <c r="D711">
        <v>38</v>
      </c>
      <c r="E711">
        <v>4</v>
      </c>
      <c r="F711">
        <v>10</v>
      </c>
      <c r="G711">
        <v>-5.6577111212195198E-2</v>
      </c>
      <c r="H711">
        <v>-2.2780758421049701</v>
      </c>
      <c r="I711" t="s">
        <v>1811</v>
      </c>
      <c r="J711">
        <v>3.2825863893821299E-4</v>
      </c>
      <c r="K711">
        <v>1.01386663602885E-2</v>
      </c>
      <c r="L711" t="s">
        <v>2069</v>
      </c>
      <c r="M711" t="s">
        <v>851</v>
      </c>
      <c r="N711" t="s">
        <v>1155</v>
      </c>
      <c r="O711" t="s">
        <v>851</v>
      </c>
      <c r="P711" t="s">
        <v>2070</v>
      </c>
    </row>
    <row r="712" spans="1:16">
      <c r="A712" t="s">
        <v>670</v>
      </c>
      <c r="B712">
        <v>2799</v>
      </c>
      <c r="C712">
        <v>72</v>
      </c>
      <c r="D712">
        <v>98</v>
      </c>
      <c r="E712">
        <v>15</v>
      </c>
      <c r="F712">
        <v>37</v>
      </c>
      <c r="G712">
        <v>1.31156087423023</v>
      </c>
      <c r="H712">
        <v>-1.74869225732597</v>
      </c>
      <c r="I712" t="s">
        <v>1811</v>
      </c>
      <c r="J712">
        <v>3.3766816155655498E-4</v>
      </c>
      <c r="K712">
        <v>1.0326226445893901E-2</v>
      </c>
      <c r="L712" t="s">
        <v>851</v>
      </c>
      <c r="M712" t="s">
        <v>851</v>
      </c>
      <c r="N712" t="s">
        <v>2071</v>
      </c>
      <c r="O712" t="s">
        <v>1068</v>
      </c>
      <c r="P712" t="s">
        <v>2072</v>
      </c>
    </row>
    <row r="713" spans="1:16">
      <c r="A713" t="s">
        <v>671</v>
      </c>
      <c r="B713">
        <v>2190</v>
      </c>
      <c r="C713">
        <v>169</v>
      </c>
      <c r="D713">
        <v>187</v>
      </c>
      <c r="E713">
        <v>44</v>
      </c>
      <c r="F713">
        <v>105</v>
      </c>
      <c r="G713">
        <v>2.4692318476852702</v>
      </c>
      <c r="H713">
        <v>-1.30604440241046</v>
      </c>
      <c r="I713" t="s">
        <v>1811</v>
      </c>
      <c r="J713">
        <v>3.44536027021218E-4</v>
      </c>
      <c r="K713">
        <v>1.04507697317809E-2</v>
      </c>
      <c r="L713" t="s">
        <v>851</v>
      </c>
      <c r="M713" t="s">
        <v>851</v>
      </c>
      <c r="N713" t="s">
        <v>1419</v>
      </c>
      <c r="O713" t="s">
        <v>851</v>
      </c>
      <c r="P713" t="s">
        <v>2073</v>
      </c>
    </row>
    <row r="714" spans="1:16">
      <c r="A714" t="s">
        <v>672</v>
      </c>
      <c r="B714">
        <v>1929</v>
      </c>
      <c r="C714">
        <v>289</v>
      </c>
      <c r="D714">
        <v>271</v>
      </c>
      <c r="E714">
        <v>169</v>
      </c>
      <c r="F714">
        <v>115</v>
      </c>
      <c r="G714">
        <v>3.2119275257084299</v>
      </c>
      <c r="H714">
        <v>-1.0039333561944801</v>
      </c>
      <c r="I714" t="s">
        <v>1811</v>
      </c>
      <c r="J714">
        <v>3.4472392150249401E-4</v>
      </c>
      <c r="K714">
        <v>1.04507697317809E-2</v>
      </c>
      <c r="L714" t="s">
        <v>2074</v>
      </c>
      <c r="M714" t="s">
        <v>2075</v>
      </c>
      <c r="N714" t="s">
        <v>2076</v>
      </c>
      <c r="O714" t="s">
        <v>851</v>
      </c>
      <c r="P714" t="s">
        <v>2077</v>
      </c>
    </row>
    <row r="715" spans="1:16">
      <c r="A715" t="s">
        <v>673</v>
      </c>
      <c r="B715">
        <v>1350</v>
      </c>
      <c r="C715">
        <v>122</v>
      </c>
      <c r="D715">
        <v>201</v>
      </c>
      <c r="E715">
        <v>46</v>
      </c>
      <c r="F715">
        <v>86</v>
      </c>
      <c r="G715">
        <v>2.31782560962397</v>
      </c>
      <c r="H715">
        <v>-1.32647727538777</v>
      </c>
      <c r="I715" t="s">
        <v>1811</v>
      </c>
      <c r="J715">
        <v>3.5194793557525098E-4</v>
      </c>
      <c r="K715">
        <v>1.05581031976709E-2</v>
      </c>
      <c r="L715" t="s">
        <v>851</v>
      </c>
      <c r="M715" t="s">
        <v>851</v>
      </c>
      <c r="N715" t="s">
        <v>851</v>
      </c>
      <c r="O715" t="s">
        <v>851</v>
      </c>
      <c r="P715" t="s">
        <v>2078</v>
      </c>
    </row>
    <row r="716" spans="1:16">
      <c r="A716" t="s">
        <v>674</v>
      </c>
      <c r="B716">
        <v>318</v>
      </c>
      <c r="C716">
        <v>53</v>
      </c>
      <c r="D716">
        <v>32</v>
      </c>
      <c r="E716">
        <v>1</v>
      </c>
      <c r="F716">
        <v>14</v>
      </c>
      <c r="G716">
        <v>0.22816972362600799</v>
      </c>
      <c r="H716">
        <v>-2.5555487579576401</v>
      </c>
      <c r="I716" t="s">
        <v>1811</v>
      </c>
      <c r="J716">
        <v>3.8301232705212801E-4</v>
      </c>
      <c r="K716">
        <v>1.1338963060682199E-2</v>
      </c>
      <c r="L716" t="s">
        <v>1017</v>
      </c>
      <c r="M716" t="s">
        <v>851</v>
      </c>
      <c r="N716" t="s">
        <v>851</v>
      </c>
      <c r="O716" t="s">
        <v>851</v>
      </c>
      <c r="P716" t="s">
        <v>2079</v>
      </c>
    </row>
    <row r="717" spans="1:16">
      <c r="A717" t="s">
        <v>675</v>
      </c>
      <c r="B717">
        <v>2172</v>
      </c>
      <c r="C717">
        <v>87</v>
      </c>
      <c r="D717">
        <v>115</v>
      </c>
      <c r="E717">
        <v>11</v>
      </c>
      <c r="F717">
        <v>46</v>
      </c>
      <c r="G717">
        <v>1.5258915959914801</v>
      </c>
      <c r="H717">
        <v>-1.87605890832064</v>
      </c>
      <c r="I717" t="s">
        <v>1811</v>
      </c>
      <c r="J717">
        <v>3.84232596530332E-4</v>
      </c>
      <c r="K717">
        <v>1.1364417951224099E-2</v>
      </c>
      <c r="L717" t="s">
        <v>1115</v>
      </c>
      <c r="M717" t="s">
        <v>851</v>
      </c>
      <c r="N717" t="s">
        <v>851</v>
      </c>
      <c r="O717" t="s">
        <v>851</v>
      </c>
      <c r="P717" t="s">
        <v>2080</v>
      </c>
    </row>
    <row r="718" spans="1:16">
      <c r="A718" t="s">
        <v>676</v>
      </c>
      <c r="B718">
        <v>1536</v>
      </c>
      <c r="C718">
        <v>81</v>
      </c>
      <c r="D718">
        <v>94</v>
      </c>
      <c r="E718">
        <v>28</v>
      </c>
      <c r="F718">
        <v>37</v>
      </c>
      <c r="G718">
        <v>1.42381773991233</v>
      </c>
      <c r="H718">
        <v>-1.46126810768837</v>
      </c>
      <c r="I718" t="s">
        <v>1811</v>
      </c>
      <c r="J718">
        <v>3.9995404040551802E-4</v>
      </c>
      <c r="K718">
        <v>1.16868868766873E-2</v>
      </c>
      <c r="L718" t="s">
        <v>2081</v>
      </c>
      <c r="M718" t="s">
        <v>851</v>
      </c>
      <c r="N718" t="s">
        <v>851</v>
      </c>
      <c r="O718" t="s">
        <v>851</v>
      </c>
      <c r="P718" t="s">
        <v>2082</v>
      </c>
    </row>
    <row r="719" spans="1:16">
      <c r="A719" t="s">
        <v>677</v>
      </c>
      <c r="B719">
        <v>627</v>
      </c>
      <c r="C719">
        <v>211</v>
      </c>
      <c r="D719">
        <v>340</v>
      </c>
      <c r="E719">
        <v>71</v>
      </c>
      <c r="F719">
        <v>167</v>
      </c>
      <c r="G719">
        <v>3.0993486871765699</v>
      </c>
      <c r="H719">
        <v>-1.2540596142789999</v>
      </c>
      <c r="I719" t="s">
        <v>1811</v>
      </c>
      <c r="J719">
        <v>4.0659923192746497E-4</v>
      </c>
      <c r="K719">
        <v>1.1837425259623899E-2</v>
      </c>
      <c r="L719" t="s">
        <v>851</v>
      </c>
      <c r="M719" t="s">
        <v>851</v>
      </c>
      <c r="N719" t="s">
        <v>851</v>
      </c>
      <c r="O719" t="s">
        <v>851</v>
      </c>
      <c r="P719" t="s">
        <v>2083</v>
      </c>
    </row>
    <row r="720" spans="1:16">
      <c r="A720" t="s">
        <v>678</v>
      </c>
      <c r="B720">
        <v>1074</v>
      </c>
      <c r="C720">
        <v>72</v>
      </c>
      <c r="D720">
        <v>142</v>
      </c>
      <c r="E720">
        <v>32</v>
      </c>
      <c r="F720">
        <v>43</v>
      </c>
      <c r="G720">
        <v>1.6782056110663499</v>
      </c>
      <c r="H720">
        <v>-1.5354660028321501</v>
      </c>
      <c r="I720" t="s">
        <v>1811</v>
      </c>
      <c r="J720">
        <v>4.2449817385241102E-4</v>
      </c>
      <c r="K720">
        <v>1.2189437999446899E-2</v>
      </c>
      <c r="L720" t="s">
        <v>851</v>
      </c>
      <c r="M720" t="s">
        <v>851</v>
      </c>
      <c r="N720" t="s">
        <v>851</v>
      </c>
      <c r="O720" t="s">
        <v>851</v>
      </c>
      <c r="P720" t="s">
        <v>2084</v>
      </c>
    </row>
    <row r="721" spans="1:16">
      <c r="A721" t="s">
        <v>679</v>
      </c>
      <c r="B721">
        <v>450</v>
      </c>
      <c r="C721">
        <v>96</v>
      </c>
      <c r="D721">
        <v>103</v>
      </c>
      <c r="E721">
        <v>41</v>
      </c>
      <c r="F721">
        <v>39</v>
      </c>
      <c r="G721">
        <v>1.63711024414893</v>
      </c>
      <c r="H721">
        <v>-1.34291508612151</v>
      </c>
      <c r="I721" t="s">
        <v>1811</v>
      </c>
      <c r="J721">
        <v>4.2657781302901898E-4</v>
      </c>
      <c r="K721">
        <v>1.22103271871183E-2</v>
      </c>
      <c r="L721" t="s">
        <v>851</v>
      </c>
      <c r="M721" t="s">
        <v>851</v>
      </c>
      <c r="N721" t="s">
        <v>1768</v>
      </c>
      <c r="O721" t="s">
        <v>1128</v>
      </c>
      <c r="P721" t="s">
        <v>2085</v>
      </c>
    </row>
    <row r="722" spans="1:16">
      <c r="A722" t="s">
        <v>680</v>
      </c>
      <c r="B722">
        <v>1329</v>
      </c>
      <c r="C722">
        <v>4449</v>
      </c>
      <c r="D722">
        <v>5477</v>
      </c>
      <c r="E722">
        <v>1565</v>
      </c>
      <c r="F722">
        <v>3569</v>
      </c>
      <c r="G722">
        <v>7.3418137580417797</v>
      </c>
      <c r="H722">
        <v>-1.00270832301331</v>
      </c>
      <c r="I722" t="s">
        <v>1811</v>
      </c>
      <c r="J722">
        <v>4.2798363557786199E-4</v>
      </c>
      <c r="K722">
        <v>1.2211670629985899E-2</v>
      </c>
      <c r="L722" t="s">
        <v>851</v>
      </c>
      <c r="M722" t="s">
        <v>851</v>
      </c>
      <c r="N722" t="s">
        <v>1155</v>
      </c>
      <c r="O722" t="s">
        <v>851</v>
      </c>
      <c r="P722" t="s">
        <v>2086</v>
      </c>
    </row>
    <row r="723" spans="1:16">
      <c r="A723" t="s">
        <v>681</v>
      </c>
      <c r="B723">
        <v>1461</v>
      </c>
      <c r="C723">
        <v>252</v>
      </c>
      <c r="D723">
        <v>513</v>
      </c>
      <c r="E723">
        <v>154</v>
      </c>
      <c r="F723">
        <v>218</v>
      </c>
      <c r="G723">
        <v>3.6217191031574099</v>
      </c>
      <c r="H723">
        <v>-1.06658630762712</v>
      </c>
      <c r="I723" t="s">
        <v>1811</v>
      </c>
      <c r="J723">
        <v>4.41207861048203E-4</v>
      </c>
      <c r="K723">
        <v>1.2498510917330501E-2</v>
      </c>
      <c r="L723" t="s">
        <v>903</v>
      </c>
      <c r="M723" t="s">
        <v>851</v>
      </c>
      <c r="N723" t="s">
        <v>1893</v>
      </c>
      <c r="O723" t="s">
        <v>1068</v>
      </c>
      <c r="P723" t="s">
        <v>2087</v>
      </c>
    </row>
    <row r="724" spans="1:16">
      <c r="A724" t="s">
        <v>682</v>
      </c>
      <c r="B724">
        <v>1431</v>
      </c>
      <c r="C724">
        <v>115</v>
      </c>
      <c r="D724">
        <v>191</v>
      </c>
      <c r="E724">
        <v>39</v>
      </c>
      <c r="F724">
        <v>82</v>
      </c>
      <c r="G724">
        <v>2.2273004104452099</v>
      </c>
      <c r="H724">
        <v>-1.3761833200739999</v>
      </c>
      <c r="I724" t="s">
        <v>1811</v>
      </c>
      <c r="J724">
        <v>4.5410502894593598E-4</v>
      </c>
      <c r="K724">
        <v>1.27948860211228E-2</v>
      </c>
      <c r="L724" t="s">
        <v>851</v>
      </c>
      <c r="M724" t="s">
        <v>2088</v>
      </c>
      <c r="N724" t="s">
        <v>2089</v>
      </c>
      <c r="O724" t="s">
        <v>2090</v>
      </c>
      <c r="P724" t="s">
        <v>2091</v>
      </c>
    </row>
    <row r="725" spans="1:16">
      <c r="A725" t="s">
        <v>683</v>
      </c>
      <c r="B725">
        <v>486</v>
      </c>
      <c r="C725">
        <v>200</v>
      </c>
      <c r="D725">
        <v>150</v>
      </c>
      <c r="E725">
        <v>81</v>
      </c>
      <c r="F725">
        <v>88</v>
      </c>
      <c r="G725">
        <v>2.51746871967869</v>
      </c>
      <c r="H725">
        <v>-1.0902012643872301</v>
      </c>
      <c r="I725" t="s">
        <v>1811</v>
      </c>
      <c r="J725">
        <v>4.7800355591147398E-4</v>
      </c>
      <c r="K725">
        <v>1.33371452339229E-2</v>
      </c>
      <c r="L725" t="s">
        <v>851</v>
      </c>
      <c r="M725" t="s">
        <v>2014</v>
      </c>
      <c r="N725" t="s">
        <v>2015</v>
      </c>
      <c r="O725" t="s">
        <v>2016</v>
      </c>
      <c r="P725" t="s">
        <v>2092</v>
      </c>
    </row>
    <row r="726" spans="1:16">
      <c r="A726" t="s">
        <v>684</v>
      </c>
      <c r="B726">
        <v>1125</v>
      </c>
      <c r="C726">
        <v>28</v>
      </c>
      <c r="D726">
        <v>53</v>
      </c>
      <c r="E726">
        <v>6</v>
      </c>
      <c r="F726">
        <v>13</v>
      </c>
      <c r="G726">
        <v>0.21976330234976901</v>
      </c>
      <c r="H726">
        <v>-2.1104263329386899</v>
      </c>
      <c r="I726" t="s">
        <v>1811</v>
      </c>
      <c r="J726">
        <v>4.9372721211514404E-4</v>
      </c>
      <c r="K726">
        <v>1.36662036715503E-2</v>
      </c>
      <c r="L726" t="s">
        <v>851</v>
      </c>
      <c r="M726" t="s">
        <v>851</v>
      </c>
      <c r="N726" t="s">
        <v>2093</v>
      </c>
      <c r="O726" t="s">
        <v>2094</v>
      </c>
      <c r="P726" t="s">
        <v>2095</v>
      </c>
    </row>
    <row r="727" spans="1:16">
      <c r="A727" t="s">
        <v>685</v>
      </c>
      <c r="B727">
        <v>429</v>
      </c>
      <c r="C727">
        <v>63</v>
      </c>
      <c r="D727">
        <v>66</v>
      </c>
      <c r="E727">
        <v>7</v>
      </c>
      <c r="F727">
        <v>27</v>
      </c>
      <c r="G727">
        <v>0.88624841129721299</v>
      </c>
      <c r="H727">
        <v>-1.9715702873127301</v>
      </c>
      <c r="I727" t="s">
        <v>1811</v>
      </c>
      <c r="J727">
        <v>4.9768491389682397E-4</v>
      </c>
      <c r="K727">
        <v>1.37043734936707E-2</v>
      </c>
      <c r="L727" t="s">
        <v>851</v>
      </c>
      <c r="M727" t="s">
        <v>851</v>
      </c>
      <c r="N727" t="s">
        <v>851</v>
      </c>
      <c r="O727" t="s">
        <v>851</v>
      </c>
      <c r="P727" t="s">
        <v>2096</v>
      </c>
    </row>
    <row r="728" spans="1:16">
      <c r="A728" t="s">
        <v>686</v>
      </c>
      <c r="B728">
        <v>870</v>
      </c>
      <c r="C728">
        <v>168</v>
      </c>
      <c r="D728">
        <v>136</v>
      </c>
      <c r="E728">
        <v>57</v>
      </c>
      <c r="F728">
        <v>84</v>
      </c>
      <c r="G728">
        <v>2.2960001618419899</v>
      </c>
      <c r="H728">
        <v>-1.15323202342168</v>
      </c>
      <c r="I728" t="s">
        <v>1811</v>
      </c>
      <c r="J728">
        <v>4.9973402300371704E-4</v>
      </c>
      <c r="K728">
        <v>1.3724837988923501E-2</v>
      </c>
      <c r="L728" t="s">
        <v>2097</v>
      </c>
      <c r="M728" t="s">
        <v>851</v>
      </c>
      <c r="N728" t="s">
        <v>2098</v>
      </c>
      <c r="O728" t="s">
        <v>882</v>
      </c>
      <c r="P728" t="s">
        <v>2099</v>
      </c>
    </row>
    <row r="729" spans="1:16">
      <c r="A729" t="s">
        <v>687</v>
      </c>
      <c r="B729">
        <v>594</v>
      </c>
      <c r="C729">
        <v>41</v>
      </c>
      <c r="D729">
        <v>70</v>
      </c>
      <c r="E729">
        <v>12</v>
      </c>
      <c r="F729">
        <v>20</v>
      </c>
      <c r="G729">
        <v>0.70396983184333295</v>
      </c>
      <c r="H729">
        <v>-1.81844553526356</v>
      </c>
      <c r="I729" t="s">
        <v>1811</v>
      </c>
      <c r="J729">
        <v>5.8158974615242802E-4</v>
      </c>
      <c r="K729">
        <v>1.5444910328357399E-2</v>
      </c>
      <c r="L729" t="s">
        <v>851</v>
      </c>
      <c r="M729" t="s">
        <v>851</v>
      </c>
      <c r="N729" t="s">
        <v>851</v>
      </c>
      <c r="O729" t="s">
        <v>851</v>
      </c>
      <c r="P729" t="s">
        <v>2100</v>
      </c>
    </row>
    <row r="730" spans="1:16">
      <c r="A730" t="s">
        <v>688</v>
      </c>
      <c r="B730">
        <v>1434</v>
      </c>
      <c r="C730">
        <v>284</v>
      </c>
      <c r="D730">
        <v>570</v>
      </c>
      <c r="E730">
        <v>79</v>
      </c>
      <c r="F730">
        <v>249</v>
      </c>
      <c r="G730">
        <v>3.6734732360465601</v>
      </c>
      <c r="H730">
        <v>-1.42669310976413</v>
      </c>
      <c r="I730" t="s">
        <v>1811</v>
      </c>
      <c r="J730">
        <v>6.27680871223534E-4</v>
      </c>
      <c r="K730">
        <v>1.6382574659608299E-2</v>
      </c>
      <c r="L730" t="s">
        <v>903</v>
      </c>
      <c r="M730" t="s">
        <v>851</v>
      </c>
      <c r="N730" t="s">
        <v>1893</v>
      </c>
      <c r="O730" t="s">
        <v>1068</v>
      </c>
      <c r="P730" t="s">
        <v>2101</v>
      </c>
    </row>
    <row r="731" spans="1:16">
      <c r="A731" t="s">
        <v>689</v>
      </c>
      <c r="B731">
        <v>612</v>
      </c>
      <c r="C731">
        <v>53</v>
      </c>
      <c r="D731">
        <v>105</v>
      </c>
      <c r="E731">
        <v>13</v>
      </c>
      <c r="F731">
        <v>32</v>
      </c>
      <c r="G731">
        <v>1.18362035085535</v>
      </c>
      <c r="H731">
        <v>-1.8434858463333099</v>
      </c>
      <c r="I731" t="s">
        <v>1811</v>
      </c>
      <c r="J731">
        <v>6.5659491529682795E-4</v>
      </c>
      <c r="K731">
        <v>1.6885628943224901E-2</v>
      </c>
      <c r="L731" t="s">
        <v>851</v>
      </c>
      <c r="M731" t="s">
        <v>851</v>
      </c>
      <c r="N731" t="s">
        <v>851</v>
      </c>
      <c r="O731" t="s">
        <v>851</v>
      </c>
      <c r="P731" t="s">
        <v>2102</v>
      </c>
    </row>
    <row r="732" spans="1:16">
      <c r="A732" t="s">
        <v>690</v>
      </c>
      <c r="B732">
        <v>861</v>
      </c>
      <c r="C732">
        <v>31</v>
      </c>
      <c r="D732">
        <v>32</v>
      </c>
      <c r="E732">
        <v>9</v>
      </c>
      <c r="F732">
        <v>6</v>
      </c>
      <c r="G732">
        <v>-0.102044668177467</v>
      </c>
      <c r="H732">
        <v>-2.0801664585619499</v>
      </c>
      <c r="I732" t="s">
        <v>1811</v>
      </c>
      <c r="J732">
        <v>7.0978960265437904E-4</v>
      </c>
      <c r="K732">
        <v>1.7913134979064299E-2</v>
      </c>
      <c r="L732" t="s">
        <v>851</v>
      </c>
      <c r="M732" t="s">
        <v>851</v>
      </c>
      <c r="N732" t="s">
        <v>851</v>
      </c>
      <c r="O732" t="s">
        <v>851</v>
      </c>
      <c r="P732" t="s">
        <v>2103</v>
      </c>
    </row>
    <row r="733" spans="1:16">
      <c r="A733" t="s">
        <v>691</v>
      </c>
      <c r="B733">
        <v>1395</v>
      </c>
      <c r="C733">
        <v>118</v>
      </c>
      <c r="D733">
        <v>177</v>
      </c>
      <c r="E733">
        <v>74</v>
      </c>
      <c r="F733">
        <v>60</v>
      </c>
      <c r="G733">
        <v>2.2408307261847802</v>
      </c>
      <c r="H733">
        <v>-1.1572002705615401</v>
      </c>
      <c r="I733" t="s">
        <v>1811</v>
      </c>
      <c r="J733">
        <v>7.3226062248959805E-4</v>
      </c>
      <c r="K733">
        <v>1.8301507471715901E-2</v>
      </c>
      <c r="L733" t="s">
        <v>851</v>
      </c>
      <c r="M733" t="s">
        <v>851</v>
      </c>
      <c r="N733" t="s">
        <v>851</v>
      </c>
      <c r="O733" t="s">
        <v>851</v>
      </c>
      <c r="P733" t="s">
        <v>2104</v>
      </c>
    </row>
    <row r="734" spans="1:16">
      <c r="A734" t="s">
        <v>692</v>
      </c>
      <c r="B734">
        <v>804</v>
      </c>
      <c r="C734">
        <v>87</v>
      </c>
      <c r="D734">
        <v>139</v>
      </c>
      <c r="E734">
        <v>46</v>
      </c>
      <c r="F734">
        <v>48</v>
      </c>
      <c r="G734">
        <v>1.8246143836279101</v>
      </c>
      <c r="H734">
        <v>-1.2881333555260399</v>
      </c>
      <c r="I734" t="s">
        <v>1811</v>
      </c>
      <c r="J734">
        <v>7.4696959802771003E-4</v>
      </c>
      <c r="K734">
        <v>1.8555047731124E-2</v>
      </c>
      <c r="L734" t="s">
        <v>2105</v>
      </c>
      <c r="M734" t="s">
        <v>851</v>
      </c>
      <c r="N734" t="s">
        <v>967</v>
      </c>
      <c r="O734" t="s">
        <v>882</v>
      </c>
      <c r="P734" t="s">
        <v>2106</v>
      </c>
    </row>
    <row r="735" spans="1:16">
      <c r="A735" t="s">
        <v>693</v>
      </c>
      <c r="B735">
        <v>357</v>
      </c>
      <c r="C735">
        <v>80</v>
      </c>
      <c r="D735">
        <v>2563</v>
      </c>
      <c r="E735">
        <v>12</v>
      </c>
      <c r="F735">
        <v>158</v>
      </c>
      <c r="G735">
        <v>4.9005104840710896</v>
      </c>
      <c r="H735">
        <v>-3.9959355205480098</v>
      </c>
      <c r="I735" t="s">
        <v>1811</v>
      </c>
      <c r="J735">
        <v>7.7207709660209896E-4</v>
      </c>
      <c r="K735">
        <v>1.8988158173765701E-2</v>
      </c>
      <c r="L735" t="s">
        <v>851</v>
      </c>
      <c r="M735" t="s">
        <v>851</v>
      </c>
      <c r="N735" t="s">
        <v>851</v>
      </c>
      <c r="O735" t="s">
        <v>851</v>
      </c>
      <c r="P735" t="s">
        <v>2107</v>
      </c>
    </row>
    <row r="736" spans="1:16">
      <c r="A736" t="s">
        <v>694</v>
      </c>
      <c r="B736">
        <v>2787</v>
      </c>
      <c r="C736">
        <v>38</v>
      </c>
      <c r="D736">
        <v>88</v>
      </c>
      <c r="E736">
        <v>11</v>
      </c>
      <c r="F736">
        <v>23</v>
      </c>
      <c r="G736">
        <v>0.85454088001056105</v>
      </c>
      <c r="H736">
        <v>-1.9128984898411201</v>
      </c>
      <c r="I736" t="s">
        <v>1811</v>
      </c>
      <c r="J736">
        <v>7.8090797425167896E-4</v>
      </c>
      <c r="K736">
        <v>1.9119576058265801E-2</v>
      </c>
      <c r="L736" t="s">
        <v>851</v>
      </c>
      <c r="M736" t="s">
        <v>851</v>
      </c>
      <c r="N736" t="s">
        <v>2071</v>
      </c>
      <c r="O736" t="s">
        <v>1068</v>
      </c>
      <c r="P736" t="s">
        <v>2108</v>
      </c>
    </row>
    <row r="737" spans="1:16">
      <c r="A737" t="s">
        <v>695</v>
      </c>
      <c r="B737">
        <v>2877</v>
      </c>
      <c r="C737">
        <v>155</v>
      </c>
      <c r="D737">
        <v>193</v>
      </c>
      <c r="E737">
        <v>56</v>
      </c>
      <c r="F737">
        <v>108</v>
      </c>
      <c r="G737">
        <v>2.4875754615896701</v>
      </c>
      <c r="H737">
        <v>-1.1279277047966301</v>
      </c>
      <c r="I737" t="s">
        <v>1811</v>
      </c>
      <c r="J737">
        <v>7.9390406601787E-4</v>
      </c>
      <c r="K737">
        <v>1.9305820702056699E-2</v>
      </c>
      <c r="L737" t="s">
        <v>851</v>
      </c>
      <c r="M737" t="s">
        <v>851</v>
      </c>
      <c r="N737" t="s">
        <v>851</v>
      </c>
      <c r="O737" t="s">
        <v>851</v>
      </c>
      <c r="P737" t="s">
        <v>2109</v>
      </c>
    </row>
    <row r="738" spans="1:16">
      <c r="A738" t="s">
        <v>696</v>
      </c>
      <c r="B738">
        <v>1110</v>
      </c>
      <c r="C738">
        <v>49</v>
      </c>
      <c r="D738">
        <v>37</v>
      </c>
      <c r="E738">
        <v>12</v>
      </c>
      <c r="F738">
        <v>12</v>
      </c>
      <c r="G738">
        <v>0.35668342325436903</v>
      </c>
      <c r="H738">
        <v>-1.86929459533215</v>
      </c>
      <c r="I738" t="s">
        <v>1811</v>
      </c>
      <c r="J738">
        <v>8.0770518029234803E-4</v>
      </c>
      <c r="K738">
        <v>1.95142809420976E-2</v>
      </c>
      <c r="L738" t="s">
        <v>851</v>
      </c>
      <c r="M738" t="s">
        <v>890</v>
      </c>
      <c r="N738" t="s">
        <v>851</v>
      </c>
      <c r="O738" t="s">
        <v>851</v>
      </c>
      <c r="P738" t="s">
        <v>2110</v>
      </c>
    </row>
    <row r="739" spans="1:16">
      <c r="A739" t="s">
        <v>697</v>
      </c>
      <c r="B739">
        <v>345</v>
      </c>
      <c r="C739">
        <v>122</v>
      </c>
      <c r="D739">
        <v>139</v>
      </c>
      <c r="E739">
        <v>64</v>
      </c>
      <c r="F739">
        <v>59</v>
      </c>
      <c r="G739">
        <v>2.0862187660054898</v>
      </c>
      <c r="H739">
        <v>-1.1127327085452401</v>
      </c>
      <c r="I739" t="s">
        <v>1811</v>
      </c>
      <c r="J739">
        <v>8.1491934210418395E-4</v>
      </c>
      <c r="K739">
        <v>1.96134289596968E-2</v>
      </c>
      <c r="L739" t="s">
        <v>1849</v>
      </c>
      <c r="M739" t="s">
        <v>1904</v>
      </c>
      <c r="N739" t="s">
        <v>2111</v>
      </c>
      <c r="O739" t="s">
        <v>1025</v>
      </c>
      <c r="P739" t="s">
        <v>2112</v>
      </c>
    </row>
    <row r="740" spans="1:16">
      <c r="A740" t="s">
        <v>698</v>
      </c>
      <c r="B740">
        <v>381</v>
      </c>
      <c r="C740">
        <v>52</v>
      </c>
      <c r="D740">
        <v>115</v>
      </c>
      <c r="E740">
        <v>15</v>
      </c>
      <c r="F740">
        <v>34</v>
      </c>
      <c r="G740">
        <v>1.2688307574788</v>
      </c>
      <c r="H740">
        <v>-1.7978631436303401</v>
      </c>
      <c r="I740" t="s">
        <v>1811</v>
      </c>
      <c r="J740">
        <v>8.2997140199820999E-4</v>
      </c>
      <c r="K740">
        <v>1.98658355087038E-2</v>
      </c>
      <c r="L740" t="s">
        <v>851</v>
      </c>
      <c r="M740" t="s">
        <v>886</v>
      </c>
      <c r="N740" t="s">
        <v>1853</v>
      </c>
      <c r="O740" t="s">
        <v>2113</v>
      </c>
      <c r="P740" t="s">
        <v>2114</v>
      </c>
    </row>
    <row r="741" spans="1:16">
      <c r="A741" t="s">
        <v>699</v>
      </c>
      <c r="B741">
        <v>1185</v>
      </c>
      <c r="C741">
        <v>84</v>
      </c>
      <c r="D741">
        <v>142</v>
      </c>
      <c r="E741">
        <v>30</v>
      </c>
      <c r="F741">
        <v>58</v>
      </c>
      <c r="G741">
        <v>1.7940084645957199</v>
      </c>
      <c r="H741">
        <v>-1.3951084446755899</v>
      </c>
      <c r="I741" t="s">
        <v>1811</v>
      </c>
      <c r="J741">
        <v>9.4862942204364698E-4</v>
      </c>
      <c r="K741">
        <v>2.1689149418139299E-2</v>
      </c>
      <c r="L741" t="s">
        <v>851</v>
      </c>
      <c r="M741" t="s">
        <v>851</v>
      </c>
      <c r="N741" t="s">
        <v>851</v>
      </c>
      <c r="O741" t="s">
        <v>851</v>
      </c>
      <c r="P741" t="s">
        <v>2115</v>
      </c>
    </row>
    <row r="742" spans="1:16">
      <c r="A742" t="s">
        <v>700</v>
      </c>
      <c r="B742">
        <v>1188</v>
      </c>
      <c r="C742">
        <v>78</v>
      </c>
      <c r="D742">
        <v>168</v>
      </c>
      <c r="E742">
        <v>35</v>
      </c>
      <c r="F742">
        <v>58</v>
      </c>
      <c r="G742">
        <v>1.9000913876051</v>
      </c>
      <c r="H742">
        <v>-1.4300080746458901</v>
      </c>
      <c r="I742" t="s">
        <v>1811</v>
      </c>
      <c r="J742">
        <v>9.5720881006138199E-4</v>
      </c>
      <c r="K742">
        <v>2.1869446791612498E-2</v>
      </c>
      <c r="L742" t="s">
        <v>851</v>
      </c>
      <c r="M742" t="s">
        <v>851</v>
      </c>
      <c r="N742" t="s">
        <v>851</v>
      </c>
      <c r="O742" t="s">
        <v>851</v>
      </c>
      <c r="P742" t="s">
        <v>2116</v>
      </c>
    </row>
    <row r="743" spans="1:16">
      <c r="A743" t="s">
        <v>701</v>
      </c>
      <c r="B743">
        <v>753</v>
      </c>
      <c r="C743">
        <v>47</v>
      </c>
      <c r="D743">
        <v>143</v>
      </c>
      <c r="E743">
        <v>13</v>
      </c>
      <c r="F743">
        <v>37</v>
      </c>
      <c r="G743">
        <v>1.41205267071309</v>
      </c>
      <c r="H743">
        <v>-1.95397096276989</v>
      </c>
      <c r="I743" t="s">
        <v>1811</v>
      </c>
      <c r="J743">
        <v>9.6382581993048296E-4</v>
      </c>
      <c r="K743">
        <v>2.1946277971749601E-2</v>
      </c>
      <c r="L743" t="s">
        <v>851</v>
      </c>
      <c r="M743" t="s">
        <v>2117</v>
      </c>
      <c r="N743" t="s">
        <v>2118</v>
      </c>
      <c r="O743" t="s">
        <v>2119</v>
      </c>
      <c r="P743" t="s">
        <v>2120</v>
      </c>
    </row>
    <row r="744" spans="1:16">
      <c r="A744" t="s">
        <v>702</v>
      </c>
      <c r="B744">
        <v>1386</v>
      </c>
      <c r="C744">
        <v>147</v>
      </c>
      <c r="D744">
        <v>103</v>
      </c>
      <c r="E744">
        <v>54</v>
      </c>
      <c r="F744">
        <v>57</v>
      </c>
      <c r="G744">
        <v>2.0040805833288999</v>
      </c>
      <c r="H744">
        <v>-1.2111812422441299</v>
      </c>
      <c r="I744" t="s">
        <v>1811</v>
      </c>
      <c r="J744">
        <v>9.6474805001252795E-4</v>
      </c>
      <c r="K744">
        <v>2.1946277971749601E-2</v>
      </c>
      <c r="L744" t="s">
        <v>851</v>
      </c>
      <c r="M744" t="s">
        <v>851</v>
      </c>
      <c r="N744" t="s">
        <v>851</v>
      </c>
      <c r="O744" t="s">
        <v>851</v>
      </c>
      <c r="P744" t="s">
        <v>2121</v>
      </c>
    </row>
    <row r="745" spans="1:16">
      <c r="A745" t="s">
        <v>703</v>
      </c>
      <c r="B745">
        <v>573</v>
      </c>
      <c r="C745">
        <v>32</v>
      </c>
      <c r="D745">
        <v>36</v>
      </c>
      <c r="E745">
        <v>9</v>
      </c>
      <c r="F745">
        <v>9</v>
      </c>
      <c r="G745">
        <v>2.4829891722650099E-2</v>
      </c>
      <c r="H745">
        <v>-1.9343617743299999</v>
      </c>
      <c r="I745" t="s">
        <v>1811</v>
      </c>
      <c r="J745">
        <v>9.8409539230260505E-4</v>
      </c>
      <c r="K745">
        <v>2.2226034114547901E-2</v>
      </c>
      <c r="L745" t="s">
        <v>1920</v>
      </c>
      <c r="M745" t="s">
        <v>1177</v>
      </c>
      <c r="N745" t="s">
        <v>1922</v>
      </c>
      <c r="O745" t="s">
        <v>1923</v>
      </c>
      <c r="P745" t="s">
        <v>2122</v>
      </c>
    </row>
    <row r="746" spans="1:16">
      <c r="A746" t="s">
        <v>704</v>
      </c>
      <c r="B746">
        <v>570</v>
      </c>
      <c r="C746">
        <v>36</v>
      </c>
      <c r="D746">
        <v>31</v>
      </c>
      <c r="E746">
        <v>6</v>
      </c>
      <c r="F746">
        <v>11</v>
      </c>
      <c r="G746">
        <v>-5.6145328930715804E-3</v>
      </c>
      <c r="H746">
        <v>-2.0072669276377102</v>
      </c>
      <c r="I746" t="s">
        <v>1811</v>
      </c>
      <c r="J746">
        <v>9.9145361656969894E-4</v>
      </c>
      <c r="K746">
        <v>2.2296391638249698E-2</v>
      </c>
      <c r="L746" t="s">
        <v>851</v>
      </c>
      <c r="M746" t="s">
        <v>851</v>
      </c>
      <c r="N746" t="s">
        <v>851</v>
      </c>
      <c r="O746" t="s">
        <v>851</v>
      </c>
      <c r="P746" t="s">
        <v>2123</v>
      </c>
    </row>
    <row r="747" spans="1:16">
      <c r="A747" t="s">
        <v>705</v>
      </c>
      <c r="B747">
        <v>1836</v>
      </c>
      <c r="C747">
        <v>58</v>
      </c>
      <c r="D747">
        <v>69</v>
      </c>
      <c r="E747">
        <v>15</v>
      </c>
      <c r="F747">
        <v>28</v>
      </c>
      <c r="G747">
        <v>0.94367583142913503</v>
      </c>
      <c r="H747">
        <v>-1.59836925266444</v>
      </c>
      <c r="I747" t="s">
        <v>1811</v>
      </c>
      <c r="J747">
        <v>1.0157856619377301E-3</v>
      </c>
      <c r="K747">
        <v>2.2713975982436099E-2</v>
      </c>
      <c r="L747" t="s">
        <v>851</v>
      </c>
      <c r="M747" t="s">
        <v>851</v>
      </c>
      <c r="N747" t="s">
        <v>851</v>
      </c>
      <c r="O747" t="s">
        <v>2124</v>
      </c>
      <c r="P747" t="s">
        <v>2125</v>
      </c>
    </row>
    <row r="748" spans="1:16">
      <c r="A748" t="s">
        <v>706</v>
      </c>
      <c r="B748">
        <v>1095</v>
      </c>
      <c r="C748">
        <v>90</v>
      </c>
      <c r="D748">
        <v>105</v>
      </c>
      <c r="E748">
        <v>36</v>
      </c>
      <c r="F748">
        <v>47</v>
      </c>
      <c r="G748">
        <v>1.62895338108013</v>
      </c>
      <c r="H748">
        <v>-1.26553182195391</v>
      </c>
      <c r="I748" t="s">
        <v>1811</v>
      </c>
      <c r="J748">
        <v>1.02137482837446E-3</v>
      </c>
      <c r="K748">
        <v>2.2822768932543001E-2</v>
      </c>
      <c r="L748" t="s">
        <v>1358</v>
      </c>
      <c r="M748" t="s">
        <v>851</v>
      </c>
      <c r="N748" t="s">
        <v>881</v>
      </c>
      <c r="O748" t="s">
        <v>2126</v>
      </c>
      <c r="P748" t="s">
        <v>2127</v>
      </c>
    </row>
    <row r="749" spans="1:16">
      <c r="A749" t="s">
        <v>707</v>
      </c>
      <c r="B749">
        <v>2127</v>
      </c>
      <c r="C749">
        <v>43</v>
      </c>
      <c r="D749">
        <v>66</v>
      </c>
      <c r="E749">
        <v>5</v>
      </c>
      <c r="F749">
        <v>23</v>
      </c>
      <c r="G749">
        <v>0.64433556108553602</v>
      </c>
      <c r="H749">
        <v>-2.0008368883566301</v>
      </c>
      <c r="I749" t="s">
        <v>1811</v>
      </c>
      <c r="J749">
        <v>1.0516315982442099E-3</v>
      </c>
      <c r="K749">
        <v>2.3267994849853899E-2</v>
      </c>
      <c r="L749" t="s">
        <v>851</v>
      </c>
      <c r="M749" t="s">
        <v>851</v>
      </c>
      <c r="N749" t="s">
        <v>851</v>
      </c>
      <c r="O749" t="s">
        <v>851</v>
      </c>
      <c r="P749" t="s">
        <v>2128</v>
      </c>
    </row>
    <row r="750" spans="1:16">
      <c r="A750" t="s">
        <v>708</v>
      </c>
      <c r="B750">
        <v>1959</v>
      </c>
      <c r="C750">
        <v>130</v>
      </c>
      <c r="D750">
        <v>141</v>
      </c>
      <c r="E750">
        <v>52</v>
      </c>
      <c r="F750">
        <v>78</v>
      </c>
      <c r="G750">
        <v>2.14449289686537</v>
      </c>
      <c r="H750">
        <v>-1.09878083142417</v>
      </c>
      <c r="I750" t="s">
        <v>1811</v>
      </c>
      <c r="J750">
        <v>1.0527891372059299E-3</v>
      </c>
      <c r="K750">
        <v>2.3277271183005401E-2</v>
      </c>
      <c r="L750" t="s">
        <v>1115</v>
      </c>
      <c r="M750" t="s">
        <v>851</v>
      </c>
      <c r="N750" t="s">
        <v>851</v>
      </c>
      <c r="O750" t="s">
        <v>851</v>
      </c>
      <c r="P750" t="s">
        <v>2129</v>
      </c>
    </row>
    <row r="751" spans="1:16">
      <c r="A751" t="s">
        <v>709</v>
      </c>
      <c r="B751">
        <v>900</v>
      </c>
      <c r="C751">
        <v>69</v>
      </c>
      <c r="D751">
        <v>81</v>
      </c>
      <c r="E751">
        <v>27</v>
      </c>
      <c r="F751">
        <v>30</v>
      </c>
      <c r="G751">
        <v>1.2182948282656201</v>
      </c>
      <c r="H751">
        <v>-1.4242722254012701</v>
      </c>
      <c r="I751" t="s">
        <v>1811</v>
      </c>
      <c r="J751">
        <v>1.09893785769346E-3</v>
      </c>
      <c r="K751">
        <v>2.39947449551365E-2</v>
      </c>
      <c r="L751" t="s">
        <v>2130</v>
      </c>
      <c r="M751" t="s">
        <v>851</v>
      </c>
      <c r="N751" t="s">
        <v>876</v>
      </c>
      <c r="O751" t="s">
        <v>851</v>
      </c>
      <c r="P751" t="s">
        <v>2131</v>
      </c>
    </row>
    <row r="752" spans="1:16">
      <c r="A752" t="s">
        <v>710</v>
      </c>
      <c r="B752">
        <v>345</v>
      </c>
      <c r="C752">
        <v>116</v>
      </c>
      <c r="D752">
        <v>102</v>
      </c>
      <c r="E752">
        <v>44</v>
      </c>
      <c r="F752">
        <v>55</v>
      </c>
      <c r="G752">
        <v>1.81668074142956</v>
      </c>
      <c r="H752">
        <v>-1.1773928853320399</v>
      </c>
      <c r="I752" t="s">
        <v>1811</v>
      </c>
      <c r="J752">
        <v>1.13071244861135E-3</v>
      </c>
      <c r="K752">
        <v>2.4495121659624901E-2</v>
      </c>
      <c r="L752" t="s">
        <v>1078</v>
      </c>
      <c r="M752" t="s">
        <v>2132</v>
      </c>
      <c r="N752" t="s">
        <v>851</v>
      </c>
      <c r="O752" t="s">
        <v>851</v>
      </c>
      <c r="P752" t="s">
        <v>2133</v>
      </c>
    </row>
    <row r="753" spans="1:16">
      <c r="A753" t="s">
        <v>711</v>
      </c>
      <c r="B753">
        <v>1782</v>
      </c>
      <c r="C753">
        <v>80</v>
      </c>
      <c r="D753">
        <v>90</v>
      </c>
      <c r="E753">
        <v>24</v>
      </c>
      <c r="F753">
        <v>42</v>
      </c>
      <c r="G753">
        <v>1.3990088042517801</v>
      </c>
      <c r="H753">
        <v>-1.40393312279416</v>
      </c>
      <c r="I753" t="s">
        <v>1811</v>
      </c>
      <c r="J753">
        <v>1.2013835115318801E-3</v>
      </c>
      <c r="K753">
        <v>2.5610832140019399E-2</v>
      </c>
      <c r="L753" t="s">
        <v>851</v>
      </c>
      <c r="M753" t="s">
        <v>886</v>
      </c>
      <c r="N753" t="s">
        <v>851</v>
      </c>
      <c r="O753" t="s">
        <v>851</v>
      </c>
      <c r="P753" t="s">
        <v>2134</v>
      </c>
    </row>
    <row r="754" spans="1:16">
      <c r="A754" t="s">
        <v>712</v>
      </c>
      <c r="B754">
        <v>978</v>
      </c>
      <c r="C754">
        <v>136</v>
      </c>
      <c r="D754">
        <v>137</v>
      </c>
      <c r="E754">
        <v>61</v>
      </c>
      <c r="F754">
        <v>75</v>
      </c>
      <c r="G754">
        <v>2.1745431818911398</v>
      </c>
      <c r="H754">
        <v>-1.04155060191863</v>
      </c>
      <c r="I754" t="s">
        <v>1811</v>
      </c>
      <c r="J754">
        <v>1.24063160161998E-3</v>
      </c>
      <c r="K754">
        <v>2.63011198095041E-2</v>
      </c>
      <c r="L754" t="s">
        <v>2135</v>
      </c>
      <c r="M754" t="s">
        <v>2136</v>
      </c>
      <c r="N754" t="s">
        <v>2137</v>
      </c>
      <c r="O754" t="s">
        <v>1019</v>
      </c>
      <c r="P754" t="s">
        <v>2138</v>
      </c>
    </row>
    <row r="755" spans="1:16">
      <c r="A755" t="s">
        <v>713</v>
      </c>
      <c r="B755">
        <v>480</v>
      </c>
      <c r="C755">
        <v>79</v>
      </c>
      <c r="D755">
        <v>106</v>
      </c>
      <c r="E755">
        <v>31</v>
      </c>
      <c r="F755">
        <v>45</v>
      </c>
      <c r="G755">
        <v>1.5385182293750099</v>
      </c>
      <c r="H755">
        <v>-1.3158014669821401</v>
      </c>
      <c r="I755" t="s">
        <v>1811</v>
      </c>
      <c r="J755">
        <v>1.3089540936237301E-3</v>
      </c>
      <c r="K755">
        <v>2.7258925771375599E-2</v>
      </c>
      <c r="L755" t="s">
        <v>851</v>
      </c>
      <c r="M755" t="s">
        <v>851</v>
      </c>
      <c r="N755" t="s">
        <v>851</v>
      </c>
      <c r="O755" t="s">
        <v>851</v>
      </c>
      <c r="P755" t="s">
        <v>2139</v>
      </c>
    </row>
    <row r="756" spans="1:16">
      <c r="A756" t="s">
        <v>714</v>
      </c>
      <c r="B756">
        <v>1035</v>
      </c>
      <c r="C756">
        <v>78</v>
      </c>
      <c r="D756">
        <v>120</v>
      </c>
      <c r="E756">
        <v>38</v>
      </c>
      <c r="F756">
        <v>45</v>
      </c>
      <c r="G756">
        <v>1.6415878997081299</v>
      </c>
      <c r="H756">
        <v>-1.2800735636627301</v>
      </c>
      <c r="I756" t="s">
        <v>1811</v>
      </c>
      <c r="J756">
        <v>1.3547189132582301E-3</v>
      </c>
      <c r="K756">
        <v>2.8008480404012399E-2</v>
      </c>
      <c r="L756" t="s">
        <v>851</v>
      </c>
      <c r="M756" t="s">
        <v>851</v>
      </c>
      <c r="N756" t="s">
        <v>851</v>
      </c>
      <c r="O756" t="s">
        <v>851</v>
      </c>
      <c r="P756" t="s">
        <v>2140</v>
      </c>
    </row>
    <row r="757" spans="1:16">
      <c r="A757" t="s">
        <v>715</v>
      </c>
      <c r="B757">
        <v>351</v>
      </c>
      <c r="C757">
        <v>114</v>
      </c>
      <c r="D757">
        <v>177</v>
      </c>
      <c r="E757">
        <v>74</v>
      </c>
      <c r="F757">
        <v>64</v>
      </c>
      <c r="G757">
        <v>2.2398237899604401</v>
      </c>
      <c r="H757">
        <v>-1.09591310390539</v>
      </c>
      <c r="I757" t="s">
        <v>1811</v>
      </c>
      <c r="J757">
        <v>1.35856435844545E-3</v>
      </c>
      <c r="K757">
        <v>2.8063759768767599E-2</v>
      </c>
      <c r="L757" t="s">
        <v>851</v>
      </c>
      <c r="M757" t="s">
        <v>2141</v>
      </c>
      <c r="N757" t="s">
        <v>2142</v>
      </c>
      <c r="O757" t="s">
        <v>2143</v>
      </c>
      <c r="P757" t="s">
        <v>2144</v>
      </c>
    </row>
    <row r="758" spans="1:16">
      <c r="A758" t="s">
        <v>716</v>
      </c>
      <c r="B758">
        <v>5682</v>
      </c>
      <c r="C758">
        <v>96</v>
      </c>
      <c r="D758">
        <v>76</v>
      </c>
      <c r="E758">
        <v>32</v>
      </c>
      <c r="F758">
        <v>38</v>
      </c>
      <c r="G758">
        <v>1.43973902289552</v>
      </c>
      <c r="H758">
        <v>-1.3354198555772601</v>
      </c>
      <c r="I758" t="s">
        <v>1811</v>
      </c>
      <c r="J758">
        <v>1.36496555777349E-3</v>
      </c>
      <c r="K758">
        <v>2.8091383205639898E-2</v>
      </c>
      <c r="L758" t="s">
        <v>1554</v>
      </c>
      <c r="M758" t="s">
        <v>851</v>
      </c>
      <c r="N758" t="s">
        <v>851</v>
      </c>
      <c r="O758" t="s">
        <v>851</v>
      </c>
      <c r="P758" t="s">
        <v>2145</v>
      </c>
    </row>
    <row r="759" spans="1:16">
      <c r="A759" t="s">
        <v>717</v>
      </c>
      <c r="B759">
        <v>1110</v>
      </c>
      <c r="C759">
        <v>71</v>
      </c>
      <c r="D759">
        <v>96</v>
      </c>
      <c r="E759">
        <v>31</v>
      </c>
      <c r="F759">
        <v>36</v>
      </c>
      <c r="G759">
        <v>1.38714718360775</v>
      </c>
      <c r="H759">
        <v>-1.3447859318273401</v>
      </c>
      <c r="I759" t="s">
        <v>1811</v>
      </c>
      <c r="J759">
        <v>1.3910272977835699E-3</v>
      </c>
      <c r="K759">
        <v>2.8534612668717201E-2</v>
      </c>
      <c r="L759" t="s">
        <v>851</v>
      </c>
      <c r="M759" t="s">
        <v>851</v>
      </c>
      <c r="N759" t="s">
        <v>2146</v>
      </c>
      <c r="O759" t="s">
        <v>2147</v>
      </c>
      <c r="P759" t="s">
        <v>2148</v>
      </c>
    </row>
    <row r="760" spans="1:16">
      <c r="A760" t="s">
        <v>718</v>
      </c>
      <c r="B760">
        <v>780</v>
      </c>
      <c r="C760">
        <v>58</v>
      </c>
      <c r="D760">
        <v>93</v>
      </c>
      <c r="E760">
        <v>16</v>
      </c>
      <c r="F760">
        <v>35</v>
      </c>
      <c r="G760">
        <v>1.17853198493589</v>
      </c>
      <c r="H760">
        <v>-1.6006939719087601</v>
      </c>
      <c r="I760" t="s">
        <v>1811</v>
      </c>
      <c r="J760">
        <v>1.3978568495523599E-3</v>
      </c>
      <c r="K760">
        <v>2.86188497464522E-2</v>
      </c>
      <c r="L760" t="s">
        <v>851</v>
      </c>
      <c r="M760" t="s">
        <v>851</v>
      </c>
      <c r="N760" t="s">
        <v>851</v>
      </c>
      <c r="O760" t="s">
        <v>2149</v>
      </c>
      <c r="P760" t="s">
        <v>2150</v>
      </c>
    </row>
    <row r="761" spans="1:16">
      <c r="A761" t="s">
        <v>719</v>
      </c>
      <c r="B761">
        <v>615</v>
      </c>
      <c r="C761">
        <v>114</v>
      </c>
      <c r="D761">
        <v>121</v>
      </c>
      <c r="E761">
        <v>61</v>
      </c>
      <c r="F761">
        <v>49</v>
      </c>
      <c r="G761">
        <v>1.9367066901984999</v>
      </c>
      <c r="H761">
        <v>-1.1207440465309999</v>
      </c>
      <c r="I761" t="s">
        <v>1811</v>
      </c>
      <c r="J761">
        <v>1.4297380130502599E-3</v>
      </c>
      <c r="K761">
        <v>2.8991091474185202E-2</v>
      </c>
      <c r="L761" t="s">
        <v>851</v>
      </c>
      <c r="M761" t="s">
        <v>2151</v>
      </c>
      <c r="N761" t="s">
        <v>851</v>
      </c>
      <c r="O761" t="s">
        <v>851</v>
      </c>
      <c r="P761" t="s">
        <v>2152</v>
      </c>
    </row>
    <row r="762" spans="1:16">
      <c r="A762" t="s">
        <v>720</v>
      </c>
      <c r="B762">
        <v>2499</v>
      </c>
      <c r="C762">
        <v>141</v>
      </c>
      <c r="D762">
        <v>138</v>
      </c>
      <c r="E762">
        <v>61</v>
      </c>
      <c r="F762">
        <v>80</v>
      </c>
      <c r="G762">
        <v>2.21189659012538</v>
      </c>
      <c r="H762">
        <v>-1.0229086270001</v>
      </c>
      <c r="I762" t="s">
        <v>1811</v>
      </c>
      <c r="J762">
        <v>1.50501890445771E-3</v>
      </c>
      <c r="K762">
        <v>2.99947794176024E-2</v>
      </c>
      <c r="L762" t="s">
        <v>851</v>
      </c>
      <c r="M762" t="s">
        <v>851</v>
      </c>
      <c r="N762" t="s">
        <v>851</v>
      </c>
      <c r="O762" t="s">
        <v>851</v>
      </c>
      <c r="P762" t="s">
        <v>2153</v>
      </c>
    </row>
    <row r="763" spans="1:16">
      <c r="A763" t="s">
        <v>721</v>
      </c>
      <c r="B763">
        <v>1422</v>
      </c>
      <c r="C763">
        <v>62</v>
      </c>
      <c r="D763">
        <v>113</v>
      </c>
      <c r="E763">
        <v>25</v>
      </c>
      <c r="F763">
        <v>40</v>
      </c>
      <c r="G763">
        <v>1.41796564650011</v>
      </c>
      <c r="H763">
        <v>-1.45652329154156</v>
      </c>
      <c r="I763" t="s">
        <v>1811</v>
      </c>
      <c r="J763">
        <v>1.53050823730182E-3</v>
      </c>
      <c r="K763">
        <v>3.0387527842499401E-2</v>
      </c>
      <c r="L763" t="s">
        <v>851</v>
      </c>
      <c r="M763" t="s">
        <v>890</v>
      </c>
      <c r="N763" t="s">
        <v>1419</v>
      </c>
      <c r="O763" t="s">
        <v>851</v>
      </c>
      <c r="P763" t="s">
        <v>2154</v>
      </c>
    </row>
    <row r="764" spans="1:16">
      <c r="A764" t="s">
        <v>722</v>
      </c>
      <c r="B764">
        <v>2514</v>
      </c>
      <c r="C764">
        <v>41</v>
      </c>
      <c r="D764">
        <v>45</v>
      </c>
      <c r="E764">
        <v>14</v>
      </c>
      <c r="F764">
        <v>13</v>
      </c>
      <c r="G764">
        <v>0.38978189836034799</v>
      </c>
      <c r="H764">
        <v>-1.69283220085146</v>
      </c>
      <c r="I764" t="s">
        <v>1811</v>
      </c>
      <c r="J764">
        <v>1.5327765205916601E-3</v>
      </c>
      <c r="K764">
        <v>3.04134115278379E-2</v>
      </c>
      <c r="L764" t="s">
        <v>1066</v>
      </c>
      <c r="M764" t="s">
        <v>914</v>
      </c>
      <c r="N764" t="s">
        <v>2155</v>
      </c>
      <c r="O764" t="s">
        <v>1068</v>
      </c>
      <c r="P764" t="s">
        <v>2156</v>
      </c>
    </row>
    <row r="765" spans="1:16">
      <c r="A765" t="s">
        <v>723</v>
      </c>
      <c r="B765">
        <v>339</v>
      </c>
      <c r="C765">
        <v>48</v>
      </c>
      <c r="D765">
        <v>77</v>
      </c>
      <c r="E765">
        <v>13</v>
      </c>
      <c r="F765">
        <v>28</v>
      </c>
      <c r="G765">
        <v>0.90759435723711801</v>
      </c>
      <c r="H765">
        <v>-1.64078348010849</v>
      </c>
      <c r="I765" t="s">
        <v>1811</v>
      </c>
      <c r="J765">
        <v>1.5366039653466901E-3</v>
      </c>
      <c r="K765">
        <v>3.0460405314839602E-2</v>
      </c>
      <c r="L765" t="s">
        <v>851</v>
      </c>
      <c r="M765" t="s">
        <v>851</v>
      </c>
      <c r="N765" t="s">
        <v>851</v>
      </c>
      <c r="O765" t="s">
        <v>851</v>
      </c>
      <c r="P765" t="s">
        <v>2157</v>
      </c>
    </row>
    <row r="766" spans="1:16">
      <c r="A766" t="s">
        <v>724</v>
      </c>
      <c r="B766">
        <v>1626</v>
      </c>
      <c r="C766">
        <v>30</v>
      </c>
      <c r="D766">
        <v>77</v>
      </c>
      <c r="E766">
        <v>11</v>
      </c>
      <c r="F766">
        <v>19</v>
      </c>
      <c r="G766">
        <v>0.64210285919155796</v>
      </c>
      <c r="H766">
        <v>-1.85153602357842</v>
      </c>
      <c r="I766" t="s">
        <v>1811</v>
      </c>
      <c r="J766">
        <v>1.5963966708291799E-3</v>
      </c>
      <c r="K766">
        <v>3.1223815530132398E-2</v>
      </c>
      <c r="L766" t="s">
        <v>2158</v>
      </c>
      <c r="M766" t="s">
        <v>851</v>
      </c>
      <c r="N766" t="s">
        <v>1762</v>
      </c>
      <c r="O766" t="s">
        <v>2159</v>
      </c>
      <c r="P766" t="s">
        <v>2160</v>
      </c>
    </row>
    <row r="767" spans="1:16">
      <c r="A767" t="s">
        <v>725</v>
      </c>
      <c r="B767">
        <v>783</v>
      </c>
      <c r="C767">
        <v>318</v>
      </c>
      <c r="D767">
        <v>592</v>
      </c>
      <c r="E767">
        <v>107</v>
      </c>
      <c r="F767">
        <v>302</v>
      </c>
      <c r="G767">
        <v>3.8308775803830999</v>
      </c>
      <c r="H767">
        <v>-1.1994440466001299</v>
      </c>
      <c r="I767" t="s">
        <v>1811</v>
      </c>
      <c r="J767">
        <v>1.6606326107805401E-3</v>
      </c>
      <c r="K767">
        <v>3.2042892035067098E-2</v>
      </c>
      <c r="L767" t="s">
        <v>851</v>
      </c>
      <c r="M767" t="s">
        <v>2161</v>
      </c>
      <c r="N767" t="s">
        <v>851</v>
      </c>
      <c r="O767" t="s">
        <v>1032</v>
      </c>
      <c r="P767" t="s">
        <v>2162</v>
      </c>
    </row>
    <row r="768" spans="1:16">
      <c r="A768" t="s">
        <v>726</v>
      </c>
      <c r="B768">
        <v>1875</v>
      </c>
      <c r="C768">
        <v>63</v>
      </c>
      <c r="D768">
        <v>111</v>
      </c>
      <c r="E768">
        <v>28</v>
      </c>
      <c r="F768">
        <v>39</v>
      </c>
      <c r="G768">
        <v>1.4246849360898699</v>
      </c>
      <c r="H768">
        <v>-1.40251474624835</v>
      </c>
      <c r="I768" t="s">
        <v>1811</v>
      </c>
      <c r="J768">
        <v>1.68166101586362E-3</v>
      </c>
      <c r="K768">
        <v>3.2329933029978102E-2</v>
      </c>
      <c r="L768" t="s">
        <v>1191</v>
      </c>
      <c r="M768" t="s">
        <v>851</v>
      </c>
      <c r="N768" t="s">
        <v>851</v>
      </c>
      <c r="O768" t="s">
        <v>851</v>
      </c>
      <c r="P768" t="s">
        <v>2163</v>
      </c>
    </row>
    <row r="769" spans="1:16">
      <c r="A769" t="s">
        <v>727</v>
      </c>
      <c r="B769">
        <v>1065</v>
      </c>
      <c r="C769">
        <v>605</v>
      </c>
      <c r="D769">
        <v>394</v>
      </c>
      <c r="E769">
        <v>82</v>
      </c>
      <c r="F769">
        <v>323</v>
      </c>
      <c r="G769">
        <v>3.9354963322617902</v>
      </c>
      <c r="H769">
        <v>-1.37934105252699</v>
      </c>
      <c r="I769" t="s">
        <v>1811</v>
      </c>
      <c r="J769">
        <v>1.8203452374494101E-3</v>
      </c>
      <c r="K769">
        <v>3.4116830201414899E-2</v>
      </c>
      <c r="L769" t="s">
        <v>1358</v>
      </c>
      <c r="M769" t="s">
        <v>851</v>
      </c>
      <c r="N769" t="s">
        <v>881</v>
      </c>
      <c r="O769" t="s">
        <v>882</v>
      </c>
      <c r="P769" t="s">
        <v>2164</v>
      </c>
    </row>
    <row r="770" spans="1:16">
      <c r="A770" t="s">
        <v>728</v>
      </c>
      <c r="B770">
        <v>2217</v>
      </c>
      <c r="C770">
        <v>50</v>
      </c>
      <c r="D770">
        <v>94</v>
      </c>
      <c r="E770">
        <v>22</v>
      </c>
      <c r="F770">
        <v>29</v>
      </c>
      <c r="G770">
        <v>1.1300881134928999</v>
      </c>
      <c r="H770">
        <v>-1.5194143492052301</v>
      </c>
      <c r="I770" t="s">
        <v>1811</v>
      </c>
      <c r="J770">
        <v>1.8359468072817501E-3</v>
      </c>
      <c r="K770">
        <v>3.4246921035204901E-2</v>
      </c>
      <c r="L770" t="s">
        <v>2165</v>
      </c>
      <c r="M770" t="s">
        <v>851</v>
      </c>
      <c r="N770" t="s">
        <v>851</v>
      </c>
      <c r="O770" t="s">
        <v>851</v>
      </c>
      <c r="P770" t="s">
        <v>2166</v>
      </c>
    </row>
    <row r="771" spans="1:16">
      <c r="A771" t="s">
        <v>729</v>
      </c>
      <c r="B771">
        <v>1179</v>
      </c>
      <c r="C771">
        <v>52</v>
      </c>
      <c r="D771">
        <v>90</v>
      </c>
      <c r="E771">
        <v>27</v>
      </c>
      <c r="F771">
        <v>24</v>
      </c>
      <c r="G771">
        <v>1.1184230779158999</v>
      </c>
      <c r="H771">
        <v>-1.49288879608241</v>
      </c>
      <c r="I771" t="s">
        <v>1811</v>
      </c>
      <c r="J771">
        <v>1.9289669548443E-3</v>
      </c>
      <c r="K771">
        <v>3.5524765840704298E-2</v>
      </c>
      <c r="L771" t="s">
        <v>851</v>
      </c>
      <c r="M771" t="s">
        <v>851</v>
      </c>
      <c r="N771" t="s">
        <v>851</v>
      </c>
      <c r="O771" t="s">
        <v>851</v>
      </c>
      <c r="P771" t="s">
        <v>2167</v>
      </c>
    </row>
    <row r="772" spans="1:16">
      <c r="A772" t="s">
        <v>730</v>
      </c>
      <c r="B772">
        <v>429</v>
      </c>
      <c r="C772">
        <v>106</v>
      </c>
      <c r="D772">
        <v>120</v>
      </c>
      <c r="E772">
        <v>53</v>
      </c>
      <c r="F772">
        <v>56</v>
      </c>
      <c r="G772">
        <v>1.89240662078574</v>
      </c>
      <c r="H772">
        <v>-1.0822594091604001</v>
      </c>
      <c r="I772" t="s">
        <v>1811</v>
      </c>
      <c r="J772">
        <v>1.9545999497366899E-3</v>
      </c>
      <c r="K772">
        <v>3.5904328939026703E-2</v>
      </c>
      <c r="L772" t="s">
        <v>1946</v>
      </c>
      <c r="M772" t="s">
        <v>907</v>
      </c>
      <c r="N772" t="s">
        <v>2168</v>
      </c>
      <c r="O772" t="s">
        <v>1312</v>
      </c>
      <c r="P772" t="s">
        <v>2169</v>
      </c>
    </row>
    <row r="773" spans="1:16">
      <c r="A773" t="s">
        <v>731</v>
      </c>
      <c r="B773">
        <v>2268</v>
      </c>
      <c r="C773">
        <v>172</v>
      </c>
      <c r="D773">
        <v>224</v>
      </c>
      <c r="E773">
        <v>124</v>
      </c>
      <c r="F773">
        <v>72</v>
      </c>
      <c r="G773">
        <v>2.70251052845191</v>
      </c>
      <c r="H773">
        <v>-1.02810635524449</v>
      </c>
      <c r="I773" t="s">
        <v>1811</v>
      </c>
      <c r="J773">
        <v>2.0881336893372902E-3</v>
      </c>
      <c r="K773">
        <v>3.7535214989233401E-2</v>
      </c>
      <c r="L773" t="s">
        <v>851</v>
      </c>
      <c r="M773" t="s">
        <v>851</v>
      </c>
      <c r="N773" t="s">
        <v>851</v>
      </c>
      <c r="O773" t="s">
        <v>851</v>
      </c>
      <c r="P773" t="s">
        <v>2170</v>
      </c>
    </row>
    <row r="774" spans="1:16">
      <c r="A774" t="s">
        <v>732</v>
      </c>
      <c r="B774">
        <v>744</v>
      </c>
      <c r="C774">
        <v>87</v>
      </c>
      <c r="D774">
        <v>87</v>
      </c>
      <c r="E774">
        <v>31</v>
      </c>
      <c r="F774">
        <v>44</v>
      </c>
      <c r="G774">
        <v>1.47573815530663</v>
      </c>
      <c r="H774">
        <v>-1.2518799675074199</v>
      </c>
      <c r="I774" t="s">
        <v>1811</v>
      </c>
      <c r="J774">
        <v>2.1281882150825499E-3</v>
      </c>
      <c r="K774">
        <v>3.8103149479464998E-2</v>
      </c>
      <c r="L774" t="s">
        <v>851</v>
      </c>
      <c r="M774" t="s">
        <v>1167</v>
      </c>
      <c r="N774" t="s">
        <v>2171</v>
      </c>
      <c r="O774" t="s">
        <v>2172</v>
      </c>
      <c r="P774" t="s">
        <v>2173</v>
      </c>
    </row>
    <row r="775" spans="1:16">
      <c r="A775" t="s">
        <v>733</v>
      </c>
      <c r="B775">
        <v>405</v>
      </c>
      <c r="C775">
        <v>33</v>
      </c>
      <c r="D775">
        <v>44</v>
      </c>
      <c r="E775">
        <v>15</v>
      </c>
      <c r="F775">
        <v>7</v>
      </c>
      <c r="G775">
        <v>0.212641792515432</v>
      </c>
      <c r="H775">
        <v>-1.81200786695075</v>
      </c>
      <c r="I775" t="s">
        <v>1811</v>
      </c>
      <c r="J775">
        <v>2.1425684565014999E-3</v>
      </c>
      <c r="K775">
        <v>3.8230894141257202E-2</v>
      </c>
      <c r="L775" t="s">
        <v>1915</v>
      </c>
      <c r="M775" t="s">
        <v>1573</v>
      </c>
      <c r="N775" t="s">
        <v>1916</v>
      </c>
      <c r="O775" t="s">
        <v>1917</v>
      </c>
      <c r="P775" t="s">
        <v>2174</v>
      </c>
    </row>
    <row r="776" spans="1:16">
      <c r="A776" t="s">
        <v>734</v>
      </c>
      <c r="B776">
        <v>393</v>
      </c>
      <c r="C776">
        <v>84</v>
      </c>
      <c r="D776">
        <v>84</v>
      </c>
      <c r="E776">
        <v>38</v>
      </c>
      <c r="F776">
        <v>34</v>
      </c>
      <c r="G776">
        <v>1.42697632696781</v>
      </c>
      <c r="H776">
        <v>-1.2505375413694999</v>
      </c>
      <c r="I776" t="s">
        <v>1811</v>
      </c>
      <c r="J776">
        <v>2.1515499829040199E-3</v>
      </c>
      <c r="K776">
        <v>3.8303907064359502E-2</v>
      </c>
      <c r="L776" t="s">
        <v>851</v>
      </c>
      <c r="M776" t="s">
        <v>851</v>
      </c>
      <c r="N776" t="s">
        <v>851</v>
      </c>
      <c r="O776" t="s">
        <v>851</v>
      </c>
      <c r="P776" t="s">
        <v>2175</v>
      </c>
    </row>
    <row r="777" spans="1:16">
      <c r="A777" t="s">
        <v>735</v>
      </c>
      <c r="B777">
        <v>822</v>
      </c>
      <c r="C777">
        <v>55</v>
      </c>
      <c r="D777">
        <v>37</v>
      </c>
      <c r="E777">
        <v>11</v>
      </c>
      <c r="F777">
        <v>19</v>
      </c>
      <c r="G777">
        <v>0.49536389679599602</v>
      </c>
      <c r="H777">
        <v>-1.65906655666866</v>
      </c>
      <c r="I777" t="s">
        <v>1811</v>
      </c>
      <c r="J777">
        <v>2.1603625357606098E-3</v>
      </c>
      <c r="K777">
        <v>3.8439091642210099E-2</v>
      </c>
      <c r="L777" t="s">
        <v>2176</v>
      </c>
      <c r="M777" t="s">
        <v>2177</v>
      </c>
      <c r="N777" t="s">
        <v>1498</v>
      </c>
      <c r="O777" t="s">
        <v>2178</v>
      </c>
      <c r="P777" t="s">
        <v>2179</v>
      </c>
    </row>
    <row r="778" spans="1:16">
      <c r="A778" t="s">
        <v>736</v>
      </c>
      <c r="B778">
        <v>453</v>
      </c>
      <c r="C778">
        <v>57</v>
      </c>
      <c r="D778">
        <v>88</v>
      </c>
      <c r="E778">
        <v>25</v>
      </c>
      <c r="F778">
        <v>31</v>
      </c>
      <c r="G778">
        <v>1.1740244802735</v>
      </c>
      <c r="H778">
        <v>-1.3977108311627799</v>
      </c>
      <c r="I778" t="s">
        <v>1811</v>
      </c>
      <c r="J778">
        <v>2.2255258952087399E-3</v>
      </c>
      <c r="K778">
        <v>3.9134749553840699E-2</v>
      </c>
      <c r="L778" t="s">
        <v>851</v>
      </c>
      <c r="M778" t="s">
        <v>851</v>
      </c>
      <c r="N778" t="s">
        <v>851</v>
      </c>
      <c r="O778" t="s">
        <v>851</v>
      </c>
      <c r="P778" t="s">
        <v>2180</v>
      </c>
    </row>
    <row r="779" spans="1:16">
      <c r="A779" t="s">
        <v>737</v>
      </c>
      <c r="B779">
        <v>1503</v>
      </c>
      <c r="C779">
        <v>80</v>
      </c>
      <c r="D779">
        <v>181</v>
      </c>
      <c r="E779">
        <v>47</v>
      </c>
      <c r="F779">
        <v>63</v>
      </c>
      <c r="G779">
        <v>2.02754606839104</v>
      </c>
      <c r="H779">
        <v>-1.26814999196935</v>
      </c>
      <c r="I779" t="s">
        <v>1811</v>
      </c>
      <c r="J779">
        <v>2.2642993552890399E-3</v>
      </c>
      <c r="K779">
        <v>3.9486224763776702E-2</v>
      </c>
      <c r="L779" t="s">
        <v>851</v>
      </c>
      <c r="M779" t="s">
        <v>2088</v>
      </c>
      <c r="N779" t="s">
        <v>2089</v>
      </c>
      <c r="O779" t="s">
        <v>2090</v>
      </c>
      <c r="P779" t="s">
        <v>2181</v>
      </c>
    </row>
    <row r="780" spans="1:16">
      <c r="A780" t="s">
        <v>738</v>
      </c>
      <c r="B780">
        <v>1161</v>
      </c>
      <c r="C780">
        <v>63</v>
      </c>
      <c r="D780">
        <v>107</v>
      </c>
      <c r="E780">
        <v>29</v>
      </c>
      <c r="F780">
        <v>39</v>
      </c>
      <c r="G780">
        <v>1.4076222734514101</v>
      </c>
      <c r="H780">
        <v>-1.3477337878097599</v>
      </c>
      <c r="I780" t="s">
        <v>1811</v>
      </c>
      <c r="J780">
        <v>2.29900419758668E-3</v>
      </c>
      <c r="K780">
        <v>3.9892847190814797E-2</v>
      </c>
      <c r="L780" t="s">
        <v>851</v>
      </c>
      <c r="M780" t="s">
        <v>851</v>
      </c>
      <c r="N780" t="s">
        <v>851</v>
      </c>
      <c r="O780" t="s">
        <v>851</v>
      </c>
      <c r="P780" t="s">
        <v>2182</v>
      </c>
    </row>
    <row r="781" spans="1:16">
      <c r="A781" t="s">
        <v>739</v>
      </c>
      <c r="B781">
        <v>1890</v>
      </c>
      <c r="C781">
        <v>52</v>
      </c>
      <c r="D781">
        <v>80</v>
      </c>
      <c r="E781">
        <v>22</v>
      </c>
      <c r="F781">
        <v>28</v>
      </c>
      <c r="G781">
        <v>1.03649088802737</v>
      </c>
      <c r="H781">
        <v>-1.4257359415570701</v>
      </c>
      <c r="I781" t="s">
        <v>1811</v>
      </c>
      <c r="J781">
        <v>2.3281009955500101E-3</v>
      </c>
      <c r="K781">
        <v>4.0266083088096503E-2</v>
      </c>
      <c r="L781" t="s">
        <v>851</v>
      </c>
      <c r="M781" t="s">
        <v>851</v>
      </c>
      <c r="N781" t="s">
        <v>851</v>
      </c>
      <c r="O781" t="s">
        <v>851</v>
      </c>
      <c r="P781" t="s">
        <v>2183</v>
      </c>
    </row>
    <row r="782" spans="1:16">
      <c r="A782" t="s">
        <v>740</v>
      </c>
      <c r="B782">
        <v>960</v>
      </c>
      <c r="C782">
        <v>162</v>
      </c>
      <c r="D782">
        <v>138</v>
      </c>
      <c r="E782">
        <v>57</v>
      </c>
      <c r="F782">
        <v>95</v>
      </c>
      <c r="G782">
        <v>2.3158612491644699</v>
      </c>
      <c r="H782">
        <v>-1.0278684071022299</v>
      </c>
      <c r="I782" t="s">
        <v>1811</v>
      </c>
      <c r="J782">
        <v>2.3452280512669698E-3</v>
      </c>
      <c r="K782">
        <v>4.0494356642057097E-2</v>
      </c>
      <c r="L782" t="s">
        <v>851</v>
      </c>
      <c r="M782" t="s">
        <v>851</v>
      </c>
      <c r="N782" t="s">
        <v>1155</v>
      </c>
      <c r="O782" t="s">
        <v>851</v>
      </c>
      <c r="P782" t="s">
        <v>2184</v>
      </c>
    </row>
    <row r="783" spans="1:16">
      <c r="A783" t="s">
        <v>741</v>
      </c>
      <c r="B783">
        <v>2106</v>
      </c>
      <c r="C783">
        <v>31</v>
      </c>
      <c r="D783">
        <v>24</v>
      </c>
      <c r="E783">
        <v>7</v>
      </c>
      <c r="F783">
        <v>8</v>
      </c>
      <c r="G783">
        <v>-0.24277364113854999</v>
      </c>
      <c r="H783">
        <v>-1.89680412623607</v>
      </c>
      <c r="I783" t="s">
        <v>1811</v>
      </c>
      <c r="J783">
        <v>2.5405719497726799E-3</v>
      </c>
      <c r="K783">
        <v>4.2743263450651103E-2</v>
      </c>
      <c r="L783" t="s">
        <v>851</v>
      </c>
      <c r="M783" t="s">
        <v>851</v>
      </c>
      <c r="N783" t="s">
        <v>851</v>
      </c>
      <c r="O783" t="s">
        <v>851</v>
      </c>
      <c r="P783" t="s">
        <v>2185</v>
      </c>
    </row>
    <row r="784" spans="1:16">
      <c r="A784" t="s">
        <v>742</v>
      </c>
      <c r="B784">
        <v>1071</v>
      </c>
      <c r="C784">
        <v>31</v>
      </c>
      <c r="D784">
        <v>31</v>
      </c>
      <c r="E784">
        <v>10</v>
      </c>
      <c r="F784">
        <v>8</v>
      </c>
      <c r="G784">
        <v>-6.92840735555416E-2</v>
      </c>
      <c r="H784">
        <v>-1.80059084401921</v>
      </c>
      <c r="I784" t="s">
        <v>1811</v>
      </c>
      <c r="J784">
        <v>2.5500649077103599E-3</v>
      </c>
      <c r="K784">
        <v>4.2857674027292098E-2</v>
      </c>
      <c r="L784" t="s">
        <v>851</v>
      </c>
      <c r="M784" t="s">
        <v>851</v>
      </c>
      <c r="N784" t="s">
        <v>851</v>
      </c>
      <c r="O784" t="s">
        <v>851</v>
      </c>
      <c r="P784" t="s">
        <v>2186</v>
      </c>
    </row>
    <row r="785" spans="1:16">
      <c r="A785" t="s">
        <v>743</v>
      </c>
      <c r="B785">
        <v>858</v>
      </c>
      <c r="C785">
        <v>50</v>
      </c>
      <c r="D785">
        <v>100</v>
      </c>
      <c r="E785">
        <v>25</v>
      </c>
      <c r="F785">
        <v>30</v>
      </c>
      <c r="G785">
        <v>1.1991837780931101</v>
      </c>
      <c r="H785">
        <v>-1.4666972739163</v>
      </c>
      <c r="I785" t="s">
        <v>1811</v>
      </c>
      <c r="J785">
        <v>2.5807811754785599E-3</v>
      </c>
      <c r="K785">
        <v>4.3194611588769201E-2</v>
      </c>
      <c r="L785" t="s">
        <v>857</v>
      </c>
      <c r="M785" t="s">
        <v>851</v>
      </c>
      <c r="N785" t="s">
        <v>851</v>
      </c>
      <c r="O785" t="s">
        <v>851</v>
      </c>
      <c r="P785" t="s">
        <v>2187</v>
      </c>
    </row>
    <row r="786" spans="1:16">
      <c r="A786" t="s">
        <v>744</v>
      </c>
      <c r="B786">
        <v>1209</v>
      </c>
      <c r="C786">
        <v>62</v>
      </c>
      <c r="D786">
        <v>88</v>
      </c>
      <c r="E786">
        <v>21</v>
      </c>
      <c r="F786">
        <v>37</v>
      </c>
      <c r="G786">
        <v>1.2206578224154401</v>
      </c>
      <c r="H786">
        <v>-1.40482372015645</v>
      </c>
      <c r="I786" t="s">
        <v>1811</v>
      </c>
      <c r="J786">
        <v>2.5877196420807098E-3</v>
      </c>
      <c r="K786">
        <v>4.3221185565335399E-2</v>
      </c>
      <c r="L786" t="s">
        <v>851</v>
      </c>
      <c r="M786" t="s">
        <v>851</v>
      </c>
      <c r="N786" t="s">
        <v>851</v>
      </c>
      <c r="O786" t="s">
        <v>851</v>
      </c>
      <c r="P786" t="s">
        <v>2188</v>
      </c>
    </row>
    <row r="787" spans="1:16">
      <c r="A787" t="s">
        <v>745</v>
      </c>
      <c r="B787">
        <v>423</v>
      </c>
      <c r="C787">
        <v>111</v>
      </c>
      <c r="D787">
        <v>148</v>
      </c>
      <c r="E787">
        <v>68</v>
      </c>
      <c r="F787">
        <v>62</v>
      </c>
      <c r="G787">
        <v>2.1024725769617598</v>
      </c>
      <c r="H787">
        <v>-1.01846711132713</v>
      </c>
      <c r="I787" t="s">
        <v>1811</v>
      </c>
      <c r="J787">
        <v>2.6059142942602299E-3</v>
      </c>
      <c r="K787">
        <v>4.34259364607456E-2</v>
      </c>
      <c r="L787" t="s">
        <v>1849</v>
      </c>
      <c r="M787" t="s">
        <v>851</v>
      </c>
      <c r="N787" t="s">
        <v>1297</v>
      </c>
      <c r="O787" t="s">
        <v>851</v>
      </c>
      <c r="P787" t="s">
        <v>2189</v>
      </c>
    </row>
    <row r="788" spans="1:16">
      <c r="A788" t="s">
        <v>746</v>
      </c>
      <c r="B788">
        <v>1158</v>
      </c>
      <c r="C788">
        <v>112</v>
      </c>
      <c r="D788">
        <v>27</v>
      </c>
      <c r="E788">
        <v>14</v>
      </c>
      <c r="F788">
        <v>22</v>
      </c>
      <c r="G788">
        <v>1.0005358969320399</v>
      </c>
      <c r="H788">
        <v>-2.01147043913278</v>
      </c>
      <c r="I788" t="s">
        <v>1811</v>
      </c>
      <c r="J788">
        <v>2.6159683307383701E-3</v>
      </c>
      <c r="K788">
        <v>4.3501511339583299E-2</v>
      </c>
      <c r="L788" t="s">
        <v>995</v>
      </c>
      <c r="M788" t="s">
        <v>851</v>
      </c>
      <c r="N788" t="s">
        <v>851</v>
      </c>
      <c r="O788" t="s">
        <v>851</v>
      </c>
      <c r="P788" t="s">
        <v>2190</v>
      </c>
    </row>
    <row r="789" spans="1:16">
      <c r="A789" t="s">
        <v>747</v>
      </c>
      <c r="B789">
        <v>4356</v>
      </c>
      <c r="C789">
        <v>200</v>
      </c>
      <c r="D789">
        <v>237</v>
      </c>
      <c r="E789">
        <v>59</v>
      </c>
      <c r="F789">
        <v>154</v>
      </c>
      <c r="G789">
        <v>2.8253399809100701</v>
      </c>
      <c r="H789">
        <v>-1.0884867094034201</v>
      </c>
      <c r="I789" t="s">
        <v>1811</v>
      </c>
      <c r="J789">
        <v>2.6472905377458002E-3</v>
      </c>
      <c r="K789">
        <v>4.3906587777268399E-2</v>
      </c>
      <c r="L789" t="s">
        <v>851</v>
      </c>
      <c r="M789" t="s">
        <v>851</v>
      </c>
      <c r="N789" t="s">
        <v>851</v>
      </c>
      <c r="O789" t="s">
        <v>851</v>
      </c>
      <c r="P789" t="s">
        <v>2191</v>
      </c>
    </row>
    <row r="790" spans="1:16">
      <c r="A790" t="s">
        <v>748</v>
      </c>
      <c r="B790">
        <v>1149</v>
      </c>
      <c r="C790">
        <v>68</v>
      </c>
      <c r="D790">
        <v>73</v>
      </c>
      <c r="E790">
        <v>24</v>
      </c>
      <c r="F790">
        <v>33</v>
      </c>
      <c r="G790">
        <v>1.15610154021373</v>
      </c>
      <c r="H790">
        <v>-1.34112641356891</v>
      </c>
      <c r="I790" t="s">
        <v>1811</v>
      </c>
      <c r="J790">
        <v>2.6543376285944201E-3</v>
      </c>
      <c r="K790">
        <v>4.3954102464261201E-2</v>
      </c>
      <c r="L790" t="s">
        <v>2192</v>
      </c>
      <c r="M790" t="s">
        <v>931</v>
      </c>
      <c r="N790" t="s">
        <v>2193</v>
      </c>
      <c r="O790" t="s">
        <v>851</v>
      </c>
      <c r="P790" t="s">
        <v>2194</v>
      </c>
    </row>
    <row r="791" spans="1:16">
      <c r="A791" t="s">
        <v>749</v>
      </c>
      <c r="B791">
        <v>1155</v>
      </c>
      <c r="C791">
        <v>62</v>
      </c>
      <c r="D791">
        <v>79</v>
      </c>
      <c r="E791">
        <v>30</v>
      </c>
      <c r="F791">
        <v>27</v>
      </c>
      <c r="G791">
        <v>1.1565712584577701</v>
      </c>
      <c r="H791">
        <v>-1.32934101117069</v>
      </c>
      <c r="I791" t="s">
        <v>1811</v>
      </c>
      <c r="J791">
        <v>2.8129680708193598E-3</v>
      </c>
      <c r="K791">
        <v>4.6024945669363597E-2</v>
      </c>
      <c r="L791" t="s">
        <v>1210</v>
      </c>
      <c r="M791" t="s">
        <v>851</v>
      </c>
      <c r="N791" t="s">
        <v>2195</v>
      </c>
      <c r="O791" t="s">
        <v>1212</v>
      </c>
      <c r="P791" t="s">
        <v>2196</v>
      </c>
    </row>
    <row r="792" spans="1:16">
      <c r="A792" t="s">
        <v>750</v>
      </c>
      <c r="B792">
        <v>921</v>
      </c>
      <c r="C792">
        <v>72</v>
      </c>
      <c r="D792">
        <v>88</v>
      </c>
      <c r="E792">
        <v>28</v>
      </c>
      <c r="F792">
        <v>40</v>
      </c>
      <c r="G792">
        <v>1.3505694680437099</v>
      </c>
      <c r="H792">
        <v>-1.2680285523195101</v>
      </c>
      <c r="I792" t="s">
        <v>1811</v>
      </c>
      <c r="J792">
        <v>2.9092345505308901E-3</v>
      </c>
      <c r="K792">
        <v>4.7159514726832101E-2</v>
      </c>
      <c r="L792" t="s">
        <v>851</v>
      </c>
      <c r="M792" t="s">
        <v>886</v>
      </c>
      <c r="N792" t="s">
        <v>2197</v>
      </c>
      <c r="O792" t="s">
        <v>2198</v>
      </c>
      <c r="P792" t="s">
        <v>2199</v>
      </c>
    </row>
    <row r="793" spans="1:16">
      <c r="A793" t="s">
        <v>751</v>
      </c>
      <c r="B793">
        <v>759</v>
      </c>
      <c r="C793">
        <v>67</v>
      </c>
      <c r="D793">
        <v>200</v>
      </c>
      <c r="E793">
        <v>55</v>
      </c>
      <c r="F793">
        <v>47</v>
      </c>
      <c r="G793">
        <v>2.0201865702242401</v>
      </c>
      <c r="H793">
        <v>-1.39330387211778</v>
      </c>
      <c r="I793" t="s">
        <v>1811</v>
      </c>
      <c r="J793">
        <v>2.9860461059741301E-3</v>
      </c>
      <c r="K793">
        <v>4.7887613263101897E-2</v>
      </c>
      <c r="L793" t="s">
        <v>2200</v>
      </c>
      <c r="M793" t="s">
        <v>2201</v>
      </c>
      <c r="N793" t="s">
        <v>2202</v>
      </c>
      <c r="O793" t="s">
        <v>2203</v>
      </c>
      <c r="P793" t="s">
        <v>2204</v>
      </c>
    </row>
    <row r="794" spans="1:16">
      <c r="A794" t="s">
        <v>752</v>
      </c>
      <c r="B794">
        <v>561</v>
      </c>
      <c r="C794">
        <v>150</v>
      </c>
      <c r="D794">
        <v>118</v>
      </c>
      <c r="E794">
        <v>75</v>
      </c>
      <c r="F794">
        <v>59</v>
      </c>
      <c r="G794">
        <v>2.15639251681751</v>
      </c>
      <c r="H794">
        <v>-1.03123583925843</v>
      </c>
      <c r="I794" t="s">
        <v>1811</v>
      </c>
      <c r="J794">
        <v>3.1114904150710502E-3</v>
      </c>
      <c r="K794">
        <v>4.94291330523371E-2</v>
      </c>
      <c r="L794" t="s">
        <v>851</v>
      </c>
      <c r="M794" t="s">
        <v>851</v>
      </c>
      <c r="N794" t="s">
        <v>851</v>
      </c>
      <c r="O794" t="s">
        <v>851</v>
      </c>
      <c r="P794" t="s">
        <v>2205</v>
      </c>
    </row>
    <row r="795" spans="1:16">
      <c r="A795" t="s">
        <v>753</v>
      </c>
      <c r="B795">
        <v>1038</v>
      </c>
      <c r="C795">
        <v>14</v>
      </c>
      <c r="D795">
        <v>313</v>
      </c>
      <c r="E795">
        <v>27</v>
      </c>
      <c r="F795">
        <v>25</v>
      </c>
      <c r="G795">
        <v>2.0453325248007199</v>
      </c>
      <c r="H795">
        <v>-2.6345129488172501</v>
      </c>
      <c r="I795" t="s">
        <v>1811</v>
      </c>
      <c r="J795">
        <v>3.1297804707389001E-3</v>
      </c>
      <c r="K795">
        <v>4.9612291836061702E-2</v>
      </c>
      <c r="L795" t="s">
        <v>2206</v>
      </c>
      <c r="M795" t="s">
        <v>851</v>
      </c>
      <c r="N795" t="s">
        <v>851</v>
      </c>
      <c r="O795" t="s">
        <v>851</v>
      </c>
      <c r="P795" t="s">
        <v>2207</v>
      </c>
    </row>
    <row r="796" spans="1:16">
      <c r="A796" t="s">
        <v>760</v>
      </c>
      <c r="B796">
        <v>1362</v>
      </c>
      <c r="C796">
        <v>903</v>
      </c>
      <c r="D796">
        <v>1068</v>
      </c>
      <c r="E796">
        <v>195</v>
      </c>
      <c r="F796">
        <v>670</v>
      </c>
      <c r="G796">
        <v>4.9360665228702603</v>
      </c>
      <c r="H796">
        <v>-1.2494438686954601</v>
      </c>
      <c r="I796" t="s">
        <v>1811</v>
      </c>
      <c r="J796">
        <v>8.7285686466060297E-4</v>
      </c>
      <c r="K796">
        <v>2.0461192628910101E-2</v>
      </c>
      <c r="L796" t="s">
        <v>2208</v>
      </c>
      <c r="M796" t="s">
        <v>2209</v>
      </c>
      <c r="N796" t="s">
        <v>2210</v>
      </c>
      <c r="O796" t="s">
        <v>2211</v>
      </c>
      <c r="P796" t="s">
        <v>2212</v>
      </c>
    </row>
    <row r="797" spans="1:16">
      <c r="A797" t="s">
        <v>761</v>
      </c>
      <c r="B797">
        <v>432</v>
      </c>
      <c r="C797">
        <v>62</v>
      </c>
      <c r="D797">
        <v>117</v>
      </c>
      <c r="E797">
        <v>29</v>
      </c>
      <c r="F797">
        <v>43</v>
      </c>
      <c r="G797">
        <v>1.48024553081966</v>
      </c>
      <c r="H797">
        <v>-1.33998140830843</v>
      </c>
      <c r="I797" t="s">
        <v>1811</v>
      </c>
      <c r="J797">
        <v>3.1110768052055402E-3</v>
      </c>
      <c r="K797">
        <v>4.94291330523371E-2</v>
      </c>
      <c r="L797" t="s">
        <v>851</v>
      </c>
      <c r="M797" t="s">
        <v>851</v>
      </c>
      <c r="N797" t="s">
        <v>1498</v>
      </c>
      <c r="O797" t="s">
        <v>1128</v>
      </c>
      <c r="P797" t="s">
        <v>2213</v>
      </c>
    </row>
    <row r="798" spans="1:16">
      <c r="A798" t="s">
        <v>762</v>
      </c>
      <c r="B798">
        <v>1386</v>
      </c>
      <c r="C798">
        <v>630</v>
      </c>
      <c r="D798">
        <v>2936</v>
      </c>
      <c r="E798">
        <v>270</v>
      </c>
      <c r="F798">
        <v>545</v>
      </c>
      <c r="G798">
        <v>5.5499110597551899</v>
      </c>
      <c r="H798">
        <v>-2.15119447011205</v>
      </c>
      <c r="I798" t="s">
        <v>1811</v>
      </c>
      <c r="J798">
        <v>2.1375668145706399E-5</v>
      </c>
      <c r="K798">
        <v>1.24575497405911E-3</v>
      </c>
      <c r="L798" t="s">
        <v>851</v>
      </c>
      <c r="M798" t="s">
        <v>2214</v>
      </c>
      <c r="N798" t="s">
        <v>2089</v>
      </c>
      <c r="O798" t="s">
        <v>2215</v>
      </c>
      <c r="P798" t="s">
        <v>2216</v>
      </c>
    </row>
    <row r="799" spans="1:16">
      <c r="A799" t="s">
        <v>763</v>
      </c>
      <c r="B799">
        <v>354</v>
      </c>
      <c r="C799">
        <v>3646</v>
      </c>
      <c r="D799">
        <v>10775</v>
      </c>
      <c r="E799">
        <v>1514</v>
      </c>
      <c r="F799">
        <v>3542</v>
      </c>
      <c r="G799">
        <v>7.7027438424703201</v>
      </c>
      <c r="H799">
        <v>-1.5456715919272599</v>
      </c>
      <c r="I799" t="s">
        <v>1811</v>
      </c>
      <c r="J799">
        <v>2.0479723646296799E-4</v>
      </c>
      <c r="K799">
        <v>7.2065313263849403E-3</v>
      </c>
      <c r="L799" t="s">
        <v>851</v>
      </c>
      <c r="M799" t="s">
        <v>851</v>
      </c>
      <c r="N799" t="s">
        <v>851</v>
      </c>
      <c r="O799" t="s">
        <v>1012</v>
      </c>
      <c r="P799" t="s">
        <v>2217</v>
      </c>
    </row>
    <row r="800" spans="1:16">
      <c r="A800" t="s">
        <v>764</v>
      </c>
      <c r="B800">
        <v>1350</v>
      </c>
      <c r="C800">
        <v>8038</v>
      </c>
      <c r="D800">
        <v>8544</v>
      </c>
      <c r="E800">
        <v>2341</v>
      </c>
      <c r="F800">
        <v>5258</v>
      </c>
      <c r="G800">
        <v>8.0285563524263193</v>
      </c>
      <c r="H800">
        <v>-1.18045873028861</v>
      </c>
      <c r="I800" t="s">
        <v>1811</v>
      </c>
      <c r="J800">
        <v>2.04928701601243E-5</v>
      </c>
      <c r="K800">
        <v>1.20909051086268E-3</v>
      </c>
      <c r="L800" t="s">
        <v>851</v>
      </c>
      <c r="M800" t="s">
        <v>851</v>
      </c>
      <c r="N800" t="s">
        <v>1766</v>
      </c>
      <c r="O800" t="s">
        <v>851</v>
      </c>
      <c r="P800" t="s">
        <v>2218</v>
      </c>
    </row>
    <row r="801" spans="1:16">
      <c r="A801" t="s">
        <v>765</v>
      </c>
      <c r="B801">
        <v>1326</v>
      </c>
      <c r="C801">
        <v>339</v>
      </c>
      <c r="D801">
        <v>447</v>
      </c>
      <c r="E801">
        <v>218</v>
      </c>
      <c r="F801">
        <v>169</v>
      </c>
      <c r="G801">
        <v>3.6775444578296601</v>
      </c>
      <c r="H801">
        <v>-1.0425049374361099</v>
      </c>
      <c r="I801" t="s">
        <v>1811</v>
      </c>
      <c r="J801">
        <v>2.3571609050471899E-5</v>
      </c>
      <c r="K801">
        <v>1.35125320318605E-3</v>
      </c>
      <c r="L801" t="s">
        <v>2219</v>
      </c>
      <c r="M801" t="s">
        <v>851</v>
      </c>
      <c r="N801" t="s">
        <v>2220</v>
      </c>
      <c r="O801" t="s">
        <v>1274</v>
      </c>
      <c r="P801" t="s">
        <v>2221</v>
      </c>
    </row>
    <row r="802" spans="1:16">
      <c r="A802" t="s">
        <v>766</v>
      </c>
      <c r="B802">
        <v>597</v>
      </c>
      <c r="C802">
        <v>799</v>
      </c>
      <c r="D802">
        <v>685</v>
      </c>
      <c r="E802">
        <v>266</v>
      </c>
      <c r="F802">
        <v>295</v>
      </c>
      <c r="G802">
        <v>4.4807062895330301</v>
      </c>
      <c r="H802">
        <v>-1.4421325324704699</v>
      </c>
      <c r="I802" t="s">
        <v>1811</v>
      </c>
      <c r="J802">
        <v>1.8157619346745801E-12</v>
      </c>
      <c r="K802">
        <v>1.4312289509588699E-9</v>
      </c>
      <c r="L802" t="s">
        <v>851</v>
      </c>
      <c r="M802" t="s">
        <v>931</v>
      </c>
      <c r="N802" t="s">
        <v>851</v>
      </c>
      <c r="O802" t="s">
        <v>851</v>
      </c>
      <c r="P802" t="s">
        <v>2222</v>
      </c>
    </row>
    <row r="803" spans="1:16">
      <c r="A803" t="s">
        <v>767</v>
      </c>
      <c r="B803">
        <v>1536</v>
      </c>
      <c r="C803">
        <v>1902</v>
      </c>
      <c r="D803">
        <v>2639</v>
      </c>
      <c r="E803">
        <v>706</v>
      </c>
      <c r="F803">
        <v>1498</v>
      </c>
      <c r="G803">
        <v>6.1834079310962498</v>
      </c>
      <c r="H803">
        <v>-1.08946655702971</v>
      </c>
      <c r="I803" t="s">
        <v>1811</v>
      </c>
      <c r="J803">
        <v>7.9379827932565496E-5</v>
      </c>
      <c r="K803">
        <v>3.3594182481689401E-3</v>
      </c>
      <c r="L803" t="s">
        <v>851</v>
      </c>
      <c r="M803" t="s">
        <v>851</v>
      </c>
      <c r="N803" t="s">
        <v>1498</v>
      </c>
      <c r="O803" t="s">
        <v>1128</v>
      </c>
      <c r="P803" t="s">
        <v>2223</v>
      </c>
    </row>
    <row r="804" spans="1:16">
      <c r="A804" t="s">
        <v>768</v>
      </c>
      <c r="B804">
        <v>1443</v>
      </c>
      <c r="C804">
        <v>425</v>
      </c>
      <c r="D804">
        <v>758</v>
      </c>
      <c r="E804">
        <v>181</v>
      </c>
      <c r="F804">
        <v>353</v>
      </c>
      <c r="G804">
        <v>4.2123686433709304</v>
      </c>
      <c r="H804">
        <v>-1.1852215140073801</v>
      </c>
      <c r="I804" t="s">
        <v>1811</v>
      </c>
      <c r="J804">
        <v>9.0001406975920203E-5</v>
      </c>
      <c r="K804">
        <v>3.7190751776458599E-3</v>
      </c>
      <c r="L804" t="s">
        <v>851</v>
      </c>
      <c r="M804" t="s">
        <v>851</v>
      </c>
      <c r="N804" t="s">
        <v>851</v>
      </c>
      <c r="O804" t="s">
        <v>851</v>
      </c>
      <c r="P804" t="s">
        <v>2224</v>
      </c>
    </row>
    <row r="805" spans="1:16">
      <c r="A805" t="s">
        <v>777</v>
      </c>
      <c r="B805">
        <v>1074</v>
      </c>
      <c r="C805">
        <v>139</v>
      </c>
      <c r="D805">
        <v>274</v>
      </c>
      <c r="E805">
        <v>14</v>
      </c>
      <c r="F805">
        <v>31</v>
      </c>
      <c r="G805">
        <v>2.32993046351165</v>
      </c>
      <c r="H805">
        <v>-3.2235976346579598</v>
      </c>
      <c r="I805" t="s">
        <v>1811</v>
      </c>
      <c r="J805">
        <v>2.15273878075998E-13</v>
      </c>
      <c r="K805">
        <v>2.2859153337999799E-10</v>
      </c>
      <c r="L805" t="s">
        <v>1358</v>
      </c>
      <c r="M805" t="s">
        <v>851</v>
      </c>
      <c r="N805" t="s">
        <v>1222</v>
      </c>
      <c r="O805" t="s">
        <v>2225</v>
      </c>
      <c r="P805" t="s">
        <v>2226</v>
      </c>
    </row>
    <row r="806" spans="1:16">
      <c r="A806" t="s">
        <v>778</v>
      </c>
      <c r="B806">
        <v>1350</v>
      </c>
      <c r="C806">
        <v>617</v>
      </c>
      <c r="D806">
        <v>294</v>
      </c>
      <c r="E806">
        <v>16</v>
      </c>
      <c r="F806">
        <v>161</v>
      </c>
      <c r="G806">
        <v>3.5818337506366298</v>
      </c>
      <c r="H806">
        <v>-2.45923792628964</v>
      </c>
      <c r="I806" t="s">
        <v>1811</v>
      </c>
      <c r="J806">
        <v>2.77010215595281E-4</v>
      </c>
      <c r="K806">
        <v>8.8578652003079295E-3</v>
      </c>
      <c r="L806" t="s">
        <v>851</v>
      </c>
      <c r="M806" t="s">
        <v>851</v>
      </c>
      <c r="N806" t="s">
        <v>1766</v>
      </c>
      <c r="O806" t="s">
        <v>851</v>
      </c>
      <c r="P806" t="s">
        <v>2227</v>
      </c>
    </row>
    <row r="807" spans="1:16">
      <c r="A807" t="s">
        <v>779</v>
      </c>
      <c r="B807">
        <v>1092</v>
      </c>
      <c r="C807">
        <v>771</v>
      </c>
      <c r="D807">
        <v>748</v>
      </c>
      <c r="E807">
        <v>134</v>
      </c>
      <c r="F807">
        <v>363</v>
      </c>
      <c r="G807">
        <v>4.4534292084128104</v>
      </c>
      <c r="H807">
        <v>-1.67093674774292</v>
      </c>
      <c r="I807" t="s">
        <v>1811</v>
      </c>
      <c r="J807">
        <v>2.7257283799583502E-7</v>
      </c>
      <c r="K807">
        <v>3.6006022280288197E-5</v>
      </c>
      <c r="L807" t="s">
        <v>1276</v>
      </c>
      <c r="M807" t="s">
        <v>851</v>
      </c>
      <c r="N807" t="s">
        <v>1155</v>
      </c>
      <c r="O807" t="s">
        <v>1068</v>
      </c>
      <c r="P807" t="s">
        <v>2228</v>
      </c>
    </row>
    <row r="808" spans="1:16">
      <c r="A808" t="s">
        <v>780</v>
      </c>
      <c r="B808">
        <v>936</v>
      </c>
      <c r="C808">
        <v>699</v>
      </c>
      <c r="D808">
        <v>1076</v>
      </c>
      <c r="E808">
        <v>301</v>
      </c>
      <c r="F808">
        <v>543</v>
      </c>
      <c r="G808">
        <v>4.8214138963939304</v>
      </c>
      <c r="H808">
        <v>-1.11166924788931</v>
      </c>
      <c r="I808" t="s">
        <v>1811</v>
      </c>
      <c r="J808">
        <v>1.6790780706857499E-5</v>
      </c>
      <c r="K808">
        <v>1.0314246748850801E-3</v>
      </c>
      <c r="L808" t="s">
        <v>851</v>
      </c>
      <c r="M808" t="s">
        <v>851</v>
      </c>
      <c r="N808" t="s">
        <v>851</v>
      </c>
      <c r="O808" t="s">
        <v>851</v>
      </c>
      <c r="P808" t="s">
        <v>2229</v>
      </c>
    </row>
    <row r="809" spans="1:16">
      <c r="A809" t="s">
        <v>781</v>
      </c>
      <c r="B809">
        <v>570</v>
      </c>
      <c r="C809">
        <v>3227</v>
      </c>
      <c r="D809">
        <v>4197</v>
      </c>
      <c r="E809">
        <v>1095</v>
      </c>
      <c r="F809">
        <v>1745</v>
      </c>
      <c r="G809">
        <v>6.7940474392682102</v>
      </c>
      <c r="H809">
        <v>-1.42648764151707</v>
      </c>
      <c r="I809" t="s">
        <v>1811</v>
      </c>
      <c r="J809">
        <v>8.9875163176481604E-11</v>
      </c>
      <c r="K809">
        <v>3.8292892159341697E-8</v>
      </c>
      <c r="L809" t="s">
        <v>851</v>
      </c>
      <c r="M809" t="s">
        <v>851</v>
      </c>
      <c r="N809" t="s">
        <v>851</v>
      </c>
      <c r="O809" t="s">
        <v>851</v>
      </c>
      <c r="P809" t="s">
        <v>2230</v>
      </c>
    </row>
    <row r="810" spans="1:16">
      <c r="A810" t="s">
        <v>782</v>
      </c>
      <c r="B810">
        <v>717</v>
      </c>
      <c r="C810">
        <v>563</v>
      </c>
      <c r="D810">
        <v>656</v>
      </c>
      <c r="E810">
        <v>171</v>
      </c>
      <c r="F810">
        <v>354</v>
      </c>
      <c r="G810">
        <v>4.2411115235040802</v>
      </c>
      <c r="H810">
        <v>-1.26347844273544</v>
      </c>
      <c r="I810" t="s">
        <v>1811</v>
      </c>
      <c r="J810">
        <v>3.0647066981392099E-6</v>
      </c>
      <c r="K810">
        <v>2.64888714954257E-4</v>
      </c>
      <c r="L810" t="s">
        <v>851</v>
      </c>
      <c r="M810" t="s">
        <v>886</v>
      </c>
      <c r="N810" t="s">
        <v>2231</v>
      </c>
      <c r="O810" t="s">
        <v>2232</v>
      </c>
      <c r="P810" t="s">
        <v>2233</v>
      </c>
    </row>
    <row r="811" spans="1:16">
      <c r="A811" t="s">
        <v>783</v>
      </c>
      <c r="B811">
        <v>597</v>
      </c>
      <c r="C811">
        <v>727</v>
      </c>
      <c r="D811">
        <v>1240</v>
      </c>
      <c r="E811">
        <v>269</v>
      </c>
      <c r="F811">
        <v>390</v>
      </c>
      <c r="G811">
        <v>4.8277919148126198</v>
      </c>
      <c r="H811">
        <v>-1.6083295818776</v>
      </c>
      <c r="I811" t="s">
        <v>1811</v>
      </c>
      <c r="J811">
        <v>9.6029214430238494E-11</v>
      </c>
      <c r="K811">
        <v>3.9838225023302503E-8</v>
      </c>
      <c r="L811" t="s">
        <v>851</v>
      </c>
      <c r="M811" t="s">
        <v>851</v>
      </c>
      <c r="N811" t="s">
        <v>851</v>
      </c>
      <c r="O811" t="s">
        <v>851</v>
      </c>
      <c r="P811" t="s">
        <v>2234</v>
      </c>
    </row>
    <row r="812" spans="1:16">
      <c r="A812" t="s">
        <v>804</v>
      </c>
      <c r="B812">
        <v>444</v>
      </c>
      <c r="C812">
        <v>971</v>
      </c>
      <c r="D812">
        <v>1003</v>
      </c>
      <c r="E812">
        <v>315</v>
      </c>
      <c r="F812">
        <v>370</v>
      </c>
      <c r="G812">
        <v>4.8553980883526497</v>
      </c>
      <c r="H812">
        <v>-1.5630664551861599</v>
      </c>
      <c r="I812" t="s">
        <v>1811</v>
      </c>
      <c r="J812">
        <v>4.3803115139703801E-17</v>
      </c>
      <c r="K812">
        <v>1.5345204635996901E-13</v>
      </c>
      <c r="L812" t="s">
        <v>851</v>
      </c>
      <c r="M812" t="s">
        <v>2141</v>
      </c>
      <c r="N812" t="s">
        <v>2142</v>
      </c>
      <c r="O812" t="s">
        <v>2235</v>
      </c>
      <c r="P812" t="s">
        <v>2236</v>
      </c>
    </row>
    <row r="813" spans="1:16">
      <c r="A813" t="s">
        <v>805</v>
      </c>
      <c r="B813">
        <v>729</v>
      </c>
      <c r="C813">
        <v>939</v>
      </c>
      <c r="D813">
        <v>946</v>
      </c>
      <c r="E813">
        <v>255</v>
      </c>
      <c r="F813">
        <v>375</v>
      </c>
      <c r="G813">
        <v>4.7744004896511498</v>
      </c>
      <c r="H813">
        <v>-1.6235198910294</v>
      </c>
      <c r="I813" t="s">
        <v>1811</v>
      </c>
      <c r="J813">
        <v>2.40688833317603E-15</v>
      </c>
      <c r="K813">
        <v>4.7429238910442003E-12</v>
      </c>
      <c r="L813" t="s">
        <v>851</v>
      </c>
      <c r="M813" t="s">
        <v>931</v>
      </c>
      <c r="N813" t="s">
        <v>851</v>
      </c>
      <c r="O813" t="s">
        <v>851</v>
      </c>
      <c r="P813" t="s">
        <v>2237</v>
      </c>
    </row>
    <row r="814" spans="1:16">
      <c r="A814" t="s">
        <v>806</v>
      </c>
      <c r="B814">
        <v>1422</v>
      </c>
      <c r="C814">
        <v>1927</v>
      </c>
      <c r="D814">
        <v>2460</v>
      </c>
      <c r="E814">
        <v>626</v>
      </c>
      <c r="F814">
        <v>1012</v>
      </c>
      <c r="G814">
        <v>6.0266652433280798</v>
      </c>
      <c r="H814">
        <v>-1.46202470379563</v>
      </c>
      <c r="I814" t="s">
        <v>1811</v>
      </c>
      <c r="J814">
        <v>3.1405721136699102E-11</v>
      </c>
      <c r="K814">
        <v>1.6232639044573601E-8</v>
      </c>
      <c r="L814" t="s">
        <v>851</v>
      </c>
      <c r="M814" t="s">
        <v>851</v>
      </c>
      <c r="N814" t="s">
        <v>2238</v>
      </c>
      <c r="O814" t="s">
        <v>2239</v>
      </c>
      <c r="P814" t="s">
        <v>2240</v>
      </c>
    </row>
    <row r="815" spans="1:16">
      <c r="A815" t="s">
        <v>807</v>
      </c>
      <c r="B815">
        <v>333</v>
      </c>
      <c r="C815">
        <v>195</v>
      </c>
      <c r="D815">
        <v>316</v>
      </c>
      <c r="E815">
        <v>10</v>
      </c>
      <c r="F815">
        <v>48</v>
      </c>
      <c r="G815">
        <v>2.6397667783684802</v>
      </c>
      <c r="H815">
        <v>-3.18436728383123</v>
      </c>
      <c r="I815" t="s">
        <v>1811</v>
      </c>
      <c r="J815">
        <v>3.7252760657259598E-11</v>
      </c>
      <c r="K815">
        <v>1.86435284248053E-8</v>
      </c>
      <c r="L815" t="s">
        <v>851</v>
      </c>
      <c r="M815" t="s">
        <v>851</v>
      </c>
      <c r="N815" t="s">
        <v>851</v>
      </c>
      <c r="O815" t="s">
        <v>851</v>
      </c>
      <c r="P815" t="s">
        <v>2241</v>
      </c>
    </row>
    <row r="816" spans="1:16">
      <c r="A816" t="s">
        <v>808</v>
      </c>
      <c r="B816">
        <v>2337</v>
      </c>
      <c r="C816">
        <v>461</v>
      </c>
      <c r="D816">
        <v>551</v>
      </c>
      <c r="E816">
        <v>163</v>
      </c>
      <c r="F816">
        <v>241</v>
      </c>
      <c r="G816">
        <v>3.9448326925045301</v>
      </c>
      <c r="H816">
        <v>-1.36300861637101</v>
      </c>
      <c r="I816" t="s">
        <v>1811</v>
      </c>
      <c r="J816">
        <v>1.47469455186873E-9</v>
      </c>
      <c r="K816">
        <v>4.2656554610889199E-7</v>
      </c>
      <c r="L816" t="s">
        <v>1036</v>
      </c>
      <c r="M816" t="s">
        <v>851</v>
      </c>
      <c r="N816" t="s">
        <v>975</v>
      </c>
      <c r="O816" t="s">
        <v>851</v>
      </c>
      <c r="P816" t="s">
        <v>2242</v>
      </c>
    </row>
    <row r="817" spans="1:16">
      <c r="A817" t="s">
        <v>809</v>
      </c>
      <c r="B817">
        <v>1365</v>
      </c>
      <c r="C817">
        <v>372</v>
      </c>
      <c r="D817">
        <v>506</v>
      </c>
      <c r="E817">
        <v>99</v>
      </c>
      <c r="F817">
        <v>187</v>
      </c>
      <c r="G817">
        <v>3.66164311019477</v>
      </c>
      <c r="H817">
        <v>-1.65909102832974</v>
      </c>
      <c r="I817" t="s">
        <v>1811</v>
      </c>
      <c r="J817">
        <v>2.9857975122661999E-9</v>
      </c>
      <c r="K817">
        <v>7.8449341470200799E-7</v>
      </c>
      <c r="L817" t="s">
        <v>903</v>
      </c>
      <c r="M817" t="s">
        <v>991</v>
      </c>
      <c r="N817" t="s">
        <v>1893</v>
      </c>
      <c r="O817" t="s">
        <v>1068</v>
      </c>
      <c r="P817" t="s">
        <v>2243</v>
      </c>
    </row>
    <row r="818" spans="1:16">
      <c r="A818" t="s">
        <v>810</v>
      </c>
      <c r="B818">
        <v>1320</v>
      </c>
      <c r="C818">
        <v>797</v>
      </c>
      <c r="D818">
        <v>1052</v>
      </c>
      <c r="E818">
        <v>268</v>
      </c>
      <c r="F818">
        <v>468</v>
      </c>
      <c r="G818">
        <v>4.8067415710918002</v>
      </c>
      <c r="H818">
        <v>-1.3702955366592899</v>
      </c>
      <c r="I818" t="s">
        <v>1811</v>
      </c>
      <c r="J818">
        <v>7.4639381369786593E-9</v>
      </c>
      <c r="K818">
        <v>1.59007098324865E-6</v>
      </c>
      <c r="L818" t="s">
        <v>851</v>
      </c>
      <c r="M818" t="s">
        <v>931</v>
      </c>
      <c r="N818" t="s">
        <v>2244</v>
      </c>
      <c r="O818" t="s">
        <v>2232</v>
      </c>
      <c r="P818" t="s">
        <v>2245</v>
      </c>
    </row>
    <row r="819" spans="1:16">
      <c r="A819" t="s">
        <v>811</v>
      </c>
      <c r="B819">
        <v>813</v>
      </c>
      <c r="C819">
        <v>403</v>
      </c>
      <c r="D819">
        <v>539</v>
      </c>
      <c r="E819">
        <v>79</v>
      </c>
      <c r="F819">
        <v>196</v>
      </c>
      <c r="G819">
        <v>3.72506768687927</v>
      </c>
      <c r="H819">
        <v>-1.82416850518669</v>
      </c>
      <c r="I819" t="s">
        <v>1811</v>
      </c>
      <c r="J819">
        <v>1.8110690292331399E-8</v>
      </c>
      <c r="K819">
        <v>3.4817802087007199E-6</v>
      </c>
      <c r="L819" t="s">
        <v>851</v>
      </c>
      <c r="M819" t="s">
        <v>851</v>
      </c>
      <c r="N819" t="s">
        <v>851</v>
      </c>
      <c r="O819" t="s">
        <v>851</v>
      </c>
      <c r="P819" t="s">
        <v>2246</v>
      </c>
    </row>
    <row r="820" spans="1:16">
      <c r="A820" t="s">
        <v>812</v>
      </c>
      <c r="B820">
        <v>312</v>
      </c>
      <c r="C820">
        <v>138</v>
      </c>
      <c r="D820">
        <v>105</v>
      </c>
      <c r="E820">
        <v>28</v>
      </c>
      <c r="F820">
        <v>30</v>
      </c>
      <c r="G820">
        <v>1.7498429479278801</v>
      </c>
      <c r="H820">
        <v>-2.1024846415108098</v>
      </c>
      <c r="I820" t="s">
        <v>1811</v>
      </c>
      <c r="J820">
        <v>1.2822987664265899E-7</v>
      </c>
      <c r="K820">
        <v>1.8545687067277E-5</v>
      </c>
      <c r="L820" t="s">
        <v>851</v>
      </c>
      <c r="M820" t="s">
        <v>851</v>
      </c>
      <c r="N820" t="s">
        <v>851</v>
      </c>
      <c r="O820" t="s">
        <v>2247</v>
      </c>
      <c r="P820" t="s">
        <v>2248</v>
      </c>
    </row>
    <row r="821" spans="1:16">
      <c r="A821" t="s">
        <v>813</v>
      </c>
      <c r="B821">
        <v>1473</v>
      </c>
      <c r="C821">
        <v>970</v>
      </c>
      <c r="D821">
        <v>1783</v>
      </c>
      <c r="E821">
        <v>388</v>
      </c>
      <c r="F821">
        <v>647</v>
      </c>
      <c r="G821">
        <v>5.35207618478025</v>
      </c>
      <c r="H821">
        <v>-1.44469807623763</v>
      </c>
      <c r="I821" t="s">
        <v>1811</v>
      </c>
      <c r="J821">
        <v>1.3942155636924E-7</v>
      </c>
      <c r="K821">
        <v>1.97093628764457E-5</v>
      </c>
      <c r="L821" t="s">
        <v>851</v>
      </c>
      <c r="M821" t="s">
        <v>851</v>
      </c>
      <c r="N821" t="s">
        <v>2249</v>
      </c>
      <c r="O821" t="s">
        <v>2239</v>
      </c>
      <c r="P821" t="s">
        <v>2250</v>
      </c>
    </row>
    <row r="822" spans="1:16">
      <c r="A822" t="s">
        <v>814</v>
      </c>
      <c r="B822">
        <v>918</v>
      </c>
      <c r="C822">
        <v>1234</v>
      </c>
      <c r="D822">
        <v>1640</v>
      </c>
      <c r="E822">
        <v>468</v>
      </c>
      <c r="F822">
        <v>804</v>
      </c>
      <c r="G822">
        <v>5.4857310263696801</v>
      </c>
      <c r="H822">
        <v>-1.21732862974296</v>
      </c>
      <c r="I822" t="s">
        <v>1811</v>
      </c>
      <c r="J822">
        <v>1.6228008141439001E-7</v>
      </c>
      <c r="K822">
        <v>2.25397739511644E-5</v>
      </c>
      <c r="L822" t="s">
        <v>851</v>
      </c>
      <c r="M822" t="s">
        <v>851</v>
      </c>
      <c r="N822" t="s">
        <v>851</v>
      </c>
      <c r="O822" t="s">
        <v>851</v>
      </c>
      <c r="P822" t="s">
        <v>2251</v>
      </c>
    </row>
    <row r="823" spans="1:16">
      <c r="A823" t="s">
        <v>815</v>
      </c>
      <c r="B823">
        <v>1440</v>
      </c>
      <c r="C823">
        <v>445</v>
      </c>
      <c r="D823">
        <v>587</v>
      </c>
      <c r="E823">
        <v>153</v>
      </c>
      <c r="F823">
        <v>287</v>
      </c>
      <c r="G823">
        <v>3.9966360593297101</v>
      </c>
      <c r="H823">
        <v>-1.272409396822</v>
      </c>
      <c r="I823" t="s">
        <v>1811</v>
      </c>
      <c r="J823">
        <v>1.62428165191018E-6</v>
      </c>
      <c r="K823">
        <v>1.60154556450869E-4</v>
      </c>
      <c r="L823" t="s">
        <v>851</v>
      </c>
      <c r="M823" t="s">
        <v>851</v>
      </c>
      <c r="N823" t="s">
        <v>851</v>
      </c>
      <c r="O823" t="s">
        <v>851</v>
      </c>
      <c r="P823" t="s">
        <v>2252</v>
      </c>
    </row>
    <row r="824" spans="1:16">
      <c r="A824" t="s">
        <v>816</v>
      </c>
      <c r="B824">
        <v>984</v>
      </c>
      <c r="C824">
        <v>267</v>
      </c>
      <c r="D824">
        <v>263</v>
      </c>
      <c r="E824">
        <v>95</v>
      </c>
      <c r="F824">
        <v>132</v>
      </c>
      <c r="G824">
        <v>3.05095994249971</v>
      </c>
      <c r="H824">
        <v>-1.2633835656828301</v>
      </c>
      <c r="I824" t="s">
        <v>1811</v>
      </c>
      <c r="J824">
        <v>1.7185320208101E-6</v>
      </c>
      <c r="K824">
        <v>1.67233321247289E-4</v>
      </c>
      <c r="L824" t="s">
        <v>1036</v>
      </c>
      <c r="M824" t="s">
        <v>851</v>
      </c>
      <c r="N824" t="s">
        <v>851</v>
      </c>
      <c r="O824" t="s">
        <v>851</v>
      </c>
      <c r="P824" t="s">
        <v>2253</v>
      </c>
    </row>
    <row r="825" spans="1:16">
      <c r="A825" t="s">
        <v>817</v>
      </c>
      <c r="B825">
        <v>1410</v>
      </c>
      <c r="C825">
        <v>44</v>
      </c>
      <c r="D825">
        <v>55</v>
      </c>
      <c r="E825">
        <v>4</v>
      </c>
      <c r="F825">
        <v>13</v>
      </c>
      <c r="G825">
        <v>0.42283796391189399</v>
      </c>
      <c r="H825">
        <v>-2.5684182566737599</v>
      </c>
      <c r="I825" t="s">
        <v>1811</v>
      </c>
      <c r="J825">
        <v>1.18942661579044E-5</v>
      </c>
      <c r="K825">
        <v>7.8784520523649004E-4</v>
      </c>
      <c r="L825" t="s">
        <v>903</v>
      </c>
      <c r="M825" t="s">
        <v>851</v>
      </c>
      <c r="N825" t="s">
        <v>1893</v>
      </c>
      <c r="O825" t="s">
        <v>1068</v>
      </c>
      <c r="P825" t="s">
        <v>2254</v>
      </c>
    </row>
    <row r="826" spans="1:16">
      <c r="A826" t="s">
        <v>818</v>
      </c>
      <c r="B826">
        <v>795</v>
      </c>
      <c r="C826">
        <v>173</v>
      </c>
      <c r="D826">
        <v>301</v>
      </c>
      <c r="E826">
        <v>72</v>
      </c>
      <c r="F826">
        <v>112</v>
      </c>
      <c r="G826">
        <v>2.8428807811192698</v>
      </c>
      <c r="H826">
        <v>-1.3959407006156801</v>
      </c>
      <c r="I826" t="s">
        <v>1811</v>
      </c>
      <c r="J826">
        <v>1.6452210943843699E-5</v>
      </c>
      <c r="K826">
        <v>1.0211058245048199E-3</v>
      </c>
      <c r="L826" t="s">
        <v>903</v>
      </c>
      <c r="M826" t="s">
        <v>991</v>
      </c>
      <c r="N826" t="s">
        <v>1893</v>
      </c>
      <c r="O826" t="s">
        <v>1068</v>
      </c>
      <c r="P826" t="s">
        <v>2255</v>
      </c>
    </row>
    <row r="827" spans="1:16">
      <c r="A827" t="s">
        <v>819</v>
      </c>
      <c r="B827">
        <v>1173</v>
      </c>
      <c r="C827">
        <v>372</v>
      </c>
      <c r="D827">
        <v>171</v>
      </c>
      <c r="E827">
        <v>84</v>
      </c>
      <c r="F827">
        <v>105</v>
      </c>
      <c r="G827">
        <v>3.01607662403126</v>
      </c>
      <c r="H827">
        <v>-1.57654187261969</v>
      </c>
      <c r="I827" t="s">
        <v>1811</v>
      </c>
      <c r="J827">
        <v>1.9027077260529001E-5</v>
      </c>
      <c r="K827">
        <v>1.1361831798242801E-3</v>
      </c>
      <c r="L827" t="s">
        <v>2256</v>
      </c>
      <c r="M827" t="s">
        <v>851</v>
      </c>
      <c r="N827" t="s">
        <v>1222</v>
      </c>
      <c r="O827" t="s">
        <v>2257</v>
      </c>
      <c r="P827" t="s">
        <v>2258</v>
      </c>
    </row>
    <row r="828" spans="1:16">
      <c r="A828" t="s">
        <v>820</v>
      </c>
      <c r="B828">
        <v>1626</v>
      </c>
      <c r="C828">
        <v>138</v>
      </c>
      <c r="D828">
        <v>322</v>
      </c>
      <c r="E828">
        <v>48</v>
      </c>
      <c r="F828">
        <v>95</v>
      </c>
      <c r="G828">
        <v>2.7145136338874298</v>
      </c>
      <c r="H828">
        <v>-1.7156120518143301</v>
      </c>
      <c r="I828" t="s">
        <v>1811</v>
      </c>
      <c r="J828">
        <v>2.67619856729637E-5</v>
      </c>
      <c r="K828">
        <v>1.49606142957956E-3</v>
      </c>
      <c r="L828" t="s">
        <v>851</v>
      </c>
      <c r="M828" t="s">
        <v>851</v>
      </c>
      <c r="N828" t="s">
        <v>851</v>
      </c>
      <c r="O828" t="s">
        <v>851</v>
      </c>
      <c r="P828" t="s">
        <v>2259</v>
      </c>
    </row>
    <row r="829" spans="1:16">
      <c r="A829" t="s">
        <v>821</v>
      </c>
      <c r="B829">
        <v>1104</v>
      </c>
      <c r="C829">
        <v>65</v>
      </c>
      <c r="D829">
        <v>139</v>
      </c>
      <c r="E829">
        <v>29</v>
      </c>
      <c r="F829">
        <v>25</v>
      </c>
      <c r="G829">
        <v>1.5211031119603</v>
      </c>
      <c r="H829">
        <v>-1.9275177565608601</v>
      </c>
      <c r="I829" t="s">
        <v>1811</v>
      </c>
      <c r="J829">
        <v>5.0137958158676598E-5</v>
      </c>
      <c r="K829">
        <v>2.3951510345225999E-3</v>
      </c>
      <c r="L829" t="s">
        <v>1276</v>
      </c>
      <c r="M829" t="s">
        <v>851</v>
      </c>
      <c r="N829" t="s">
        <v>1155</v>
      </c>
      <c r="O829" t="s">
        <v>1068</v>
      </c>
      <c r="P829" t="s">
        <v>2260</v>
      </c>
    </row>
    <row r="830" spans="1:16">
      <c r="A830" t="s">
        <v>822</v>
      </c>
      <c r="B830">
        <v>1317</v>
      </c>
      <c r="C830">
        <v>1281</v>
      </c>
      <c r="D830">
        <v>3044</v>
      </c>
      <c r="E830">
        <v>199</v>
      </c>
      <c r="F830">
        <v>926</v>
      </c>
      <c r="G830">
        <v>5.8690725508306798</v>
      </c>
      <c r="H830">
        <v>-1.99515584877478</v>
      </c>
      <c r="I830" t="s">
        <v>1811</v>
      </c>
      <c r="J830">
        <v>1.10126521063735E-4</v>
      </c>
      <c r="K830">
        <v>4.3675208586396201E-3</v>
      </c>
      <c r="L830" t="s">
        <v>851</v>
      </c>
      <c r="M830" t="s">
        <v>851</v>
      </c>
      <c r="N830" t="s">
        <v>1498</v>
      </c>
      <c r="O830" t="s">
        <v>1128</v>
      </c>
      <c r="P830" t="s">
        <v>2261</v>
      </c>
    </row>
    <row r="831" spans="1:16">
      <c r="A831" t="s">
        <v>823</v>
      </c>
      <c r="B831">
        <v>1137</v>
      </c>
      <c r="C831">
        <v>176</v>
      </c>
      <c r="D831">
        <v>459</v>
      </c>
      <c r="E831">
        <v>48</v>
      </c>
      <c r="F831">
        <v>143</v>
      </c>
      <c r="G831">
        <v>3.15968504875319</v>
      </c>
      <c r="H831">
        <v>-1.77154219819819</v>
      </c>
      <c r="I831" t="s">
        <v>1811</v>
      </c>
      <c r="J831">
        <v>1.4182400321242599E-4</v>
      </c>
      <c r="K831">
        <v>5.3939312391852396E-3</v>
      </c>
      <c r="L831" t="s">
        <v>1276</v>
      </c>
      <c r="M831" t="s">
        <v>851</v>
      </c>
      <c r="N831" t="s">
        <v>1155</v>
      </c>
      <c r="O831" t="s">
        <v>1068</v>
      </c>
      <c r="P831" t="s">
        <v>2262</v>
      </c>
    </row>
    <row r="832" spans="1:16">
      <c r="A832" t="s">
        <v>824</v>
      </c>
      <c r="B832">
        <v>807</v>
      </c>
      <c r="C832">
        <v>254</v>
      </c>
      <c r="D832">
        <v>409</v>
      </c>
      <c r="E832">
        <v>67</v>
      </c>
      <c r="F832">
        <v>197</v>
      </c>
      <c r="G832">
        <v>3.32895754162598</v>
      </c>
      <c r="H832">
        <v>-1.3769460013033401</v>
      </c>
      <c r="I832" t="s">
        <v>1811</v>
      </c>
      <c r="J832">
        <v>3.7185333432731302E-4</v>
      </c>
      <c r="K832">
        <v>1.10709761831972E-2</v>
      </c>
      <c r="L832" t="s">
        <v>851</v>
      </c>
      <c r="M832" t="s">
        <v>851</v>
      </c>
      <c r="N832" t="s">
        <v>851</v>
      </c>
      <c r="O832" t="s">
        <v>2263</v>
      </c>
      <c r="P832" t="s">
        <v>2264</v>
      </c>
    </row>
    <row r="833" spans="1:16">
      <c r="A833" t="s">
        <v>825</v>
      </c>
      <c r="B833">
        <v>1773</v>
      </c>
      <c r="C833">
        <v>2513</v>
      </c>
      <c r="D833">
        <v>4442</v>
      </c>
      <c r="E833">
        <v>744</v>
      </c>
      <c r="F833">
        <v>2293</v>
      </c>
      <c r="G833">
        <v>6.7442674599104899</v>
      </c>
      <c r="H833">
        <v>-1.24601375140066</v>
      </c>
      <c r="I833" t="s">
        <v>1811</v>
      </c>
      <c r="J833">
        <v>1.1027507532944401E-3</v>
      </c>
      <c r="K833">
        <v>2.4044694675394399E-2</v>
      </c>
      <c r="L833" t="s">
        <v>878</v>
      </c>
      <c r="M833" t="s">
        <v>851</v>
      </c>
      <c r="N833" t="s">
        <v>2265</v>
      </c>
      <c r="O833" t="s">
        <v>2266</v>
      </c>
      <c r="P833" t="s">
        <v>2267</v>
      </c>
    </row>
    <row r="834" spans="1:16">
      <c r="A834" t="s">
        <v>826</v>
      </c>
      <c r="B834">
        <v>1704</v>
      </c>
      <c r="C834">
        <v>242</v>
      </c>
      <c r="D834">
        <v>460</v>
      </c>
      <c r="E834">
        <v>73</v>
      </c>
      <c r="F834">
        <v>229</v>
      </c>
      <c r="G834">
        <v>3.4396561791368598</v>
      </c>
      <c r="H834">
        <v>-1.2639823524315299</v>
      </c>
      <c r="I834" t="s">
        <v>1811</v>
      </c>
      <c r="J834">
        <v>2.2595693777402799E-3</v>
      </c>
      <c r="K834">
        <v>3.9485824494759902E-2</v>
      </c>
      <c r="L834" t="s">
        <v>903</v>
      </c>
      <c r="M834" t="s">
        <v>851</v>
      </c>
      <c r="N834" t="s">
        <v>2268</v>
      </c>
      <c r="O834" t="s">
        <v>984</v>
      </c>
      <c r="P834" t="s">
        <v>2269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2018-08-19T01:49:49Z</dcterms:created>
  <dcterms:modified xsi:type="dcterms:W3CDTF">2018-08-19T12:42:24Z</dcterms:modified>
</cp:coreProperties>
</file>