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275" documentId="8_{7029D2D0-0D52-4959-8E09-EF74F1BCAA0D}" xr6:coauthVersionLast="40" xr6:coauthVersionMax="40" xr10:uidLastSave="{B9FE275B-B6AA-41DA-AAB2-2FB6F8008654}"/>
  <bookViews>
    <workbookView xWindow="240" yWindow="105" windowWidth="14805" windowHeight="8010" xr2:uid="{00000000-000D-0000-FFFF-FFFF00000000}"/>
  </bookViews>
  <sheets>
    <sheet name="Viscous power dissipation ksr" sheetId="6" r:id="rId1"/>
    <sheet name="ECAH" sheetId="11" r:id="rId2"/>
    <sheet name="15MHz" sheetId="3" r:id="rId3"/>
    <sheet name="80MHz" sheetId="2" r:id="rId4"/>
    <sheet name="150MHz" sheetId="8" r:id="rId5"/>
    <sheet name="400MHz" sheetId="4" r:id="rId6"/>
    <sheet name="Bulk phase PD validation" sheetId="9" r:id="rId7"/>
  </sheets>
  <definedNames>
    <definedName name="eta">'Viscous power dissipation ksr'!$B$2</definedName>
    <definedName name="ExternalData_1" localSheetId="3">'80MHz'!#REF!</definedName>
    <definedName name="power_dissipation_150MHz_pure_water" localSheetId="6">'Bulk phase PD validation'!$E$28:$H$29</definedName>
    <definedName name="power_dissipation_15MHz_pure_water" localSheetId="6">'Bulk phase PD validation'!$E$4:$H$5</definedName>
    <definedName name="power_dissipation_400MHz_pure_water" localSheetId="6">'Bulk phase PD validation'!$E$40:$H$41</definedName>
    <definedName name="power_dissipation_50_450nm_diameter_150MHz_silica" localSheetId="4">'150MHz'!$B$12:$E$20</definedName>
    <definedName name="power_dissipation_50_450nm_diameter_150MHz_water" localSheetId="4">'150MHz'!$F$12:$I$20</definedName>
    <definedName name="power_dissipation_50_450nm_diameter_15MHz" localSheetId="2">'15MHz'!$A$3:$E$11</definedName>
    <definedName name="power_dissipation_50_450nm_diameter_15MHz_water" localSheetId="2">'15MHz'!#REF!</definedName>
    <definedName name="power_dissipation_50_450nm_diameter_15MHz_water_1" localSheetId="2">'15MHz'!$F$13:$I$21</definedName>
    <definedName name="power_dissipation_50_450nm_diameter_400MHz" localSheetId="4">'150MHz'!$A$3:$E$11</definedName>
    <definedName name="power_dissipation_50_450nm_diameter_400MHz" localSheetId="5">'400MHz'!$A$3:$E$11</definedName>
    <definedName name="power_dissipation_50_450nm_diameter_400MHz_water" localSheetId="4">'150MHz'!$F$2</definedName>
    <definedName name="power_dissipation_50_450nm_diameter_400MHz_water" localSheetId="5">'400MHz'!$F$2:$F$2</definedName>
    <definedName name="power_dissipation_50_450nm_diameter_400MHz_water_1" localSheetId="4">'150MHz'!$E$13:$H$21</definedName>
    <definedName name="power_dissipation_50_450nm_diameter_400MHz_water_1" localSheetId="5">'400MHz'!$E$13:$H$21</definedName>
    <definedName name="power_dissipation_50_450nm_diameter_80MHz" localSheetId="3">'80MHz'!$A$3:$E$11</definedName>
    <definedName name="power_dissipation_50_450nm_diameter_80MHz_water" localSheetId="3">'80MHz'!$A$13:$E$21</definedName>
    <definedName name="power_dissipation_50_450nm_diameter_80MHz_water_1" localSheetId="3">'80MHz'!$F$14:$I$22</definedName>
    <definedName name="power_dissipation_80MHz_pure_water" localSheetId="6">'Bulk phase PD validation'!$E$16:$H$17</definedName>
    <definedName name="rho">'Viscous power dissipation ksr'!$B$1</definedName>
    <definedName name="speed">'Viscous power dissipation ksr'!$B$3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1" l="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6" i="11"/>
  <c r="AN205" i="11"/>
  <c r="AN204" i="11"/>
  <c r="AN203" i="11"/>
  <c r="AN202" i="11"/>
  <c r="AN201" i="11"/>
  <c r="AN200" i="11"/>
  <c r="AN199" i="11"/>
  <c r="AN198" i="11"/>
  <c r="AN197" i="11"/>
  <c r="AN196" i="11"/>
  <c r="AN195" i="11"/>
  <c r="AN194" i="11"/>
  <c r="AN193" i="11"/>
  <c r="AN192" i="11"/>
  <c r="AN191" i="11"/>
  <c r="AN190" i="11"/>
  <c r="AN189" i="11"/>
  <c r="AN188" i="11"/>
  <c r="AN187" i="11"/>
  <c r="AN186" i="11"/>
  <c r="AN185" i="11"/>
  <c r="AN184" i="11"/>
  <c r="AN183" i="11"/>
  <c r="AN182" i="11"/>
  <c r="AN181" i="11"/>
  <c r="AN180" i="11"/>
  <c r="AN179" i="11"/>
  <c r="AN178" i="11"/>
  <c r="AN177" i="11"/>
  <c r="AN176" i="11"/>
  <c r="AN175" i="11"/>
  <c r="AN174" i="11"/>
  <c r="AN173" i="11"/>
  <c r="AN172" i="11"/>
  <c r="AN171" i="11"/>
  <c r="AN170" i="11"/>
  <c r="AN169" i="11"/>
  <c r="AN168" i="11"/>
  <c r="AN167" i="11"/>
  <c r="AN166" i="11"/>
  <c r="AN165" i="11"/>
  <c r="AN164" i="11"/>
  <c r="AN163" i="11"/>
  <c r="AN162" i="11"/>
  <c r="AN161" i="11"/>
  <c r="AN160" i="11"/>
  <c r="AN159" i="11"/>
  <c r="AN158" i="11"/>
  <c r="AN157" i="11"/>
  <c r="AN156" i="11"/>
  <c r="AN155" i="11"/>
  <c r="AN154" i="11"/>
  <c r="AN153" i="11"/>
  <c r="AN152" i="11"/>
  <c r="AN151" i="11"/>
  <c r="AN150" i="11"/>
  <c r="AN149" i="11"/>
  <c r="AN148" i="11"/>
  <c r="AN147" i="11"/>
  <c r="AN146" i="11"/>
  <c r="AN145" i="11"/>
  <c r="AN144" i="11"/>
  <c r="AN143" i="11"/>
  <c r="AN142" i="11"/>
  <c r="AN141" i="11"/>
  <c r="AN140" i="11"/>
  <c r="AN139" i="11"/>
  <c r="AN138" i="11"/>
  <c r="AN137" i="11"/>
  <c r="AN136" i="11"/>
  <c r="AN135" i="11"/>
  <c r="AN134" i="11"/>
  <c r="AN133" i="11"/>
  <c r="AN132" i="11"/>
  <c r="AN131" i="11"/>
  <c r="AN130" i="11"/>
  <c r="AN129" i="11"/>
  <c r="AN128" i="11"/>
  <c r="AN127" i="11"/>
  <c r="AN126" i="11"/>
  <c r="AN125" i="11"/>
  <c r="AN124" i="11"/>
  <c r="AN123" i="11"/>
  <c r="AN122" i="11"/>
  <c r="AN121" i="11"/>
  <c r="AN120" i="11"/>
  <c r="AN119" i="11"/>
  <c r="AN118" i="11"/>
  <c r="AN117" i="11"/>
  <c r="AN116" i="11"/>
  <c r="AN115" i="11"/>
  <c r="AN114" i="11"/>
  <c r="AN113" i="11"/>
  <c r="AN112" i="11"/>
  <c r="AN111" i="11"/>
  <c r="AN110" i="11"/>
  <c r="AN109" i="11"/>
  <c r="AN108" i="11"/>
  <c r="AN107" i="11"/>
  <c r="AN106" i="11"/>
  <c r="AN105" i="11"/>
  <c r="AN104" i="11"/>
  <c r="AN103" i="11"/>
  <c r="AN102" i="11"/>
  <c r="AN101" i="11"/>
  <c r="AN100" i="11"/>
  <c r="AN99" i="11"/>
  <c r="AN98" i="11"/>
  <c r="AN97" i="11"/>
  <c r="AN96" i="11"/>
  <c r="AN95" i="11"/>
  <c r="AN94" i="11"/>
  <c r="AN93" i="11"/>
  <c r="AN92" i="11"/>
  <c r="AN91" i="11"/>
  <c r="AN90" i="11"/>
  <c r="AN89" i="11"/>
  <c r="AN88" i="11"/>
  <c r="AN87" i="11"/>
  <c r="AN86" i="11"/>
  <c r="AN85" i="11"/>
  <c r="AN84" i="11"/>
  <c r="AN83" i="11"/>
  <c r="AN82" i="11"/>
  <c r="AN81" i="11"/>
  <c r="AN80" i="11"/>
  <c r="AN79" i="11"/>
  <c r="AN78" i="11"/>
  <c r="AN77" i="11"/>
  <c r="AN76" i="11"/>
  <c r="AN75" i="11"/>
  <c r="AN74" i="11"/>
  <c r="AN73" i="11"/>
  <c r="AN72" i="11"/>
  <c r="AN71" i="11"/>
  <c r="AN70" i="11"/>
  <c r="AN69" i="11"/>
  <c r="AN68" i="11"/>
  <c r="AN67" i="11"/>
  <c r="AN66" i="11"/>
  <c r="AN65" i="11"/>
  <c r="AN64" i="11"/>
  <c r="AN63" i="11"/>
  <c r="AN62" i="11"/>
  <c r="AN61" i="11"/>
  <c r="AN60" i="11"/>
  <c r="AN59" i="11"/>
  <c r="AN58" i="11"/>
  <c r="AN57" i="11"/>
  <c r="AN56" i="11"/>
  <c r="AN55" i="11"/>
  <c r="AN54" i="11"/>
  <c r="AN53" i="11"/>
  <c r="AN52" i="11"/>
  <c r="AN51" i="11"/>
  <c r="AN50" i="11"/>
  <c r="AN49" i="11"/>
  <c r="AN48" i="11"/>
  <c r="AN47" i="11"/>
  <c r="AN46" i="11"/>
  <c r="AN45" i="11"/>
  <c r="AN44" i="11"/>
  <c r="AN43" i="11"/>
  <c r="AN42" i="11"/>
  <c r="AN41" i="11"/>
  <c r="AN40" i="11"/>
  <c r="AN39" i="11"/>
  <c r="AN38" i="11"/>
  <c r="AN37" i="11"/>
  <c r="AN36" i="11"/>
  <c r="AN35" i="11"/>
  <c r="AN34" i="11"/>
  <c r="AN33" i="11"/>
  <c r="AN32" i="11"/>
  <c r="AN31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D205" i="11"/>
  <c r="AD204" i="11"/>
  <c r="AD203" i="11"/>
  <c r="AD202" i="11"/>
  <c r="AD201" i="11"/>
  <c r="AD200" i="11"/>
  <c r="AD199" i="11"/>
  <c r="AD198" i="11"/>
  <c r="AD197" i="11"/>
  <c r="AD196" i="11"/>
  <c r="AD195" i="11"/>
  <c r="AD194" i="11"/>
  <c r="AD193" i="11"/>
  <c r="AD192" i="11"/>
  <c r="AD191" i="11"/>
  <c r="AD190" i="11"/>
  <c r="AD189" i="11"/>
  <c r="AD188" i="11"/>
  <c r="AD187" i="11"/>
  <c r="AD186" i="11"/>
  <c r="AD185" i="11"/>
  <c r="AD184" i="11"/>
  <c r="AD183" i="11"/>
  <c r="AD182" i="11"/>
  <c r="AD181" i="11"/>
  <c r="AD180" i="11"/>
  <c r="AD179" i="11"/>
  <c r="AD178" i="11"/>
  <c r="AD177" i="11"/>
  <c r="AD176" i="11"/>
  <c r="AD175" i="11"/>
  <c r="AD174" i="11"/>
  <c r="AD173" i="11"/>
  <c r="AD172" i="11"/>
  <c r="AD171" i="11"/>
  <c r="AD170" i="11"/>
  <c r="AD169" i="11"/>
  <c r="AD168" i="11"/>
  <c r="AD167" i="11"/>
  <c r="AD166" i="11"/>
  <c r="AD165" i="11"/>
  <c r="AD164" i="11"/>
  <c r="AD163" i="11"/>
  <c r="AD162" i="11"/>
  <c r="AD161" i="11"/>
  <c r="AD160" i="11"/>
  <c r="AD159" i="11"/>
  <c r="AD158" i="11"/>
  <c r="AD157" i="11"/>
  <c r="AD156" i="11"/>
  <c r="AD155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D87" i="11"/>
  <c r="AD86" i="11"/>
  <c r="AD85" i="11"/>
  <c r="AD84" i="11"/>
  <c r="AD83" i="11"/>
  <c r="AD82" i="11"/>
  <c r="AD81" i="11"/>
  <c r="AD80" i="11"/>
  <c r="AD79" i="11"/>
  <c r="AD78" i="11"/>
  <c r="AD77" i="11"/>
  <c r="AD76" i="11"/>
  <c r="AD75" i="11"/>
  <c r="AD74" i="11"/>
  <c r="AD73" i="11"/>
  <c r="AD72" i="11"/>
  <c r="AD71" i="11"/>
  <c r="AD70" i="11"/>
  <c r="AD69" i="11"/>
  <c r="AD68" i="11"/>
  <c r="AD67" i="11"/>
  <c r="AD66" i="11"/>
  <c r="AD65" i="11"/>
  <c r="AD64" i="11"/>
  <c r="AD63" i="11"/>
  <c r="AD62" i="11"/>
  <c r="AD61" i="11"/>
  <c r="AD60" i="11"/>
  <c r="AD59" i="11"/>
  <c r="AD58" i="11"/>
  <c r="AD57" i="11"/>
  <c r="AD56" i="11"/>
  <c r="AD55" i="11"/>
  <c r="AD54" i="11"/>
  <c r="AD53" i="11"/>
  <c r="AD52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T205" i="11"/>
  <c r="T204" i="11"/>
  <c r="T203" i="11"/>
  <c r="T202" i="11"/>
  <c r="T201" i="11"/>
  <c r="T200" i="11"/>
  <c r="T199" i="11"/>
  <c r="T198" i="11"/>
  <c r="T197" i="11"/>
  <c r="T196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173" i="11"/>
  <c r="T172" i="11"/>
  <c r="T171" i="11"/>
  <c r="T170" i="11"/>
  <c r="T169" i="11"/>
  <c r="T168" i="11"/>
  <c r="T167" i="11"/>
  <c r="T166" i="11"/>
  <c r="T165" i="11"/>
  <c r="T164" i="11"/>
  <c r="T163" i="11"/>
  <c r="T162" i="11"/>
  <c r="T161" i="11"/>
  <c r="T160" i="11"/>
  <c r="T159" i="11"/>
  <c r="T158" i="11"/>
  <c r="T157" i="11"/>
  <c r="T156" i="11"/>
  <c r="T155" i="11"/>
  <c r="T154" i="11"/>
  <c r="T153" i="11"/>
  <c r="T152" i="11"/>
  <c r="T151" i="11"/>
  <c r="T150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132" i="11"/>
  <c r="T131" i="11"/>
  <c r="T130" i="11"/>
  <c r="T129" i="11"/>
  <c r="T128" i="11"/>
  <c r="T127" i="11"/>
  <c r="T126" i="11"/>
  <c r="T125" i="11"/>
  <c r="T124" i="11"/>
  <c r="T123" i="11"/>
  <c r="T122" i="11"/>
  <c r="T121" i="11"/>
  <c r="T120" i="11"/>
  <c r="T119" i="11"/>
  <c r="T118" i="11"/>
  <c r="T117" i="11"/>
  <c r="T116" i="11"/>
  <c r="T115" i="11"/>
  <c r="T114" i="11"/>
  <c r="T113" i="11"/>
  <c r="T112" i="11"/>
  <c r="T111" i="11"/>
  <c r="T110" i="11"/>
  <c r="T109" i="11"/>
  <c r="T108" i="11"/>
  <c r="T107" i="11"/>
  <c r="T106" i="11"/>
  <c r="T105" i="11"/>
  <c r="T104" i="11"/>
  <c r="T103" i="11"/>
  <c r="T102" i="11"/>
  <c r="T101" i="11"/>
  <c r="T100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6" i="11"/>
  <c r="X15" i="6" l="1"/>
  <c r="X14" i="6"/>
  <c r="X13" i="6"/>
  <c r="X12" i="6"/>
  <c r="X11" i="6"/>
  <c r="X10" i="6"/>
  <c r="X9" i="6"/>
  <c r="X8" i="6"/>
  <c r="X7" i="6"/>
  <c r="R12" i="6"/>
  <c r="R8" i="6"/>
  <c r="W8" i="6"/>
  <c r="W9" i="6"/>
  <c r="W10" i="6"/>
  <c r="W11" i="6"/>
  <c r="W12" i="6"/>
  <c r="W13" i="6"/>
  <c r="W14" i="6"/>
  <c r="W15" i="6"/>
  <c r="W7" i="6"/>
  <c r="Q8" i="6"/>
  <c r="Q9" i="6"/>
  <c r="R9" i="6" s="1"/>
  <c r="Q10" i="6"/>
  <c r="R10" i="6" s="1"/>
  <c r="Q11" i="6"/>
  <c r="R11" i="6" s="1"/>
  <c r="Q12" i="6"/>
  <c r="Q13" i="6"/>
  <c r="R13" i="6" s="1"/>
  <c r="Q14" i="6"/>
  <c r="R14" i="6" s="1"/>
  <c r="Q15" i="6"/>
  <c r="R15" i="6" s="1"/>
  <c r="Q7" i="6"/>
  <c r="R7" i="6" s="1"/>
  <c r="K8" i="6"/>
  <c r="L8" i="6" s="1"/>
  <c r="K9" i="6"/>
  <c r="L9" i="6" s="1"/>
  <c r="K10" i="6"/>
  <c r="L10" i="6" s="1"/>
  <c r="K11" i="6"/>
  <c r="L11" i="6" s="1"/>
  <c r="K12" i="6"/>
  <c r="L12" i="6" s="1"/>
  <c r="K13" i="6"/>
  <c r="L13" i="6" s="1"/>
  <c r="K14" i="6"/>
  <c r="L14" i="6" s="1"/>
  <c r="K15" i="6"/>
  <c r="L15" i="6" s="1"/>
  <c r="K7" i="6"/>
  <c r="L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7" i="6"/>
  <c r="F7" i="6" s="1"/>
  <c r="E7" i="11" l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2" i="11"/>
  <c r="AI163" i="11"/>
  <c r="AI164" i="11"/>
  <c r="AI165" i="11"/>
  <c r="AI166" i="11"/>
  <c r="AI167" i="11"/>
  <c r="AI168" i="11"/>
  <c r="AI169" i="11"/>
  <c r="AI170" i="11"/>
  <c r="AI171" i="11"/>
  <c r="AI172" i="11"/>
  <c r="AI173" i="11"/>
  <c r="AI174" i="11"/>
  <c r="AI175" i="11"/>
  <c r="AI176" i="11"/>
  <c r="AI177" i="11"/>
  <c r="AI178" i="11"/>
  <c r="AI179" i="11"/>
  <c r="AI180" i="11"/>
  <c r="AI181" i="11"/>
  <c r="AI182" i="11"/>
  <c r="AI183" i="11"/>
  <c r="AI184" i="11"/>
  <c r="AI185" i="11"/>
  <c r="AI186" i="11"/>
  <c r="AI187" i="11"/>
  <c r="AI188" i="11"/>
  <c r="AI189" i="11"/>
  <c r="AI190" i="11"/>
  <c r="AI191" i="11"/>
  <c r="AI192" i="11"/>
  <c r="AI193" i="11"/>
  <c r="AI194" i="11"/>
  <c r="AI195" i="11"/>
  <c r="AI196" i="11"/>
  <c r="AI197" i="11"/>
  <c r="AI198" i="11"/>
  <c r="AI199" i="11"/>
  <c r="AI200" i="11"/>
  <c r="AI201" i="11"/>
  <c r="AI202" i="11"/>
  <c r="AI203" i="11"/>
  <c r="AI204" i="11"/>
  <c r="AI205" i="11"/>
  <c r="AI6" i="11"/>
  <c r="Y6" i="11"/>
  <c r="O6" i="11"/>
  <c r="E6" i="11"/>
  <c r="T8" i="6"/>
  <c r="U8" i="6" s="1"/>
  <c r="V8" i="6"/>
  <c r="T9" i="6"/>
  <c r="U9" i="6" s="1"/>
  <c r="V9" i="6"/>
  <c r="T10" i="6"/>
  <c r="U10" i="6" s="1"/>
  <c r="V10" i="6"/>
  <c r="T11" i="6"/>
  <c r="U11" i="6" s="1"/>
  <c r="V11" i="6"/>
  <c r="T12" i="6"/>
  <c r="U12" i="6" s="1"/>
  <c r="V12" i="6"/>
  <c r="T13" i="6"/>
  <c r="U13" i="6" s="1"/>
  <c r="V13" i="6"/>
  <c r="T14" i="6"/>
  <c r="U14" i="6" s="1"/>
  <c r="V14" i="6"/>
  <c r="T15" i="6"/>
  <c r="U15" i="6" s="1"/>
  <c r="V15" i="6"/>
  <c r="V7" i="6"/>
  <c r="T7" i="6"/>
  <c r="U7" i="6" s="1"/>
  <c r="N8" i="6"/>
  <c r="O8" i="6" s="1"/>
  <c r="P8" i="6"/>
  <c r="N9" i="6"/>
  <c r="O9" i="6" s="1"/>
  <c r="P9" i="6"/>
  <c r="N10" i="6"/>
  <c r="O10" i="6" s="1"/>
  <c r="P10" i="6"/>
  <c r="N11" i="6"/>
  <c r="O11" i="6" s="1"/>
  <c r="P11" i="6"/>
  <c r="N12" i="6"/>
  <c r="O12" i="6" s="1"/>
  <c r="P12" i="6"/>
  <c r="N13" i="6"/>
  <c r="O13" i="6" s="1"/>
  <c r="P13" i="6"/>
  <c r="N14" i="6"/>
  <c r="O14" i="6" s="1"/>
  <c r="P14" i="6"/>
  <c r="N15" i="6"/>
  <c r="O15" i="6" s="1"/>
  <c r="P15" i="6"/>
  <c r="P7" i="6"/>
  <c r="N7" i="6"/>
  <c r="O7" i="6" s="1"/>
  <c r="J8" i="6"/>
  <c r="J9" i="6"/>
  <c r="J10" i="6"/>
  <c r="J11" i="6"/>
  <c r="J12" i="6"/>
  <c r="J13" i="6"/>
  <c r="J14" i="6"/>
  <c r="J15" i="6"/>
  <c r="J7" i="6"/>
  <c r="H8" i="6"/>
  <c r="H9" i="6"/>
  <c r="H10" i="6"/>
  <c r="H11" i="6"/>
  <c r="H12" i="6"/>
  <c r="H13" i="6"/>
  <c r="H14" i="6"/>
  <c r="H15" i="6"/>
  <c r="H7" i="6"/>
  <c r="I7" i="6" s="1"/>
  <c r="D8" i="6"/>
  <c r="D9" i="6"/>
  <c r="D10" i="6"/>
  <c r="D11" i="6"/>
  <c r="D12" i="6"/>
  <c r="D13" i="6"/>
  <c r="D14" i="6"/>
  <c r="D15" i="6"/>
  <c r="D7" i="6"/>
  <c r="B8" i="6"/>
  <c r="B9" i="6"/>
  <c r="B10" i="6"/>
  <c r="B11" i="6"/>
  <c r="B12" i="6"/>
  <c r="B13" i="6"/>
  <c r="B14" i="6"/>
  <c r="B15" i="6"/>
  <c r="B7" i="6"/>
  <c r="C7" i="6" l="1"/>
  <c r="Q4" i="9" l="1"/>
  <c r="Q5" i="9"/>
  <c r="Q6" i="9"/>
  <c r="Q3" i="9"/>
  <c r="B48" i="9" l="1"/>
  <c r="D48" i="9"/>
  <c r="C48" i="9"/>
  <c r="D36" i="9"/>
  <c r="C36" i="9"/>
  <c r="B36" i="9"/>
  <c r="D24" i="9"/>
  <c r="C24" i="9"/>
  <c r="B24" i="9"/>
  <c r="C12" i="9"/>
  <c r="D12" i="9"/>
  <c r="B12" i="9"/>
  <c r="I4" i="8" l="1"/>
  <c r="K4" i="8" s="1"/>
  <c r="I5" i="8"/>
  <c r="K5" i="8" s="1"/>
  <c r="I6" i="8"/>
  <c r="K6" i="8" s="1"/>
  <c r="I7" i="8"/>
  <c r="K7" i="8" s="1"/>
  <c r="I8" i="8"/>
  <c r="K8" i="8" s="1"/>
  <c r="I9" i="8"/>
  <c r="K9" i="8" s="1"/>
  <c r="I10" i="8"/>
  <c r="K10" i="8" s="1"/>
  <c r="I11" i="8"/>
  <c r="K11" i="8" s="1"/>
  <c r="I3" i="8"/>
  <c r="K3" i="8" s="1"/>
  <c r="B11" i="8" l="1"/>
  <c r="B10" i="8"/>
  <c r="B9" i="8"/>
  <c r="B8" i="8"/>
  <c r="B7" i="8"/>
  <c r="B6" i="8"/>
  <c r="B5" i="8"/>
  <c r="B4" i="8"/>
  <c r="B3" i="8"/>
  <c r="B3" i="3" l="1"/>
  <c r="B4" i="3"/>
  <c r="I3" i="3" l="1"/>
  <c r="K3" i="3" l="1"/>
  <c r="Y7" i="6"/>
  <c r="Y8" i="6"/>
  <c r="Y9" i="6"/>
  <c r="Y10" i="6"/>
  <c r="Y11" i="6"/>
  <c r="Y12" i="6"/>
  <c r="Y13" i="6"/>
  <c r="Y14" i="6"/>
  <c r="Y15" i="6"/>
  <c r="C8" i="6"/>
  <c r="G8" i="6" s="1"/>
  <c r="C9" i="6"/>
  <c r="G9" i="6" s="1"/>
  <c r="C10" i="6"/>
  <c r="G10" i="6" s="1"/>
  <c r="C11" i="6"/>
  <c r="G11" i="6" s="1"/>
  <c r="C12" i="6"/>
  <c r="G12" i="6" s="1"/>
  <c r="C13" i="6"/>
  <c r="G13" i="6" s="1"/>
  <c r="C14" i="6"/>
  <c r="G14" i="6" s="1"/>
  <c r="C15" i="6"/>
  <c r="G15" i="6" s="1"/>
  <c r="G7" i="6"/>
  <c r="I8" i="6"/>
  <c r="M8" i="6" s="1"/>
  <c r="I9" i="6"/>
  <c r="M9" i="6" s="1"/>
  <c r="I10" i="6"/>
  <c r="M10" i="6" s="1"/>
  <c r="I11" i="6"/>
  <c r="M11" i="6" s="1"/>
  <c r="I12" i="6"/>
  <c r="M12" i="6" s="1"/>
  <c r="I13" i="6"/>
  <c r="M13" i="6" s="1"/>
  <c r="I14" i="6"/>
  <c r="M14" i="6" s="1"/>
  <c r="I15" i="6"/>
  <c r="M15" i="6" s="1"/>
  <c r="M7" i="6"/>
  <c r="I11" i="4" l="1"/>
  <c r="I10" i="4"/>
  <c r="I9" i="4"/>
  <c r="I8" i="4"/>
  <c r="I7" i="4"/>
  <c r="I6" i="4"/>
  <c r="I5" i="4"/>
  <c r="I4" i="4"/>
  <c r="I3" i="4"/>
  <c r="I3" i="2"/>
  <c r="I11" i="2"/>
  <c r="I10" i="2"/>
  <c r="I9" i="2"/>
  <c r="I8" i="2"/>
  <c r="I7" i="2"/>
  <c r="I6" i="2"/>
  <c r="I5" i="2"/>
  <c r="I4" i="2"/>
  <c r="I4" i="3"/>
  <c r="I5" i="3"/>
  <c r="I6" i="3"/>
  <c r="I7" i="3"/>
  <c r="I8" i="3"/>
  <c r="I9" i="3"/>
  <c r="I10" i="3"/>
  <c r="I11" i="3"/>
  <c r="K10" i="3" l="1"/>
  <c r="K6" i="3"/>
  <c r="K5" i="2"/>
  <c r="K9" i="3"/>
  <c r="K5" i="3"/>
  <c r="K6" i="2"/>
  <c r="K10" i="2"/>
  <c r="K4" i="4"/>
  <c r="K8" i="4"/>
  <c r="K8" i="3"/>
  <c r="K4" i="3"/>
  <c r="K7" i="2"/>
  <c r="K11" i="2"/>
  <c r="K5" i="4"/>
  <c r="K9" i="4"/>
  <c r="K11" i="3"/>
  <c r="K7" i="3"/>
  <c r="K4" i="2"/>
  <c r="K8" i="2"/>
  <c r="K3" i="2"/>
  <c r="K6" i="4"/>
  <c r="K10" i="4"/>
  <c r="K9" i="2"/>
  <c r="K3" i="4"/>
  <c r="K7" i="4"/>
  <c r="K11" i="4"/>
  <c r="B11" i="4" l="1"/>
  <c r="B10" i="4"/>
  <c r="B9" i="4"/>
  <c r="B8" i="4"/>
  <c r="B7" i="4"/>
  <c r="B6" i="4"/>
  <c r="B5" i="4"/>
  <c r="B4" i="4"/>
  <c r="B3" i="4"/>
  <c r="B4" i="2"/>
  <c r="B5" i="2"/>
  <c r="B6" i="2"/>
  <c r="B7" i="2"/>
  <c r="B8" i="2"/>
  <c r="B9" i="2"/>
  <c r="B10" i="2"/>
  <c r="B11" i="2"/>
  <c r="B3" i="2"/>
  <c r="B5" i="3"/>
  <c r="B6" i="3"/>
  <c r="B7" i="3"/>
  <c r="B8" i="3"/>
  <c r="B9" i="3"/>
  <c r="B10" i="3"/>
  <c r="B11" i="3"/>
  <c r="S11" i="6"/>
  <c r="S14" i="6"/>
  <c r="S8" i="6"/>
  <c r="S10" i="6"/>
  <c r="S12" i="6"/>
  <c r="S15" i="6"/>
  <c r="S13" i="6"/>
  <c r="S9" i="6"/>
  <c r="S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ower dissipation 150MHz pure water" type="6" refreshedVersion="5" background="1" saveData="1">
    <textPr codePage="850" firstRow="6" sourceFile="C:\Users\cgjh\Dropbox\RA work\COMSOL JH Work\2D axis symmetric variable size 50-450nm single particle paper\Power dissipation pure water 15 80 150 400MHz\power dissipation 150MHz pure water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ower dissipation 15MHz pure water" type="6" refreshedVersion="5" background="1" saveData="1">
    <textPr codePage="850" firstRow="6" sourceFile="C:\Users\cgjh\Dropbox\RA work\COMSOL JH Work\2D axis symmetric variable size 50-450nm single particle paper\Power dissipation pure water 15 80 150 400MHz\power dissipation 15MHz pure water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power dissipation 400MHz pure water" type="6" refreshedVersion="5" background="1" saveData="1">
    <textPr codePage="850" firstRow="6" sourceFile="C:\Users\cgjh\Dropbox\RA work\COMSOL JH Work\2D axis symmetric variable size 50-450nm single particle paper\Power dissipation pure water 15 80 150 400MHz\power dissipation 400MHz pure water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power dissipation 50-450nm diameter 150MHz silica" type="6" refreshedVersion="6" background="1" saveData="1">
    <textPr codePage="850" firstRow="6" sourceFile="C:\Users\Jinrui Huang\Dropbox\RA work\COMSOL JH Work\2D axis symmetric variable size 50-450nm single particle paper\power dissipation 50-450nm diameter 15 80 400MHz\power dissipation 50-450nm diameter 150MHz silica.txt" space="1" consecutive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power dissipation 50-450nm diameter 150MHz water" type="6" refreshedVersion="6" background="1" saveData="1">
    <textPr codePage="850" firstRow="6" sourceFile="C:\Users\Jinrui Huang\Dropbox\RA work\COMSOL JH Work\2D axis symmetric variable size 50-450nm single particle paper\power dissipation 50-450nm diameter 15 80 400MHz\power dissipation 50-450nm diameter 150MHz water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power dissipation 50-450nm diameter 15MHz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15MHz.tx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power dissipation 50-450nm diameter 15MHz water1" type="6" refreshedVersion="5" background="1" saveData="1">
    <textPr codePage="850" firstRow="6" sourceFile="C:\Users\cgjh\Dropbox\RA work\COMSOL JH Work\2D axis symmetric variable size 50-450nm single particle paper\power dissipation 50-450nm diameter 15 80 400MHz\power dissipation 50-450nm diameter 15MHz water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power dissipation 50-450nm diameter 400MHz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400MHz.tx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power dissipation 50-450nm diameter 400MHz water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400MHz water.tx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power dissipation 50-450nm diameter 400MHz water1" type="6" refreshedVersion="5" background="1" saveData="1">
    <textPr codePage="850" firstRow="6" sourceFile="C:\Users\cgjh\Dropbox\RA work\COMSOL JH Work\2D axis symmetric variable size 50-450nm single particle paper\power dissipation 50-450nm diameter 15 80 400MHz\power dissipation 50-450nm diameter 400MHz water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ower dissipation 50-450nm diameter 400MHz water11" type="6" refreshedVersion="5" background="1" saveData="1">
    <textPr codePage="850" firstRow="6" sourceFile="C:\Users\cgjh\Dropbox\RA work\COMSOL JH Work\2D axis symmetric variable size 50-450nm single particle paper\power dissipation 50-450nm diameter 15 80 400MHz\power dissipation 50-450nm diameter 400MHz water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ower dissipation 50-450nm diameter 400MHz water2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400MHz water.tx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power dissipation 50-450nm diameter 400MHz1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400MHz.txt" space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power dissipation 50-450nm diameter 80MHz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80MHz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power dissipation 50-450nm diameter 80MHz water" type="6" refreshedVersion="5" background="1" saveData="1">
    <textPr codePage="850" firstRow="6" sourceFile="C:\Users\cgjh\Dropbox\RA work\COMSOL JH Work\2D axis symmetric variable size 50-450nm single particle paper\power dissipation 50-450nm diameter 80MHz\power dissipation 50-450nm diameter 80MHz water.txt" space="1" consecutive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power dissipation 50-450nm diameter 80MHz water2" type="6" refreshedVersion="5" background="1" saveData="1">
    <textPr codePage="850" firstRow="6" sourceFile="C:\Users\cgjh\Dropbox\RA work\COMSOL JH Work\2D axis symmetric variable size 50-450nm single particle paper\power dissipation 50-450nm diameter 15 80 400MHz\power dissipation 50-450nm diameter 80MHz water.txt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00000000-0015-0000-FFFF-FFFF10000000}" name="power dissipation 80MHz pure water" type="6" refreshedVersion="5" background="1" saveData="1">
    <textPr codePage="850" firstRow="6" sourceFile="C:\Users\cgjh\Dropbox\RA work\COMSOL JH Work\2D axis symmetric variable size 50-450nm single particle paper\Power dissipation pure water 15 80 150 400MHz\power dissipation 80MHz pure water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<sst xmlns="http://schemas.openxmlformats.org/spreadsheetml/2006/main" count="2620" uniqueCount="2463">
  <si>
    <t>Thermal power dissipation, W</t>
  </si>
  <si>
    <t>Viscous power dissipation, W</t>
  </si>
  <si>
    <t>Total power dissipation, W</t>
  </si>
  <si>
    <t>Radius, m</t>
  </si>
  <si>
    <t>Silica in water</t>
  </si>
  <si>
    <t>Diameter, nm</t>
  </si>
  <si>
    <t>Frequency, MHz</t>
  </si>
  <si>
    <t>Water in water</t>
  </si>
  <si>
    <t>Scattered visoous PD full domain, W</t>
  </si>
  <si>
    <t>Analytical for bulk phase</t>
  </si>
  <si>
    <t>Thermal PD, W</t>
  </si>
  <si>
    <t>Viscous PD, W</t>
  </si>
  <si>
    <t>Total PD, W</t>
  </si>
  <si>
    <t>Analytical</t>
  </si>
  <si>
    <t>80MHz</t>
  </si>
  <si>
    <t>150MHz</t>
  </si>
  <si>
    <t>400MHz</t>
  </si>
  <si>
    <t>15MHz</t>
  </si>
  <si>
    <t>Bulk water</t>
  </si>
  <si>
    <t>ave</t>
  </si>
  <si>
    <t>freq, MHz</t>
  </si>
  <si>
    <t>water in water</t>
  </si>
  <si>
    <t>bulk water</t>
  </si>
  <si>
    <t xml:space="preserve">analytical </t>
  </si>
  <si>
    <t>error, %</t>
  </si>
  <si>
    <t>Summary - half domain comparison</t>
  </si>
  <si>
    <t>P0A, W</t>
  </si>
  <si>
    <t xml:space="preserve">Attenuation </t>
  </si>
  <si>
    <t>COMSOL RESULTS</t>
  </si>
  <si>
    <t>ECAH calculations using full numerical matrix solution</t>
  </si>
  <si>
    <t>freq</t>
  </si>
  <si>
    <t>MHz</t>
  </si>
  <si>
    <t>Radius/nm</t>
  </si>
  <si>
    <t>real(Ksa)</t>
  </si>
  <si>
    <t>real(Kca)</t>
  </si>
  <si>
    <t>real(Kca)*a^2</t>
  </si>
  <si>
    <t>A0</t>
  </si>
  <si>
    <t>A1</t>
  </si>
  <si>
    <t>2.21054342092325e-13 - 1.21818415307995e-09i</t>
  </si>
  <si>
    <t>3.22396271763733e-13 - 7.10500999637108e-09i</t>
  </si>
  <si>
    <t>-1.89193106554782e-12 - 2.14148508326961e-08i</t>
  </si>
  <si>
    <t>-3.20191599434194e-12 - 2.67474490627954e-08i</t>
  </si>
  <si>
    <t>-7.15993915350805e-12 - 3.99287553966314e-08i</t>
  </si>
  <si>
    <t>-9.93686380449219e-12 - 4.78946240812042e-08i</t>
  </si>
  <si>
    <t>-1.33321325320658e-11 - 5.68554232667473e-08i</t>
  </si>
  <si>
    <t>-1.74099808948871e-11 - 6.68697523494358e-08i</t>
  </si>
  <si>
    <t>-2.22334989429014e-11 - 7.79962176668758e-08i</t>
  </si>
  <si>
    <t>-5.95982368853423e-11 - 1.52362238197907e-07i</t>
  </si>
  <si>
    <t>-7.00922330802437e-11 - 1.71392584369646e-07i</t>
  </si>
  <si>
    <t>-8.17001862533734e-11 - 1.91945465568209e-07i</t>
  </si>
  <si>
    <t>-1.23558177772328e-10 - 2.63325770501872e-07i</t>
  </si>
  <si>
    <t>-1.39948283547296e-10 - 2.90555251581031e-07i</t>
  </si>
  <si>
    <t>-1.57590974476371e-10 - 3.19600504073818e-07i</t>
  </si>
  <si>
    <t>-1.76498912438809e-10 - 3.50520177063751e-07i</t>
  </si>
  <si>
    <t>-1.96679637989623e-10 - 3.83372918857005e-07i</t>
  </si>
  <si>
    <t>-2.18135614019091e-10 - 4.18217376418088e-07i</t>
  </si>
  <si>
    <t>-2.40864304737320e-10 - 4.55112194801781e-07i</t>
  </si>
  <si>
    <t>-2.64858316826716e-10 - 4.94116016628682e-07i</t>
  </si>
  <si>
    <t>-3.16589384128864e-10 - 5.78685225886237e-07i</t>
  </si>
  <si>
    <t>-4.34414570671783e-10 - 7.75711576876232e-07i</t>
  </si>
  <si>
    <t>-4.66692154470413e-10 - 8.31120111448467e-07i</t>
  </si>
  <si>
    <t>-5.00026685440453e-10 - 8.89106647567360e-07i</t>
  </si>
  <si>
    <t>-5.34377762351594e-10 - 9.49729786566390e-07i</t>
  </si>
  <si>
    <t>-5.69702888855249e-10 - 1.01304812367604e-06i</t>
  </si>
  <si>
    <t>-6.43097029023772e-10 - 1.14800474155528e-06i</t>
  </si>
  <si>
    <t>-6.81073794119324e-10 - 1.21976018084411e-06i</t>
  </si>
  <si>
    <t>-7.19840803523186e-10 - 1.29444513510211e-06i</t>
  </si>
  <si>
    <t>-7.59350336901292e-10 - 1.37211816710054e-06i</t>
  </si>
  <si>
    <t>-7.99554625446163e-10 - 1.45283783299021e-06i</t>
  </si>
  <si>
    <t>-8.40406138414991e-10 - 1.53666268229249e-06i</t>
  </si>
  <si>
    <t>-9.23863534076556e-10 - 1.71386209644849e-06i</t>
  </si>
  <si>
    <t>-1.31986522945742e-09 - 2.68041689603698e-06i</t>
  </si>
  <si>
    <t>-1.36517898082071e-09 - 2.80606851328801e-06i</t>
  </si>
  <si>
    <t>-1.45622634716925e-09 - 3.06902751636698e-06i</t>
  </si>
  <si>
    <t>-1.54767802787963e-09 - 3.34791730538352e-06i</t>
  </si>
  <si>
    <t>-1.73119479764724e-09 - 3.95535975648708e-06i</t>
  </si>
  <si>
    <t>-1.77711762963747e-09 - 4.11790772105719e-06i</t>
  </si>
  <si>
    <t>-1.82303607883448e-09 - 4.28484749554734e-06i</t>
  </si>
  <si>
    <t>-1.96069076297883e-09 - 4.81260192720337e-06i</t>
  </si>
  <si>
    <t>-2.00652401421674e-09 - 4.99769316848789e-06i</t>
  </si>
  <si>
    <t>-2.05232538027097e-09 - 5.18746831165520e-06i</t>
  </si>
  <si>
    <t>-2.14382512051329e-09 - 5.58130392064955e-06i</t>
  </si>
  <si>
    <t>-2.28081140915438e-09 - 6.20864658725355e-06i</t>
  </si>
  <si>
    <t>-2.50850555861486e-09 - 7.35568128432829e-06i</t>
  </si>
  <si>
    <t>-2.59942588023377e-09 - 7.85136936322546e-06i</t>
  </si>
  <si>
    <t>-2.69029436100852e-09 - 8.36882865718321e-06i</t>
  </si>
  <si>
    <t>-2.78113828787482e-09 - 8.90852587537092e-06i</t>
  </si>
  <si>
    <t>-2.87198493959130e-09 - 9.47092763497428e-06i</t>
  </si>
  <si>
    <t>-2.91741765924565e-09 - 9.76078850962314e-06i</t>
  </si>
  <si>
    <t>-2.96286099307828e-09 - 1.00565004575236e-05i</t>
  </si>
  <si>
    <t>-3.00831813311349e-09 - 1.03581217783426e-05i</t>
  </si>
  <si>
    <t>-3.05379219849142e-09 - 1.06657107652649e-05i</t>
  </si>
  <si>
    <t>-3.09928626634729e-09 - 1.09793257049878e-05i</t>
  </si>
  <si>
    <t>-3.14480335182931e-09 - 1.12990248775044e-05i</t>
  </si>
  <si>
    <t>-3.19034644386094e-09 - 1.16248665561035e-05i</t>
  </si>
  <si>
    <t>-3.23591850969665e-09 - 1.19569090071873e-05i</t>
  </si>
  <si>
    <t>-3.28152250299145e-09 - 1.22952104902042e-05i</t>
  </si>
  <si>
    <t>-3.37283820819190e-09 - 1.29908235544613e-05i</t>
  </si>
  <si>
    <t>-7.67545260253273e-12 + 5.21335876659633e-10i</t>
  </si>
  <si>
    <t>-1.18418644769980e-10 + 3.00826502424351e-09i</t>
  </si>
  <si>
    <t>-5.97345444372983e-10 + 8.88844306728224e-09i</t>
  </si>
  <si>
    <t>-8.16653464929165e-10 + 1.10330776160250e-08i</t>
  </si>
  <si>
    <t>-1.41482406482014e-09 + 1.62482210454601e-08i</t>
  </si>
  <si>
    <t>-1.80416306327395e-09 + 1.93487749105569e-08i</t>
  </si>
  <si>
    <t>-2.26002838243770e-09 + 2.27969728968905e-08i</t>
  </si>
  <si>
    <t>-2.78666144878602e-09 + 2.66064302601085e-08i</t>
  </si>
  <si>
    <t>-3.38786396724795e-09 + 3.07903773260476e-08i</t>
  </si>
  <si>
    <t>-7.61585638192353e-09 + 5.77737870520847e-08i</t>
  </si>
  <si>
    <t>-8.72119323773029e-09 + 6.44707361110772e-08i</t>
  </si>
  <si>
    <t>-9.91669588506542e-09 + 7.16301054731180e-08i</t>
  </si>
  <si>
    <t>-1.40531615480233e-08 + 9.60077228194124e-08i</t>
  </si>
  <si>
    <t>-1.56173418402413e-08 + 1.05142091138665e-07i</t>
  </si>
  <si>
    <t>-1.72748377516931e-08 + 1.14801895250926e-07i</t>
  </si>
  <si>
    <t>-1.90258488290666e-08 + 1.24999969606867e-07i</t>
  </si>
  <si>
    <t>-2.08704801649989e-08 + 1.35749230066659e-07i</t>
  </si>
  <si>
    <t>-2.28087586181888e-08 + 1.47062671939106e-07i</t>
  </si>
  <si>
    <t>-2.48406469065974e-08 + 1.58953366970571e-07i</t>
  </si>
  <si>
    <t>-2.69660557666251e-08 + 1.71434459613508e-07i</t>
  </si>
  <si>
    <t>-3.14968792295787e-08 + 1.98220753678004e-07i</t>
  </si>
  <si>
    <t>-3.39019416637074e-08 + 2.12552568706211e-07i</t>
  </si>
  <si>
    <t>-3.89903357453451e-08 + 2.43160488194535e-07i</t>
  </si>
  <si>
    <t>-4.16732161951624e-08 + 2.59463523302988e-07i</t>
  </si>
  <si>
    <t>-4.44482398729070e-08 + 2.76450635596074e-07i</t>
  </si>
  <si>
    <t>-4.73151686131518e-08 + 2.94135394325795e-07i</t>
  </si>
  <si>
    <t>-5.02737641677593e-08 + 3.12531403650367e-07i</t>
  </si>
  <si>
    <t>-5.33237901595144e-08 + 3.31652299317384e-07i</t>
  </si>
  <si>
    <t>-5.96972062945071e-08 + 3.72123432451639e-07i</t>
  </si>
  <si>
    <t>-6.30201454109770e-08 + 3.93501072953606e-07i</t>
  </si>
  <si>
    <t>-6.64336145557522e-08 + 4.15658400903523e-07i</t>
  </si>
  <si>
    <t>-6.99374040999407e-08 + 4.38609168671615e-07i</t>
  </si>
  <si>
    <t>-7.35313115678831e-08 + 4.62367145226871e-07i</t>
  </si>
  <si>
    <t>-7.72151418572088e-08 + 4.86946114347136e-07i</t>
  </si>
  <si>
    <t>-8.48518279477537e-08 + 5.38622229848141e-07i</t>
  </si>
  <si>
    <t>-1.01196518323599e-07 + 6.52434151764991e-07i</t>
  </si>
  <si>
    <t>-1.23623762014847e-07 + 8.15453078183618e-07i</t>
  </si>
  <si>
    <t>-1.28374096061768e-07 + 8.50962665770789e-07i</t>
  </si>
  <si>
    <t>-1.38138752519788e-07 + 9.24998607985728e-07i</t>
  </si>
  <si>
    <t>-1.48254733471916e-07 + 1.00314941295245e-06i</t>
  </si>
  <si>
    <t>-1.69537832358306e-07 + 1.17223972601925e-06i</t>
  </si>
  <si>
    <t>-1.75077131695227e-07 + 1.21725758365604e-06i</t>
  </si>
  <si>
    <t>-1.80703697500627e-07 + 1.26340131341829e-06i</t>
  </si>
  <si>
    <t>-1.98106352828058e-07 + 1.40872653125701e-06i</t>
  </si>
  <si>
    <t>-2.04081358834974e-07 + 1.45951254247922e-06i</t>
  </si>
  <si>
    <t>-2.22527983993132e-07 + 1.61909767225065e-06i</t>
  </si>
  <si>
    <t>-2.35259923383512e-07 + 1.73164908841741e-06i</t>
  </si>
  <si>
    <t>-2.41756016715328e-07 + 1.78981481425391e-06i</t>
  </si>
  <si>
    <t>-2.48338804808664e-07 + 1.84925904626802e-06i</t>
  </si>
  <si>
    <t>-2.55008249306306e-07 + 1.90999565352986e-06i</t>
  </si>
  <si>
    <t>-2.75536164082783e-07 + 2.10009839607506e-06i</t>
  </si>
  <si>
    <t>-2.89654096298220e-07 + 2.23354963482466e-06i</t>
  </si>
  <si>
    <t>-3.04117873984884e-07 + 2.37250310626964e-06i</t>
  </si>
  <si>
    <t>-3.18927282091810e-07 + 2.51706967064237e-06i</t>
  </si>
  <si>
    <t>-3.34082124815569e-07 + 2.66736016125329e-06i</t>
  </si>
  <si>
    <t>-3.41789027785492e-07 + 2.74468650676866e-06i</t>
  </si>
  <si>
    <t>-3.49582223796991e-07 + 2.82348538377815e-06i</t>
  </si>
  <si>
    <t>-3.57461693015622e-07 + 2.90377063857210e-06i</t>
  </si>
  <si>
    <t>-3.65427416504331e-07 + 2.98555611564070e-06i</t>
  </si>
  <si>
    <t>-3.73479376181774e-07 + 3.06885565765867e-06i</t>
  </si>
  <si>
    <t>-3.81617554782713e-07 + 3.15368310547050e-06i</t>
  </si>
  <si>
    <t>-3.89841935820649e-07 + 3.24005229807664e-06i</t>
  </si>
  <si>
    <t>-3.98152503552261e-07 + 3.32797707262011e-06i</t>
  </si>
  <si>
    <t>-4.06549242943740e-07 + 3.41747126437383e-06i</t>
  </si>
  <si>
    <t>-4.23601179929070e-07 + 3.60122323117982e-06i</t>
  </si>
  <si>
    <t>2.42214483457712e-16 - 1.86976510701166e-20i</t>
  </si>
  <si>
    <t>3.76973907441175e-15 - 2.91003514044779e-19i</t>
  </si>
  <si>
    <t>1.90532613839962e-14 - 1.47080896245366e-18i</t>
  </si>
  <si>
    <t>2.60549675579934e-14 - 2.01130289604512e-18i</t>
  </si>
  <si>
    <t>4.51564647080070e-14 - 3.48583539934249e-18i</t>
  </si>
  <si>
    <t>5.75914338370155e-14 - 4.44574791375027e-18i</t>
  </si>
  <si>
    <t>7.21526928961605e-14 - 5.56979853674697e-18i</t>
  </si>
  <si>
    <t>8.89760683415722e-14 - 6.86847233779072e-18i</t>
  </si>
  <si>
    <t>1.08183363652647e-13 - 8.35117188820740e-18i</t>
  </si>
  <si>
    <t>2.43296377242322e-13 - 1.87811674321061e-17i</t>
  </si>
  <si>
    <t>2.78627088180437e-13 - 2.15085076627549e-17i</t>
  </si>
  <si>
    <t>3.16842575393306e-13 - 2.44585370548060e-17i</t>
  </si>
  <si>
    <t>4.49087002573927e-13 - 3.46670932075697e-17i</t>
  </si>
  <si>
    <t>4.99100425428493e-13 - 3.85278595664077e-17i</t>
  </si>
  <si>
    <t>5.52100459616817e-13 - 4.26191762036745e-17i</t>
  </si>
  <si>
    <t>6.08093597759554e-13 - 4.69415443146488e-17i</t>
  </si>
  <si>
    <t>6.67083268502508e-13 - 5.14952285722849e-17i</t>
  </si>
  <si>
    <t>7.29070353800409e-13 - 5.62802970587284e-17i</t>
  </si>
  <si>
    <t>7.94053638806264e-13 - 6.12966559943473e-17i</t>
  </si>
  <si>
    <t>8.62030200797349e-13 - 6.65440797607191e-17i</t>
  </si>
  <si>
    <t>1.00694487877549e-12 - 7.77307109030578e-17i</t>
  </si>
  <si>
    <t>1.33244405850603e-12 - 1.02857491099393e-16i</t>
  </si>
  <si>
    <t>1.42120722192599e-12 - 1.09709528326126e-16i</t>
  </si>
  <si>
    <t>1.51290997436464e-12 - 1.16788485962310e-16i</t>
  </si>
  <si>
    <t>1.60754429544146e-12 - 1.24093744877847e-16i</t>
  </si>
  <si>
    <t>1.70510220213676e-12 - 1.31624688826697e-16i</t>
  </si>
  <si>
    <t>1.90895733705204e-12 - 1.47361205186434e-16i</t>
  </si>
  <si>
    <t>2.01523921447492e-12 - 1.55565592598621e-16i</t>
  </si>
  <si>
    <t>2.12441403567498e-12 - 1.63993299659324e-16i</t>
  </si>
  <si>
    <t>2.23647461442828e-12 - 1.72643771630834e-16i</t>
  </si>
  <si>
    <t>2.35141399191891e-12 - 1.81516471330112e-16i</t>
  </si>
  <si>
    <t>2.46922544679390e-12 - 1.90610879904982e-16i</t>
  </si>
  <si>
    <t>2.71343892672654e-12 - 2.09462842715853e-16i</t>
  </si>
  <si>
    <t>3.80400113261391e-12 - 2.93648360050942e-16i</t>
  </si>
  <si>
    <t>3.95303169675943e-12 - 3.05152715395003e-16i</t>
  </si>
  <si>
    <t>4.10487246372829e-12 - 3.16874003232434e-16i</t>
  </si>
  <si>
    <t>4.41696989588655e-12 - 3.40966240835530e-16i</t>
  </si>
  <si>
    <t>4.74026584481876e-12 - 3.65922943503445e-16i</t>
  </si>
  <si>
    <t>5.42035654619851e-12 - 4.18422275702338e-16i</t>
  </si>
  <si>
    <t>5.59734251632449e-12 - 4.32084637533393e-16i</t>
  </si>
  <si>
    <t>5.77710900398563e-12 - 4.45961640313763e-16i</t>
  </si>
  <si>
    <t>6.33307036140284e-12 - 4.88878856993212e-16i</t>
  </si>
  <si>
    <t>6.52393826477118e-12 - 5.03612829160029e-16i</t>
  </si>
  <si>
    <t>7.11315978903323e-12 - 5.49097551239324e-16i</t>
  </si>
  <si>
    <t>7.72727589257342e-12 - 5.96504000501218e-16i</t>
  </si>
  <si>
    <t>8.80602819662447e-12 - 6.79777857143868e-16i</t>
  </si>
  <si>
    <t>9.25683233573389e-12 - 7.14577504025859e-16i</t>
  </si>
  <si>
    <t>9.71865556916424e-12 - 7.50227765527505e-16i</t>
  </si>
  <si>
    <t>1.01914913345787e-11 - 7.86728135071819e-16i</t>
  </si>
  <si>
    <t>1.06753336828362e-11 - 8.24078153417204e-16i</t>
  </si>
  <si>
    <t>1.09213806182329e-11 - 8.43071649096095e-16i</t>
  </si>
  <si>
    <t>1.11701772142283e-11 - 8.62277403735319e-16i</t>
  </si>
  <si>
    <t>1.14217228727417e-11 - 8.81695371166267e-16i</t>
  </si>
  <si>
    <t>1.16760170235115e-11 - 9.01325507367833e-16i</t>
  </si>
  <si>
    <t>1.19330591230957e-11 - 9.21167770389213e-16i</t>
  </si>
  <si>
    <t>1.21928486533973e-11 - 9.41222120236114e-16i</t>
  </si>
  <si>
    <t>1.24553851208535e-11 - 9.61488518808163e-16i</t>
  </si>
  <si>
    <t>1.27206680553514e-11 - 9.81966929815177e-16i</t>
  </si>
  <si>
    <t>1.29886970092407e-11 - 1.00265731870097e-15i</t>
  </si>
  <si>
    <t>1.35329912928799e-11 - 1.04467390024334e-15i</t>
  </si>
  <si>
    <t>power dissipation=real((-2*pi*p0*p0/(w*k*rho))*real(A0+3A1))</t>
  </si>
  <si>
    <t>Complex Power dissipated/W</t>
  </si>
  <si>
    <t>Real Power dissipated (W)</t>
  </si>
  <si>
    <t>Scaled power=real(Power) /(real(kc)*a^3)</t>
  </si>
  <si>
    <t>density water</t>
  </si>
  <si>
    <t>viscosity water</t>
  </si>
  <si>
    <t>kg/m3</t>
  </si>
  <si>
    <t>Pa s</t>
  </si>
  <si>
    <t>real(kca)</t>
  </si>
  <si>
    <t>speed water</t>
  </si>
  <si>
    <t>m/s</t>
  </si>
  <si>
    <t>COMSOL Scattered viscous PD, W</t>
  </si>
  <si>
    <t>COMSOL power /(real(kc)*a3), Wm2</t>
  </si>
  <si>
    <t>real(kc)*a3</t>
  </si>
  <si>
    <t>real(ksa)</t>
  </si>
  <si>
    <t>-1.08402868739556e-10 - 2.37853411557115e-07i</t>
  </si>
  <si>
    <t>-9.66377952196864e-10 - 1.80735372777148e-06i</t>
  </si>
  <si>
    <t>-1.00935711689291e-09 - 1.90418467565797e-06i</t>
  </si>
  <si>
    <t>-1.18509455906638e-09 - 2.32607189243615e-06i</t>
  </si>
  <si>
    <t>-1.22979278368677e-09 - 2.44047706611491e-06i</t>
  </si>
  <si>
    <t>-1.27472677058361e-09 - 2.55857257294072e-06i</t>
  </si>
  <si>
    <t>-1.41064098908084e-09 - 2.93558589746342e-06i</t>
  </si>
  <si>
    <t>-1.68527725307119e-09 - 3.79714517050433e-06i</t>
  </si>
  <si>
    <t>-2.18952198432352e-09 - 5.78548118387672e-06i</t>
  </si>
  <si>
    <t>-2.37197091093145e-09 - 6.65194905160136e-06i</t>
  </si>
  <si>
    <t>-2.55397387859649e-09 - 7.60083309470561e-06i</t>
  </si>
  <si>
    <t>-2.64486490589380e-09 - 8.10734843688684e-06i</t>
  </si>
  <si>
    <t>-2.82655958681961e-09 - 9.18685952762797e-06i</t>
  </si>
  <si>
    <t>-3.32716140052759e-09 - 1.26398292575384e-05i</t>
  </si>
  <si>
    <t>-3.64787390233290e-09 - 1.52339362660405e-05i</t>
  </si>
  <si>
    <t>-3.78617977849685e-09 - 1.64462778651206e-05i</t>
  </si>
  <si>
    <t>-3.83242617951827e-09 - 1.68642293085551e-05i</t>
  </si>
  <si>
    <t>-3.87875297481816e-09 - 1.72891964821080e-05i</t>
  </si>
  <si>
    <t>-3.92516556374155e-09 - 1.77212375385368e-05i</t>
  </si>
  <si>
    <t>-3.97166972848380e-09 - 1.81604106224405e-05i</t>
  </si>
  <si>
    <t>-4.01827164486374e-09 - 1.86067738701584e-05i</t>
  </si>
  <si>
    <t>-4.06497790393965e-09 - 1.90603854097212e-05i</t>
  </si>
  <si>
    <t>-4.11179554599993e-09 - 1.95213033606747e-05i</t>
  </si>
  <si>
    <t>-4.15873207909096e-09 - 1.99895858342731e-05i</t>
  </si>
  <si>
    <t>-4.20579550101673e-09 - 2.04652909331208e-05i</t>
  </si>
  <si>
    <t>-4.25299431412956e-09 - 2.09484767512928e-05i</t>
  </si>
  <si>
    <t>-4.34783482165894e-09 - 2.19375228787139e-05i</t>
  </si>
  <si>
    <t>-4.39549625551620e-09 - 2.24434993326754e-05i</t>
  </si>
  <si>
    <t>-4.44333260652373e-09 - 2.29571887952857e-05i</t>
  </si>
  <si>
    <t>-4.53957605477347e-09 - 2.40079389386809e-05i</t>
  </si>
  <si>
    <t>-4.58800771418395e-09 - 2.45451156931501e-05i</t>
  </si>
  <si>
    <t>-4.63666344748001e-09 - 2.50902376035760e-05i</t>
  </si>
  <si>
    <t>-4.68555716827837e-09 - 2.56433626841370e-05i</t>
  </si>
  <si>
    <t>-4.73470346144003e-09 - 2.62045489398474e-05i</t>
  </si>
  <si>
    <t>-4.78411761259358e-09 - 2.67738543665000e-05i</t>
  </si>
  <si>
    <t>-4.88381410159920e-09 - 2.79370546693030e-05i</t>
  </si>
  <si>
    <t>-4.93413055629119e-09 - 2.85310654903724e-05i</t>
  </si>
  <si>
    <t>-5.03579065176568e-09 - 2.97441982631700e-05i</t>
  </si>
  <si>
    <t>-5.08717284765245e-09 - 3.03634361028605e-05i</t>
  </si>
  <si>
    <t>-5.29686812659623e-09 - 3.29262153923874e-05i</t>
  </si>
  <si>
    <t>-5.35044544005314e-09 - 3.35886567231352e-05i</t>
  </si>
  <si>
    <t>-5.40453169626510e-09 - 3.42599124329180e-05i</t>
  </si>
  <si>
    <t>-5.62648244077382e-09 - 3.70342363196050e-05i</t>
  </si>
  <si>
    <t>-5.79960719891938e-09 - 3.92103648532448e-05i</t>
  </si>
  <si>
    <t>-5.85874236818396e-09 - 3.99542180766511e-05i</t>
  </si>
  <si>
    <t>-5.91864365002413e-09 - 4.07074061450623e-05i</t>
  </si>
  <si>
    <t>-5.97934397186929e-09 - 4.14699868360446e-05i</t>
  </si>
  <si>
    <t>-6.04087715860267e-09 - 4.22420179164698e-05i</t>
  </si>
  <si>
    <t>-6.10327795550201e-09 - 4.30235571425604e-05i</t>
  </si>
  <si>
    <t>-6.16658201536184e-09 - 4.38146622597063e-05i</t>
  </si>
  <si>
    <t>-6.29604722164117e-09 - 4.54258010948522e-05i</t>
  </si>
  <si>
    <t>-6.36228436630989e-09 - 4.62459502493060e-05i</t>
  </si>
  <si>
    <t>-6.49796490054933e-09 - 4.79156965405885e-05i</t>
  </si>
  <si>
    <t>-6.56749005744566e-09 - 4.87654090475854e-05i</t>
  </si>
  <si>
    <t>-6.85782345170383e-09 - 5.22645336126490e-05i</t>
  </si>
  <si>
    <t>-6.93368937135752e-09 - 5.31646715878717e-05i</t>
  </si>
  <si>
    <t>-7.01096167215656e-09 - 5.40750675364503e-05i</t>
  </si>
  <si>
    <t>-7.33510063059385e-09 - 5.78203828818881e-05i</t>
  </si>
  <si>
    <t>-7.59545548241727e-09 - 6.07398993228086e-05i</t>
  </si>
  <si>
    <t>-7.68581538295523e-09 - 6.17344316574746e-05i</t>
  </si>
  <si>
    <t>-7.77805732646739e-09 - 6.27397399369087e-05i</t>
  </si>
  <si>
    <t>-7.87223978240886e-09 - 6.37558816534301e-05i</t>
  </si>
  <si>
    <t>-7.96842238605948e-09 - 6.47829142871267e-05i</t>
  </si>
  <si>
    <t>-8.06666594852447e-09 - 6.58208953057826e-05i</t>
  </si>
  <si>
    <t>-8.16703247972052e-09 - 6.68698821647652e-05i</t>
  </si>
  <si>
    <t>-8.26958519146296e-09 - 6.79299323070719e-05i</t>
  </si>
  <si>
    <t>-8.37438850261553e-09 - 6.90011031630723e-05i</t>
  </si>
  <si>
    <t>-8.48150807862149e-09 - 7.00834521507398e-05i</t>
  </si>
  <si>
    <t>-8.59101081684734e-09 - 7.11770366753008e-05i</t>
  </si>
  <si>
    <t>-8.70296486981681e-09 - 7.22819141292464e-05i</t>
  </si>
  <si>
    <t>-8.81743966305719e-09 - 7.33981418924498e-05i</t>
  </si>
  <si>
    <t>-9.17670200401169e-09 - 7.68155006427231e-05i</t>
  </si>
  <si>
    <t>-9.30197980616721e-09 - 7.79777031834231e-05i</t>
  </si>
  <si>
    <t>-1.25819843505395e-08 + 8.73860377534991e-08i</t>
  </si>
  <si>
    <t>-8.88043310104570e-08 + 5.65747003965101e-07i</t>
  </si>
  <si>
    <t>-9.28460512755419e-08 + 5.93748023584737e-07i</t>
  </si>
  <si>
    <t>-1.09902048230793e-07 + 7.14791385137078e-07i</t>
  </si>
  <si>
    <t>-1.14387621939984e-07 + 7.47381306676999e-07i</t>
  </si>
  <si>
    <t>-1.18961566201020e-07 + 7.80930581913932e-07i</t>
  </si>
  <si>
    <t>-1.33212460458737e-07 + 8.87473217435365e-07i</t>
  </si>
  <si>
    <t>-1.64085868488070e-07 + 1.12833386037146e-06i</t>
  </si>
  <si>
    <t>-1.92218369049368e-07 + 1.35912190815543e-06i</t>
  </si>
  <si>
    <t>-2.10143333170390e-07 + 1.51149381903473e-06i</t>
  </si>
  <si>
    <t>-2.28850565062451e-07 + 1.67474799832815e-06i</t>
  </si>
  <si>
    <t>-2.61764313648523e-07 + 1.97203850369901e-06i</t>
  </si>
  <si>
    <t>-2.82551885260584e-07 + 2.16614316615728e-06i</t>
  </si>
  <si>
    <t>-2.96842768371952e-07 + 2.30233166207383e-06i</t>
  </si>
  <si>
    <t>-3.26461535663080e-07 + 2.59149249915798e-06i</t>
  </si>
  <si>
    <t>-4.15032139638936e-07 + 3.50854870672831e-06i</t>
  </si>
  <si>
    <t>-4.76823744107526e-07 + 4.19158342420775e-06i</t>
  </si>
  <si>
    <t>-4.85995454423461e-07 + 4.29582464377446e-06i</t>
  </si>
  <si>
    <t>-5.04597028271710e-07 + 4.50944389052004e-06i</t>
  </si>
  <si>
    <t>-5.14026874196571e-07 + 4.61884954361929e-06i</t>
  </si>
  <si>
    <t>-5.23542748396575e-07 + 4.73000429714036e-06i</t>
  </si>
  <si>
    <t>-5.33144643062635e-07 + 4.84292195901444e-06i</t>
  </si>
  <si>
    <t>-5.42832550754997e-07 + 4.95761633514321e-06i</t>
  </si>
  <si>
    <t>-5.52606464388543e-07 + 5.07410122938907e-06i</t>
  </si>
  <si>
    <t>-5.62466377218808e-07 + 5.19239044356507e-06i</t>
  </si>
  <si>
    <t>-5.72412282828922e-07 + 5.31249777742499e-06i</t>
  </si>
  <si>
    <t>-5.82444175116777e-07 + 5.43443702865343e-06i</t>
  </si>
  <si>
    <t>-5.92562048283217e-07 + 5.55822199285565e-06i</t>
  </si>
  <si>
    <t>-6.02765896820576e-07 + 5.68386646354756e-06i</t>
  </si>
  <si>
    <t>-6.23431499370284e-07 + 5.94078908795654e-06i</t>
  </si>
  <si>
    <t>-6.33893243729758e-07 + 6.07209481816709e-06i</t>
  </si>
  <si>
    <t>-6.44440944135349e-07 + 6.20531520783381e-06i</t>
  </si>
  <si>
    <t>-6.65794196507730e-07 + 6.47755509504787e-06i</t>
  </si>
  <si>
    <t>-6.76599740762522e-07 + 6.61660215196291e-06i</t>
  </si>
  <si>
    <t>-6.87491225623710e-07 + 6.75761898704830e-06i</t>
  </si>
  <si>
    <t>-6.98468647777070e-07 + 6.90061937455178e-06i</t>
  </si>
  <si>
    <t>-7.09532004112238e-07 + 7.04561708652723e-06i</t>
  </si>
  <si>
    <t>-7.20681291715956e-07 + 7.19262589282400e-06i</t>
  </si>
  <si>
    <t>-7.43237650025430e-07 + 7.49273185668978e-06i</t>
  </si>
  <si>
    <t>-7.54644715835575e-07 + 7.64585654283549e-06i</t>
  </si>
  <si>
    <t>-7.77716609840070e-07 + 7.95831812814484e-06i</t>
  </si>
  <si>
    <t>-7.89381434166428e-07 + 8.11768254235837e-06i</t>
  </si>
  <si>
    <t>-8.36899875887157e-07 + 8.77635191188147e-06i</t>
  </si>
  <si>
    <t>-8.48994265836342e-07 + 8.94639092414462e-06i</t>
  </si>
  <si>
    <t>-8.61174565460241e-07 + 9.11860609290292e-06i</t>
  </si>
  <si>
    <t>-9.10754846138243e-07 + 9.82950310067149e-06i</t>
  </si>
  <si>
    <t>-9.48842080547177e-07 + 1.03861985305839e-05i</t>
  </si>
  <si>
    <t>-9.61709638521891e-07 + 1.05763173971433e-05i</t>
  </si>
  <si>
    <t>-9.74663103235263e-07 + 1.07687359955540e-05i</t>
  </si>
  <si>
    <t>-9.87702474946344e-07 + 1.09634680442641e-05i</t>
  </si>
  <si>
    <t>-1.00082775402235e-06 + 1.11605272592472e-05i</t>
  </si>
  <si>
    <t>-1.01403894093723e-06 + 1.13599273539900e-05i</t>
  </si>
  <si>
    <t>-1.02733603626950e-06 + 1.15616820394791e-05i</t>
  </si>
  <si>
    <t>-1.05418795501228e-06 + 1.19723100140689e-05i</t>
  </si>
  <si>
    <t>-1.06774278008725e-06 + 1.21812107125306e-05i</t>
  </si>
  <si>
    <t>-1.09511016654358e-06 + 1.26062540360802e-05i</t>
  </si>
  <si>
    <t>-1.10892273017349e-06 + 1.28224240551873e-05i</t>
  </si>
  <si>
    <t>-1.12282120906155e-06 + 1.30410445708887e-05i</t>
  </si>
  <si>
    <t>-1.16503215132055e-06 + 1.37117459897723e-05i</t>
  </si>
  <si>
    <t>-1.17927430574210e-06 + 1.39403053709367e-05i</t>
  </si>
  <si>
    <t>-1.19360238312382e-06 + 1.41713836750647e-05i</t>
  </si>
  <si>
    <t>-1.25177395971087e-06 + 1.51211596273952e-05i</t>
  </si>
  <si>
    <t>-1.29630493042968e-06 + 1.58606102026849e-05i</t>
  </si>
  <si>
    <t>-1.31132046380962e-06 + 1.61123320473186e-05i</t>
  </si>
  <si>
    <t>-1.32642193950189e-06 + 1.63666958132053e-05i</t>
  </si>
  <si>
    <t>-1.34160936007763e-06 + 1.66237151530624e-05i</t>
  </si>
  <si>
    <t>-1.35688272818796e-06 + 1.68834037168059e-05i</t>
  </si>
  <si>
    <t>-1.37224204656790e-06 + 1.71457751515373e-05i</t>
  </si>
  <si>
    <t>-1.38768731803278e-06 + 1.74108431015297e-05i</t>
  </si>
  <si>
    <t>-1.40321854548029e-06 + 1.76786212082145e-05i</t>
  </si>
  <si>
    <t>-1.41883573188891e-06 + 1.79491231101675e-05i</t>
  </si>
  <si>
    <t>-1.43453888031801e-06 + 1.82223624430955e-05i</t>
  </si>
  <si>
    <t>-1.45032799390837e-06 + 1.84983528398225e-05i</t>
  </si>
  <si>
    <t>-1.46620307588140e-06 + 1.87771079302760e-05i</t>
  </si>
  <si>
    <t>-1.48216412953917e-06 + 1.90586413414734e-05i</t>
  </si>
  <si>
    <t>-1.49821115826440e-06 + 1.93429666975081e-05i</t>
  </si>
  <si>
    <t>-1.51434416552032e-06 + 1.96300976195359e-05i</t>
  </si>
  <si>
    <t>-1.53056315485180e-06 + 1.99200477257610e-05i</t>
  </si>
  <si>
    <t>-1.54686812988302e-06 + 2.02128306314225e-05i</t>
  </si>
  <si>
    <t>4.02050044181270e-13 - 3.10360938434088e-17i</t>
  </si>
  <si>
    <t>2.83982874106412e-12 - 2.19219454350160e-16i</t>
  </si>
  <si>
    <t>2.96906621161559e-12 - 2.29195889677479e-16i</t>
  </si>
  <si>
    <t>3.51438649861409e-12 - 2.71291673142607e-16i</t>
  </si>
  <si>
    <t>3.65778469190206e-12 - 2.82361239850214e-16i</t>
  </si>
  <si>
    <t>4.25951970890782e-12 - 3.28811936043237e-16i</t>
  </si>
  <si>
    <t>5.24615339479875e-12 - 4.04974732460126e-16i</t>
  </si>
  <si>
    <t>6.71757689396374e-12 - 5.18560686408913e-16i</t>
  </si>
  <si>
    <t>7.31510099857260e-12 - 5.64686322888083e-16i</t>
  </si>
  <si>
    <t>8.15049885828792e-12 - 6.29174529632360e-16i</t>
  </si>
  <si>
    <t>9.03005244330282e-12 - 6.97071320093902e-16i</t>
  </si>
  <si>
    <t>9.48636699100845e-12 - 7.32296340783911e-16i</t>
  </si>
  <si>
    <t>1.04320370355282e-11 - 8.05296965137489e-16i</t>
  </si>
  <si>
    <t>1.32594715567089e-11 - 1.02355965259511e-15i</t>
  </si>
  <si>
    <t>1.52317384882209e-11 - 1.17580801683869e-15i</t>
  </si>
  <si>
    <t>1.61181452290996e-11 - 1.24423383395149e-15i</t>
  </si>
  <si>
    <t>1.64190987918463e-11 - 1.26746582497125e-15i</t>
  </si>
  <si>
    <t>1.67227943200938e-11 - 1.29090948093131e-15i</t>
  </si>
  <si>
    <t>1.70292316223682e-11 - 1.31456478705092e-15i</t>
  </si>
  <si>
    <t>1.73384105230296e-11 - 1.33843172977162e-15i</t>
  </si>
  <si>
    <t>1.76503308619189e-11 - 1.36251029672999e-15i</t>
  </si>
  <si>
    <t>1.79649924941411e-11 - 1.38680047674093e-15i</t>
  </si>
  <si>
    <t>1.82823952900107e-11 - 1.41130225979341e-15i</t>
  </si>
  <si>
    <t>1.86025391348396e-11 - 1.43601563703413e-15i</t>
  </si>
  <si>
    <t>1.89254239287942e-11 - 1.46094060075647e-15i</t>
  </si>
  <si>
    <t>1.92510495866874e-11 - 1.48607714438445e-15i</t>
  </si>
  <si>
    <t>1.99105232265821e-11 - 1.53698495069177e-15i</t>
  </si>
  <si>
    <t>2.02443711106670e-11 - 1.56275620581246e-15i</t>
  </si>
  <si>
    <t>2.05809596627501e-11 - 1.58873902571326e-15i</t>
  </si>
  <si>
    <t>2.12623587312239e-11 - 1.64133935679152e-15i</t>
  </si>
  <si>
    <t>2.16071692627621e-11 - 1.66795686913829e-15i</t>
  </si>
  <si>
    <t>2.19547204924362e-11 - 1.69478594859163e-15i</t>
  </si>
  <si>
    <t>2.23050124624216e-11 - 1.72182659840725e-15i</t>
  </si>
  <si>
    <t>2.26580452285185e-11 - 1.74907882289262e-15i</t>
  </si>
  <si>
    <t>2.30138188602501e-11 - 1.77654262741456e-15i</t>
  </si>
  <si>
    <t>2.37335890658193e-11 - 1.83210500321588e-15i</t>
  </si>
  <si>
    <t>2.40975858460225e-11 - 1.86020359042556e-15i</t>
  </si>
  <si>
    <t>2.48338033771322e-11 - 1.91703561100453e-15i</t>
  </si>
  <si>
    <t>2.52060244142860e-11 - 1.94576906647055e-15i</t>
  </si>
  <si>
    <t>2.67223276607778e-11 - 2.06281949473010e-15i</t>
  </si>
  <si>
    <t>2.71082592252251e-11 - 2.09261132891758e-15i</t>
  </si>
  <si>
    <t>2.74969335278191e-11 - 2.12261488768945e-15i</t>
  </si>
  <si>
    <t>2.86794153417745e-11 - 2.21389610274511e-15i</t>
  </si>
  <si>
    <t>2.90790631391106e-11 - 2.24474675609522e-15i</t>
  </si>
  <si>
    <t>3.02944722123497e-11 - 2.33856977788345e-15i</t>
  </si>
  <si>
    <t>3.07050981938572e-11 - 2.37026788781044e-15i</t>
  </si>
  <si>
    <t>3.11184695513535e-11 - 2.40217792594900e-15i</t>
  </si>
  <si>
    <t>3.15345866428139e-11 - 2.43429991993289e-15i</t>
  </si>
  <si>
    <t>3.19534498391921e-11 - 2.46663389839772e-15i</t>
  </si>
  <si>
    <t>3.23750595246184e-11 - 2.49917989099629e-15i</t>
  </si>
  <si>
    <t>3.27994160961930e-11 - 2.53193792838261e-15i</t>
  </si>
  <si>
    <t>3.36563715522790e-11 - 2.59809026523626e-15i</t>
  </si>
  <si>
    <t>3.40889712969999e-11 - 2.63148463110714e-15i</t>
  </si>
  <si>
    <t>3.49624170699520e-11 - 2.69890993143678e-15i</t>
  </si>
  <si>
    <t>3.54032640382770e-11 - 2.73294093846572e-15i</t>
  </si>
  <si>
    <t>3.71941573888364e-11 - 2.87118824099913e-15i</t>
  </si>
  <si>
    <t>3.76487597171870e-11 - 2.90628108759451e-15i</t>
  </si>
  <si>
    <t>3.81061147386655e-11 - 2.94158642724512e-15i</t>
  </si>
  <si>
    <t>3.99630734210747e-11 - 3.08493361689150e-15i</t>
  </si>
  <si>
    <t>4.13847251862691e-11 - 3.19467746155907e-15i</t>
  </si>
  <si>
    <t>4.18641235629479e-11 - 3.23168442927942e-15i</t>
  </si>
  <si>
    <t>4.23462803013611e-11 - 3.26890432764082e-15i</t>
  </si>
  <si>
    <t>4.28311961044359e-11 - 3.30633721090546e-15i</t>
  </si>
  <si>
    <t>4.33188716900291e-11 - 3.34398313448801e-15i</t>
  </si>
  <si>
    <t>4.38093077911593e-11 - 3.38184215497356e-15i</t>
  </si>
  <si>
    <t>4.43025051561370e-11 - 3.41991433012762e-15i</t>
  </si>
  <si>
    <t>4.47984645486615e-11 - 3.45819971890368e-15i</t>
  </si>
  <si>
    <t>4.52971867478272e-11 - 3.49669838144361e-15i</t>
  </si>
  <si>
    <t>4.57986725485449e-11 - 3.53541037911023e-15i</t>
  </si>
  <si>
    <t>4.63029227614044e-11 - 3.57433577447671e-15i</t>
  </si>
  <si>
    <t>4.68099382128955e-11 - 3.61347463134360e-15i</t>
  </si>
  <si>
    <t>4.73197197455977e-11 - 3.65282701475348e-15i</t>
  </si>
  <si>
    <t>4.88656694999404e-11 - 3.77216599343879e-15i</t>
  </si>
  <si>
    <t>4.93865241086516e-11 - 3.81237315856335e-15i</t>
  </si>
  <si>
    <t>radius/nm</t>
  </si>
  <si>
    <t>2.70648512139711e-15 - 9.74518869309614e-12i</t>
  </si>
  <si>
    <t>-3.81787160342615e-15 + 4.18191348695408e-12i</t>
  </si>
  <si>
    <t>9.29030171659245e-20 - 7.17161159618591e-24i</t>
  </si>
  <si>
    <t>2.04416571104284e-14 - 7.79616896765337e-11i</t>
  </si>
  <si>
    <t>-9.54757079460732e-14 + 3.34496649899526e-11i</t>
  </si>
  <si>
    <t>2.82502412336574e-18 - 2.18076617753441e-22i</t>
  </si>
  <si>
    <t>6.30582568941189e-14 - 2.63122137898610e-10i</t>
  </si>
  <si>
    <t>-6.66097668954464e-13 + 1.12843219799751e-10i</t>
  </si>
  <si>
    <t>2.05540735751321e-17 - 1.58666356483352e-21i</t>
  </si>
  <si>
    <t>1.32350968359196e-13 - 6.23702517743957e-10i</t>
  </si>
  <si>
    <t>-2.64802576599111e-12 + 2.67263185853694e-10i</t>
  </si>
  <si>
    <t>8.29681245286829e-17 - 6.40469149587471e-21i</t>
  </si>
  <si>
    <t>3.12888474792244e-13 - 2.10505524506529e-09i</t>
  </si>
  <si>
    <t>-1.81700437393214e-11 + 8.99255761933168e-10i</t>
  </si>
  <si>
    <t>5.75627383153457e-16 - 4.44353277432591e-20i</t>
  </si>
  <si>
    <t>3.83123920548403e-13 - 3.34281192711110e-09i</t>
  </si>
  <si>
    <t>-3.73572625600624e-11 + 1.42462367783615e-09i</t>
  </si>
  <si>
    <t>1.18624214062932e-15 - 9.15714919831686e-20i</t>
  </si>
  <si>
    <t>3.99361495168828e-13 - 4.98995893596612e-09i</t>
  </si>
  <si>
    <t>-6.92224685248359e-11 + 2.12029704711881e-09i</t>
  </si>
  <si>
    <t>2.20138803721259e-15 - 1.69935277206146e-19i</t>
  </si>
  <si>
    <t>1.07083909966663e-13 - 9.74648800972796e-09i</t>
  </si>
  <si>
    <t>-1.90139330301914e-10 + 4.10955737124925e-09i</t>
  </si>
  <si>
    <t>6.05725602192581e-15 - 4.67587478352030e-19i</t>
  </si>
  <si>
    <t>-2.96814636427092e-13 - 1.29729251059437e-08i</t>
  </si>
  <si>
    <t>-2.89970765051083e-10 + 5.44419152680862e-09i</t>
  </si>
  <si>
    <t>9.24246635642069e-15 - 7.13468527945468e-19i</t>
  </si>
  <si>
    <t>-9.43815919227738e-13 - 1.68428625926925e-08i</t>
  </si>
  <si>
    <t>-4.23736442419784e-10 + 7.03115827562960e-09i</t>
  </si>
  <si>
    <t>1.35115025730823e-14 - 1.04301508703373e-18i</t>
  </si>
  <si>
    <t>-4.93654903220236e-12 - 3.28992251651245e-08i</t>
  </si>
  <si>
    <t>-1.08734269297524e-09 + 1.34812150053855e-08i</t>
  </si>
  <si>
    <t>3.46983389645454e-14 - 2.67852452673405e-18i</t>
  </si>
  <si>
    <t>-2.78640806008425e-11 - 9.02934320611237e-08i</t>
  </si>
  <si>
    <t>-4.06700027464530e-09 + 3.53617472672091e-08i</t>
  </si>
  <si>
    <t>1.29882428471373e-13 - 1.00262225983736e-17i</t>
  </si>
  <si>
    <t>-3.43609234213483e-11 - 1.03820014415008e-07i</t>
  </si>
  <si>
    <t>-4.82701123672625e-09 + 4.03332540041669e-08i</t>
  </si>
  <si>
    <t>1.54167596089224e-13 - 1.19009064893440e-17i</t>
  </si>
  <si>
    <t>-4.17805430947354e-11 - 1.18634589160423e-07i</t>
  </si>
  <si>
    <t>-5.67043661951943e-09 + 4.57174595729592e-08i</t>
  </si>
  <si>
    <t>1.81120391107342e-13 - 1.39815168203985e-17i</t>
  </si>
  <si>
    <t>-5.01763488297766e-11 - 1.34795785765270e-07i</t>
  </si>
  <si>
    <t>-6.59944321014025e-09 + 5.15268309798475e-08i</t>
  </si>
  <si>
    <t>2.10810420937533e-13 - 1.62734269081087e-17i</t>
  </si>
  <si>
    <t>-9.44594936283974e-11 - 2.14079525872184e-07i</t>
  </si>
  <si>
    <t>-1.12033637738381e-08 + 7.92643638546647e-08i</t>
  </si>
  <si>
    <t>3.57975081463487e-13 - 2.76337445616435e-17i</t>
  </si>
  <si>
    <t>-2.90105542713308e-10 - 5.35287481575340e-07i</t>
  </si>
  <si>
    <t>-2.91848543754307e-08 + 1.84519162836217e-07i</t>
  </si>
  <si>
    <t>9.32995742782371e-13 - 7.20222366533036e-17i</t>
  </si>
  <si>
    <t>-3.44288947881493e-10 - 6.24367881911680e-07i</t>
  </si>
  <si>
    <t>1.08387137544228e-12 - 8.36690213302015e-17i</t>
  </si>
  <si>
    <t>-3.73179336922583e-10 - 6.72394077703265e-07i</t>
  </si>
  <si>
    <t>-3.63998341800933e-08 + 2.27527999492538e-07i</t>
  </si>
  <si>
    <t>1.16376835686953e-12 - 8.98366371513386e-17i</t>
  </si>
  <si>
    <t>-4.03231901594446e-10 - 7.22822436596038e-07i</t>
  </si>
  <si>
    <t>1.24662847600184e-12 - 9.62329912134384e-17i</t>
  </si>
  <si>
    <t>-6.05957847371249e-10 - 1.07912024783217e-06i</t>
  </si>
  <si>
    <t>-5.64650136370300e-08 + 3.51511745595996e-07i</t>
  </si>
  <si>
    <t>1.80557580230658e-12 - 1.39380708577934e-16i</t>
  </si>
  <si>
    <t>-8.81857852892704e-10 - 1.62365125796060e-06i</t>
  </si>
  <si>
    <t>-8.09887073517549e-08 + 5.12359872995297e-07i</t>
  </si>
  <si>
    <t>2.58990250162631e-12 - 1.99926497333036e-16i</t>
  </si>
  <si>
    <t>-1.05275845624183e-09 - 2.00441345760124e-06i</t>
  </si>
  <si>
    <t>-9.69768307073025e-08 + 6.22639125037614e-07i</t>
  </si>
  <si>
    <t>3.10114585074746e-12 - 2.39391725082118e-16i</t>
  </si>
  <si>
    <t>-1.09654099267504e-09 - 2.10809858502476e-06i</t>
  </si>
  <si>
    <t>3.23606241250700e-12 - 2.49806555604836e-16i</t>
  </si>
  <si>
    <t>-1.14066548845700e-09 - 2.21529856340437e-06i</t>
  </si>
  <si>
    <t>-1.05504969995831e-07 + 6.83146953433542e-07i</t>
  </si>
  <si>
    <t>3.37381088779399e-12 - 2.60439994570126e-16i</t>
  </si>
  <si>
    <t>-1.50191226428250e-09 - 3.20645183294746e-06i</t>
  </si>
  <si>
    <t>-1.43152874521109e-07 + 9.63552713894491e-07i</t>
  </si>
  <si>
    <t>4.57721966883844e-12 - 3.53336658557653e-16i</t>
  </si>
  <si>
    <t>-1.59350494807681e-09 - 3.49348238722302e-06i</t>
  </si>
  <si>
    <t>-1.53444240891971e-07 + 1.04380258395694e-06i</t>
  </si>
  <si>
    <t>4.90610540608443e-12 - 3.78724862719429e-16i</t>
  </si>
  <si>
    <t>-1.63937629796197e-09 - 3.64320552743661e-06i</t>
  </si>
  <si>
    <t>-1.58721312596376e-07 + 1.08552610643120e-06i</t>
  </si>
  <si>
    <t>5.07473549260311e-12 - 3.91742195426539e-16i</t>
  </si>
  <si>
    <t>-1.86894200906624e-09 - 4.45623750698392e-06i</t>
  </si>
  <si>
    <t>-1.86417464114791e-07 + 1.31068479513064e-06i</t>
  </si>
  <si>
    <t>5.95965383065802e-12 - 4.60053115873155e-16i</t>
  </si>
  <si>
    <t>-1.91482870393265e-09 - 4.63213617806741e-06i</t>
  </si>
  <si>
    <t>6.14497493394588e-12 - 4.74358905005746e-16i</t>
  </si>
  <si>
    <t>-2.09809280188551e-09 - 5.38198576206196e-06i</t>
  </si>
  <si>
    <t>-2.16292224513674e-07 + 1.56468423720516e-06i</t>
  </si>
  <si>
    <t>6.91398459188425e-12 - 5.33722300820975e-16i</t>
  </si>
  <si>
    <t>-2.23518375307606e-09 - 5.99457594364833e-06i</t>
  </si>
  <si>
    <t>7.51980681158172e-12 - 5.80488507006182e-16i</t>
  </si>
  <si>
    <t>-2.32640647010687e-09 - 6.42775149729776e-06i</t>
  </si>
  <si>
    <t>7.93750697520755e-12 - 6.12732705618566e-16i</t>
  </si>
  <si>
    <t>-2.41750708611567e-09 - 6.88129762306586e-06i</t>
  </si>
  <si>
    <t>8.36625040192180e-12 - 6.45829384549034e-16i</t>
  </si>
  <si>
    <t>-2.46301766298972e-09 - 7.11585557970051e-06i</t>
  </si>
  <si>
    <t>-2.68606962983541e-07 + 2.03540146297888e-06i</t>
  </si>
  <si>
    <t>8.58476052395978e-12 - 6.62697186832493e-16i</t>
  </si>
  <si>
    <t>-2.73571768116223e-09 - 8.63586835998015e-06i</t>
  </si>
  <si>
    <t>-3.11479386902547e-07 + 2.44407782411828e-06i</t>
  </si>
  <si>
    <t>9.95369727078390e-12 - 7.68371716545934e-16i</t>
  </si>
  <si>
    <t>-3.41855599086575e-09 - 1.33482516189397e-05i</t>
  </si>
  <si>
    <t>-4.32256350724002e-07 + 3.69550866731887e-06i</t>
  </si>
  <si>
    <t>1.38092558332156e-11 - 1.06600003196141e-15i</t>
  </si>
  <si>
    <t>-3.46431789224186e-09 - 1.37121716816247e-05i</t>
  </si>
  <si>
    <t>-4.40997639525062e-07 + 3.79141884281912e-06i</t>
  </si>
  <si>
    <t>1.40882648128610e-11 - 1.08753801958447e-15i</t>
  </si>
  <si>
    <t>-3.51012717213613e-09 - 1.40826419657889e-05i</t>
  </si>
  <si>
    <t>-4.49825034399183e-07 + 3.88896758342634e-06i</t>
  </si>
  <si>
    <t>1.43700178862162e-11 - 1.10928783643408e-15i</t>
  </si>
  <si>
    <t>-3.55598720695841e-09 - 1.44597206870989e-05i</t>
  </si>
  <si>
    <t>-4.58738523954440e-07 + 3.98816871294789e-06i</t>
  </si>
  <si>
    <t>1.46545147261620e-11 - 1.13124945725841e-15i</t>
  </si>
  <si>
    <t>-3.60190154170134e-09 - 1.48434660537064e-05i</t>
  </si>
  <si>
    <t>-4.67738097316667e-07 + 4.08903605324204e-06i</t>
  </si>
  <si>
    <t>1.49417550238672e-11 - 1.15342285821734e-15i</t>
  </si>
  <si>
    <t>-3.69390823290477e-09 - 1.56311895168068e-05i</t>
  </si>
  <si>
    <t>1.55244648455566e-11 - 1.19840491199688e-15i</t>
  </si>
  <si>
    <t>-3.74000870829663e-09 - 1.60352839908543e-05i</t>
  </si>
  <si>
    <t>-4.95253218815754e-07 + 4.40177352789188e-06i</t>
  </si>
  <si>
    <t>1.58199338391521e-11 - 1.22121352387434e-15i</t>
  </si>
  <si>
    <t>-4.30033755808441e-09 - 2.14392013742483e-05i</t>
  </si>
  <si>
    <t>-6.13055715501840e-07 + 5.81138423214562e-06i</t>
  </si>
  <si>
    <t>1.95794160379812e-11 - 1.51142526247293e-15i</t>
  </si>
  <si>
    <t>-4.49135521759785e-09 - 2.34786493168281e-05i</t>
  </si>
  <si>
    <t>-6.55074596384282e-07 + 6.34046403987250e-06i</t>
  </si>
  <si>
    <t>2.09202888693916e-11 - 1.61493340935667e-15i</t>
  </si>
  <si>
    <t>-4.83381559191174e-09 - 2.73513369505963e-05i</t>
  </si>
  <si>
    <t>-7.31916507866175e-07 + 7.34165956107577e-06i</t>
  </si>
  <si>
    <t>2.33723334405029e-11 - 1.80421801837146e-15i</t>
  </si>
  <si>
    <t>-4.98478310722910e-09 - 2.91334273720476e-05i</t>
  </si>
  <si>
    <t>-7.66137703112414e-07 + 7.80104738043363e-06i</t>
  </si>
  <si>
    <t>2.44643239043013e-11 - 1.88851378951003e-15i</t>
  </si>
  <si>
    <t>-5.13895010832344e-09 - 3.09911988206644e-05i</t>
  </si>
  <si>
    <t>-8.01132174398346e-07 + 8.27915437718063e-06i</t>
  </si>
  <si>
    <t>2.55809871786246e-11 - 1.97471416848017e-15i</t>
  </si>
  <si>
    <t>-5.19114362623273e-09 - 3.16275443364543e-05i</t>
  </si>
  <si>
    <t>-8.12968828996969e-07 + 8.44274738442390e-06i</t>
  </si>
  <si>
    <t>2.59586918462002e-11 - 2.00387093062365e-15i</t>
  </si>
  <si>
    <t>-5.24377537760970e-09 - 3.22725305602805e-05i</t>
  </si>
  <si>
    <t>-8.24891396574028e-07 + 8.60847531359448e-06i</t>
  </si>
  <si>
    <t>2.63391386061873e-11 - 2.03323936750425e-15i</t>
  </si>
  <si>
    <t>-5.45915208962914e-09 - 3.49400403922465e-05i</t>
  </si>
  <si>
    <t>-8.73440773932711e-07 + 9.29301115832266e-06i</t>
  </si>
  <si>
    <t>2.78883508098254e-11 - 2.15283018967013e-15i</t>
  </si>
  <si>
    <t>-5.51433263126295e-09 - 3.56290984613206e-05i</t>
  </si>
  <si>
    <t>-8.85792890559317e-07 + 9.46961985820540e-06i</t>
  </si>
  <si>
    <t>2.82825113253806e-11 - 2.18325725447757e-15i</t>
  </si>
  <si>
    <t>-5.57010018418147e-09 - 3.63271444904454e-05i</t>
  </si>
  <si>
    <t>-8.98230914774461e-07 + 9.64844592797623e-06i</t>
  </si>
  <si>
    <t>-5.68350794560166e-09 - 3.77504317785446e-05i</t>
  </si>
  <si>
    <t>-9.23364684333376e-07 + 1.00128051069269e-05i</t>
  </si>
  <si>
    <t>2.94814550104503e-11 - 2.27580923715067e-15i</t>
  </si>
  <si>
    <t>-5.74120610919503e-09 - 3.84757886867486e-05i</t>
  </si>
  <si>
    <t>-9.36060429162925e-07 + 1.01983656749651e-05i</t>
  </si>
  <si>
    <t>2.98865912618870e-11 - 2.30708356954022e-15i</t>
  </si>
  <si>
    <t>-6.23082592951244e-09 - 4.46153910025810e-05i</t>
  </si>
  <si>
    <t>-1.04071904070030e-06 + 1.17658050241890e-05i</t>
  </si>
  <si>
    <t>3.32265199642546e-11 - 2.56490804223257e-15i</t>
  </si>
  <si>
    <t>-6.42957679396110e-09 - 4.70758961676595e-05i</t>
  </si>
  <si>
    <t>-1.08138351690543e-06 + 1.23925208204352e-05i</t>
  </si>
  <si>
    <t>3.45243196484400e-11 - 2.66509117458454e-15i</t>
  </si>
  <si>
    <t>-6.63819463250429e-09 - 4.96250913569812e-05i</t>
  </si>
  <si>
    <t>3.58468610437539e-11 - 2.76718423352286e-15i</t>
  </si>
  <si>
    <t>-6.71012197567925e-09 - 5.04948011257207e-05i</t>
  </si>
  <si>
    <t>-1.13680560456646e-06 + 1.32621292737146e-05i</t>
  </si>
  <si>
    <t>3.62932085900928e-11 - 2.80163985549191e-15i</t>
  </si>
  <si>
    <t>-6.78331645502933e-09 - 5.13745959995522e-05i</t>
  </si>
  <si>
    <t>-1.15087591813898e-06 + 1.34856918515801e-05i</t>
  </si>
  <si>
    <t>3.67423071947513e-11 - 2.83630784431781e-15i</t>
  </si>
  <si>
    <t>-7.08968884999554e-09 - 5.49957790580437e-05i</t>
  </si>
  <si>
    <t>-1.20801638527333e-06 + 1.44049945794798e-05i</t>
  </si>
  <si>
    <t>3.85662230259414e-11 - 2.97710430415794e-15i</t>
  </si>
  <si>
    <t>-7.16992046554823e-09 - 5.59268637405844e-05i</t>
  </si>
  <si>
    <t>-1.22251631408572e-06 + 1.46411517588251e-05i</t>
  </si>
  <si>
    <t>3.90290851657801e-11 - 3.01283476362810e-15i</t>
  </si>
  <si>
    <t>-7.25170715493002e-09 - 5.68683791604005e-05i</t>
  </si>
  <si>
    <t>-1.23710217154244e-06 + 1.48798688850497e-05i</t>
  </si>
  <si>
    <t>3.94947017591215e-11 - 3.04877785204492e-15i</t>
  </si>
  <si>
    <t>-7.42015371241801e-09 - 5.87829324576814e-05i</t>
  </si>
  <si>
    <t>-1.26653168074303e-06 + 1.53650376523826e-05i</t>
  </si>
  <si>
    <t>4.04342007812075e-11 - 3.12130210676707e-15i</t>
  </si>
  <si>
    <t>-7.50692031566333e-09 - 5.97560854284252e-05i</t>
  </si>
  <si>
    <t>-1.28137533687571e-06 + 1.56115166237992e-05i</t>
  </si>
  <si>
    <t>4.09080844834233e-11 - 3.15788337137750e-15i</t>
  </si>
  <si>
    <t>-8.93450589550047e-09 - 7.45257773318505e-05i</t>
  </si>
  <si>
    <t>4.78322682181860e-11 - 3.69239299099144e-15i</t>
  </si>
  <si>
    <t>-9.05423557495913e-09 - 7.56648778015696e-05i</t>
  </si>
  <si>
    <t>4.83475845058022e-11 - 3.73217262761370e-15i</t>
  </si>
  <si>
    <t>2.19444146401602e-12 - 1.47838105847436e-09i</t>
  </si>
  <si>
    <t>-2.97471814631309e-12 + 6.34237465246449e-10i</t>
  </si>
  <si>
    <t>2.51283092291132e-18 - 1.03454393255825e-21i</t>
  </si>
  <si>
    <t>1.68005415868967e-11 - 1.18271959544756e-08i</t>
  </si>
  <si>
    <t>-6.99133389407230e-11 + 5.06433447437002e-09i</t>
  </si>
  <si>
    <t>7.20423413937657e-17 - 2.96601599799878e-20i</t>
  </si>
  <si>
    <t>5.35457786234819e-11 - 3.99178457960702e-08i</t>
  </si>
  <si>
    <t>-4.55667705903954e-10 + 1.70150579179270e-08i</t>
  </si>
  <si>
    <t>4.90436401951265e-16 - 2.01914899772301e-19i</t>
  </si>
  <si>
    <t>1.19019220068604e-10 - 9.46236269618758e-08i</t>
  </si>
  <si>
    <t>-1.68097932160468e-09 + 4.00255992404422e-08i</t>
  </si>
  <si>
    <t>1.83855913763396e-15 - 7.56943168418605e-19i</t>
  </si>
  <si>
    <t>2.17188483718432e-10 - 1.84820072217841e-07i</t>
  </si>
  <si>
    <t>-4.49394776213240e-09 + 7.73414866440858e-08i</t>
  </si>
  <si>
    <t>4.95293557007838e-15 - 2.03914612625027e-18i</t>
  </si>
  <si>
    <t>3.50062553248698e-10 - 3.19384878658058e-07i</t>
  </si>
  <si>
    <t>-9.76573544330848e-09 + 1.31860304171462e-07i</t>
  </si>
  <si>
    <t>1.08086746467553e-14 - 4.44998056687458e-18i</t>
  </si>
  <si>
    <t>5.18323777577959e-10 - 5.07197633664276e-07i</t>
  </si>
  <si>
    <t>-1.83737907634326e-08 + 2.06142537022259e-07i</t>
  </si>
  <si>
    <t>2.03884221064501e-14 - 8.39400621520002e-18i</t>
  </si>
  <si>
    <t>7.21908264452286e-10 - 7.57139430036253e-07i</t>
  </si>
  <si>
    <t>-3.11104812668221e-08 + 3.02470368068696e-07i</t>
  </si>
  <si>
    <t>3.45797964220019e-14 - 1.42366596380603e-17i</t>
  </si>
  <si>
    <t>9.60535054942887e-10 - 1.07809240320217e-06i</t>
  </si>
  <si>
    <t>-4.86318124917483e-08 + 4.22926909953505e-07i</t>
  </si>
  <si>
    <t>5.41177470670691e-14 - 2.22805228801835e-17i</t>
  </si>
  <si>
    <t>1.23418186093944e-09 - 1.47893920322414e-06i</t>
  </si>
  <si>
    <t>-7.14427558534174e-08 + 5.69472863793609e-07i</t>
  </si>
  <si>
    <t>7.95679414605131e-14 - 3.27584837935507e-17i</t>
  </si>
  <si>
    <t>1.54350112899945e-09 - 1.96856240928833e-06i</t>
  </si>
  <si>
    <t>-9.99073964421907e-08 + 7.44007944631853e-07i</t>
  </si>
  <si>
    <t>1.11337976975837e-13 - 4.58383520727337e-17i</t>
  </si>
  <si>
    <t>1.89016836887107e-09 - 2.55584389484157e-06i</t>
  </si>
  <si>
    <t>-1.34271618354060e-07 + 9.48413637455779e-07i</t>
  </si>
  <si>
    <t>1.49702662540815e-13 - 6.16332678045769e-17i</t>
  </si>
  <si>
    <t>2.27715457849087e-09 - 3.24966415380541e-06i</t>
  </si>
  <si>
    <t>-1.74689261535958e-07 + 1.18457933127233e-06i</t>
  </si>
  <si>
    <t>1.94833217301986e-13 - 8.02137226913160e-17i</t>
  </si>
  <si>
    <t>2.70891639561350e-09 - 4.05890160087423e-06i</t>
  </si>
  <si>
    <t>-2.21246492211058e-07 + 1.45441597131451e-06i</t>
  </si>
  <si>
    <t>2.46824498896743e-13 - 1.01618770054179e-16i</t>
  </si>
  <si>
    <t>3.19150015488937e-09 - 4.99243186091191e-06i</t>
  </si>
  <si>
    <t>-2.73982083814902e-07 + 1.75986140624779e-06i</t>
  </si>
  <si>
    <t>3.05717682906838e-13 - 1.25865362067656e-16i</t>
  </si>
  <si>
    <t>3.73255981668486e-09 - 6.05912706379477e-06i</t>
  </si>
  <si>
    <t>-3.32903124738837e-07 + 2.10288077010224e-06i</t>
  </si>
  <si>
    <t>3.71517851670664e-13 - 1.52955591153605e-16i</t>
  </si>
  <si>
    <t>4.34129241332408e-09 - 7.26785516091895e-06i</t>
  </si>
  <si>
    <t>-3.97996581450460e-07 + 2.48546423714652e-06i</t>
  </si>
  <si>
    <t>4.44206971168429e-13 - 1.82882032623964e-16i</t>
  </si>
  <si>
    <t>5.02829876038067e-09 - 8.62747927882923e-06i</t>
  </si>
  <si>
    <t>-4.69237482752262e-07 + 2.90962363598365e-06i</t>
  </si>
  <si>
    <t>5.23753110878006e-13 - 2.15631540537385e-16i</t>
  </si>
  <si>
    <t>5.80538062949215e-09 - 1.01468571228597e-05i</t>
  </si>
  <si>
    <t>-5.46594521669958e-07 + 3.37738878926367e-06i</t>
  </si>
  <si>
    <t>6.10116794634967e-13 - 2.51187862377228e-16i</t>
  </si>
  <si>
    <t>6.68528803469503e-09 - 1.18348404410244e-05i</t>
  </si>
  <si>
    <t>-6.30033768256276e-07 + 3.89080403650387e-06i</t>
  </si>
  <si>
    <t>7.03255254004347e-13 - 2.89533390184080e-16i</t>
  </si>
  <si>
    <t>7.68143266116558e-09 - 1.37002745539951e-05i</t>
  </si>
  <si>
    <t>-7.19521044306633e-07 + 4.45192514729632e-06i</t>
  </si>
  <si>
    <t>8.03125195394513e-13 - 3.30650299789140e-16i</t>
  </si>
  <si>
    <t>8.80758333723653e-09 - 1.57519979538696e-05i</t>
  </si>
  <si>
    <t>-8.15023374428406e-07 + 5.06281668943345e-06i</t>
  </si>
  <si>
    <t>9.09684539225327e-13 - 3.74521266837665e-16i</t>
  </si>
  <si>
    <t>1.00775594874134e-08 - 1.79988419694482e-05i</t>
  </si>
  <si>
    <t>-9.16509813947011e-07 + 5.72554984145345e-06i</t>
  </si>
  <si>
    <t>1.02289346179497e-12 - 4.21129895730290e-16i</t>
  </si>
  <si>
    <t>1.15049366934656e-08 - 2.04496304930474e-05i</t>
  </si>
  <si>
    <t>-1.02395186584102e-06 + 6.44220060432668e-06i</t>
  </si>
  <si>
    <t>1.14271497226408e-12 - 4.70460957170016e-16i</t>
  </si>
  <si>
    <t>1.31027762581115e-08 - 2.31131797604773e-05i</t>
  </si>
  <si>
    <t>-1.13732363353813e-06 + 7.21484835480871e-06i</t>
  </si>
  <si>
    <t>1.26911518479396e-12 - 5.22500500202761e-16i</t>
  </si>
  <si>
    <t>1.48833876388010e-08 - 2.59982981740194e-05i</t>
  </si>
  <si>
    <t>-1.25660180946055e-06 + 8.04557468261214e-06i</t>
  </si>
  <si>
    <t>1.40206339442099e-12 - 5.77235883455198e-16i</t>
  </si>
  <si>
    <t>1.68581295389002e-08 - 2.91137861571156e-05i</t>
  </si>
  <si>
    <t>-1.38176556620791e-06 + 8.93646245873555e-06i</t>
  </si>
  <si>
    <t>1.54153202943316e-12 - 6.34655755527949e-16i</t>
  </si>
  <si>
    <t>1.90372524028720e-08 - 3.24684360289793e-05i</t>
  </si>
  <si>
    <t>-1.51279639443702e-06 + 9.88959508956256e-06i</t>
  </si>
  <si>
    <t>1.68749652857737e-12 - 6.94750004441278e-16i</t>
  </si>
  <si>
    <t>2.14297819394823e-08 - 3.60710318886166e-05i</t>
  </si>
  <si>
    <t>-1.64967791590977e-06 + 1.09070559188936e-05i</t>
  </si>
  <si>
    <t>1.83993517513105e-12 - 7.57509689321626e-16i</t>
  </si>
  <si>
    <t>2.40434411721322e-08 - 3.99303494980701e-05i</t>
  </si>
  <si>
    <t>-1.79239568965727e-06 + 1.19909277470385e-05i</t>
  </si>
  <si>
    <t>1.99882890887692e-12 - 8.22926962990746e-16i</t>
  </si>
  <si>
    <t>2.68846065913557e-08 - 4.40551561570037e-05i</t>
  </si>
  <si>
    <t>-1.94093702218408e-06 + 1.31432924421397e-05i</t>
  </si>
  <si>
    <t>2.16416112986985e-12 - 8.90994991175643e-16i</t>
  </si>
  <si>
    <t>2.99582924448848e-08 - 4.84542105625045e-05i</t>
  </si>
  <si>
    <t>-2.09529078800413e-06 + 1.43662306239481e-05i</t>
  </si>
  <si>
    <t>2.33591750327066e-12 - 9.61707872157761e-16i</t>
  </si>
  <si>
    <t>3.32681571810958e-08 - 5.31362626493474e-05i</t>
  </si>
  <si>
    <t>-2.25544726378999e-06 + 1.56618214044004e-05i</t>
  </si>
  <si>
    <t>2.51408577115752e-12 - 1.03506055929487e-15i</t>
  </si>
  <si>
    <t>3.68165250393385e-08 - 5.81100534089616e-05i</t>
  </si>
  <si>
    <t>-2.42139797749917e-06 + 1.70321421726700e-05i</t>
  </si>
  <si>
    <t>2.69865557545843e-12 - 1.11104878812156e-15i</t>
  </si>
  <si>
    <t>4.06044168946200e-08 - 6.33843146857315e-05i</t>
  </si>
  <si>
    <t>-2.59313557264904e-06 + 1.84792684150039e-05i</t>
  </si>
  <si>
    <t>2.88961829439743e-12 - 1.18966900901342e-15i</t>
  </si>
  <si>
    <t>4.46315844076385e-08 - 6.89677689515003e-05i</t>
  </si>
  <si>
    <t>-2.77065368720515e-06 + 2.00052735617514e-05i</t>
  </si>
  <si>
    <t>3.08696689407633e-12 - 1.27091832608252e-15i</t>
  </si>
  <si>
    <t>4.88965428467100e-08 - 7.48691290600385e-05i</t>
  </si>
  <si>
    <t>-2.95394684615043e-06 + 2.16122288556340e-05i</t>
  </si>
  <si>
    <t>3.29069579587730e-12 - 1.35479444258651e-15i</t>
  </si>
  <si>
    <t>5.33965983541104e-08 - 8.10970979833888e-05i</t>
  </si>
  <si>
    <t>-3.14301036661385e-06 + 2.33022032365978e-05i</t>
  </si>
  <si>
    <t>3.50080076000872e-12 - 1.44129561298388e-15i</t>
  </si>
  <si>
    <t>5.81278669528764e-08 - 8.76603685339329e-05i</t>
  </si>
  <si>
    <t>-3.33784027436913e-06 + 2.50772632395979e-05i</t>
  </si>
  <si>
    <t>3.71727878487179e-12 - 1.53042060150273e-15i</t>
  </si>
  <si>
    <t>6.30852830932623e-08 - 9.45676230742266e-05i</t>
  </si>
  <si>
    <t>-3.53843323053021e-06 + 2.69394729024602e-05i</t>
  </si>
  <si>
    <t>3.94012802175489e-12 - 1.62216864702007e-15i</t>
  </si>
  <si>
    <t>6.82625964745961e-08 - 0.000101827533218468i</t>
  </si>
  <si>
    <t>-3.74478646732789e-06 + 2.88908936815802e-05i</t>
  </si>
  <si>
    <t>4.16934770407864e-12 - 1.71653943393168e-15i</t>
  </si>
  <si>
    <t>7.36523568155034e-08 - 0.000109448759528398i</t>
  </si>
  <si>
    <t>-3.95689773193358e-06 + 3.09335843737050e-05i</t>
  </si>
  <si>
    <t>4.40493809015501e-12 - 1.81353306858577e-15i</t>
  </si>
  <si>
    <t>7.92458865795393e-08 - 0.000117439951206118i</t>
  </si>
  <si>
    <t>-4.17476523739127e-06 + 3.30696010424244e-05i</t>
  </si>
  <si>
    <t>4.64690041840634e-12 - 1.91315006084646e-15i</t>
  </si>
  <si>
    <t>8.50332423244556e-08 - 0.000125809745786405i</t>
  </si>
  <si>
    <t>-4.39838761981254e-06 + 3.53009969482917e-05i</t>
  </si>
  <si>
    <t>4.89523687384798e-12 - 2.01539131029452e-15i</t>
  </si>
  <si>
    <t>9.10031655326752e-08 - 0.000134566768830344i</t>
  </si>
  <si>
    <t>-4.62776390108124e-06 + 3.76298224817302e-05i</t>
  </si>
  <si>
    <t>5.14995056467039e-12 - 2.12025809658611e-15i</t>
  </si>
  <si>
    <t>9.71430241814477e-08 - 0.000143719633621863i</t>
  </si>
  <si>
    <t>-4.86289345640477e-06 + 4.00581250980610e-05i</t>
  </si>
  <si>
    <t>5.41104550770801e-12 - 2.22775207347026e-15i</t>
  </si>
  <si>
    <t>1.03438746363277e-07 - 0.000153276940868144i</t>
  </si>
  <si>
    <t>-5.10377598612200e-06 + 4.25879492541364e-05i</t>
  </si>
  <si>
    <t>5.67852662164477e-12 - 2.33787526599154e-15i</t>
  </si>
  <si>
    <t>1.09874747040652e-07 - 0.000163247278405035i</t>
  </si>
  <si>
    <t>-5.35041149125438e-06 + 4.52213363461671e-05i</t>
  </si>
  <si>
    <t>5.95239972697622e-12 - 2.45063007047448e-15i</t>
  </si>
  <si>
    <t>1.16433849591448e-07 - 0.000173639220907556i</t>
  </si>
  <si>
    <t>-5.60280025235123e-06 + 4.79603246484323e-05i</t>
  </si>
  <si>
    <t>6.23267155160684e-12 - 2.56601925682797e-15i</t>
  </si>
  <si>
    <t>1.23097203037922e-07 - 0.000184461329605988i</t>
  </si>
  <si>
    <t>-5.86094281123016e-06 + 5.08069492526194e-05i</t>
  </si>
  <si>
    <t>6.51934974130225e-12 - 2.68404597284855e-15i</t>
  </si>
  <si>
    <t>1.29844196250541e-07 - 0.000195722152007108i</t>
  </si>
  <si>
    <t>-6.12483995527161e-06 + 5.37632420076020e-05i</t>
  </si>
  <si>
    <t>6.81244287413191e-12 - 2.80471375016645e-15i</t>
  </si>
  <si>
    <t>1.36652369896799e-07 - 0.000207430221620937i</t>
  </si>
  <si>
    <t>-6.39449270396749e-06 + 5.68312314595087e-05i</t>
  </si>
  <si>
    <t>7.11196047827895e-12 - 2.92802651157807e-15i</t>
  </si>
  <si>
    <t>1.43497327096500e-07 - 0.000219594057692157i</t>
  </si>
  <si>
    <t>-6.66990229745568e-06 + 6.00129427919649e-05i</t>
  </si>
  <si>
    <t>7.41791305255746e-12 - 3.05398857949297e-15i</t>
  </si>
  <si>
    <t>1.50352643273673e-07 - 0.000232222164935897i</t>
  </si>
  <si>
    <t>-6.95107018681749e-06 + 6.33103977664185e-05i</t>
  </si>
  <si>
    <t>7.73031208920462e-12 - 3.18260468531752e-15i</t>
  </si>
  <si>
    <t>1.57189775759562e-07 - 0.000245323033277792i</t>
  </si>
  <si>
    <t>-7.23799802593312e-06 + 6.67256146624861e-05i</t>
  </si>
  <si>
    <t>8.04917009851095e-12 - 3.31387997959529e-15i</t>
  </si>
  <si>
    <t>1.63977973521970e-07 - 0.000258905137597183i</t>
  </si>
  <si>
    <t>-7.53068766472075e-06 + 7.02606082182627e-05i</t>
  </si>
  <si>
    <t>8.37450063495342e-12 - 3.44782004276617e-15i</t>
  </si>
  <si>
    <t>1.70684187140193e-07 - 0.000272976937473407i</t>
  </si>
  <si>
    <t>-7.82914114360703e-06 + 7.39173895705630e-05i</t>
  </si>
  <si>
    <t>8.70631832461614e-12 - 3.58443089645557e-15i</t>
  </si>
  <si>
    <t>1.77272979229061e-07 - 0.000287546876935185i</t>
  </si>
  <si>
    <t>-8.13336068909314e-06 + 7.76979661950649e-05i</t>
  </si>
  <si>
    <t>9.04463889367058e-12 - 3.72371901519992e-15i</t>
  </si>
  <si>
    <t>1.83706435393394e-07 - 0.000302623384211056i</t>
  </si>
  <si>
    <t>-8.44334871029658e-06 + 8.16043418463327e-05i</t>
  </si>
  <si>
    <t>9.38947919775082e-12 - 3.86569133854049e-15i</t>
  </si>
  <si>
    <t>1.89944075474072e-07 - 0.000318214871482958i</t>
  </si>
  <si>
    <t>-8.75910779636925e-06 + 8.56385164977121e-05i</t>
  </si>
  <si>
    <t>9.74085725220152e-12 - 4.01035528347672e-15i</t>
  </si>
  <si>
    <t>1.95942765305738e-07 - 0.000334329734640119i</t>
  </si>
  <si>
    <t>-9.08064071469740e-06 + 8.98024862810855e-05i</t>
  </si>
  <si>
    <t>1.00987922630105e-11 - 4.15771875720125e-15i</t>
  </si>
  <si>
    <t>2.01656628442070e-07 - 0.000350976353035345i</t>
  </si>
  <si>
    <t>-9.40795040980216e-06 + 9.40982434264848e-05i</t>
  </si>
  <si>
    <t>1.04633046585386e-11 - 4.30779017016322e-15i</t>
  </si>
  <si>
    <t>2.07036958248125e-07 - 0.000368163089241264i</t>
  </si>
  <si>
    <t>-9.74104000287483e-06 + 9.85277762015585e-05i</t>
  </si>
  <si>
    <t>1.08344161218228e-11 - 4.46057844936774e-15i</t>
  </si>
  <si>
    <t>2.12032129642599e-07 - 0.000385898288808367i</t>
  </si>
  <si>
    <t>-1.00799127918768e-05 + 0.000103093068850895i</t>
  </si>
  <si>
    <t>1.12121496236437e-11 - 4.61609305198971e-15i</t>
  </si>
  <si>
    <t>2.16587510701488e-07 - 0.000404190280023524i</t>
  </si>
  <si>
    <t>-1.04245722521527e-05 + 0.000107796101535205i</t>
  </si>
  <si>
    <t>1.15965294562181e-11 - 4.77434397924544e-15i</t>
  </si>
  <si>
    <t>2.20645373840644e-07 - 0.000423047373669487i</t>
  </si>
  <si>
    <t>-1.07750220375115e-05 + 0.000112638850270368i</t>
  </si>
  <si>
    <t>1.19875812675748e-11 - 4.93534179054518e-15i</t>
  </si>
  <si>
    <t>2.24144806428817e-07 - 0.000442477862784741i</t>
  </si>
  <si>
    <t>-1.11312659817252e-05 + 0.000117623286866338i</t>
  </si>
  <si>
    <t>1.23853320966094e-11 - 5.09909761792530e-15i</t>
  </si>
  <si>
    <t>2.27021620745645e-07 - 0.000462490022424957i</t>
  </si>
  <si>
    <t>-1.14933081004026e-05 + 0.000122751378865933i</t>
  </si>
  <si>
    <t>1.27898104088041e-11 - 5.26562318075449e-15i</t>
  </si>
  <si>
    <t>2.29208263072710e-07 - 0.000483092109424415i</t>
  </si>
  <si>
    <t>-1.18611525932232e-05 + 0.000128025089483494i</t>
  </si>
  <si>
    <t>1.32010461326756e-11 - 5.43493080073937e-15i</t>
  </si>
  <si>
    <t>2.30633722067683e-07 - 0.000504292362158810i</t>
  </si>
  <si>
    <t>-1.22348038464763e-05 + 0.000133446377543427i</t>
  </si>
  <si>
    <t>1.36190706968312e-11 - 5.60703341718061e-15i</t>
  </si>
  <si>
    <t>2.31223436002286e-07 - 0.000526099000308959i</t>
  </si>
  <si>
    <t>-1.26142664358908e-05 + 0.000139017197418641i</t>
  </si>
  <si>
    <t>1.40439170677760e-11 - 5.78194460253846e-15i</t>
  </si>
  <si>
    <t>2.30899199117826e-07 - 0.000548520224625437i</t>
  </si>
  <si>
    <t>-1.29995451297324e-05 + 0.000144739498968874i</t>
  </si>
  <si>
    <t>1.44756197883478e-11 - 5.95967857825659e-15i</t>
  </si>
  <si>
    <t>2.29579066904958e-07 - 0.000571564216694084i</t>
  </si>
  <si>
    <t>-1.33906448921376e-05 + 0.000150615227478931i</t>
  </si>
  <si>
    <t>1.49142150168205e-11 - 6.14025023086093e-15i</t>
  </si>
  <si>
    <t>2.27177260352553e-07 - 0.000595239138703175i</t>
  </si>
  <si>
    <t>-1.37875708866773e-05 + 0.000156646323596818i</t>
  </si>
  <si>
    <t>1.53597405666482e-11 - 6.32367512832278e-15i</t>
  </si>
  <si>
    <t>2.23604069075462e-07 - 0.000619553133211442i</t>
  </si>
  <si>
    <t>-1.41903284801090e-05 + 0.000162834723271794i</t>
  </si>
  <si>
    <t>1.58122359468404e-11 - 6.50996953668119e-15i</t>
  </si>
  <si>
    <t>2.18765753461272e-07 - 0.000644514322917242i</t>
  </si>
  <si>
    <t>-1.45989232463410e-05 + 0.000169182357692350i</t>
  </si>
  <si>
    <t>1.62717424029397e-11 - 6.69915043691385e-15i</t>
  </si>
  <si>
    <t>2.12564445736523e-07 - 0.000670130810429702i</t>
  </si>
  <si>
    <t>-1.50133609705487e-05 + 0.000175691153224100i</t>
  </si>
  <si>
    <t>1.67383029585746e-11 - 6.89123554204456e-15i</t>
  </si>
  <si>
    <t>2.04898049966062e-07 - 0.000696410678040494i</t>
  </si>
  <si>
    <t>-1.54336476534642e-05 + 0.000182363031347606i</t>
  </si>
  <si>
    <t>1.72119624576039e-11 - 7.08624331449414e-15i</t>
  </si>
  <si>
    <t>1.95660141200515e-07 - 0.000723361987497363i</t>
  </si>
  <si>
    <t>-1.58597895158124e-05 + 0.000189199908596143i</t>
  </si>
  <si>
    <t>1.76927676067436e-11 - 7.28419298363023e-15i</t>
  </si>
  <si>
    <t>1.84739863473420e-07 - 0.000750992779779806i</t>
  </si>
  <si>
    <t>-1.62917930028747e-05 + 0.000196203696493399i</t>
  </si>
  <si>
    <t>1.81807670187667e-11 - 7.48510456355282e-15i</t>
  </si>
  <si>
    <t>1.72021827024400e-07 - 0.000779311074874690i</t>
  </si>
  <si>
    <t>-1.67296647892076e-05 + 0.000203376301491110i</t>
  </si>
  <si>
    <t>1.86760112561643e-11 - 7.68899887106977e-15i</t>
  </si>
  <si>
    <t>1.57386004528443e-07 - 0.000808324871555535i</t>
  </si>
  <si>
    <t>-1.71734117834426e-05 + 0.000210719624906662i</t>
  </si>
  <si>
    <t>1.91785528752706e-11 - 7.89589754386312e-15i</t>
  </si>
  <si>
    <t>1.40707626587465e-07 - 0.000838042147161145i</t>
  </si>
  <si>
    <t>-1.76230411332470e-05 + 0.000218235562860631i</t>
  </si>
  <si>
    <t>1.96884464708417e-11 - 8.10582305884253e-15i</t>
  </si>
  <si>
    <t>1.21857076178205e-07 - 0.000868470857377575i</t>
  </si>
  <si>
    <t>-1.80785602303365e-05 + 0.000225926006214277i</t>
  </si>
  <si>
    <t>2.02057487210838e-11 - 8.31879875068361e-15i</t>
  </si>
  <si>
    <t>1.00699782618598e-07 - 0.000899618936020988i</t>
  </si>
  <si>
    <t>-1.85399767156103e-05 + 0.000233792840507014i</t>
  </si>
  <si>
    <t>2.07305184329976e-11 - 8.53484883049630e-15i</t>
  </si>
  <si>
    <t>7.70961144872316e-08 - 0.000931494294821899i</t>
  </si>
  <si>
    <t>-1.90072984844011e-05 + 0.000241837945893820i</t>
  </si>
  <si>
    <t>2.12628165882421e-11 - 8.75399840470725e-15i</t>
  </si>
  <si>
    <t>5.09012719625098e-08 - 0.000964104823211705i</t>
  </si>
  <si>
    <t>-1.94805336917640e-05 + 0.000250063197082632i</t>
  </si>
  <si>
    <t>2.18027063892590e-11 - 8.97627349404950e-15i</t>
  </si>
  <si>
    <t>2.19651784939800e-08 - 0.000997458388110305i</t>
  </si>
  <si>
    <t>-1.99596907578696e-05 + 0.000258470463271705i</t>
  </si>
  <si>
    <t>2.23502533057637e-11 - 9.20170105270301e-15i</t>
  </si>
  <si>
    <t>-9.86762831503706e-09 - 0.00103156283371568i</t>
  </si>
  <si>
    <t>-2.04447783734751e-05 + 0.000267061608086933i</t>
  </si>
  <si>
    <t>2.29055251216170e-11 - 9.43030898759187e-15i</t>
  </si>
  <si>
    <t>-4.47581064126941e-08 - 0.00106642598129489i</t>
  </si>
  <si>
    <t>-2.09358055054581e-05 + 0.000275838489519164i</t>
  </si>
  <si>
    <t>2.34685919819875e-11 - 9.66212617780141e-15i</t>
  </si>
  <si>
    <t>-8.28728195398530e-08 - 0.00110205562897678i</t>
  </si>
  <si>
    <t>-2.14327814024271e-05 + 0.000284802959861476i</t>
  </si>
  <si>
    <t>2.40395264407998e-11 - 9.89718249411269e-15i</t>
  </si>
  <si>
    <t>-1.24384048248717e-07 - 0.00113845955154679i</t>
  </si>
  <si>
    <t>-2.19357156003525e-05 + 0.000293956865646440i</t>
  </si>
  <si>
    <t>2.46184035084955e-11 - 1.01355088186662e-14i</t>
  </si>
  <si>
    <t>-1.69469901343801e-07 - 0.00117564550024264i</t>
  </si>
  <si>
    <t>-2.24446179283405e-05 + 0.000303302047583371i</t>
  </si>
  <si>
    <t>2.52053007001128e-11 - 1.03771370647559e-14i</t>
  </si>
  <si>
    <t>-2.18314427935051e-07 - 0.00121362120255241i</t>
  </si>
  <si>
    <t>-2.29594985143576e-05 + 0.000312840340495548i</t>
  </si>
  <si>
    <t>2.58002980835384e-11 - 1.06221001966955e-14i</t>
  </si>
  <si>
    <t>-2.71107730102140e-07 - 0.00125239436201367i</t>
  </si>
  <si>
    <t>-2.34803677910996e-05 + 0.000322573573257440i</t>
  </si>
  <si>
    <t>2.64034783281505e-11 - 1.08704322498443e-14i</t>
  </si>
  <si>
    <t>-3.28046075865856e-07 - 0.00129197265801484i</t>
  </si>
  <si>
    <t>-2.40072365018285e-05 + 0.000332503568731913i</t>
  </si>
  <si>
    <t>2.70149267535394e-11 - 1.11221683506662e-14i</t>
  </si>
  <si>
    <t>-3.89332013011366e-07 - 0.00133236374559819i</t>
  </si>
  <si>
    <t>-2.45401157063140e-05 + 0.000342632143707419i</t>
  </si>
  <si>
    <t>2.76347313786645e-11 - 1.13773447369675e-14i</t>
  </si>
  <si>
    <t>-4.55174482990300e-07 - 0.00137357525526368i</t>
  </si>
  <si>
    <t>-2.50790167867974e-05 + 0.000352961108835196i</t>
  </si>
  <si>
    <t>2.82629829710646e-11 - 1.16359987781573e-14i</t>
  </si>
  <si>
    <t>-5.25788935577912e-07 - 0.00141561479277583i</t>
  </si>
  <si>
    <t>-2.56239514539783e-05 + 0.000363492268566449i</t>
  </si>
  <si>
    <t>2.88997750963767e-11 - 1.18981689956343e-14i</t>
  </si>
  <si>
    <t>-6.01397443922430e-07 - 0.00145848993897131i</t>
  </si>
  <si>
    <t>-2.61749317530589e-05 + 0.000374227421089534i</t>
  </si>
  <si>
    <t>2.95452041680657e-11 - 1.21638950832609e-14i</t>
  </si>
  <si>
    <t>-6.82228819943784e-07 - 0.00150220824956846i</t>
  </si>
  <si>
    <t>-2.67319700698033e-05 + 0.000385168358267140i</t>
  </si>
  <si>
    <t>3.01993694973000e-11 - 1.24332179278975e-14i</t>
  </si>
  <si>
    <t>-7.68518730137300e-07 - 0.00154677725497868i</t>
  </si>
  <si>
    <t>-2.72950791366576e-05 + 0.000396316865573474i</t>
  </si>
  <si>
    <t>3.08623733430487e-11 - 1.27061796300273e-14i</t>
  </si>
  <si>
    <t>-8.60509811977592e-07 - 0.00159220446011949i</t>
  </si>
  <si>
    <t>-2.78642720388562e-05 + 0.000407674722031431i</t>
  </si>
  <si>
    <t>3.15343209623854e-11 - 1.29828235244666e-14i</t>
  </si>
  <si>
    <t>-9.58451790422805e-07 - 0.00163849734422920i</t>
  </si>
  <si>
    <t>-2.84395622205940e-05 + 0.000419243700149800i</t>
  </si>
  <si>
    <t>3.22153206609044e-11 - 1.32631942011218e-14i</t>
  </si>
  <si>
    <t>-1.06260159500065e-06 - 0.00168566336068356i</t>
  </si>
  <si>
    <t>-2.90209634912147e-05 + 0.000431025565860440i</t>
  </si>
  <si>
    <t>3.29054838433718e-11 - 1.35473375258424e-14i</t>
  </si>
  <si>
    <t>-1.17322347708078e-06 - 0.00173370993681346i</t>
  </si>
  <si>
    <t>-2.96084900313824e-05 + 0.000443022078455487i</t>
  </si>
  <si>
    <t>3.36049250644276e-11 - 1.38353006612952e-14i</t>
  </si>
  <si>
    <t>-1.29058912762904e-06 - 0.00178264447372563i</t>
  </si>
  <si>
    <t>-3.02021563993458e-05 + 0.000455234990524555i</t>
  </si>
  <si>
    <t>3.43137620795712e-11 - 1.41271320879556e-14i</t>
  </si>
  <si>
    <t>-1.41497779506654e-06 - 0.00183247434612361i</t>
  </si>
  <si>
    <t>-3.08019775371160e-05 + 0.000467666047891953i</t>
  </si>
  <si>
    <t>3.50321158960899e-11 - 1.44228816250747e-14i</t>
  </si>
  <si>
    <t>-1.54667640363734e-06 - 0.00188320690213152i</t>
  </si>
  <si>
    <t>-3.14079687768046e-05 + 0.000480316989553908i</t>
  </si>
  <si>
    <t>3.57601108243558e-11 - 1.47226004517987e-14i</t>
  </si>
  <si>
    <t>-1.68597967192731e-06 - 0.00193484946311939i</t>
  </si>
  <si>
    <t>-3.20201458468356e-05 + 0.000493189547615813i</t>
  </si>
  <si>
    <t>3.64978745290391e-11 - 1.50263411282535e-14i</t>
  </si>
  <si>
    <t>-1.83319023158362e-06 - 0.00198740932352974i</t>
  </si>
  <si>
    <t>-3.26385248782346e-05 + 0.000506285447229460i</t>
  </si>
  <si>
    <t>3.72455380804819e-11 - 1.53341576166959e-14i</t>
  </si>
  <si>
    <t>-1.98861874641611e-06 - 0.00204089375070652i</t>
  </si>
  <si>
    <t>-3.32631224109449e-05 + 0.000519606406530325i</t>
  </si>
  <si>
    <t>3.80032360062448e-11 - 1.56461053027352e-14i</t>
  </si>
  <si>
    <t>-2.15258403153708e-06 - 0.00209530998472542i</t>
  </si>
  <si>
    <t>-3.38939554000904e-05 + 0.000533154136574836i</t>
  </si>
  <si>
    <t>3.87711063426090e-11 - 1.59622410165366e-14i</t>
  </si>
  <si>
    <t>-2.32541317295374e-06 - 0.00215066523822680i</t>
  </si>
  <si>
    <t>-3.45310412223179e-05 + 0.000546930341277676i</t>
  </si>
  <si>
    <t>3.95492906863352e-11 - 1.62826230541315e-14i</t>
  </si>
  <si>
    <t>-2.50744164695979e-06 - 0.00220696669624844i</t>
  </si>
  <si>
    <t>-3.51743976821191e-05 + 0.000560936717349098i</t>
  </si>
  <si>
    <t>4.03379342463264e-11 - 1.66073111986863e-14i</t>
  </si>
  <si>
    <t>-2.69901344011143e-06 - 0.00226422151606257i</t>
  </si>
  <si>
    <t>-3.58240430180564e-05 + 0.000575174954232273i</t>
  </si>
  <si>
    <t>4.11371858953992e-11 - 1.69363667418175e-14i</t>
  </si>
  <si>
    <t>-2.90048116899324e-06 - 0.00232243682701289i</t>
  </si>
  <si>
    <t>-3.64799959091874e-05 + 0.000589646734040627i</t>
  </si>
  <si>
    <t>4.19471982222007e-11 - 1.72698525049659e-14i</t>
  </si>
  <si>
    <t>-3.11220620026429e-06 - 0.00238161973035380i</t>
  </si>
  <si>
    <t>-3.71422754813100e-05 + 0.000604353731495238i</t>
  </si>
  <si>
    <t>4.27681275830286e-11 - 1.76078328607311e-14i</t>
  </si>
  <si>
    <t>-3.33455877083521e-06 - 0.00244177729909229i</t>
  </si>
  <si>
    <t>-3.78109013133110e-05 + 0.000619297613862233i</t>
  </si>
  <si>
    <t>4.36001341538158e-11 - 1.79503737542741e-14i</t>
  </si>
  <si>
    <t>-3.56791810804239e-06 - 0.00250291657782979i</t>
  </si>
  <si>
    <t>-3.84858934434474e-05 + 0.000634480040890217i</t>
  </si>
  <si>
    <t>4.44433819820390e-11 - 1.82975427246880e-14i</t>
  </si>
  <si>
    <t>-3.81267254996570e-06 - 0.00256504458260829i</t>
  </si>
  <si>
    <t>-3.91672723756486e-05 + 0.000649902664747719i</t>
  </si>
  <si>
    <t>4.52980390387045e-11 - 1.86494089264008e-14i</t>
  </si>
  <si>
    <t>-4.06921966561091e-06 - 0.00262816830075538i</t>
  </si>
  <si>
    <t>-3.98550590857764e-05 + 0.000665567129960684i</t>
  </si>
  <si>
    <t>4.61642772702352e-11 - 1.90060431505379e-14i</t>
  </si>
  <si>
    <t>-4.33796637548067e-06 - 0.00269229469073401i</t>
  </si>
  <si>
    <t>-4.05492750280424e-05 + 0.000681475073349969i</t>
  </si>
  <si>
    <t>4.70422726506802e-11 - 1.93675178464164e-14i</t>
  </si>
  <si>
    <t>-4.61932907172429e-06 - 0.00275743068199155i</t>
  </si>
  <si>
    <t>-4.12499421410995e-05 + 0.000697628123968890i</t>
  </si>
  <si>
    <t>4.79322052334013e-11 - 1.97339071428253e-14i</t>
  </si>
  <si>
    <t>-4.91373373857889e-06 - 0.00282358317481209i</t>
  </si>
  <si>
    <t>-4.19570828544237e-05 + 0.000714027903040781i</t>
  </si>
  <si>
    <t>4.88342592031938e-11 - 2.01052868694834e-14i</t>
  </si>
  <si>
    <t>-5.22161607267288e-06 - 0.00289075904017084i</t>
  </si>
  <si>
    <t>-4.26707200945076e-05 + 0.000730676023896602i</t>
  </si>
  <si>
    <t>4.97486229281447e-11 - 2.04817345783899e-14i</t>
  </si>
  <si>
    <t>-5.54342160328672e-06 - 0.00295896511958824i</t>
  </si>
  <si>
    <t>-4.33908772910668e-05 + 0.000747574091912562i</t>
  </si>
  <si>
    <t>5.06754890114898e-11 - 2.08633295651739e-14i</t>
  </si>
  <si>
    <t>-5.87960581253906e-06 - 0.00302820822498873i</t>
  </si>
  <si>
    <t>-4.41175783833493e-05 + 0.000764723704447794i</t>
  </si>
  <si>
    <t>5.16150543435578e-11 - 2.12501528904802e-14i</t>
  </si>
  <si>
    <t>-6.23063425551862e-06 - 0.00309849513855903i</t>
  </si>
  <si>
    <t>-4.48508478262026e-05 + 0.000782126450782044i</t>
  </si>
  <si>
    <t>5.25675201534235e-11 - 2.16422874012351e-14i</t>
  </si>
  <si>
    <t>-6.59698268031468e-06 - 0.00316983261260917i</t>
  </si>
  <si>
    <t>-4.55907105963654e-05 + 0.000799783912053423i</t>
  </si>
  <si>
    <t>5.35330920607735e-11 - 2.20398177520000e-14i</t>
  </si>
  <si>
    <t>-6.97913714787862e-06 - 0.00324222736943551i</t>
  </si>
  <si>
    <t>-4.63371921984692e-05 + 0.000817697661196163i</t>
  </si>
  <si>
    <t>5.45119801273855e-11 - 2.24428304261650e-14i</t>
  </si>
  <si>
    <t>-7.37759415185320e-06 - 0.00331568610118524i</t>
  </si>
  <si>
    <t>-4.70903186713026e-05 + 0.000835869262878465i</t>
  </si>
  <si>
    <t>5.55043989088879e-11 - 2.28514137572594e-14i</t>
  </si>
  <si>
    <t>-7.79286073803362e-06 - 0.00339021546972218i</t>
  </si>
  <si>
    <t>-4.78501165938433e-05 + 0.000854300273440295i</t>
  </si>
  <si>
    <t>5.65105675061237e-11 - 2.32656579500979e-14i</t>
  </si>
  <si>
    <t>-8.22545462395848e-06 - 0.00346582210649575i</t>
  </si>
  <si>
    <t>-4.86166130912721e-05 + 0.000872992240831337i</t>
  </si>
  <si>
    <t>5.75307096165411e-11 - 2.36856551019384e-14i</t>
  </si>
  <si>
    <t>-8.67590431802961e-06 - 0.00354251261241028i</t>
  </si>
  <si>
    <t>-4.93898358410925e-05 + 0.000891946704548896i</t>
  </si>
  <si>
    <t>5.85650535855272e-11 - 2.41114992236165e-14i</t>
  </si>
  <si>
    <t>-9.14474923860051e-06 - 0.00362029355769654i</t>
  </si>
  <si>
    <t>-5.01698130791736e-05 + 0.000911165195575891i</t>
  </si>
  <si>
    <t>5.96138324576443e-11 - 2.45432862606396e-14i</t>
  </si>
  <si>
    <t>-9.63253983267160e-06 - 0.00369917148178602i</t>
  </si>
  <si>
    <t>-5.09565736056265e-05 + 0.000930649236318875i</t>
  </si>
  <si>
    <t>6.06772840275323e-11 - 2.49811141141438e-14i</t>
  </si>
  <si>
    <t>-1.01398376946842e-05 - 0.00377915289318540i</t>
  </si>
  <si>
    <t>-5.17501467907184e-05 + 0.000950400340546110i</t>
  </si>
  <si>
    <t>6.17556508908904e-11 - 2.54250826618830e-14i</t>
  </si>
  <si>
    <t>-1.06672156844833e-05 - 0.00386024426935433i</t>
  </si>
  <si>
    <t>-5.25505625808764e-05 + 0.000970420013325677i</t>
  </si>
  <si>
    <t>6.28491804952493e-11 - 2.58752937791322e-14i</t>
  </si>
  <si>
    <t>-1.12152580455866e-05 - 0.00394245205658361i</t>
  </si>
  <si>
    <t>-5.33578515046523e-05 + 0.000990709750963653i</t>
  </si>
  <si>
    <t>6.39581251908133e-11 - 2.63318513596197e-14i</t>
  </si>
  <si>
    <t>-1.17845605228463e-05 - 0.00402578266987632i</t>
  </si>
  <si>
    <t>-5.41720446781945e-05 + 0.00101127104094232i</t>
  </si>
  <si>
    <t>6.50827422805244e-11 - 2.67948613361381e-14i</t>
  </si>
  <si>
    <t>-1.23757304796945e-05 - 0.00411024249283006i</t>
  </si>
  <si>
    <t>-5.49931738114530e-05 + 0.00103210536185845i</t>
  </si>
  <si>
    <t>6.62232940707910e-11 - 2.72644317014302e-14i</t>
  </si>
  <si>
    <t>-1.29893870154926e-05 - 0.00419583787752102i</t>
  </si>
  <si>
    <t>-5.58212712135016e-05 + 0.00105321418336160i</t>
  </si>
  <si>
    <t>6.73800479212686e-11 - 2.77406725286835e-14i</t>
  </si>
  <si>
    <t>-1.36261610820417e-05 - 0.00428257514439025i</t>
  </si>
  <si>
    <t>-5.66563697987556e-05 + 0.00107459896609249i</t>
  </si>
  <si>
    <t>6.85532762953272e-11 - 2.82236959923080e-14i</t>
  </si>
  <si>
    <t>-1.42866955999420e-05 - 0.00437046058213120i</t>
  </si>
  <si>
    <t>-5.74985030921293e-05 + 0.00109626116162146i</t>
  </si>
  <si>
    <t>6.97432568092775e-11 - 2.87136163882030e-14i</t>
  </si>
  <si>
    <t>-1.49716455748429e-05 - 0.00445950044757919i</t>
  </si>
  <si>
    <t>-5.83477052348612e-05 + 0.00111820221238693i</t>
  </si>
  <si>
    <t>7.09502722823036e-11 - 2.92105501543142e-14i</t>
  </si>
  <si>
    <t>-1.56816782125804e-05 - 0.00454970096560267i</t>
  </si>
  <si>
    <t>-5.92040109901504e-05 + 0.00114042355163394i</t>
  </si>
  <si>
    <t>7.21746107857669e-11 - 2.97146158909329e-14i</t>
  </si>
  <si>
    <t>-1.64174730347511e-05 - 0.00464106832899605i</t>
  </si>
  <si>
    <t>-6.00674557485015e-05 + 0.00116292660335276i</t>
  </si>
  <si>
    <t>7.34165656923498e-11 - 3.02259343809281e-14i</t>
  </si>
  <si>
    <t>-1.71797219931677e-05 - 0.00473360869837524i</t>
  </si>
  <si>
    <t>-6.09380755331740e-05 + 0.00118571278221756i</t>
  </si>
  <si>
    <t>7.46764357248949e-11 - 3.07446286098543e-14i</t>
  </si>
  <si>
    <t>-1.79691295845429e-05 - 0.00482732820207323i</t>
  </si>
  <si>
    <t>-6.18159070058540e-05 + 0.00120878349352513i</t>
  </si>
  <si>
    <t>7.59545250055826e-11 - 3.12708237861980e-14i</t>
  </si>
  <si>
    <t>-1.87864129637051e-05 - 0.00492223293603855i</t>
  </si>
  <si>
    <t>-6.27009874716496e-05 + 0.00123214013313366i</t>
  </si>
  <si>
    <t>7.72511431037991e-11 - 3.18046473610850e-14i</t>
  </si>
  <si>
    <t>-1.96323020575532e-05 - 0.00501832896373589i</t>
  </si>
  <si>
    <t>-6.35933548845551e-05 + 0.00125578408740159i</t>
  </si>
  <si>
    <t>7.85666050848085e-11 - 3.23462290483191e-14i</t>
  </si>
  <si>
    <t>-2.05075396775631e-05 - 0.00511562231604697i</t>
  </si>
  <si>
    <t>-6.44930478526002e-05 + 0.00127971673312655i</t>
  </si>
  <si>
    <t>7.99012315575292e-11 - 3.28957008440518e-14i</t>
  </si>
  <si>
    <t>-2.14128816322649e-05 - 0.00521411899117447i</t>
  </si>
  <si>
    <t>-6.54001056432973e-05 + 0.00130393943748430i</t>
  </si>
  <si>
    <t>8.12553487226348e-11 - 3.34531970465858e-14i</t>
  </si>
  <si>
    <t>-2.23490968390416e-05 - 0.00531382495454744i</t>
  </si>
  <si>
    <t>-6.63145681882662e-05 + 0.00132845355796785i</t>
  </si>
  <si>
    <t>8.26292884194790e-11 - 3.40188542756939e-14i</t>
  </si>
  <si>
    <t>-2.33169674354342e-05 - 0.00541474613872737i</t>
  </si>
  <si>
    <t>-6.72364760885964e-05 + 0.00135326044232653i</t>
  </si>
  <si>
    <t>8.40233881736632e-11 - 3.45928114922029e-14i</t>
  </si>
  <si>
    <t>-2.43172888897989e-05 - 0.00551688844331771i</t>
  </si>
  <si>
    <t>-6.81658706197702e-05 + 0.00137836142850520i</t>
  </si>
  <si>
    <t>8.54379912438694e-11 - 3.51752100172754e-14i</t>
  </si>
  <si>
    <t>-2.53508701116051e-05 - 0.00562025773487342i</t>
  </si>
  <si>
    <t>-6.91027937366096e-05 + 0.00140375784458354i</t>
  </si>
  <si>
    <t>8.68734466685874e-11 - 3.57661935516468e-14i</t>
  </si>
  <si>
    <t>-2.64185335608022e-05 - 0.00572485984681361i</t>
  </si>
  <si>
    <t>-7.00472880780673e-05 + 0.00142945100871537i</t>
  </si>
  <si>
    <t>8.83301093123171e-11 - 3.63659081946475e-14i</t>
  </si>
  <si>
    <t>-2.75211153570219e-05 - 0.00583070057933471i</t>
  </si>
  <si>
    <t>-7.09993969718914e-05 + 0.00145544222906806i</t>
  </si>
  <si>
    <t>8.98083399115699e-11 - 3.69745024631417e-14i</t>
  </si>
  <si>
    <t>-2.86594653877841e-05 - 0.00593778569932642i</t>
  </si>
  <si>
    <t>-7.19591644394787e-05 + 0.00148173280376209i</t>
  </si>
  <si>
    <t>9.13085051207086e-11 - 3.75921273104002e-14i</t>
  </si>
  <si>
    <t>-2.98344474161147e-05 - 0.00604612094028754i</t>
  </si>
  <si>
    <t>-7.29266352005175e-05 + 0.00150832402081056i</t>
  </si>
  <si>
    <t>9.28309775573319e-11 - 3.82189361447849e-14i</t>
  </si>
  <si>
    <t>-3.10469391880675e-05 - 0.00615571200224690i</t>
  </si>
  <si>
    <t>-7.39018546774601e-05 + 0.00153521715805886i</t>
  </si>
  <si>
    <t>9.43761358474323e-11 - 3.88550848483408e-14i</t>
  </si>
  <si>
    <t>-3.22978325385345e-05 - 0.00626656455168135i</t>
  </si>
  <si>
    <t>-7.48848689998963e-05 + 0.00156241348312447i</t>
  </si>
  <si>
    <t>9.59443646698043e-11 - 3.95007317950794e-14i</t>
  </si>
  <si>
    <t>-3.35880334975007e-05 - 0.00637868422143945i</t>
  </si>
  <si>
    <t>-7.58757250089967e-05 + 0.00158991425333671i</t>
  </si>
  <si>
    <t>9.75360548006960e-11 - 4.01560378693612e-14i</t>
  </si>
  <si>
    <t>-3.49184623949017e-05 - 0.00649207661066449i</t>
  </si>
  <si>
    <t>-7.68744702622338e-05 + 0.00161772071567668i</t>
  </si>
  <si>
    <t>9.91516031582518e-11 - 4.08211664841935e-14i</t>
  </si>
  <si>
    <t>-3.62900539648990e-05 - 0.00660674728471991i</t>
  </si>
  <si>
    <t>-7.78811530369335e-05 + 0.00164583410671730i</t>
  </si>
  <si>
    <t>1.00791412845425e-10 - 4.14962835988978e-14i</t>
  </si>
  <si>
    <t>-3.77037574497030e-05 - 0.00672270177511628i</t>
  </si>
  <si>
    <t>-7.88958223347626e-05 + 0.00167425565256332i</t>
  </si>
  <si>
    <t>1.02455893193774e-10 - 4.21815577371399e-14i</t>
  </si>
  <si>
    <t>-3.91605367025336e-05 - 0.00683994557944054i</t>
  </si>
  <si>
    <t>-7.99185278860515e-05 + 0.00170298656879155i</t>
  </si>
  <si>
    <t>1.04145459806744e-10 - 4.28771600047514e-14i</t>
  </si>
  <si>
    <t>-4.06613702893915e-05 - 0.00695848416128459i</t>
  </si>
  <si>
    <t>-8.09493201531572e-05 + 0.00173202806039114i</t>
  </si>
  <si>
    <t>1.05860534601442e-10 - 4.35832641069259e-14i</t>
  </si>
  <si>
    <t>-4.22072515911096e-05 - 0.00707832295017938i</t>
  </si>
  <si>
    <t>-8.19882503349743e-05 + 0.00176138132170392i</t>
  </si>
  <si>
    <t>1.07601545851790e-10 - 4.43000463659871e-14i</t>
  </si>
  <si>
    <t>-4.37991889034792e-05 - 0.00719946734152612i</t>
  </si>
  <si>
    <t>-8.30353703703534e-05 + 0.00179104753636484i</t>
  </si>
  <si>
    <t>1.09368928229743e-10 - 4.50276857383581e-14i</t>
  </si>
  <si>
    <t>-4.54382055374536e-05 - 0.00732192269653320i</t>
  </si>
  <si>
    <t>-8.40907329419491e-05 + 0.00182102787724259i</t>
  </si>
  <si>
    <t>1.11163122847014e-10 - 4.57663638317395e-14i</t>
  </si>
  <si>
    <t>-4.71253399180413e-05 - 0.00744569434215160i</t>
  </si>
  <si>
    <t>-8.51543914797399e-05 + 0.00185132350638021i</t>
  </si>
  <si>
    <t>1.12984577295942e-10 - 4.65162649219358e-14i</t>
  </si>
  <si>
    <t>-4.88616456826411e-05 - 0.00757078757101327i</t>
  </si>
  <si>
    <t>-8.62264001647105e-05 + 0.00188193557493586i</t>
  </si>
  <si>
    <t>1.14833745690339e-10 - 4.72775759696702e-14i</t>
  </si>
  <si>
    <t>-5.06481917786914e-05 - 0.00769720764137151i</t>
  </si>
  <si>
    <t>-8.73068139321359e-05 + 0.00191286522312368i</t>
  </si>
  <si>
    <t>1.16711088705623e-10 - 4.80504866371108e-14i</t>
  </si>
  <si>
    <t>-5.24860625600177e-05 - 0.00782495977704160i</t>
  </si>
  <si>
    <t>-8.83956884748427e-05 + 0.00194411358015478i</t>
  </si>
  <si>
    <t>1.18617073618453e-10 - 4.88351893041857e-14i</t>
  </si>
  <si>
    <t>-5.43763578827910e-05 - 0.00795404916734433i</t>
  </si>
  <si>
    <t>-8.94930802466274e-05 + 0.00197568176417827i</t>
  </si>
  <si>
    <t>1.20552174346388e-10 - 4.96318790849110e-14i</t>
  </si>
  <si>
    <t>-5.63201932004411e-05 - 0.00808448096704949i</t>
  </si>
  <si>
    <t>-9.05990464654385e-05 + 0.00200757088222247i</t>
  </si>
  <si>
    <t>1.22516871486887e-10 - 5.04407538434494e-14i</t>
  </si>
  <si>
    <t>-5.83186996578158e-05 - 0.00821626029632283i</t>
  </si>
  <si>
    <t>-9.17136451160375e-05 + 0.00203978203013622i</t>
  </si>
  <si>
    <t>1.24511652355452e-10 - 5.12620142098119e-14i</t>
  </si>
  <si>
    <t>-6.03730241841759e-05 - 0.00834939224067298i</t>
  </si>
  <si>
    <t>-9.28369349531876e-05 + 0.00207231629253023i</t>
  </si>
  <si>
    <t>1.26537011023923e-10 - 5.20958635956245e-14i</t>
  </si>
  <si>
    <t>-6.24843295856713e-05 - 0.00848388185090045i</t>
  </si>
  <si>
    <t>-9.39689755048042e-05 + 0.00210517474271864i</t>
  </si>
  <si>
    <t>1.28593448358536e-10 - 5.29425082097976e-14i</t>
  </si>
  <si>
    <t>-6.46537946368551e-05 - 0.00861973414304861i</t>
  </si>
  <si>
    <t>-9.51098270734759e-05 + 0.00213835844266062i</t>
  </si>
  <si>
    <t>1.30681472055799e-10 - 5.38021570732949e-14i</t>
  </si>
  <si>
    <t>-6.68826141708604e-05 - 0.00875695409835487i</t>
  </si>
  <si>
    <t>-9.62595507406289e-05 + 0.00217186844290216i</t>
  </si>
  <si>
    <t>1.32801596680828e-10 - 5.46750220349175e-14i</t>
  </si>
  <si>
    <t>-6.91719991692189e-05 - 0.00889554666320475i</t>
  </si>
  <si>
    <t>-9.74182083681905e-05 + 0.00220570578251792i</t>
  </si>
  <si>
    <t>1.34954343702748e-10 - 5.55613177858783e-14i</t>
  </si>
  <si>
    <t>-7.15231768506603e-05 - 0.00903551674908676i</t>
  </si>
  <si>
    <t>-9.85858626003646e-05 + 0.00223987148905321i</t>
  </si>
  <si>
    <t>1.37140241529836e-10 - 5.64612618742718e-14i</t>
  </si>
  <si>
    <t>-7.39373907583734e-05 - 0.00917686923254872i</t>
  </si>
  <si>
    <t>-9.97625768671214e-05 + 0.00227436657846610i</t>
  </si>
  <si>
    <t>1.39359825546018e-10 - 5.73750747200977e-14i</t>
  </si>
  <si>
    <t>-7.64159008472296e-05 - 0.00931960895515552i</t>
  </si>
  <si>
    <t>-0.000100948415385717 + 0.00230919205506973i</t>
  </si>
  <si>
    <t>1.41613638145138e-10 - 5.83029796293708e-14i</t>
  </si>
  <si>
    <t>-7.89599835693663e-05 - 0.00946374072344874i</t>
  </si>
  <si>
    <t>-0.000102143443162903 + 0.00234434891147458i</t>
  </si>
  <si>
    <t>1.43902228765388e-10 - 5.92452028082970e-14i</t>
  </si>
  <si>
    <t>-8.15709319590190e-05 - 0.00960926930890695i</t>
  </si>
  <si>
    <t>-0.000103347725996709 + 0.00237983812853102i</t>
  </si>
  <si>
    <t>1.46226153922980e-10 - 6.02019733771345e-14i</t>
  </si>
  <si>
    <t>-8.42500557163452e-05 - 0.00975619944790834i</t>
  </si>
  <si>
    <t>-0.000104561330477698 + 0.00241566067527193i</t>
  </si>
  <si>
    <t>1.48585977244857e-10 - 6.11735233836621e-14i</t>
  </si>
  <si>
    <t>-8.69986812904240e-05 - 0.00990453584169427i</t>
  </si>
  <si>
    <t>-0.000105784323991847 + 0.00245181750885548i</t>
  </si>
  <si>
    <t>1.50982269502901e-10 - 6.21600878172624e-14i</t>
  </si>
  <si>
    <t>-8.98181519609331e-05 - 0.0100542831563337i</t>
  </si>
  <si>
    <t>-0.000107016774721134 + 0.00248830957450800i</t>
  </si>
  <si>
    <t>1.53415608645101e-10 - 6.31619046217544e-14i</t>
  </si>
  <si>
    <t>-9.27098279191231e-05 - 0.0102054460226905i</t>
  </si>
  <si>
    <t>-0.000108258751645636 + 0.00252513780546707i</t>
  </si>
  <si>
    <t>1.55886579828126e-10 - 6.41792147088029e-14i</t>
  </si>
  <si>
    <t>-9.56750863475624e-05 - 0.0103580290363900i</t>
  </si>
  <si>
    <t>-0.000109510324544233 + 0.00256230312292459i</t>
  </si>
  <si>
    <t>1.58395775447902e-10 - 6.52122619705077e-14i</t>
  </si>
  <si>
    <t>-9.87153214990734e-05 - 0.0105120367577895i</t>
  </si>
  <si>
    <t>-0.000110771563995738 + 0.00259980643597022i</t>
  </si>
  <si>
    <t>1.60943795170340e-10 - 6.62612932920552e-14i</t>
  </si>
  <si>
    <t>-0.000101831944774327 - 0.0106674737119476i</t>
  </si>
  <si>
    <t>-0.000112042541380796 + 0.00263764864153476i</t>
  </si>
  <si>
    <t>1.63531245962445e-10 - 6.73265585645248e-14i</t>
  </si>
  <si>
    <t>-0.000105026384798702 - 0.0108243443885970i</t>
  </si>
  <si>
    <t>-0.000113323328882033 + 0.00267583062433380i</t>
  </si>
  <si>
    <t>1.66158742121180e-10 - 6.84083106967732e-14i</t>
  </si>
  <si>
    <t>-0.000108300087497943 - 0.0109826532421170i</t>
  </si>
  <si>
    <t>-0.000114613999484692 + 0.00271435325681146i</t>
  </si>
  <si>
    <t>1.68826905302424e-10 - 6.95068056273568e-14i</t>
  </si>
  <si>
    <t>-0.000111654516172489 - 0.0111424046915078i</t>
  </si>
  <si>
    <t>-0.000115914626978170 + 0.00275321739908433i</t>
  </si>
  <si>
    <t>1.71536364550455e-10 - 7.06223023366686e-14i</t>
  </si>
  <si>
    <t>2.71514415704570e-11 - 9.74514109697844e-09i</t>
  </si>
  <si>
    <t>-3.58413805328485e-11 + 4.17887014400626e-09i</t>
  </si>
  <si>
    <t>8.53635671465973e-18 - 6.58960673954167e-21i</t>
  </si>
  <si>
    <t>2.09108283299224e-10 - 7.79621630582659e-08i</t>
  </si>
  <si>
    <t>-8.05139132432458e-10 + 3.32804282027068e-08i</t>
  </si>
  <si>
    <t>2.34331329087005e-16 - 1.80891140922645e-19i</t>
  </si>
  <si>
    <t>6.74345469649939e-10 - 2.63130039037901e-07i</t>
  </si>
  <si>
    <t>-4.98102104379259e-09 + 1.11188302450985e-07i</t>
  </si>
  <si>
    <t>1.51547557539696e-15 - 1.16986536517349e-18i</t>
  </si>
  <si>
    <t>1.52442149671484e-09 - 6.23739167499460e-07i</t>
  </si>
  <si>
    <t>-1.73490173972123e-08 + 2.59412139936660e-07i</t>
  </si>
  <si>
    <t>5.36599115898994e-15 - 4.14225561179710e-18i</t>
  </si>
  <si>
    <t>2.84140744710351e-09 - 1.21828870425592e-06i</t>
  </si>
  <si>
    <t>-4.36771132765897e-08 + 4.96386857561978e-07i</t>
  </si>
  <si>
    <t>1.36150084501842e-14 - 1.05100518220116e-17i</t>
  </si>
  <si>
    <t>4.69539143240939e-09 - 2.10528027360126e-06i</t>
  </si>
  <si>
    <t>-8.93991827249896e-08 + 8.37762257098037e-07i</t>
  </si>
  <si>
    <t>2.79864730717093e-14 - 2.16040469879413e-17i</t>
  </si>
  <si>
    <t>7.15119502278006e-09 - 3.34320994175339e-06i</t>
  </si>
  <si>
    <t>-1.58813824587588e-07 + 1.29727616733409e-06i</t>
  </si>
  <si>
    <t>4.98431584436830e-14 - 3.84762286510925e-17i</t>
  </si>
  <si>
    <t>1.02742125401184e-08 - 4.99055897561903e-06i</t>
  </si>
  <si>
    <t>-2.54888852460899e-07 + 1.88766955243850e-06i</t>
  </si>
  <si>
    <t>8.01237504293659e-14 - 6.18512116439537e-17i</t>
  </si>
  <si>
    <t>1.41352234775149e-08 - 7.10578359043990e-06i</t>
  </si>
  <si>
    <t>-3.79440620535655e-07 + 2.62135107127867e-06i</t>
  </si>
  <si>
    <t>1.19399474617294e-13 - 9.21699512960448e-17i</t>
  </si>
  <si>
    <t>1.88139797712623e-08 - 9.74730389151350e-06i</t>
  </si>
  <si>
    <t>-5.33441529963538e-07 + 3.51077111879479e-06i</t>
  </si>
  <si>
    <t>1.67971695753407e-13 - 1.29665084928801e-16i</t>
  </si>
  <si>
    <t>2.44013937493325e-08 - 1.29734922893044e-05i</t>
  </si>
  <si>
    <t>-7.17311030222435e-07 + 4.56858163151902e-06i</t>
  </si>
  <si>
    <t>2.25964406823339e-13 - 1.74432328436144e-16i</t>
  </si>
  <si>
    <t>3.10002317447914e-08 - 1.68426617361841e-05i</t>
  </si>
  <si>
    <t>-9.31137636116270e-07 + 5.80767205871427e-06i</t>
  </si>
  <si>
    <t>2.93394896430615e-13 - 2.26485027687058e-16i</t>
  </si>
  <si>
    <t>3.87243321042905e-08 - 2.14130541664674e-05i</t>
  </si>
  <si>
    <t>-1.17482934175587e-06 + 7.24114711515653e-06i</t>
  </si>
  <si>
    <t>3.70221758102601e-13 - 2.85791219119070e-16i</t>
  </si>
  <si>
    <t>4.76964900943551e-08 - 2.67428295068844e-05i</t>
  </si>
  <si>
    <t>-1.44820775769260e-06 + 8.88228422154989e-06i</t>
  </si>
  <si>
    <t>4.56375109751235e-13 - 3.52296957531218e-16i</t>
  </si>
  <si>
    <t>5.80452644985720e-08 - 3.28900555612049e-05i</t>
  </si>
  <si>
    <t>-1.75106341036364e-06 + 1.07444891172640e-05i</t>
  </si>
  <si>
    <t>5.51774552848205e-13 - 4.25940179598160e-16i</t>
  </si>
  <si>
    <t>6.99010403789016e-08 - 3.99126989713728e-05i</t>
  </si>
  <si>
    <t>-2.08318622193167e-06 + 1.28412570521820e-05i</t>
  </si>
  <si>
    <t>6.56339302357435e-13 - 5.06658523631417e-16i</t>
  </si>
  <si>
    <t>8.33917177246973e-08 - 4.78686173337781e-05i</t>
  </si>
  <si>
    <t>-2.44438095096529e-06 + 1.51861414828806e-05i</t>
  </si>
  <si>
    <t>7.69993564490215e-13 - 5.94393480916137e-16i</t>
  </si>
  <si>
    <t>9.86383824884512e-08 - 5.68155524263789e-05i</t>
  </si>
  <si>
    <t>-2.83447391273049e-06 + 1.77927298522414e-05i</t>
  </si>
  <si>
    <t>8.92669137762478e-13 - 6.89092403586951e-16i</t>
  </si>
  <si>
    <t>1.15751261211194e-07 - 6.68111243971871e-05i</t>
  </si>
  <si>
    <t>-3.25331486787270e-06 + 2.06746252437851e-05i</t>
  </si>
  <si>
    <t>1.02430644444147e-12 - 7.90709300849140e-16i</t>
  </si>
  <si>
    <t>1.34826175770543e-07 - 7.79128266920670e-05i</t>
  </si>
  <si>
    <t>-3.70077638976181e-06 + 2.38454326058337e-05i</t>
  </si>
  <si>
    <t>1.16485470550352e-12 - 8.99204974036606e-16i</t>
  </si>
  <si>
    <t>1.55941618015273e-07 - 9.01780214659400e-05i</t>
  </si>
  <si>
    <t>-4.17675204161050e-06 + 2.73187484055081e-05i</t>
  </si>
  <si>
    <t>1.31427167051320e-12 - 1.01454680809314e-15i</t>
  </si>
  <si>
    <t>1.79156469726076e-07 - 0.000103663935223819i</t>
  </si>
  <si>
    <t>-4.68115410552342e-06 + 3.11081528032776e-05i</t>
  </si>
  <si>
    <t>1.47252313619480e-12 - 1.13670839993559e-15i</t>
  </si>
  <si>
    <t>2.04508315771776e-07 - 0.000118427654470330i</t>
  </si>
  <si>
    <t>-5.21391125964506e-06 + 3.52272036565522e-05i</t>
  </si>
  <si>
    <t>1.63958238546345e-12 - 1.26566912541616e-15i</t>
  </si>
  <si>
    <t>2.32012242828980e-07 - 0.000134526121197596i</t>
  </si>
  <si>
    <t>-5.77496640066961e-06 + 3.96894318404894e-05i</t>
  </si>
  <si>
    <t>1.81542962120126e-12 - 1.40141370222814e-15i</t>
  </si>
  <si>
    <t>2.61659985723470e-07 - 0.000152016128099359i</t>
  </si>
  <si>
    <t>-6.36427469737127e-06 + 4.45083375131586e-05i</t>
  </si>
  <si>
    <t>2.00005143672250e-12 - 1.54393178113363e-15i</t>
  </si>
  <si>
    <t>2.93419275940711e-07 - 0.000170954313457514i</t>
  </si>
  <si>
    <t>-6.98180190020778e-06 + 4.96973870559442e-05i</t>
  </si>
  <si>
    <t>2.19344034635879e-12 - 1.69321758360055e-15i</t>
  </si>
  <si>
    <t>3.27233256826840e-07 - 0.000191397155695152i</t>
  </si>
  <si>
    <t>-7.62752290077781e-06 + 5.52700104959571e-05i</t>
  </si>
  <si>
    <t>2.39559438857180e-12 - 1.84926959542718e-15i</t>
  </si>
  <si>
    <t>3.63019851731873e-07 - 0.000213400967628262i</t>
  </si>
  <si>
    <t>-8.30142052020932e-06 + 6.12395992720676e-05i</t>
  </si>
  <si>
    <t>2.60651680700797e-12 - 2.01209032053355e-15i</t>
  </si>
  <si>
    <t>4.00670999669857e-07 - 0.000237021890471895i</t>
  </si>
  <si>
    <t>-9.00348449997388e-06 + 6.76195042455599e-05i</t>
  </si>
  <si>
    <t>2.82621581012304e-12 - 2.18168609540450e-15i</t>
  </si>
  <si>
    <t>4.40051701457102e-07 - 0.000262315887669363i</t>
  </si>
  <si>
    <t>-9.73371066787523e-06 + 7.44230338845899e-05i</t>
  </si>
  <si>
    <t>3.05470440675108e-12 - 2.35806696215798e-15i</t>
  </si>
  <si>
    <t>4.80998846920757e-07 - 0.000289338738615228i</t>
  </si>
  <si>
    <t>-1.04921002536148e-05 + 8.16634525717743e-05i</t>
  </si>
  <si>
    <t>3.29200031258576e-12 - 2.54124659635350e-15i</t>
  </si>
  <si>
    <t>5.23319815207042e-07 - 0.000318146032338314i</t>
  </si>
  <si>
    <t>-1.12786593310149e-05 + 8.93539789986389e-05i</t>
  </si>
  <si>
    <t>3.53812592111712e-12 - 2.73124228455697e-15i</t>
  </si>
  <si>
    <t>5.66790858065589e-07 - 0.000348793161201561i</t>
  </si>
  <si>
    <t>-1.20933983669752e-05 + 9.75077846209497e-05i</t>
  </si>
  <si>
    <t>3.79310833162696e-12 - 2.92807494595158e-15i</t>
  </si>
  <si>
    <t>6.11155287031739e-07 - 0.000381335314663466i</t>
  </si>
  <si>
    <t>-1.29363318601342e-05 + 0.000106137992156337i</t>
  </si>
  <si>
    <t>4.05697942659465e-12 - 3.13176919209094e-15i</t>
  </si>
  <si>
    <t>6.56121492153668e-07 - 0.000415827473134536i</t>
  </si>
  <si>
    <t>-1.38074780548698e-05 + 0.000115257674110909i</t>
  </si>
  <si>
    <t>4.32977599099967e-12 - 3.34235341899421e-15i</t>
  </si>
  <si>
    <t>7.01360822619924e-07 - 0.000452324401948826i</t>
  </si>
  <si>
    <t>-1.47068587185907e-05 + 0.000124879851325351i</t>
  </si>
  <si>
    <t>4.61153986645813e-12 - 3.55985992613113e-15i</t>
  </si>
  <si>
    <t>7.46505358752859e-07 - 0.000490880645463146i</t>
  </si>
  <si>
    <t>-1.56344989722660e-05 + 0.000135017491533750i</t>
  </si>
  <si>
    <t>4.90231813386028e-12 - 3.78432505740837e-15i</t>
  </si>
  <si>
    <t>7.91145602331058e-07 - 0.000531550521285704i</t>
  </si>
  <si>
    <t>-1.65904271658406e-05 + 0.000145683507930334i</t>
  </si>
  <si>
    <t>5.20216331898439e-12 - 4.01578935989233e-15i</t>
  </si>
  <si>
    <t>8.34828108029769e-07 - 0.000574388114632290i</t>
  </si>
  <si>
    <t>-1.75746747915609e-05 + 0.000156890757740762i</t>
  </si>
  <si>
    <t>5.51113361644364e-12 - 4.25429775668405e-15i</t>
  </si>
  <si>
    <t>8.77053074392136e-07 - 0.000619447272802271i</t>
  </si>
  <si>
    <t>-1.85872764294548e-05 + 0.000168652040795573i</t>
  </si>
  <si>
    <t>5.82929312817665e-12 - 4.49989973102102e-15i</t>
  </si>
  <si>
    <t>9.17271907485237e-07 - 0.000666781599766797i</t>
  </si>
  <si>
    <t>-1.96282697201119e-05 + 0.000180980098104198i</t>
  </si>
  <si>
    <t>6.15671211353764e-12 - 4.75264951933333e-15i</t>
  </si>
  <si>
    <t>9.54884767082131e-07 - 0.000716444450857234i</t>
  </si>
  <si>
    <t>-2.06976953607715e-05 + 0.000193887610428423i</t>
  </si>
  <si>
    <t>6.49346724866915e-12 - 5.01260631146539e-15i</t>
  </si>
  <si>
    <t>9.89238100457544e-07 - 0.000768488927545901i</t>
  </si>
  <si>
    <t>-2.17955971213353e-05 + 0.000207387196854573i</t>
  </si>
  <si>
    <t>6.83964189353890e-12 - 5.27983445681394e-15i</t>
  </si>
  <si>
    <t>1.01962216687649e-06 - 0.000822967872309415i</t>
  </si>
  <si>
    <t>-2.29220218774861e-05 + 0.000221491413364009i</t>
  </si>
  <si>
    <t>7.19532636541550e-12 - 5.55440367543659e-15i</t>
  </si>
  <si>
    <t>1.04526855276084e-06 - 0.000879933863567829i</t>
  </si>
  <si>
    <t>-2.40770196585320e-05 + 0.000236212751401654i</t>
  </si>
  <si>
    <t>7.56061821802632e-12 - 5.83638927354662e-15i</t>
  </si>
  <si>
    <t>1.06534767692126e-06 - 0.000939439210692782i</t>
  </si>
  <si>
    <t>-2.52606437079486e-05 + 0.000251563636442461i</t>
  </si>
  <si>
    <t>7.93562252581648e-12 - 6.12587236294558e-15i</t>
  </si>
  <si>
    <t>1.07896628334588e-06 - 0.00100153594908276i</t>
  </si>
  <si>
    <t>-2.64729505549392e-05 + 0.000267556426555804i</t>
  </si>
  <si>
    <t>8.32045217303999e-12 - 6.42294008418602e-15i</t>
  </si>
  <si>
    <t>1.08516491956455e-06 - 0.00106627583530048i</t>
  </si>
  <si>
    <t>-2.77140000955201e-05 + 0.000284203410967861i</t>
  </si>
  <si>
    <t>8.71522814741804e-12 - 6.72768583325988e-15i</t>
  </si>
  <si>
    <t>1.08291539812377e-06 - 0.00113371034227280i</t>
  </si>
  <si>
    <t>-2.89838556819140e-05 + 0.000301516808622086i</t>
  </si>
  <si>
    <t>9.12007983823805e-12 - 7.04020949171489e-15i</t>
  </si>
  <si>
    <t>1.07111823893432e-06 - 0.00120389065455303i</t>
  </si>
  <si>
    <t>-3.02825842191394e-05 + 0.000319508766737912i</t>
  </si>
  <si>
    <t>9.53514533877734e-12 - 7.36061766010924e-15i</t>
  </si>
  <si>
    <t>1.04860009118888e-06 - 0.00127686766364512i</t>
  </si>
  <si>
    <t>-3.16102562679294e-05 + 0.000338191359367851i</t>
  </si>
  <si>
    <t>9.96057175291328e-12 - 7.68902389469816e-15i</t>
  </si>
  <si>
    <t>1.01411113352826e-06 - 0.00135269196339310i</t>
  </si>
  <si>
    <t>-3.29669461530876e-05 + 0.000357576585953153i</t>
  </si>
  <si>
    <t>1.03965155057760e-11 - 8.02554894724096e-15i</t>
  </si>
  <si>
    <t>9.66322452273127e-07 - 0.00143141384543482i</t>
  </si>
  <si>
    <t>-3.43527320766708e-05 + 0.000377676369878212i</t>
  </si>
  <si>
    <t>1.08431426582687e-11 - 8.37032100779393e-15i</t>
  </si>
  <si>
    <t>9.03823397550519e-07 - 0.00151308329472459i</t>
  </si>
  <si>
    <t>-3.57676962353100e-05 + 0.000398502557023894i</t>
  </si>
  <si>
    <t>1.13006292252547e-11 - 8.72347595033329e-15i</t>
  </si>
  <si>
    <t>8.25118918209073e-07 - 0.00159774998512430i</t>
  </si>
  <si>
    <t>-3.72119249411578e-05 + 0.000420066914319965i</t>
  </si>
  <si>
    <t>1.17691614971524e-11 - 9.08515758100918e-15i</t>
  </si>
  <si>
    <t>7.28626876222558e-07 - 0.00168546327506651i</t>
  </si>
  <si>
    <t>-3.86855087460001e-05 + 0.000442381128296801i</t>
  </si>
  <si>
    <t>1.22489363647166e-11 - 9.45551788885984e-15i</t>
  </si>
  <si>
    <t>6.12675342298023e-07 - 0.00177627220328918i</t>
  </si>
  <si>
    <t>-4.01885425680488e-05 + 0.000465456803636556i</t>
  </si>
  <si>
    <t>1.27401616466720e-11 - 9.83471729872600e-15i</t>
  </si>
  <si>
    <t>4.75499873940291e-07 - 0.00187022548464576i</t>
  </si>
  <si>
    <t>-4.17211258210989e-05 + 0.000489305461723935i</t>
  </si>
  <si>
    <t>1.32430564199610e-11 - 1.02229249261854e-14i</t>
  </si>
  <si>
    <t>3.15240778040461e-07 - 0.00196737150599000i</t>
  </si>
  <si>
    <t>-4.32833625456189e-05 + 0.000513938539196762i</t>
  </si>
  <si>
    <t>1.37578513522532e-11 - 1.06203188342316e-14i</t>
  </si>
  <si>
    <t>1.29940359541628e-07 - 0.00206775832213715i</t>
  </si>
  <si>
    <t>-4.48753615415521e-05 + 0.000539367386496481i</t>
  </si>
  <si>
    <t>1.42847890364778e-11 - 1.10270862915148e-14i</t>
  </si>
  <si>
    <t>-8.24598415259892e-08 - 0.00217143365190198i</t>
  </si>
  <si>
    <t>-4.64972365024555e-05 + 0.000565603266418738i</t>
  </si>
  <si>
    <t>1.48241243270176e-11 - 1.14434240318661e-14i</t>
  </si>
  <si>
    <t>-3.24121823078845e-07 - 0.00227844487421514i</t>
  </si>
  <si>
    <t>-4.81491061508032e-05 + 0.000592657352664206i</t>
  </si>
  <si>
    <t>1.53761246773436e-11 - 1.18695385149325e-14i</t>
  </si>
  <si>
    <t>-5.97313901975474e-07 - 0.00238883902431677i</t>
  </si>
  <si>
    <t>-4.98310943740838e-05 + 0.000620540728389778i</t>
  </si>
  <si>
    <t>1.59410704787482e-11 - 1.23056461876611e-14i</t>
  </si>
  <si>
    <t>-9.04413501094087e-07 - 0.00250266279002846i</t>
  </si>
  <si>
    <t>-5.15433303615118e-05 + 0.000649264384760263i</t>
  </si>
  <si>
    <t>1.65192553999199e-11 - 1.27519737464323e-14i</t>
  </si>
  <si>
    <t>-1.24790994099908e-06 - 0.00261996250810431i</t>
  </si>
  <si>
    <t>-5.32859487413083e-05 + 0.000678839219500744i</t>
  </si>
  <si>
    <t>1.71109867271868e-11 - 1.32087583997095e-14i</t>
  </si>
  <si>
    <t>-1.63040723398294e-06 - 0.00274078416065989i</t>
  </si>
  <si>
    <t>-5.50590897179681e-05 + 0.000709276035449672i</t>
  </si>
  <si>
    <t>1.77165857050080e-11 - 1.36762481308798e-14i</t>
  </si>
  <si>
    <t>-2.05462687923730e-06 - 0.00286517337167977i</t>
  </si>
  <si>
    <t>-5.68628992096558e-05 + 0.000740585539112894i</t>
  </si>
  <si>
    <t>1.83363878766267e-11 - 1.41547019612202e-14i</t>
  </si>
  <si>
    <t>-2.52341065752859e-06 - 0.00299317540360428i</t>
  </si>
  <si>
    <t>-5.86975289854398e-05 + 0.000772778339218663i</t>
  </si>
  <si>
    <t>1.89707434246176e-11 - 1.46443902127816e-14i</t>
  </si>
  <si>
    <t>-3.03972342325448e-06 - 0.00312483515399397i</t>
  </si>
  <si>
    <t>-6.05631368021008e-05 + 0.000805864945273819i</t>
  </si>
  <si>
    <t>1.96200175110220e-11 - 1.51455947709549e-14i</t>
  </si>
  <si>
    <t>-3.60665589315183e-06 - 0.00326019715227279i</t>
  </si>
  <si>
    <t>-6.24598865404136e-05 + 0.000839855766121216i</t>
  </si>
  <si>
    <t>2.02845906169588e-11 - 1.56586093466320e-14i</t>
  </si>
  <si>
    <t>-4.22742742966836e-06 - 0.00339930555654952i</t>
  </si>
  <si>
    <t>-6.43879483408269e-05 + 0.000874761108498510i</t>
  </si>
  <si>
    <t>2.09648588814767e-11 - 1.61837397377818e-14i</t>
  </si>
  <si>
    <t>-4.90538881755339e-06 - 0.00354220415051762i</t>
  </si>
  <si>
    <t>-6.63474987380448e-05 + 0.000910591175598478i</t>
  </si>
  <si>
    <t>2.16612344393366e-11 - 1.67213040901999e-14i</t>
  </si>
  <si>
    <t>-5.64402503244526e-06 - 0.00368893634043222i</t>
  </si>
  <si>
    <t>-6.83387207948551e-05 + 0.000947356065630929i</t>
  </si>
  <si>
    <t>2.23741457577041e-11 - 1.72716331574168e-14i</t>
  </si>
  <si>
    <t>-6.44695799995643e-06 - 0.00383954515216601i</t>
  </si>
  <si>
    <t>-7.03618042345101e-05 + 0.000985065770386350i</t>
  </si>
  <si>
    <t>2.31040379713709e-11 - 1.78350705594713e-14i</t>
  </si>
  <si>
    <t>-7.31794934382614e-06 - 0.00399407322834195i</t>
  </si>
  <si>
    <t>-7.24169455719428e-05 + 0.00102373017380139i</t>
  </si>
  <si>
    <t>2.38513732164450e-11 - 1.84119730405004e-14i</t>
  </si>
  <si>
    <t>-8.26090312171963e-06 - 0.00415256282554417i</t>
  </si>
  <si>
    <t>-7.45043482434480e-05 + 0.00106335905052632i</t>
  </si>
  <si>
    <t>2.46166309622386e-11 - 1.90027107249400e-14i</t>
  </si>
  <si>
    <t>-9.27986854740753e-06 - 0.00431505581160468i</t>
  </si>
  <si>
    <t>-7.66242227346193e-05 + 0.00110396206449460i</t>
  </si>
  <si>
    <t>2.54003083411547e-11 - 1.96076673721784e-14i</t>
  </si>
  <si>
    <t>-1.03790426978477e-05 - 0.00448159366296860i</t>
  </si>
  <si>
    <t>-7.87767867065287e-05 + 0.00114554876749459i</t>
  </si>
  <si>
    <t>2.62029204764092e-11 - 2.02272406295410e-14i</t>
  </si>
  <si>
    <t>-1.15627732040943e-05 - 0.00465221746213518i</t>
  </si>
  <si>
    <t>-8.09622651201375e-05 + 0.00118812859774362i</t>
  </si>
  <si>
    <t>2.70250008074733e-11 - 2.08618422835138e-14i</t>
  </si>
  <si>
    <t>-1.28355609242388e-05 - 0.00482696789517483i</t>
  </si>
  <si>
    <t>-8.31808903582424e-05 + 0.00123171087846452i</t>
  </si>
  <si>
    <t>2.78671014128203e-11 - 2.15118985088865e-14i</t>
  </si>
  <si>
    <t>-1.42020625975725e-05 - 0.00500588524932280i</t>
  </si>
  <si>
    <t>-8.54329023455831e-05 + 0.00127630481646469i</t>
  </si>
  <si>
    <t>2.87297933300934e-11 - 2.21778501159050e-14i</t>
  </si>
  <si>
    <t>-1.56670934782782e-05 - 0.00518900941064814i</t>
  </si>
  <si>
    <t>-8.77185486664142e-05 + 0.00132191950071782i</t>
  </si>
  <si>
    <t>2.96136668732910e-11 - 2.28601527951212e-14i</t>
  </si>
  <si>
    <t>-1.72356299475411e-05 - 0.00537637986179754i</t>
  </si>
  <si>
    <t>-9.00380846794106e-05 + 0.00136856390094852i</t>
  </si>
  <si>
    <t>3.05193319468104e-11 - 2.35592773598178e-14i</t>
  </si>
  <si>
    <t>-1.89128121029859e-05 - 0.00556803567981446i</t>
  </si>
  <si>
    <t>-9.23917736301104e-05 + 0.00141624686621979i</t>
  </si>
  <si>
    <t>3.14474183562984e-11 - 2.42757099859680e-14i</t>
  </si>
  <si>
    <t>-2.07039463235540e-05 - 0.00576401553403201i</t>
  </si>
  <si>
    <t>-9.47798867605476e-05 + 0.00146497712352363i</t>
  </si>
  <si>
    <t>3.23985761159980e-11 - 2.50099524494911e-14i</t>
  </si>
  <si>
    <t>-2.26145078096468e-05 - 0.00596435768404018i</t>
  </si>
  <si>
    <t>-9.72027034158678e-05 + 0.00151476327637478i</t>
  </si>
  <si>
    <t>3.33734757525075e-11 - 2.57625223607376e-14i</t>
  </si>
  <si>
    <t>-2.46501430960589e-05 - 0.00616909997772553i</t>
  </si>
  <si>
    <t>-9.96605111478361e-05 + 0.00156561380340783i</t>
  </si>
  <si>
    <t>3.43728086046586e-11 - 2.65339533959791e-14i</t>
  </si>
  <si>
    <t>-2.68166725378275e-05 - 0.00637827984938472i</t>
  </si>
  <si>
    <t>-0.000102153605815365 + 0.00161753705697782i</t>
  </si>
  <si>
    <t>3.53972871195687e-11 - 2.73247955259446e-14i</t>
  </si>
  <si>
    <t>-2.91200927665725e-05 - 0.00659193431790896i</t>
  </si>
  <si>
    <t>-0.000104682291681329 + 0.00167054126176431i</t>
  </si>
  <si>
    <t>3.64476451443755e-11 - 2.81356152410242e-14i</t>
  </si>
  <si>
    <t>-3.15665791172911e-05 - 0.00681009998504108i</t>
  </si>
  <si>
    <t>-0.000107246881506099 + 0.00172463451337939i</t>
  </si>
  <si>
    <t>3.75246382137896e-11 - 2.89669957732439e-14i</t>
  </si>
  <si>
    <t>-3.41624880237862e-05 - 0.00703281303370282i</t>
  </si>
  <si>
    <t>-0.000109847696637859 + 0.00177982477697933i</t>
  </si>
  <si>
    <t>3.86290438332889e-11 - 2.98195373148763e-14i</t>
  </si>
  <si>
    <t>-3.69143593817178e-05 - 0.00726010922639303i</t>
  </si>
  <si>
    <t>-0.000112485067098042 + 0.00183611988588043i</t>
  </si>
  <si>
    <t>3.97616617573209e-11 - 3.06938572331981e-14i</t>
  </si>
  <si>
    <t>-3.98289188786000e-05 - 0.00749202390365432i</t>
  </si>
  <si>
    <t>-0.000115159331664249 + 0.00189352754017891i</t>
  </si>
  <si>
    <t>4.09233142631892e-11 - 3.15905902819155e-14i</t>
  </si>
  <si>
    <t>-4.29130802894258e-05 - 0.00772859198261081i</t>
  </si>
  <si>
    <t>-0.000117870837948157 + 0.00195205530537518i</t>
  </si>
  <si>
    <t>4.21148464196973e-11 - 3.25103888085424e-14i</t>
  </si>
  <si>
    <t>-4.61739477366322e-05 - 0.00796984795557175i</t>
  </si>
  <si>
    <t>-0.000120619942469789 + 0.00201171061100253i</t>
  </si>
  <si>
    <t>4.33371263508412e-11 - 3.34539229579578e-14i</t>
  </si>
  <si>
    <t>-4.96188179142355e-05 - 0.00821582588870422i</t>
  </si>
  <si>
    <t>-0.000123407010727289 + 0.00207250074926040i</t>
  </si>
  <si>
    <t>4.45910454942674e-11 - 3.44218808719202e-14i</t>
  </si>
  <si>
    <t>-5.32551822740721e-05 - 0.00846655942077208i</t>
  </si>
  <si>
    <t>-0.000126232417262179 + 0.00213443287365246i</t>
  </si>
  <si>
    <t>4.58775188542661e-11 - 3.54149688843659e-14i</t>
  </si>
  <si>
    <t>-5.70907291740829e-05 - 0.00872208176194091i</t>
  </si>
  <si>
    <t>-0.000129096545720394 + 0.00219751399762954i</t>
  </si>
  <si>
    <t>4.71974852493857e-11 - 3.64339117125529e-14i</t>
  </si>
  <si>
    <t>-6.11333459877684e-05 - 0.00898242569264815i</t>
  </si>
  <si>
    <t>-0.000131999788908607 + 0.00226175099323772i</t>
  </si>
  <si>
    <t>4.85519075544249e-11 - 3.74794526438666e-14i</t>
  </si>
  <si>
    <t>-6.53911211728685e-05 - 0.00924762356253848i</t>
  </si>
  <si>
    <t>-0.000134942548845373 + 0.00232715058977151i</t>
  </si>
  <si>
    <t>4.99417729364432e-11 - 3.85523537180070e-14i</t>
  </si>
  <si>
    <t>-6.98723462997076e-05 - 0.00951770728946126i</t>
  </si>
  <si>
    <t>-0.000137925236807559 + 0.00239371937243260i</t>
  </si>
  <si>
    <t>5.13680930849829e-11 - 3.96533959047071e-14i</t>
  </si>
  <si>
    <t>-7.45855180377375e-05 - 0.00979270835853262i</t>
  </si>
  <si>
    <t>-0.000140948273372656 + 0.00246146378099402i</t>
  </si>
  <si>
    <t>5.28319044365432e-11 - 4.07833792770156e-14i</t>
  </si>
  <si>
    <t>-7.95393400991440e-05 - 0.0100726578212575i</t>
  </si>
  <si>
    <t>-0.000144012088453482 + 0.00253039010847007i</t>
  </si>
  <si>
    <t>5.43342683920650e-11 - 4.19431231791828e-14i</t>
  </si>
  <si>
    <t>-8.47427251398221e-05 - 0.0103575862947153i</t>
  </si>
  <si>
    <t>-0.000147117121330709 + 0.00260050449979221i</t>
  </si>
  <si>
    <t>5.58762715291987e-11 - 4.31334663905203e-14i</t>
  </si>
  <si>
    <t>-9.02047966157039e-05 - 0.0106475239608032i</t>
  </si>
  <si>
    <t>-0.000150263820677454 + 0.00267181295049095i</t>
  </si>
  <si>
    <t>5.74590258072987e-11 - 4.43552672836455e-14i</t>
  </si>
  <si>
    <t>-9.59348905948597e-05 - 0.0109425005655411i</t>
  </si>
  <si>
    <t>-0.000153452644579980 + 0.00274432130538399i</t>
  </si>
  <si>
    <t>5.90836687664822e-11 - 4.56094039781441e-14i</t>
  </si>
  <si>
    <t>-0.000101942557523357 - 0.0112425454184332i</t>
  </si>
  <si>
    <t>-0.000156684060551651 + 0.00281803525727082i</t>
  </si>
  <si>
    <t>6.07513637196263e-11 - 4.68967744887819e-14i</t>
  </si>
  <si>
    <t>-0.000108237563945879 - 0.0115476873918889i</t>
  </si>
  <si>
    <t>-0.000159958545541359 + 0.00289296034563390i</t>
  </si>
  <si>
    <t>6.24632999378006e-11 - 4.82182968686484e-14i</t>
  </si>
  <si>
    <t>-0.000114829894179076 - 0.0118579549206991i</t>
  </si>
  <si>
    <t>-0.000163276585937331 + 0.00296910195534665i</t>
  </si>
  <si>
    <t>6.42206928292059e-11 - 4.95749093472881e-14i</t>
  </si>
  <si>
    <t>-0.000121729751937573 - 0.0121733760015689i</t>
  </si>
  <si>
    <t>-0.000166638677562523 + 0.00304646531538836i</t>
  </si>
  <si>
    <t>6.60247841104035e-11 - 5.09675704628800e-14i</t>
  </si>
  <si>
    <t>-0.000128947561912078 - 0.0124939781927048i</t>
  </si>
  <si>
    <t>-0.000170045325666362 + 0.00312505549756632i</t>
  </si>
  <si>
    <t>6.78768419712947e-11 - 5.23972591895930e-14i</t>
  </si>
  <si>
    <t>-0.000136493971299224 - 0.0128197886134568i</t>
  </si>
  <si>
    <t>-0.000173497044908720 + 0.00320487741524531i</t>
  </si>
  <si>
    <t>6.97781612324989e-11 - 5.38649750590734e-14i</t>
  </si>
  <si>
    <t>-0.000144379851281628 - 0.0131508339440120i</t>
  </si>
  <si>
    <t>-0.000176994359337618 + 0.00328593582208459i</t>
  </si>
  <si>
    <t>7.17300634954462e-11 - 5.53717382763081e-14i</t>
  </si>
  <si>
    <t>-0.000152616298459695 - 0.0134871404251418i</t>
  </si>
  <si>
    <t>-0.000180537802361772 + 0.00336823531078261i</t>
  </si>
  <si>
    <t>7.37338972856996e-11 - 5.69185898302619e-14i</t>
  </si>
  <si>
    <t>-0.000161214636231879 - 0.0138287338579990i</t>
  </si>
  <si>
    <t>-0.000184127916715690 + 0.00345178031182976i</t>
  </si>
  <si>
    <t>7.57910381884326e-11 - 5.85065915984585e-14i</t>
  </si>
  <si>
    <t>-0.000170186416125772 - 0.0141756396039658i</t>
  </si>
  <si>
    <t>-0.000187765254417104 + 0.00353657509226919i</t>
  </si>
  <si>
    <t>7.79028889762403e-11 - 6.01368264456440e-14i</t>
  </si>
  <si>
    <t>-0.000179543419077614 - 0.0145278825845512i</t>
  </si>
  <si>
    <t>-0.000191450376719420 + 0.00362262375446596i</t>
  </si>
  <si>
    <t>8.00708797298829e-11 - 6.18103983169943e-14i</t>
  </si>
  <si>
    <t>-0.000189297656660738 - 0.0148854872813354i</t>
  </si>
  <si>
    <t>-0.000195183854057543 + 0.00370993023488481i</t>
  </si>
  <si>
    <t>8.22964679514997e-11 - 6.35284323255104e-14i</t>
  </si>
  <si>
    <t>-0.000199461372262270 - 0.0152484777359634i</t>
  </si>
  <si>
    <t>-0.000198966265983727 + 0.00379849830287662i</t>
  </si>
  <si>
    <t>8.45811386691428e-11 - 6.52920748327126e-14i</t>
  </si>
  <si>
    <t>-0.000210047042208102 - 0.0156168775501833i</t>
  </si>
  <si>
    <t>-0.000202798201101566 + 0.00388833155947386i</t>
  </si>
  <si>
    <t>8.69264045352306e-11 - 6.71024935246411e-14i</t>
  </si>
  <si>
    <t>-0.000221067376835508 - 0.0159907098859313i</t>
  </si>
  <si>
    <t>-0.000206680256986885 + 0.00397943343619524i</t>
  </si>
  <si>
    <t>8.93338059152615e-11 - 6.89608774803385e-14i</t>
  </si>
  <si>
    <t>-0.000232535321512850 - 0.0163699974654599i</t>
  </si>
  <si>
    <t>-0.000210613040105978 + 0.00407180719385977i</t>
  </si>
  <si>
    <t>9.18049109700661e-11 - 7.08684372353440e-14i</t>
  </si>
  <si>
    <t>-0.000244464057606772 - 0.0167547625715102i</t>
  </si>
  <si>
    <t>-0.000214597165724887 + 0.00416545592141037i</t>
  </si>
  <si>
    <t>9.43413157296247e-11 - 7.28264048386764e-14i</t>
  </si>
  <si>
    <t>-0.000256867003396729 - 0.0171450270475275i</t>
  </si>
  <si>
    <t>-0.000218633257811107 + 0.00426038253474734i</t>
  </si>
  <si>
    <t>9.69446441588811e-11 - 7.48360339036390e-14i</t>
  </si>
  <si>
    <t>-0.000269757814934912 - 0.0175408122979167i</t>
  </si>
  <si>
    <t>-0.000222721948928476 + 0.00435658977557199i</t>
  </si>
  <si>
    <t>9.96165482155831e-11 - 7.68985996524690e-14i</t>
  </si>
  <si>
    <t>-0.000283150386854315 - 0.0179421392883396i</t>
  </si>
  <si>
    <t>-0.000226863880123686 + 0.00445408021024036i</t>
  </si>
  <si>
    <t>1.02358707899946e-10 - 7.90153989546756e-14i</t>
  </si>
  <si>
    <t>-0.000297058853122080 - 0.0183490285460517i</t>
  </si>
  <si>
    <t>-0.000231059700805985 + 0.00455285622862762i</t>
  </si>
  <si>
    <t>1.05172831296335e-10 - 8.11877503592159e-14i</t>
  </si>
  <si>
    <t>-0.000311497587739599 - 0.0187615001602777i</t>
  </si>
  <si>
    <t>-0.000235310068619079 + 0.00465292004300304i</t>
  </si>
  <si>
    <t>1.08060654606807e-10 - 8.34169941203877e-14i</t>
  </si>
  <si>
    <t>-0.000326481205388227 - 0.0191795737826229i</t>
  </si>
  <si>
    <t>-0.000239615649305145 + 0.00475427368691619i</t>
  </si>
  <si>
    <t>1.11023942176362e-10 - 8.57044922173221e-14i</t>
  </si>
  <si>
    <t>-0.000342024562021716 - 0.0196032686275256i</t>
  </si>
  <si>
    <t>-0.000243977116560223 + 0.00485691901409399i</t>
  </si>
  <si>
    <t>1.14064486509789e-10 - 8.80516283669882e-14i</t>
  </si>
  <si>
    <t>-0.000358142755404340 - 0.0200326034727414i</t>
  </si>
  <si>
    <t>-0.000248395151883596 + 0.00496085769734949i</t>
  </si>
  <si>
    <t>1.17184108280827e-10 - 9.04598080312651e-14i</t>
  </si>
  <si>
    <t>-0.000374851125594277 - 0.0204675966598634i</t>
  </si>
  <si>
    <t>-0.000252870444417691 + 0.00506609122750213i</t>
  </si>
  <si>
    <t>1.20384656332497e-10 - 9.29304584171953e-14i</t>
  </si>
  <si>
    <t>-0.000392165255374074 - 0.0209082660948781i</t>
  </si>
  <si>
    <t>-0.000257403690779886 + 0.00517262091231004i</t>
  </si>
  <si>
    <t>1.23668007669225e-10 - 9.54650284709079e-14i</t>
  </si>
  <si>
    <t>-0.000410100970626293 - 0.0213546292487523i</t>
  </si>
  <si>
    <t>-0.000261995594888081 + 0.00528044787541443i</t>
  </si>
  <si>
    <t>1.27036067441164e-10 - 9.80649888655140e-14i</t>
  </si>
  <si>
    <t>-0.000428674340654915 - 0.0218067031580531i</t>
  </si>
  <si>
    <t>-0.000266646867775643 + 0.00538957305529629i</t>
  </si>
  <si>
    <t>1.30490768919365e-10 - 1.00731831981941e-13i</t>
  </si>
  <si>
    <t>-0.000447901678453305 - 0.0222645044255998i</t>
  </si>
  <si>
    <t>-0.000271358227401102 + 0.00549999720424588i</t>
  </si>
  <si>
    <t>1.34034073463603e-10 - 1.03467071884096e-13i</t>
  </si>
  <si>
    <t>-0.000467799540918056 - 0.0227280492211445i</t>
  </si>
  <si>
    <t>-0.000276130398444913 + 0.00561172088734507i</t>
  </si>
  <si>
    <t>1.37667970480330e-10 - 1.06272244286404e-13i</t>
  </si>
  <si>
    <t>-0.000488384729008313 - 0.0231973532820840i</t>
  </si>
  <si>
    <t>-0.000280964112105754 + 0.00572474448146261i</t>
  </si>
  <si>
    <t>1.41394477374692e-10 - 1.09148906516776e-13i</t>
  </si>
  <si>
    <t>-0.000509674287852355 - 0.0236724319141988i</t>
  </si>
  <si>
    <t>-0.000285860105879820 + 0.00583906817426310i</t>
  </si>
  <si>
    <t>1.45215639491527e-10 - 1.12098637471052e-13i</t>
  </si>
  <si>
    <t>-0.000531685506799703 - 0.0241532999924210i</t>
  </si>
  <si>
    <t>-0.000290819123339191 + 0.00595469196322926i</t>
  </si>
  <si>
    <t>1.49133530050277e-10 - 1.15123037562766e-13i</t>
  </si>
  <si>
    <t>-0.000554435919420216 - 0.0246399719616276i</t>
  </si>
  <si>
    <t>-0.000295841913896325 + 0.00607161565469826i</t>
  </si>
  <si>
    <t>1.53150250069857e-10 - 1.18223728665145e-13i</t>
  </si>
  <si>
    <t>-0.000577943303449695 - 0.0251324618374621i</t>
  </si>
  <si>
    <t>-0.000300929232561751 + 0.00618983886291235i</t>
  </si>
  <si>
    <t>1.57267928285671e-10 - 1.21402354047048e-13i</t>
  </si>
  <si>
    <t>-0.000602225680682380 - 0.0256307832071792i</t>
  </si>
  <si>
    <t>-0.000306081839698409 + 0.00630936100908336i</t>
  </si>
  <si>
    <t>1.61488721059917e-10 - 1.24660578303728e-13i</t>
  </si>
  <si>
    <t>-0.000627301316810222 - 0.0261349492305137i</t>
  </si>
  <si>
    <t>-0.000311300500759965 + 0.00643018132047232i</t>
  </si>
  <si>
    <t>1.65814812281137e-10 - 1.28000087279292e-13i</t>
  </si>
  <si>
    <t>-0.000653188721209961 - 0.0266449726405745i</t>
  </si>
  <si>
    <t>-0.000316585986024349 + 0.00655229882948381i</t>
  </si>
  <si>
    <t>1.70248413256703e-10 - 1.31422587983704e-13i</t>
  </si>
  <si>
    <t>-0.000679906646677452 - 0.0271608657447610i</t>
  </si>
  <si>
    <t>-0.000321939070320202 + 0.00667571237277541i</t>
  </si>
  <si>
    <t>1.74791762597433e-10 - 1.34929808503712e-13i</t>
  </si>
  <si>
    <t>-0.000707474089109226 - 0.0276826404256987i</t>
  </si>
  <si>
    <t>-0.000327360532743159 + 0.00680042059038256i</t>
  </si>
  <si>
    <t>1.79447126093374e-10 - 1.38523497906966e-13i</t>
  </si>
  <si>
    <t>-0.000735910287133412 - 0.0282103081422006i</t>
  </si>
  <si>
    <t>-0.000332851156363174 + 0.00692642192485924i</t>
  </si>
  <si>
    <t>1.84216796581342e-10 - 1.42205426139760e-13i</t>
  </si>
  <si>
    <t>-0.000765234721687613 - 0.0287438799302437i</t>
  </si>
  <si>
    <t>-0.000338411727924727 + 0.00705371462043440i</t>
  </si>
  <si>
    <t>1.89103093804573e-10 - 1.45977383918693e-13i</t>
  </si>
  <si>
    <t>-0.000795467115546302 - 0.0292833664039700i</t>
  </si>
  <si>
    <t>-0.000344043037539619 + 0.00718229672218466i</t>
  </si>
  <si>
    <t>1.94108364264636e-10 - 1.49841182616352e-13i</t>
  </si>
  <si>
    <t>-0.000826627432796393 - 0.0298287777567016i</t>
  </si>
  <si>
    <t>-0.000349745878366761 + 0.00731216607522346i</t>
  </si>
  <si>
    <t>1.99234981063710e-10 - 1.53798654139562e-13i</t>
  </si>
  <si>
    <t>-0.000858735878262999 - 0.0303801237619767i</t>
  </si>
  <si>
    <t>-0.000355521046290970 + 0.00744332032390688i</t>
  </si>
  <si>
    <t>2.04485343741248e-10 - 1.57851650803294e-13i</t>
  </si>
  <si>
    <t>-0.000891812896884294 - 0.0309374137746036i</t>
  </si>
  <si>
    <t>-0.000361369339588494 + 0.00757575691105645i</t>
  </si>
  <si>
    <t>2.09861878101008e-10 - 1.62002045197147e-13i</t>
  </si>
  <si>
    <t>-0.000925879173036139 - 0.0315006567317274i</t>
  </si>
  <si>
    <t>-0.000367291558580660 + 0.00770947307719933i</t>
  </si>
  <si>
    <t>2.15367036028962e-10 - 1.66251730044780e-13i</t>
  </si>
  <si>
    <t>-0.000960955629807504 - 0.0320698611539162i</t>
  </si>
  <si>
    <t>-0.000373288505292067 + 0.00784446585982569i</t>
  </si>
  <si>
    <t>2.21003295307429e-10 - 1.70602618060439e-13i</t>
  </si>
  <si>
    <t>-0.000997063428226813 - 0.0326450351462619i</t>
  </si>
  <si>
    <t>-0.000379360983084633 + 0.00798073209266422i</t>
  </si>
  <si>
    <t>2.26773159416309e-10 - 1.75056641795508e-13i</t>
  </si>
  <si>
    <t>-0.00103422396643849 - 0.0332261863994929i</t>
  </si>
  <si>
    <t>-0.000385509796295680 + 0.00811826840497518i</t>
  </si>
  <si>
    <t>2.32679157330298e-10 - 1.79615753481985e-13i</t>
  </si>
  <si>
    <t>-0.00107245887883178 - 0.0338133221911036i</t>
  </si>
  <si>
    <t>-0.000391735749861004 + 0.00825707122086240i</t>
  </si>
  <si>
    <t>2.38723843306266e-10 - 1.84281924868338e-13i</t>
  </si>
  <si>
    <t>-0.00111179003512222 - 0.0344064493864961i</t>
  </si>
  <si>
    <t>-0.000398039648934464 + 0.00839713675860309i</t>
  </si>
  <si>
    <t>2.44909796664487e-10 - 1.89057147050633e-13i</t>
  </si>
  <si>
    <t>-0.00115223953938379 - 0.0350055744401327i</t>
  </si>
  <si>
    <t>-0.000404422298494783 + 0.00853846102999725i</t>
  </si>
  <si>
    <t>2.51239621560561e-10 - 1.93943430296465e-13i</t>
  </si>
  <si>
    <t>-0.00119382972903512 - 0.0356107033967026i</t>
  </si>
  <si>
    <t>-0.000410884502949325 + 0.00868103983973509i</t>
  </si>
  <si>
    <t>2.57715946751494e-10 - 1.98942803864389e-13i</t>
  </si>
  <si>
    <t>-0.00123658317377897 - 0.0362218418922991i</t>
  </si>
  <si>
    <t>-0.000417427065726756 + 0.00882486878478511i</t>
  </si>
  <si>
    <t>2.64341425353265e-10 - 2.04057315816770e-13i</t>
  </si>
  <si>
    <t>-0.00128052267449547 - 0.0368389951556059i</t>
  </si>
  <si>
    <t>-0.000424050788863099 + 0.00896994325380064i</t>
  </si>
  <si>
    <t>2.71118734591384e-10 - 2.09289032827233e-13i</t>
  </si>
  <si>
    <t>-0.00132567126208876 - 0.0374621680090957i</t>
  </si>
  <si>
    <t>-0.000430756472577724 + 0.00911625842654686i</t>
  </si>
  <si>
    <t>2.78050575543298e-10 - 2.14640039981810e-13i</t>
  </si>
  <si>
    <t>-0.00137205219628935 - 0.0380913648702364i</t>
  </si>
  <si>
    <t>-0.000437544914847924 + 0.00926380927334763i</t>
  </si>
  <si>
    <t>2.85139672875628e-10 - 2.20112440576101e-13i</t>
  </si>
  <si>
    <t>-0.00141968896441190 - 0.0387265897527079i</t>
  </si>
  <si>
    <t>-0.000444416910966636 + 0.00941259055455284i</t>
  </si>
  <si>
    <t>2.92388774571319e-10 - 2.25708355904653e-13i</t>
  </si>
  <si>
    <t>-0.00146860528006733 - 0.0393678462676249i</t>
  </si>
  <si>
    <t>-0.000451373253103473 + 0.00956259682002654i</t>
  </si>
  <si>
    <t>2.99800651652981e-10 - 2.31429925047388e-13i</t>
  </si>
  <si>
    <t>-0.00151882508183269 - 0.0400151376247695i</t>
  </si>
  <si>
    <t>-0.000458414729848245 + 0.00971382240865535i</t>
  </si>
  <si>
    <t>3.07378097896168e-10 - 2.37279304648274e-13i</t>
  </si>
  <si>
    <t>-0.00157037253187689 - 0.0406684666338309i</t>
  </si>
  <si>
    <t>-0.000465542125753420 + 0.00986626144787899i</t>
  </si>
  <si>
    <t>3.15123929537638e-10 - 2.43258668690118e-13i</t>
  </si>
  <si>
    <t>-0.00162327201454377 - 0.0413278357056502i</t>
  </si>
  <si>
    <t>-0.000472756220869640 + 0.0100199078532412i</t>
  </si>
  <si>
    <t>3.23040984976856e-10 - 2.49370208264138e-13i</t>
  </si>
  <si>
    <t>-0.00167754813489382 - 0.0419932468534730i</t>
  </si>
  <si>
    <t>-0.000480057790267581 + 0.0101747553279626i</t>
  </si>
  <si>
    <t>3.31132124468768e-10 - 2.55616131332806e-13i</t>
  </si>
  <si>
    <t>-0.00173322571720282 - 0.0426647016942066i</t>
  </si>
  <si>
    <t>-0.000487447603564096 + 0.0103307973625364i</t>
  </si>
  <si>
    <t>3.39400229813351e-10 - 2.61998662490196e-13i</t>
  </si>
  <si>
    <t>-0.00179032980342063 - 0.0433422014496846i</t>
  </si>
  <si>
    <t>-0.000494926424430330 + 0.0104880272343443i</t>
  </si>
  <si>
    <t>3.47848204035198e-10 - 2.68520042714637e-13i</t>
  </si>
  <si>
    <t>-0.00184888565158906 - 0.0440257469479334i</t>
  </si>
  <si>
    <t>-0.000502495010098866 + 0.0106464380072970i</t>
  </si>
  <si>
    <t>3.56478971058441e-10 - 2.75182529117777e-13i</t>
  </si>
  <si>
    <t>-0.00190891873421902 - 0.0447153386244451i</t>
  </si>
  <si>
    <t>-0.000510154110865678 + 0.0108060225314952i</t>
  </si>
  <si>
    <t>3.65295475375696e-10 - 2.81988394689024e-13i</t>
  </si>
  <si>
    <t>-0.00197045473662883 - 0.0454109765234532i</t>
  </si>
  <si>
    <t>-0.000517904469580170 + 0.0109667734429156i</t>
  </si>
  <si>
    <t>3.74300681709088e-10 - 2.88939928033873e-13i</t>
  </si>
  <si>
    <t>-0.00203351955524458 - 0.0461126602992125i</t>
  </si>
  <si>
    <t>-0.000525746821137645 + 0.0111286831631178i</t>
  </si>
  <si>
    <t>3.83497574668017e-10 - 2.96039433109724e-13i</t>
  </si>
  <si>
    <t>-0.00209813929585983 - 0.0468203892172832i</t>
  </si>
  <si>
    <t>-0.000533681891957761 + 0.0112917438989766i</t>
  </si>
  <si>
    <t>3.92889158398147e-10 - 3.03289228954917e-13i</t>
  </si>
  <si>
    <t>-0.00216434027185977 - 0.0475341621558135i</t>
  </si>
  <si>
    <t>-0.000541710399454762 + 0.0114559476424364i</t>
  </si>
  <si>
    <t>4.02478456223987e-10 - 3.10691649412829e-13i</t>
  </si>
  <si>
    <t>-0.00223214900240696 - 0.0482539776068310i</t>
  </si>
  <si>
    <t>-0.000549833051516155 + 0.0116212861702904i</t>
  </si>
  <si>
    <t>4.12268510290099e-10 - 3.18249042854898e-13i</t>
  </si>
  <si>
    <t>-0.00230159221059121 - 0.0489798336775295i</t>
  </si>
  <si>
    <t>-0.000558050545960026 + 0.0117877510439829i</t>
  </si>
  <si>
    <t>4.22262381191677e-10 - 3.25963771895456e-13i</t>
  </si>
  <si>
    <t>-0.00237269682154240 - 0.0497117280915629i</t>
  </si>
  <si>
    <t>-0.000566363570000380 + 0.0119553336094365i</t>
  </si>
  <si>
    <t>4.32463147603755e-10 - 3.33838213105496e-13i</t>
  </si>
  <si>
    <t>-0.00244548996050912 - 0.0504496581903350i</t>
  </si>
  <si>
    <t>-0.000574772799688481 + 0.0121240249969045i</t>
  </si>
  <si>
    <t>4.42873905899130e-10 - 3.41874756717730e-13i</t>
  </si>
  <si>
    <t>-0.00251999895090183 - 0.0511936209342966i</t>
  </si>
  <si>
    <t>-0.000583278899375866 + 0.0122938161208455i</t>
  </si>
  <si>
    <t>4.53497769769435e-10 - 3.50075806334073e-13i</t>
  </si>
  <si>
    <t>-0.00259625131230116 - 0.0519436129042371i</t>
  </si>
  <si>
    <t>-0.000591882521150286 + 0.0124646976798264i</t>
  </si>
  <si>
    <t>4.64337869833869e-10 - 3.58443778623613e-13i</t>
  </si>
  <si>
    <t>-0.00267427475843384 - 0.0526996303025798i</t>
  </si>
  <si>
    <t>-0.000600584304270155 + 0.0126366601564475i</t>
  </si>
  <si>
    <t>4.75397353244024e-10 - 3.66981103017549e-13i</t>
  </si>
  <si>
    <t>-0.00275409719511454 - 0.0534616689546770i</t>
  </si>
  <si>
    <t>-0.000609384874611754 + 0.0128096938172948i</t>
  </si>
  <si>
    <t>4.86679383289151e-10 - 3.75690221404484e-13i</t>
  </si>
  <si>
    <t>-0.00283574671815494 - 0.0542297243101041i</t>
  </si>
  <si>
    <t>-0.000618284844085133 + 0.0129837887129168i</t>
  </si>
  <si>
    <t>4.98187138987969e-10 - 3.84573587815322e-13i</t>
  </si>
  <si>
    <t>-0.00291925161124268 - 0.0550037914439522i</t>
  </si>
  <si>
    <t>-0.000627284810069480 + 0.0131589346778281i</t>
  </si>
  <si>
    <t>5.09923814683490e-10 - 3.93633668110490e-13i</t>
  </si>
  <si>
    <t>-0.00300464034378684 - 0.0557838650581232i</t>
  </si>
  <si>
    <t>-0.000636385354835889 + 0.0133351213305377i</t>
  </si>
  <si>
    <t>5.21892619630255e-10 - 4.02872939661317e-13i</t>
  </si>
  <si>
    <t>-0.00309194156873354 - 0.0565699394826201i</t>
  </si>
  <si>
    <t>-0.000645587044957607 + 0.0135123380736045i</t>
  </si>
  <si>
    <t>5.34096777574423e-10 - 4.12293891025874e-13i</t>
  </si>
  <si>
    <t>-0.00318118412035202 - 0.0573620086768389i</t>
  </si>
  <si>
    <t>-0.000654890430735933 + 0.0136905740937186i</t>
  </si>
  <si>
    <t>5.46539526335705e-10 - 4.21899021626257e-13i</t>
  </si>
  <si>
    <t>-0.00327239701199004 - 0.0581600662308558i</t>
  </si>
  <si>
    <t>-0.000664296045608785 + 0.0138698183618091i</t>
  </si>
  <si>
    <t>5.59224117380520e-10 - 4.31690841419085e-13i</t>
  </si>
  <si>
    <t>-0.00336560943380163 - 0.0589641053667177i</t>
  </si>
  <si>
    <t>-0.000673804405553532 + 0.0140500596331791i</t>
  </si>
  <si>
    <t>5.72153815390380e-10 - 4.41671870562314e-13i</t>
  </si>
  <si>
    <t>-0.00346085075044501 - 0.0597741189397250i</t>
  </si>
  <si>
    <t>-0.000683416008504246 + 0.0142312864476665i</t>
  </si>
  <si>
    <t>5.85331897831714e-10 - 4.51844639083165e-13i</t>
  </si>
  <si>
    <t>-0.00355815049875367 - 0.0605900994397163i</t>
  </si>
  <si>
    <t>-0.000693131333750942 + 0.0144134871298335i</t>
  </si>
  <si>
    <t>5.98761654517085e-10 - 4.62211686539411e-13i</t>
  </si>
  <si>
    <t>-0.00365753838538063 - 0.0614120389923507i</t>
  </si>
  <si>
    <t>-0.000702950841342925 + 0.0145966497891815i</t>
  </si>
  <si>
    <t>6.12446387164886e-10 - 4.72775561679483e-13i</t>
  </si>
  <si>
    <t>-0.00375904428441481 - 0.0622399293603836i</t>
  </si>
  <si>
    <t>-0.000712874971484078 + 0.0147807623203946i</t>
  </si>
  <si>
    <t>6.26389408953492e-10 - 4.83538822098297e-13i</t>
  </si>
  <si>
    <t>-0.00386269823497225 - 0.0630737619449464i</t>
  </si>
  <si>
    <t>-0.000722904143939811 + 0.0149658124036101i</t>
  </si>
  <si>
    <t>6.40594044076462e-10 - 4.94504033893899e-13i</t>
  </si>
  <si>
    <t>-0.00396853043876241 - 0.0639135277868169i</t>
  </si>
  <si>
    <t>-0.000733038757433982 + 0.0151517875047169i</t>
  </si>
  <si>
    <t>6.55063627291899e-10 - 5.05673771319592e-13i</t>
  </si>
  <si>
    <t>1.37494648935648e-09 - 1.84785668839972e-07i</t>
  </si>
  <si>
    <t>-1.70196513931963e-09 + 7.90582603764097e-08i</t>
  </si>
  <si>
    <t>5.57242529424681e-17 - 1.14709643319695e-19i</t>
  </si>
  <si>
    <t>1.06681411680160e-08 - 1.47817736575800e-06i</t>
  </si>
  <si>
    <t>-3.39271351543153e-08 + 6.22267301388070e-07i</t>
  </si>
  <si>
    <t>1.36083840415541e-15 - 2.80131683627190e-18i</t>
  </si>
  <si>
    <t>3.48427790842150e-08 - 4.98833606462411e-06i</t>
  </si>
  <si>
    <t>-1.83006702462463e-07 + 2.03678017101611e-06i</t>
  </si>
  <si>
    <t>7.67958716346770e-15 - 1.58086050121369e-17i</t>
  </si>
  <si>
    <t>8.00304512987113e-08 - 1.18224073727858e-05i</t>
  </si>
  <si>
    <t>-5.54215054192050e-07 + 4.64169839571614e-06i</t>
  </si>
  <si>
    <t>2.36374241967260e-14 - 4.86581758467387e-17i</t>
  </si>
  <si>
    <t>1.51847078874168e-07 - 2.30856947964514e-05i</t>
  </si>
  <si>
    <t>-1.22422766260000e-06 + 8.69439289757322e-06i</t>
  </si>
  <si>
    <t>5.25860724744368e-14 - 1.08249627381350e-16i</t>
  </si>
  <si>
    <t>2.55646942437320e-07 - 3.98806986486009e-05i</t>
  </si>
  <si>
    <t>-2.23248056142411e-06 + 1.44305962672303e-05i</t>
  </si>
  <si>
    <t>9.62125739233696e-14 - 1.98055773830006e-16i</t>
  </si>
  <si>
    <t>3.96679136636558e-07 - 6.33060630464152e-05i</t>
  </si>
  <si>
    <t>-3.59360048038854e-06 + 2.20862541717131e-05i</t>
  </si>
  <si>
    <t>1.55093910143622e-13 - 3.19264344952269e-16i</t>
  </si>
  <si>
    <t>5.80116355117577e-07 - 9.44554659812232e-05i</t>
  </si>
  <si>
    <t>-5.31014438944331e-06 + 3.19033042076892e-05i</t>
  </si>
  <si>
    <t>2.29267393688739e-13 - 4.71952149489086e-16i</t>
  </si>
  <si>
    <t>8.10940850651484e-07 - 0.000134416502238576i</t>
  </si>
  <si>
    <t>-7.38010769872796e-06 + 4.41288336603966e-05i</t>
  </si>
  <si>
    <t>3.18568791506312e-13 - 6.55781109963083e-16i</t>
  </si>
  <si>
    <t>1.09369848388938e-06 - 0.000184269613209208i</t>
  </si>
  <si>
    <t>-9.80040445075673e-06 + 5.90128427045713e-05i</t>
  </si>
  <si>
    <t>4.22791935479327e-13 - 8.70326824611693e-16i</t>
  </si>
  <si>
    <t>1.43215668180688e-06 - 0.000245087105163018i</t>
  </si>
  <si>
    <t>-1.25682206990818e-05 + 7.68063088044268e-05i</t>
  </si>
  <si>
    <t>5.41754471933791e-13 - 1.11521391424547e-15i</t>
  </si>
  <si>
    <t>1.82891505555173e-06 - 0.000317932273147993i</t>
  </si>
  <si>
    <t>-1.56814226656877e-05 + 9.77598184523242e-05i</t>
  </si>
  <si>
    <t>6.75321965647916e-13 - 1.39016564089978e-15i</t>
  </si>
  <si>
    <t>2.28501420132005e-06 - 0.000403858621763205i</t>
  </si>
  <si>
    <t>-1.91385952231211e-05 + 0.000122122649059680i</t>
  </si>
  <si>
    <t>8.23415466946488e-13 - 1.69501948487079e-15i</t>
  </si>
  <si>
    <t>2.79957252352444e-06 - 0.000503909156389791i</t>
  </si>
  <si>
    <t>-2.29389595625481e-05 + 0.000150142145519868i</t>
  </si>
  <si>
    <t>9.86013246943003e-13 - 2.02973071675093e-15i</t>
  </si>
  <si>
    <t>3.36946102828314e-06 - 0.000619115713336378i</t>
  </si>
  <si>
    <t>-2.70822683225633e-05 + 0.000182063275874434i</t>
  </si>
  <si>
    <t>1.16315095575235e-12 - 2.39437272311335e-15i</t>
  </si>
  <si>
    <t>3.98900969942632e-06 - 0.000750498302944154i</t>
  </si>
  <si>
    <t>-3.15687124772312e-05 + 0.000218128292407643i</t>
  </si>
  <si>
    <t>1.35492183589356e-12 - 2.78913744580623e-15i</t>
  </si>
  <si>
    <t>4.64973028653900e-06 - 0.000899064450739712i</t>
  </si>
  <si>
    <t>-3.63988488042942e-05 + 0.000258576453946584i</t>
  </si>
  <si>
    <t>1.56147761270385e-12 - 3.21433721489052e-15i</t>
  </si>
  <si>
    <t>5.34003902156452e-06 - 0.00106580853293863i</t>
  </si>
  <si>
    <t>-4.15735474623842e-05 + 0.000303643783485391i</t>
  </si>
  <si>
    <t>1.78303028684460e-12 - 3.67040843855409e-15i</t>
  </si>
  <si>
    <t>6.04496643783059e-06 - 0.00125171111071346i</t>
  </si>
  <si>
    <t>-4.70939564099922e-05 + 0.000353562846138406i</t>
  </si>
  <si>
    <t>2.01985487407046e-12 - 4.15791724298902e-15i</t>
  </si>
  <si>
    <t>6.74584709796559e-06 - 0.00145773827170169i</t>
  </si>
  <si>
    <t>-5.29614790478782e-05 + 0.000408562538767576i</t>
  </si>
  <si>
    <t>2.27229303757612e-12 - 4.67756694966001e-15i</t>
  </si>
  <si>
    <t>7.41998739553921e-06 - 0.00168484098786799i</t>
  </si>
  <si>
    <t>-5.91777619220629e-05 + 0.000468867886301373i</t>
  </si>
  <si>
    <t>2.54075749861164e-12 - 5.23020715465644e-15i</t>
  </si>
  <si>
    <t>8.04031349707354e-06 - 0.00193395449733912i</t>
  </si>
  <si>
    <t>-6.57446899540806e-05 + 0.000534699841889597i</t>
  </si>
  <si>
    <t>2.82573708098909e-12 - 5.81684411292420e-15i</t>
  </si>
  <si>
    <t>8.57500367104673e-06 - 0.00220599771542397i</t>
  </si>
  <si>
    <t>-7.26643872462327e-05 + 0.000606275089273415i</t>
  </si>
  <si>
    <t>3.12780223857929e-12 - 6.43865211674352e-15i</t>
  </si>
  <si>
    <t>8.98710996617770e-06 - 0.00250187267762709i</t>
  </si>
  <si>
    <t>-7.99392219807910e-05 + 0.000683805846468602i</t>
  </si>
  <si>
    <t>3.44761092532200e-12 - 7.09698557927862e-15i</t>
  </si>
  <si>
    <t>9.23417393007434e-06 - 0.00282246401553650i</t>
  </si>
  <si>
    <t>-8.75718142922834e-05 + 0.000767499670279118i</t>
  </si>
  <si>
    <t>3.78591468746240e-12 - 7.79339157558513e-15i</t>
  </si>
  <si>
    <t>9.26784027596037e-06 - 0.00316863846519272i</t>
  </si>
  <si>
    <t>-9.55650462585086e-05 + 0.000857559261403169i</t>
  </si>
  <si>
    <t>4.14356488136825e-12 - 8.52962264212839e-15i</t>
  </si>
  <si>
    <t>9.03347147818273e-06 - 0.00354124440687821i</t>
  </si>
  <si>
    <t>-0.000103922073349426 + 0.000954182270038042i</t>
  </si>
  <si>
    <t>4.52151894279827e-12 - 9.30764968221503e-15i</t>
  </si>
  <si>
    <t>8.46976544245469e-06 - 0.00394111143505859i</t>
  </si>
  <si>
    <t>-0.000112646336813001 + 0.00105756110197557i</t>
  </si>
  <si>
    <t>4.92084665222934e-12 - 1.01296748633117e-14i</t>
  </si>
  <si>
    <t>7.50837776632844e-06 - 0.00436904995728422i</t>
  </si>
  <si>
    <t>-0.000121741576577042 + 0.00116788272523227i</t>
  </si>
  <si>
    <t>5.34273635474564e-12 - 1.09981444208284e-14i</t>
  </si>
  <si>
    <t>6.07354970224995e-06 - 0.00482585082108311i</t>
  </si>
  <si>
    <t>-0.000131211844319149 + 0.00128532847729080i</t>
  </si>
  <si>
    <t>5.78850110228854e-12 - 1.19157613020800e-14i</t>
  </si>
  <si>
    <t>4.08174273215203e-06 - 0.00531228496810502i</t>
  </si>
  <si>
    <t>-0.000141061516409751 + 0.00141007387305098i</t>
  </si>
  <si>
    <t>6.25958469147181e-12 - 1.28854975952657e-14i</t>
  </si>
  <si>
    <t>1.44128059510947e-06 - 0.00582910311498350i</t>
  </si>
  <si>
    <t>-0.000151295306472759 + 0.00154228841360354i</t>
  </si>
  <si>
    <t>6.75756757294723e-12 - 1.39106066940335e-14i</t>
  </si>
  <si>
    <t>-1.94800036733504e-06 - 0.00637703546049307i</t>
  </si>
  <si>
    <t>-0.000161918277338337 + 0.00168213539595098i</t>
  </si>
  <si>
    <t>7.28417260930248e-12 - 1.49946351502433e-14i</t>
  </si>
  <si>
    <t>-6.19509163621221e-06 - 0.00695679141863968i</t>
  </si>
  <si>
    <t>-0.000172935852185239 + 0.00182977172380822i</t>
  </si>
  <si>
    <t>7.84127065879502e-12 - 1.61414341682106e-14i</t>
  </si>
  <si>
    <t>-1.14181427423344e-05 - 0.00756905937729592i</t>
  </si>
  <si>
    <t>-0.000184353824688260 + 0.00198534771962308i</t>
  </si>
  <si>
    <t>8.43088596219680e-12 - 1.73551706936492e-14i</t>
  </si>
  <si>
    <t>-1.77447803003883e-05 - 0.00821450648194876i</t>
  </si>
  <si>
    <t>-0.000196178368000665 + 0.00214900693796251i</t>
  </si>
  <si>
    <t>9.05520131026074e-12 - 1.86403380510181e-14i</t>
  </si>
  <si>
    <t>-2.53124148510225e-05 - 0.00889377844404311i</t>
  </si>
  <si>
    <t>-0.000208416042413569 + 0.00232088598041618i</t>
  </si>
  <si>
    <t>9.71656296980957e-12 - 2.00017660839877e-14i</t>
  </si>
  <si>
    <t>-3.42685345361552e-05 - 0.00960749937332081i</t>
  </si>
  <si>
    <t>-0.000221073801543473 + 0.00250111431217411i</t>
  </si>
  <si>
    <t>1.04174853472209e-11 - 2.14446307553303e-14i</t>
  </si>
  <si>
    <t>-4.47709846852256e-05 - 0.0103562716334792i</t>
  </si>
  <si>
    <t>-0.000234158996907402 + 0.00268981408044043i</t>
  </si>
  <si>
    <t>1.11606553692358e-11 - 2.29744631649139e-14i</t>
  </si>
  <si>
    <t>-5.69882324510191e-05 - 0.0111406757203984i</t>
  </si>
  <si>
    <t>-0.000247679380752855 + 0.00288709993485018i</t>
  </si>
  <si>
    <t>1.19489365622763e-11 - 2.45971579470701e-14i</t>
  </si>
  <si>
    <t>-7.10996157125341e-05 - 0.0119612701621371i</t>
  </si>
  <si>
    <t>-0.000261643107016111 + 0.00309307885006181i</t>
  </si>
  <si>
    <t>1.27853728129169e-11 - 2.63189810116110e-14i</t>
  </si>
  <si>
    <t>-8.72955755384441e-05 - 0.0128185914398471i</t>
  </si>
  <si>
    <t>-0.000276058730286575 + 0.00330784995070335i</t>
  </si>
  <si>
    <t>1.36731917934801e-11 - 2.81465765954944e-14i</t>
  </si>
  <si>
    <t>-0.000105777871588105 - 0.0137131539287322i</t>
  </si>
  <si>
    <t>-0.000290935202665505 + 0.00353150433885544i</t>
  </si>
  <si>
    <t>1.46158080384448e-11 - 3.00869735956818e-14i</t>
  </si>
  <si>
    <t>-0.000126759779903110 - 0.0146454498581502i</t>
  </si>
  <si>
    <t>-0.000306281868407632 + 0.00376412492426095i</t>
  </si>
  <si>
    <t>1.56168256585046e-11 - 3.21475911560885e-14i</t>
  </si>
  <si>
    <t>-0.000150466272621362 - 0.0156159492899495i</t>
  </si>
  <si>
    <t>-0.000322108456244419 + 0.00400578625745561i</t>
  </si>
  <si>
    <t>1.66800406807474e-11 - 3.43362434848963e-14i</t>
  </si>
  <si>
    <t>-0.000177134179214710 - 0.0166251001141135i</t>
  </si>
  <si>
    <t>-0.000338425069292937 + 0.00425655436602067i</t>
  </si>
  <si>
    <t>1.78094430046951e-11 - 3.66611438811068e-14i</t>
  </si>
  <si>
    <t>-0.000207012328925226 - 0.0176733280607965i</t>
  </si>
  <si>
    <t>-0.000355242172460196 + 0.00451648659416385i</t>
  </si>
  <si>
    <t>1.90092179653120e-11 - 3.91309079520285e-14i</t>
  </si>
  <si>
    <t>-0.000240361674139040 - 0.0187610367278259i</t>
  </si>
  <si>
    <t>-0.000372570577260570 + 0.00478563144584018i</t>
  </si>
  <si>
    <t>2.02837474953900e-11 - 4.17545560060744e-14i</t>
  </si>
  <si>
    <t>-0.000277455394502904 - 0.0198886076227527i</t>
  </si>
  <si>
    <t>-0.000390421423971652 + 0.00506402843163020i</t>
  </si>
  <si>
    <t>2.16376108810574e-11 - 4.45415146079931e-14i</t>
  </si>
  <si>
    <t>-0.000318578981649910 - 0.0210564002185416i</t>
  </si>
  <si>
    <t>-0.000408806161060672 + 0.00535170791959741i</t>
  </si>
  <si>
    <t>2.30755851053734e-11 - 4.75016172861662e-14i</t>
  </si>
  <si>
    <t>-0.000364030304461747 - 0.0222647520220052i</t>
  </si>
  <si>
    <t>-0.000427736521824826 + 0.00564869099035251i</t>
  </si>
  <si>
    <t>2.46026447763865e-11 - 5.06451043845156e-14i</t>
  </si>
  <si>
    <t>-0.000414119654850208 - 0.0235139786540913i</t>
  </si>
  <si>
    <t>-0.000447224498191023 + 0.00595498929655522i</t>
  </si>
  <si>
    <t>2.62239616369571e-11 - 5.39826220534608e-14i</t>
  </si>
  <si>
    <t>-0.000469169774099313 - 0.0248043739411608i</t>
  </si>
  <si>
    <t>-0.000467282311639504 + 0.00627060492709045i</t>
  </si>
  <si>
    <t>2.79449036553683e-11 - 5.75252203779218e-14i</t>
  </si>
  <si>
    <t>-0.000529515859859118 - 0.0261362100164066i</t>
  </si>
  <si>
    <t>-0.000487922381215917 + 0.00659553027615706i</t>
  </si>
  <si>
    <t>2.97710336964992e-11 - 6.12843506418981e-14i</t>
  </si>
  <si>
    <t>-0.000595505553933888 - 0.0275097374305860i</t>
  </si>
  <si>
    <t>-0.000509157288613413 + 0.00692974791751285i</t>
  </si>
  <si>
    <t>3.17081077748649e-11 - 6.52718617323128e-14i</t>
  </si>
  <si>
    <t>-0.000667498911055260 - 0.0289251852712649i</t>
  </si>
  <si>
    <t>-0.000530999740312356 + 0.00727323048412092i</t>
  </si>
  <si>
    <t>3.37620728918161e-11 - 6.94999956868372e-14i</t>
  </si>
  <si>
    <t>-0.000745868348873518 - 0.0303827612897991i</t>
  </si>
  <si>
    <t>-0.000553462526779193 + 0.00762594055344515i</t>
  </si>
  <si>
    <t>3.59390644604458e-11 - 7.39813823930049e-14i</t>
  </si>
  <si>
    <t>-0.000830998579445100 - 0.0318826520353059i</t>
  </si>
  <si>
    <t>-0.000576558478736041 + 0.00798783053864481i</t>
  </si>
  <si>
    <t>3.82454033228800e-11 - 7.87290334482343e-14i</t>
  </si>
  <si>
    <t>-0.000923286522530459 - 0.0334250229949069i</t>
  </si>
  <si>
    <t>-0.000600300420522675 + 0.00835884258591842i</t>
  </si>
  <si>
    <t>4.06875923656105e-11 - 8.37563351924159e-14i</t>
  </si>
  <si>
    <t>-0.00102314120105200 - 0.0350100187395562i</t>
  </si>
  <si>
    <t>-0.000624701120588474 + 0.00873890847824874i</t>
  </si>
  <si>
    <t>4.32723127397795e-11 - 8.90770409272811e-14i</t>
  </si>
  <si>
    <t>-0.00113098361909811 - 0.0366377630748028i</t>
  </si>
  <si>
    <t>-0.000649773239161733 + 0.00912794954579958i</t>
  </si>
  <si>
    <t>4.60064196943042e-11 - 9.47052623387952e-14i</t>
  </si>
  <si>
    <t>-0.00124724662288381 - 0.0383083591958625i</t>
  </si>
  <si>
    <t>-0.000675529273155039 + 0.00952587658321523i</t>
  </si>
  <si>
    <t>4.88969380306028e-11 - 1.00655460140607e-13i</t>
  </si>
  <si>
    <t>-0.00137237474511071 - 0.0400218898464161i</t>
  </si>
  <si>
    <t>-0.000701981498381949 + 0.00993258977407037i</t>
  </si>
  <si>
    <t>5.19510571889058e-11 - 1.06942433959107e-13i</t>
  </si>
  <si>
    <t>-0.00150682403318818 - 0.0417784174805783i</t>
  </si>
  <si>
    <t>-0.000729141909172685 + 0.0103479786227177i</t>
  </si>
  <si>
    <t>5.51761259769805e-11 - 1.13581311482391e-13i</t>
  </si>
  <si>
    <t>-0.00165106186180316 - 0.0435779844275204i</t>
  </si>
  <si>
    <t>-0.000757022155483693 + 0.0107719218937764i</t>
  </si>
  <si>
    <t>5.85796469528008e-11 - 1.20587536896853e-13i</t>
  </si>
  <si>
    <t>-0.00180556673034013 - 0.0454206130582631i</t>
  </si>
  <si>
    <t>-0.000785633477621163 + 0.0112042875595001i</t>
  </si>
  <si>
    <t>6.21692704740303e-11 - 1.27976858637915e-13i</t>
  </si>
  <si>
    <t>-0.00197082804567449 - 0.0473063059541895i</t>
  </si>
  <si>
    <t>-0.000814986638700301 + 0.0116449327552600i</t>
  </si>
  <si>
    <t>6.59527884275955e-11 - 1.35765316482208e-13i</t>
  </si>
  <si>
    <t>-0.00214734589086752 - 0.0492350460768616i</t>
  </si>
  <si>
    <t>-0.000845091854983843 + 0.0120937037433708i</t>
  </si>
  <si>
    <t>6.99381276536622e-11 - 1.43969228010678e-13i</t>
  </si>
  <si>
    <t>-0.00233563078031181 - 0.0512067969387583i</t>
  </si>
  <si>
    <t>-0.000875958724254948 + 0.0125504358854827i</t>
  </si>
  <si>
    <t>7.41333430791699e-11 - 1.52605174473811e-13i</t>
  </si>
  <si>
    <t>-0.00253620340187718 - 0.0532215027745889i</t>
  </si>
  <si>
    <t>-0.000907596152385420 + 0.0130149536237542i</t>
  </si>
  <si>
    <t>7.85466105763438e-11 - 1.61689986090719e-13i</t>
  </si>
  <si>
    <t>-0.00274959434661678 - 0.0552790887128605i</t>
  </si>
  <si>
    <t>-0.000940012278293353 + 0.0134870704710119i</t>
  </si>
  <si>
    <t>8.31862195632489e-11 - 1.71240726817207e-13i</t>
  </si>
  <si>
    <t>-0.00297634382659623 - 0.0573794609474161i</t>
  </si>
  <si>
    <t>-0.000973214397465321 + 0.0139665890100953i</t>
  </si>
  <si>
    <t>8.80605653626309e-11 - 1.81274678616278e-13i</t>
  </si>
  <si>
    <t>-0.00321700138141438 - 0.0595225069086892i</t>
  </si>
  <si>
    <t>-0.00100720888428283 + 0.0144533009025727i</t>
  </si>
  <si>
    <t>9.31781413382850e-11 - 1.91809325270667e-13i</t>
  </si>
  <si>
    <t>-0.00347212557397861 - 0.0617080954344474i</t>
  </si>
  <si>
    <t>-0.00104200111332766 + 0.0149469869070061i</t>
  </si>
  <si>
    <t>9.85475308251775e-11 - 2.02862335770814e-13i</t>
  </si>
  <si>
    <t>-0.00374228367610406 - 0.0639360769398321i</t>
  </si>
  <si>
    <t>-0.00107759537994212 + 0.0154474169069269i</t>
  </si>
  <si>
    <t>1.04177398874200e-10 - 2.14451547321252e-13i</t>
  </si>
  <si>
    <t>-0.00402805134449602 - 0.0662062835865198i</t>
  </si>
  <si>
    <t>-0.00111399482026580 + 0.0159543499486748i</t>
  </si>
  <si>
    <t>1.10076483829828e-10 - 2.26594948003022e-13i</t>
  </si>
  <si>
    <t>-0.00433001228767811 - 0.0685185294508665i</t>
  </si>
  <si>
    <t>-0.00115120133100462 + 0.0164675342892380i</t>
  </si>
  <si>
    <t>1.16253588760559e-10 - 2.39310659133039e-13i</t>
  </si>
  <si>
    <t>-0.00464875792441668 - 0.0708726106909140i</t>
  </si>
  <si>
    <t>-0.00118921548921630 + 0.0169867074542148i</t>
  </si>
  <si>
    <t>1.22717572763071e-10 - 2.52616917363507e-13i</t>
  </si>
  <si>
    <t>-0.00498488703418939 - 0.0732683057121687i</t>
  </si>
  <si>
    <t>-0.00122803647235968 + 0.0175115963060069i</t>
  </si>
  <si>
    <t>1.29477342159384e-10 - 2.66532056561066e-13i</t>
  </si>
  <si>
    <t>-0.00533900540023829 - 0.0757053753320752i</t>
  </si>
  <si>
    <t>-0.00126766197893149 + 0.0180419171223321i</t>
  </si>
  <si>
    <t>1.36541841609581e-10 - 2.81074489512135e-13i</t>
  </si>
  <si>
    <t>-0.00571172544573487 - 0.0781835629431402i</t>
  </si>
  <si>
    <t>-0.00130808814995342 + 0.0185773756851324i</t>
  </si>
  <si>
    <t>1.43920045159759e-10 - 2.96262689494911e-13i</t>
  </si>
  <si>
    <t>-0.00610366586358041 - 0.0807025946746742i</t>
  </si>
  <si>
    <t>-0.00134930949162931 + 0.0191176673799317i</t>
  </si>
  <si>
    <t>1.51620947247338e-10 - 3.12115171763595e-13i</t>
  </si>
  <si>
    <t>-0.00651545124035133 - 0.0832621795531405i</t>
  </si>
  <si>
    <t>-0.00139131879948551 + 0.0196624773056801i</t>
  </si>
  <si>
    <t>1.59653553685392e-10 - 3.28650474989427e-13i</t>
  </si>
  <si>
    <t>-0.00694771167488665 - 0.0858620096611188i</t>
  </si>
  <si>
    <t>-0.00143410708430432 + 0.0202114803951038i</t>
  </si>
  <si>
    <t>1.68026872647285e-10 - 3.45887142702360e-13i</t>
  </si>
  <si>
    <t>-0.00740108239200839 - 0.0885017602949041i</t>
  </si>
  <si>
    <t>-0.00147766350016320 + 0.0207643415455578i</t>
  </si>
  <si>
    <t>1.76749905672976e-10 - 3.63843704777332e-13i</t>
  </si>
  <si>
    <t>-0.00787620335184871 - 0.0911810901207836i</t>
  </si>
  <si>
    <t>-0.00152197527494671 + 0.0213207157603573i</t>
  </si>
  <si>
    <t>1.85831638720498e-10 - 3.82538659013534e-13i</t>
  </si>
  <si>
    <t>-0.00837371885524508 - 0.0938996413300372i</t>
  </si>
  <si>
    <t>-0.00156702764359711 + 0.0218802483005477i</t>
  </si>
  <si>
    <t>1.95281033281431e-10 - 4.01990452845402e-13i</t>
  </si>
  <si>
    <t>-0.00889427714565616 - 0.0966570397927326i</t>
  </si>
  <si>
    <t>-0.00161280378449134 + 0.0224425748470454i</t>
  </si>
  <si>
    <t>2.05107017584481e-10 - 4.22217465234988e-13i</t>
  </si>
  <si>
    <t>-0.00943853000803318 - 0.0994528952103865i</t>
  </si>
  <si>
    <t>-0.00165928475925480 + 0.0230073216730631i</t>
  </si>
  <si>
    <t>2.15318477907586e-10 - 4.43237988787739e-13i</t>
  </si>
  <si>
    <t>-0.0100071323650704 - 0.102286801267583i</t>
  </si>
  <si>
    <t>-0.00170644945633468 + 0.0235741058267143i</t>
  </si>
  <si>
    <t>2.25924250019334e-10 - 4.65070212134450e-13i</t>
  </si>
  <si>
    <t>-0.0106007418712452 - 0.105158335782639i</t>
  </si>
  <si>
    <t>-0.00175427453866918 + 0.0241425353236609i</t>
  </si>
  <si>
    <t>2.36933110770888e-10 - 4.87732202623057e-13i</t>
  </si>
  <si>
    <t>-0.0112200185050421 - 0.108067060857432i</t>
  </si>
  <si>
    <t>-0.00180273439581161 + 0.0247122093496573i</t>
  </si>
  <si>
    <t>2.48353769860398e-10 - 5.11241889365489e-13i</t>
  </si>
  <si>
    <t>-0.0118656241597460 - 0.111012523026489i</t>
  </si>
  <si>
    <t>-0.00185180110076329 + 0.0252827184728087i</t>
  </si>
  <si>
    <t>2.60194861787031e-10 - 5.35617046674859e-13i</t>
  </si>
  <si>
    <t>-0.0125382222331728 - 0.113994253405464i</t>
  </si>
  <si>
    <t>-0.00190144437190955 + 0.0258536448653537i</t>
  </si>
  <si>
    <t>2.72464938017781e-10 - 5.60875277940659e-13i</t>
  </si>
  <si>
    <t>-0.0132384772166889 - 0.117011767839130i</t>
  </si>
  <si>
    <t>-0.00195163154030107 + 0.0264245625347448i</t>
  </si>
  <si>
    <t>2.85172459383179e-10 - 5.87033999975160e-13i</t>
  </si>
  <si>
    <t>-0.0139670542838711 - 0.120064567049000i</t>
  </si>
  <si>
    <t>-0.00200232752266439 + 0.0269950375637895i</t>
  </si>
  <si>
    <t>2.98325788724320e-10 - 6.14110427877146e-13i</t>
  </si>
  <si>
    <t>-0.0147246188791257 - 0.123152136780725i</t>
  </si>
  <si>
    <t>-0.00205349480031421 + 0.0275646283595888i</t>
  </si>
  <si>
    <t>3.11933183803740e-10 - 6.42121560438796e-13i</t>
  </si>
  <si>
    <t>-0.0155118363065898 - 0.126273947951400i</t>
  </si>
  <si>
    <t>-0.00210509340438844 + 0.0281328859109856i</t>
  </si>
  <si>
    <t>3.26002790503804e-10 - 6.71084166144413e-13i</t>
  </si>
  <si>
    <t>-0.0163293713196160 - 0.129429456796907i</t>
  </si>
  <si>
    <t>-0.00215708090759588 + 0.0286993540542219i</t>
  </si>
  <si>
    <t>3.40542636325616e-10 - 7.01014769787775e-13i</t>
  </si>
  <si>
    <t>-0.0171778877111310 - 0.132618105019447i</t>
  </si>
  <si>
    <t>-0.00220941242269337 + 0.0292635697464792i</t>
  </si>
  <si>
    <t>3.55560624202513e-10 - 7.31929639737075e-13i</t>
  </si>
  <si>
    <t>-0.0180580479051470 - 0.135839319935387i</t>
  </si>
  <si>
    <t>-0.00226204060807155 + 0.0298250633469593i</t>
  </si>
  <si>
    <t>3.71064526649299e-10 - 7.63844775890991e-13i</t>
  </si>
  <si>
    <t>-0.0189705125496940 - 0.139092514623579i</t>
  </si>
  <si>
    <t>-0.00231491568053286 + 0.0303833589051351i</t>
  </si>
  <si>
    <t>3.87061980254946e-10 - 7.96775898341780e-13i</t>
  </si>
  <si>
    <t>-0.0199159401114259 - 0.142377088074274i</t>
  </si>
  <si>
    <t>-0.00236798543554718 + 0.0309379744558065i</t>
  </si>
  <si>
    <t>4.03560480535363e-10 - 8.30738436779584e-13i</t>
  </si>
  <si>
    <t>-0.0208949864721464 - 0.145692425338782i</t>
  </si>
  <si>
    <t>-0.00242119527518893 + 0.0314884223205482i</t>
  </si>
  <si>
    <t>4.20567377159015e-10 - 8.65747520664266e-13i</t>
  </si>
  <si>
    <t>-0.0219083045274859 - 0.149037897680009i</t>
  </si>
  <si>
    <t>-0.00247448824384402 + 0.0320342094151500i</t>
  </si>
  <si>
    <t>4.38089869552812e-10 - 9.01817970180022e-13i</t>
  </si>
  <si>
    <t>-0.0229565437879534 - 0.152412862724015i</t>
  </si>
  <si>
    <t>-0.00252780507195523 + 0.0325748375626121i</t>
  </si>
  <si>
    <t>4.56135002903649e-10 - 9.38964288004470e-13i</t>
  </si>
  <si>
    <t>-0.0240403499825740 - 0.155816664612713i</t>
  </si>
  <si>
    <t>-0.00258108422785789 + 0.0331098038112632i</t>
  </si>
  <si>
    <t>4.74709664561067e-10 - 9.77200651903440e-13i</t>
  </si>
  <si>
    <t>-0.0251603646653153 - 0.159248634157860i</t>
  </si>
  <si>
    <t>-0.00263426197781106 + 0.0336386007575459i</t>
  </si>
  <si>
    <t>4.93820580848783e-10 - 1.01654090816744e-12i</t>
  </si>
  <si>
    <t>-0.0263172248244946 - 0.162708088996444i</t>
  </si>
  <si>
    <t>-0.00268727245437516 + 0.0341607168730051i</t>
  </si>
  <si>
    <t>5.13474314294716e-10 - 1.05699856590959e-12i</t>
  </si>
  <si>
    <t>-0.0275115624953509 - 0.166194333747619i</t>
  </si>
  <si>
    <t>-0.00274004773317098 + 0.0346756368350061i</t>
  </si>
  <si>
    <t>5.33677261283845e-10 - 1.09858679223399e-12i</t>
  </si>
  <si>
    <t>-0.0287440043759560 - 0.169706660171286i</t>
  </si>
  <si>
    <t>-0.00279251791797821 + 0.0351828418607079i</t>
  </si>
  <si>
    <t>5.54435650134574e-10 - 1.14131840827588e-12i</t>
  </si>
  <si>
    <t>-0.0300151714466312 - 0.173244347328450i</t>
  </si>
  <si>
    <t>-0.00284461123441633 + 0.0356818100437975i</t>
  </si>
  <si>
    <t>5.75755539612038e-10 - 1.18520588614122e-12i</t>
  </si>
  <si>
    <t>-0.0313256785930271 - 0.176806661743470i</t>
  </si>
  <si>
    <t>-0.00289625413185943 + 0.0361720166934958i</t>
  </si>
  <si>
    <t>5.97642817865047e-10 - 1.23026134671839e-12i</t>
  </si>
  <si>
    <t>-0.0326761342330184 - 0.180392857568295i</t>
  </si>
  <si>
    <t>-0.00294737139390711 + 0.0366529346753408i</t>
  </si>
  <si>
    <t>6.20103201803365e-10 - 1.27649655839629e-12i</t>
  </si>
  <si>
    <t>-0.0340671399475529 - 0.184002176748814i</t>
  </si>
  <si>
    <t>-0.00299788625712404 + 0.0371240347532493i</t>
  </si>
  <si>
    <t>6.43142236904578e-10 - 1.32392293666678e-12i</t>
  </si>
  <si>
    <t>-0.0354992901155961 - 0.187633849193399i</t>
  </si>
  <si>
    <t>-0.00304772053798306 + 0.0375847859323582i</t>
  </si>
  <si>
    <t>6.66765297449671e-10 - 1.37255154460962e-12i</t>
  </si>
  <si>
    <t>-0.0369731715532947 - 0.191287092943753i</t>
  </si>
  <si>
    <t>-0.00309679476808706 + 0.0380346558021519i</t>
  </si>
  <si>
    <t>6.90977587192586e-10 - 1.42239309427078e-12i</t>
  </si>
  <si>
    <t>-0.0384893631574848 - 0.194961114348140i</t>
  </si>
  <si>
    <t>-0.00314502833728468 + 0.0384731108793787i</t>
  </si>
  <si>
    <t>7.15784140448372e-10 - 1.47345794890239e-12i</t>
  </si>
  <si>
    <t>-0.0400484355536601 - 0.198655108237100i</t>
  </si>
  <si>
    <t>-0.00319233964468320 + 0.0388996169502666i</t>
  </si>
  <si>
    <t>7.41189823601784e-10 - 1.52575612606826e-12i</t>
  </si>
  <si>
    <t>-0.0416509507485121 - 0.202368258101716i</t>
  </si>
  <si>
    <t>-0.00323864625736935 + 0.0393136394115585i</t>
  </si>
  <si>
    <t>7.67199337029546e-10 - 1.57929730160089e-12i</t>
  </si>
  <si>
    <t>-0.0432974617871434 - 0.206099736274507i</t>
  </si>
  <si>
    <t>-0.00328386507655882 + 0.0397146436098838i</t>
  </si>
  <si>
    <t>7.93817217425265e-10 - 1.63409081438736e-12i</t>
  </si>
  <si>
    <t>-0.0449885124150591 - 0.209848704113043i</t>
  </si>
  <si>
    <t>-0.00332791251104145 + 0.0401020951790054i</t>
  </si>
  <si>
    <t>8.21047840522612e-10 - 1.69014567197503e-12i</t>
  </si>
  <si>
    <t>-0.0467246367450252 - 0.213614312186308i</t>
  </si>
  <si>
    <t>-0.00337070465756177 + 0.0404754603744829i</t>
  </si>
  <si>
    <t>8.48895424201941e-10 - 1.74747055696666e-12i</t>
  </si>
  <si>
    <t>-0.0485063589288900 - 0.217395700463916i</t>
  </si>
  <si>
    <t>-0.00341215748797354 + 0.0408342064053000i</t>
  </si>
  <si>
    <t>8.77364031974552e-10 - 1.80607383419275e-12i</t>
  </si>
  <si>
    <t>-0.0503341928344465 - 0.221191998508194i</t>
  </si>
  <si>
    <t>-0.00345218704282774 + 0.0411778017620344i</t>
  </si>
  <si>
    <t>9.06457576830531e-10 - 1.86596355863250e-12i</t>
  </si>
  <si>
    <t>-0.0522086417274244 - 0.225002325669221i</t>
  </si>
  <si>
    <t>-0.00349070963103435 + 0.0415057165411372i</t>
  </si>
  <si>
    <t>9.36179825435323e-10 - 1.92714748405246e-12i</t>
  </si>
  <si>
    <t>-0.0541301979586830 - 0.228825791282838i</t>
  </si>
  <si>
    <t>-0.00352764203537849 + 0.0418174227649450i</t>
  </si>
  <si>
    <t>9.66534402666319e-10 - 1.98963307234527e-12i</t>
  </si>
  <si>
    <t>-0.0560993426566801 - 0.232661494871686i</t>
  </si>
  <si>
    <t>-0.00356290172340199 + 0.0421123946969918i</t>
  </si>
  <si>
    <t>9.97524796468657e-10 - 2.05342750352541e-12i</t>
  </si>
  <si>
    <t>-0.0581165454252883 - 0.236508526349310i</t>
  </si>
  <si>
    <t>-0.00359640706345631 + 0.0423901091523125i</t>
  </si>
  <si>
    <t>1.02915436302258e-09 - 2.11853768636631e-12i</t>
  </si>
  <si>
    <t>-0.0601822640470196 - 0.240365966227346i</t>
  </si>
  <si>
    <t>-0.00362807754531488 + 0.0426500458023264i</t>
  </si>
  <si>
    <t>1.06142633219588e-09 - 2.18497026962436e-12i</t>
  </si>
  <si>
    <t>-0.0622969441917277 - 0.244232885825831i</t>
  </si>
  <si>
    <t>-0.00365783400524120 + 0.0428916874740223i</t>
  </si>
  <si>
    <t>1.09434381327781e-09 - 2.25273165384230e-12i</t>
  </si>
  <si>
    <t>-0.0644610191308414 - 0.248108347486650i</t>
  </si>
  <si>
    <t>-0.00368559885481765 + 0.0431145204430920i</t>
  </si>
  <si>
    <t>1.12790980096413e-09 - 2.32182800366947e-12i</t>
  </si>
  <si>
    <t>-0.0666749094571901 - 0.251991404790139i</t>
  </si>
  <si>
    <t>-0.00371129631329766 + 0.0433180347207543i</t>
  </si>
  <si>
    <t>1.16212718158347e-09 - 2.39226526067911e-12i</t>
  </si>
  <si>
    <t>-0.0689390228104742 - 0.255881102774856i</t>
  </si>
  <si>
    <t>-0.00373485264297088 + 0.0435017243339865i</t>
  </si>
  <si>
    <t>1.19699873954309e-09 - 2.46404915663694e-12i</t>
  </si>
  <si>
    <t>-0.0712537536084297 - 0.259776478160525i</t>
  </si>
  <si>
    <t>-0.00375619638724030 + 0.0436650875989077i</t>
  </si>
  <si>
    <t>1.23252716398118e-09 - 2.53718522719515e-12i</t>
  </si>
  <si>
    <t>-0.0736194827837393 - 0.263676559574160i</t>
  </si>
  <si>
    <t>-0.00377525861059785 + 0.0438076273871254i</t>
  </si>
  <si>
    <t>1.26871505559002e-09 - 2.61167882593802e-12i</t>
  </si>
  <si>
    <t>-0.0760365775267338 - 0.267580367779367i</t>
  </si>
  <si>
    <t>-0.00379197314067847 + 0.0439288513847873i</t>
  </si>
  <si>
    <t>1.30556493361880e-09 - 2.68753513879734e-12i</t>
  </si>
  <si>
    <t>-0.0785053910339291 - 0.271486915908808i</t>
  </si>
  <si>
    <t>-0.00380627681117080 + 0.0440282723442280i</t>
  </si>
  <si>
    <t>1.34307924300195e-09 - 2.76475919872629e-12i</t>
  </si>
  <si>
    <t>-0.0810262622624412 - 0.275395209699842i</t>
  </si>
  <si>
    <t>-0.00381810970576261 + 0.0441054083280016i</t>
  </si>
  <si>
    <t>1.38126036162160e-09 - 2.84335590064940e-12i</t>
  </si>
  <si>
    <t>-0.0835995156903178 - 0.279304247733297i</t>
  </si>
  <si>
    <t>-0.00382741540243206 + 0.0441597829451808i</t>
  </si>
  <si>
    <t>1.42011060767399e-09 - 2.92333001662639e-12i</t>
  </si>
  <si>
    <t>-0.0862254610828269 - 0.283213021675384i</t>
  </si>
  <si>
    <t>-0.00383414121738927 + 0.0441909255798488i</t>
  </si>
  <si>
    <t>1.45963224710910e-09 - 3.00468621116689e-12i</t>
  </si>
  <si>
    <t>-0.0889043932647372 - 0.287120516522708i</t>
  </si>
  <si>
    <t>-0.00383823844871294 + 0.0441983716116295i</t>
  </si>
  <si>
    <t>1.49982750114615e-09 - 3.08742905670121e-12i</t>
  </si>
  <si>
    <t>-0.0916365918986239 - 0.291025710850371i</t>
  </si>
  <si>
    <t>-0.00383966261864900 + 0.0441816626282797i</t>
  </si>
  <si>
    <t>1.54069855381910e-09 - 3.17156304911302e-12i</t>
  </si>
  <si>
    <t>-0.0944223212692373 - 0.294927577063121i</t>
  </si>
  <si>
    <t>-0.00383837371470797 + 0.0441403466302067i</t>
  </si>
  <si>
    <t>1.58224755955897e-09 - 3.25709262334757e-12i</t>
  </si>
  <si>
    <t>-0.0972618300739569 - 0.298825081649522i</t>
  </si>
  <si>
    <t>-0.00383433642856816 + 0.0440739782269756i</t>
  </si>
  <si>
    <t>1.62447665076859e-09 - 3.34402216900468e-12i</t>
  </si>
  <si>
    <t>-0.100155351219371 - 0.302717185439110i</t>
  </si>
  <si>
    <t>-0.00382752039278493 + 0.0439821188257499i</t>
  </si>
  <si>
    <t>1.66738794539070e-09 - 3.43235604591768e-12i</t>
  </si>
  <si>
    <t>-0.103103101624004 - 0.306602843862492i</t>
  </si>
  <si>
    <t>-0.00381790041457632 + 0.0438643368117107i</t>
  </si>
  <si>
    <t>1.71098355443673e-09 - 3.52209859965164e-12i</t>
  </si>
  <si>
    <t>-0.106105282027216 - 0.310481007214346i</t>
  </si>
  <si>
    <t>-0.00380545670637161 + 0.0437202077205143i</t>
  </si>
  <si>
    <t>1.75526558946281e-09 - 3.61325417689296e-12i</t>
  </si>
  <si>
    <t>-0.109162076804308 - 0.314350620919276i</t>
  </si>
  <si>
    <t>-0.00379017511281537 + 0.0435493144028029i</t>
  </si>
  <si>
    <t>1.80023616997960e-09 - 3.70582714070258e-12i</t>
  </si>
  <si>
    <t>-0.112273653787845 - 0.318210625800472i</t>
  </si>
  <si>
    <t>-0.00377204733368814 + 0.0433512471808700i</t>
  </si>
  <si>
    <t>1.84589743077213e-09 - 3.79982188558405e-12i</t>
  </si>
  <si>
    <t>-0.115440164095240 - 0.322059958351128i</t>
  </si>
  <si>
    <t>-0.00375107114230562 + 0.0431256039976391i</t>
  </si>
  <si>
    <t>1.89225152911028e-09 - 3.89524285232659e-12i</t>
  </si>
  <si>
    <t>-0.118661741962589 - 0.325897551008550i</t>
  </si>
  <si>
    <t>-0.00372725059915928 + 0.0428719905579232i</t>
  </si>
  <si>
    <t>1.93930065183983e-09 - 3.99209454260197e-12i</t>
  </si>
  <si>
    <t>-0.121938504584812 - 0.329722332430917i</t>
  </si>
  <si>
    <t>-0.00370059626051344 + 0.0425900204622557i</t>
  </si>
  <si>
    <t>1.98704702234128e-09 - 4.09038153328961e-12i</t>
  </si>
  <si>
    <t>-0.125270551962092 - 0.333533227776609i</t>
  </si>
  <si>
    <t>-0.00367112538129252 + 0.0422793153333518i</t>
  </si>
  <si>
    <t>2.03549290732720e-09 - 4.19010849046890e-12i</t>
  </si>
  <si>
    <t>-0.128657966752644 - 0.337329158986066i</t>
  </si>
  <si>
    <t>-0.00363886211225584 + 0.0419395049353200i</t>
  </si>
  <si>
    <t>2.08464062347801e-09 - 4.29128018307926e-12i</t>
  </si>
  <si>
    <t>-0.132100814131826 - 0.341109045066089i</t>
  </si>
  <si>
    <t>-0.00360383769094430 + 0.0415702272859343i</t>
  </si>
  <si>
    <t>2.13449254389348e-09 - 4.39390149620057e-12i</t>
  </si>
  <si>
    <t>-0.135599141657609 - 0.344871802376530i</t>
  </si>
  <si>
    <t>-0.00356609062619209 + 0.0411711287619883i</t>
  </si>
  <si>
    <t>2.18505110435084e-09 - 4.49797744393572e-12i</t>
  </si>
  <si>
    <t>-0.139152979142419 - 0.348616344919293i</t>
  </si>
  <si>
    <t>-0.00352566687591763 + 0.0407418641980314i</t>
  </si>
  <si>
    <t>2.23631880935694e-09 - 4.60351318186910e-12i</t>
  </si>
  <si>
    <t>-0.142762338531363 - 0.352341584629583i</t>
  </si>
  <si>
    <t>-0.00348262001787609 + 0.0402820969786646i</t>
  </si>
  <si>
    <t>2.28829823798043e-09 - 4.71051401907220e-12i</t>
  </si>
  <si>
    <t>-0.146427213786858 - 0.356046431669309i</t>
  </si>
  <si>
    <t>-0.00343701141324993 + 0.0397914991245654i</t>
  </si>
  <si>
    <t>2.34099204945852e-09 - 4.81898542964540e-12i</t>
  </si>
  <si>
    <t>-0.150147580779661 - 0.359729794722594i</t>
  </si>
  <si>
    <t>-0.00338891036251680 + 0.0392697513725478i</t>
  </si>
  <si>
    <t>2.39440298855354e-09 - 4.92893306374441e-12i</t>
  </si>
  <si>
    <t>-0.153923397186324 - 0.363390581293285i</t>
  </si>
  <si>
    <t>-0.00333839425402385 + 0.0387165432497843i</t>
  </si>
  <si>
    <t>2.44853389067846e-09 - 5.04036275813140e-12i</t>
  </si>
  <si>
    <t>-0.157754602393075 - 0.367027698004397i</t>
  </si>
  <si>
    <t>-0.00328554870425293 + 0.0381315731424879i</t>
  </si>
  <si>
    <t>2.50338768674614e-09 - 5.15328054615724e-12i</t>
  </si>
  <si>
    <t>-0.161641117406128 - 0.370640050899413i</t>
  </si>
  <si>
    <t>-0.00323046769039044 + 0.0375145483592960i</t>
  </si>
  <si>
    <t>2.55896740776992e-09 - 5.26769266723183e-12i</t>
  </si>
  <si>
    <t>-0.165582844768443 - 0.374226545745336i</t>
  </si>
  <si>
    <t>-0.00317325367436583 + 0.0368651851895034i</t>
  </si>
  <si>
    <t>2.61527618917802e-09 - 5.38360557570561e-12i</t>
  </si>
  <si>
    <t>-0.169579668482928 - 0.377786088337440i</t>
  </si>
  <si>
    <t>-0.00311401771890925 + 0.0361832089565254i</t>
  </si>
  <si>
    <t>2.67231727486682e-09 - 5.50102594921310e-12i</t>
  </si>
  <si>
    <t>-0.173631453942089 - 0.381317584805596i</t>
  </si>
  <si>
    <t>-0.00305287959468219 + 0.0354683540667064i</t>
  </si>
  <si>
    <t>2.73009402095031e-09 - 5.61996069639136e-12i</t>
  </si>
  <si>
    <t>-0.177738047864140 - 0.384819941922115i</t>
  </si>
  <si>
    <t>-0.00298996787928707 + 0.0347203640538108i</t>
  </si>
  <si>
    <t>2.78860989924216e-09 - 5.74041696404787e-12i</t>
  </si>
  <si>
    <t>-0.181899278235565 - 0.388292067411000i</t>
  </si>
  <si>
    <t>-0.00292542004720244 + 0.0339389916193287i</t>
  </si>
  <si>
    <t>2.84786850042759e-09 - 5.86240214368989e-12i</t>
  </si>
  <si>
    <t>-0.186114954260135 - 0.391732870258523i</t>
  </si>
  <si>
    <t>-0.00285938255134136 + 0.0331239986690374i</t>
  </si>
  <si>
    <t>2.90787353695629e-09 - 5.98592387747965e-12i</t>
  </si>
  <si>
    <t>-0.190384866314387 - 0.395141261025037i</t>
  </si>
  <si>
    <t>-0.00279201089556018 + 0.0322751563457748i</t>
  </si>
  <si>
    <t>2.96862884562637e-09 - 6.11099006355338e-12i</t>
  </si>
  <si>
    <t>-0.194708785909552 - 0.398516152157917i</t>
  </si>
  <si>
    <t>-0.00272346969857362 + 0.0313922450589621i</t>
  </si>
  <si>
    <t>3.03013838987957e-09 - 6.23760886074616e-12i</t>
  </si>
  <si>
    <t>-0.199086465659938 - 0.401856458305558i</t>
  </si>
  <si>
    <t>-0.00265393274872493 + 0.0304750545108011i</t>
  </si>
  <si>
    <t>3.09240626178313e-09 - 6.36578869267157e-12i</t>
  </si>
  <si>
    <t>-0.203517639257759 - 0.405161096632302i</t>
  </si>
  <si>
    <t>-0.00258358305018939 + 0.0295233837197353i</t>
  </si>
  <si>
    <t>3.15543668372412e-09 - 6.49553825120948e-12i</t>
  </si>
  <si>
    <t>-0.208002021454409 - 0.408428987134233i</t>
  </si>
  <si>
    <t>-0.00251261286023832 + 0.0285370410410259i</t>
  </si>
  <si>
    <t>3.21923400979939e-09 - 6.62686649936743e-12i</t>
  </si>
  <si>
    <t>-0.212539308048176 - 0.411659052955719i</t>
  </si>
  <si>
    <t>-0.00244122371766766 + 0.0275158441849439i</t>
  </si>
  <si>
    <t>3.28380272690587e-09 - 6.75978267352488e-12i</t>
  </si>
  <si>
    <t>-0.217129175878376 - 0.414850220706599i</t>
  </si>
  <si>
    <t>-0.00236962646239556 + 0.0264596202326258i</t>
  </si>
  <si>
    <t>3.34914745553114e-09 - 6.89429628506071e-12i</t>
  </si>
  <si>
    <t>-0.221771282825919 - 0.418001420779942i</t>
  </si>
  <si>
    <t>-0.00229804124644684 + 0.0253682056499038i</t>
  </si>
  <si>
    <t>3.41527295025397e-09 - 7.03041712138355e-12i</t>
  </si>
  <si>
    <t>-0.226465267820275 - 0.421111587670252i</t>
  </si>
  <si>
    <t>-0.00222669753612747 + 0.0242414462992187i</t>
  </si>
  <si>
    <t>3.48218409994589e-09 - 7.16815524634674e-12i</t>
  </si>
  <si>
    <t>-0.231210750852851 - 0.424179660292026i</t>
  </si>
  <si>
    <t>-0.00215583410579505 + 0.0230791974499488i</t>
  </si>
  <si>
    <t>3.54988592769174e-09 - 7.30752100008481e-12i</t>
  </si>
  <si>
    <t>-0.236007332996745 - 0.427204582298571i</t>
  </si>
  <si>
    <t>-0.00208569902292655 + 0.0218813237870594i</t>
  </si>
  <si>
    <t>3.61838359041576e-09 - 7.44852499824369e-12i</t>
  </si>
  <si>
    <t>-0.240854596432878 - 0.430185302400973i</t>
  </si>
  <si>
    <t>-0.00201654962480020 + 0.0206476994186689i</t>
  </si>
  <si>
    <t>3.68768237822701e-09 - 7.59117813063334e-12i</t>
  </si>
  <si>
    <t>-0.245752104482489 - 0.433120774687109i</t>
  </si>
  <si>
    <t>-0.00194865248699287 + 0.0193782078822865i</t>
  </si>
  <si>
    <t>3.75778771349316e-09 - 7.73549155932103e-12i</t>
  </si>
  <si>
    <t>-0.250699401645962 - 0.436009958940613i</t>
  </si>
  <si>
    <t>-0.00188228338346756 + 0.0180727421501214i</t>
  </si>
  <si>
    <t>3.82870514963207e-09 - 7.88147671614387e-12i</t>
  </si>
  <si>
    <t>-0.255696013647988 - 0.438851820959684i</t>
  </si>
  <si>
    <t>-0.00181772723878982 + 0.0167312046336011i</t>
  </si>
  <si>
    <t>3.90044036964525e-09 - 8.02914529968983e-12i</t>
  </si>
  <si>
    <t>-0.260741447489027 - 0.441645332875633i</t>
  </si>
  <si>
    <t>-0.00175527807234424 + 0.0153535071871345i</t>
  </si>
  <si>
    <t>3.97299918438698e-09 - 8.17850927173478e-12i</t>
  </si>
  <si>
    <t>-0.265835191503057 - 0.444389473471068i</t>
  </si>
  <si>
    <t>-0.00169523893447861 + 0.0139395711112731i</t>
  </si>
  <si>
    <t>4.04638753056571e-09 - 8.32958085312817e-12i</t>
  </si>
  <si>
    <t>-0.270976715421592 - 0.447083228497610i</t>
  </si>
  <si>
    <t>-0.00163792183551621 + 0.0124893271555742i</t>
  </si>
  <si>
    <t>4.12061146851931e-09 - 8.48237251921351e-12i</t>
  </si>
  <si>
    <t>-0.276165470443931 - 0.449725590993044i</t>
  </si>
  <si>
    <t>-0.00158364766673240 + 0.0110027155210012i</t>
  </si>
  <si>
    <t>4.19567717972366e-09 - 8.63689699469963e-12i</t>
  </si>
  <si>
    <t>-0.281400889313635 - 0.452315561597785i</t>
  </si>
  <si>
    <t>-0.00153274611427406 + 0.00947968586220318i</t>
  </si>
  <si>
    <t>4.27159096407777e-09 - 8.79316724807204e-12i</t>
  </si>
  <si>
    <t>-0.286682386401192 - 0.454852148870575i</t>
  </si>
  <si>
    <t>-0.00148555556579946 + 0.00792019728959366i</t>
  </si>
  <si>
    <t>4.34835923695525e-09 - 8.95119648552339e-12i</t>
  </si>
  <si>
    <t>-0.292009357792844 - 0.457334369603286i</t>
  </si>
  <si>
    <t>-0.00144242300999354 + 0.00632421837148259i</t>
  </si>
  <si>
    <t>4.42598852602859e-09 - 9.11099814441611e-12i</t>
  </si>
  <si>
    <t>-0.297381181385554 - 0.459761249134745i</t>
  </si>
  <si>
    <t>-0.00140370392938644 + 0.00469172713620239i</t>
  </si>
  <si>
    <t>4.50448546788510e-09 - 9.27258588631629e-12i</t>
  </si>
  <si>
    <t>-0.302797216988080 - 0.462131821663457i</t>
  </si>
  <si>
    <t>-0.00136976218640733 + 0.00302271107431365i</t>
  </si>
  <si>
    <t>4.58385680443092e-09 - 9.43597358959117e-12i</t>
  </si>
  <si>
    <t>-0.308256806428124 - 0.464445130559139i</t>
  </si>
  <si>
    <t>-0.00134096990288598 + 0.00131716714116052i</t>
  </si>
  <si>
    <t>4.66410937909213e-09 - 9.60117534158915e-12i</t>
  </si>
  <si>
    <t>-0.313759273665523 - 0.466700228672948i</t>
  </si>
  <si>
    <t>-0.00131770733329809 - 0.000424898240561516i</t>
  </si>
  <si>
    <t>4.74525013282590e-09 - 9.76820543042861e-12i</t>
  </si>
  <si>
    <t>-0.319303924911453 - 0.468896178646311i</t>
  </si>
  <si>
    <t>-0.00130036273182189 - 0.00220346917781598i</t>
  </si>
  <si>
    <t>4.82728609994410e-09 - 9.93707833640062e-12i</t>
  </si>
  <si>
    <t>-0.324890048753608 - 0.471032053218238i</t>
  </si>
  <si>
    <t>-0.00128933221336195 - 0.00401852030398706i</t>
  </si>
  <si>
    <t>4.91022440375568e-09 - 1.01078087229989e-11i</t>
  </si>
  <si>
    <t>-0.330516916287310 - 0.473106935531035i</t>
  </si>
  <si>
    <t>-0.00128501960885196 - 0.00587001677515815i</t>
  </si>
  <si>
    <t>4.99407225204164e-09 - 1.02804114276047e-11i</t>
  </si>
  <si>
    <t>-0.336183781252531 - 0.475119919434294i</t>
  </si>
  <si>
    <t>-0.00128783631493504 - 0.00775791426628491i</t>
  </si>
  <si>
    <t>5.07883693236600e-09 - 1.04549014518344e-11i</t>
  </si>
  <si>
    <t>COMSOL Results</t>
  </si>
  <si>
    <t>COMSOL Scattered viscous PD, 1e-14W</t>
  </si>
  <si>
    <t>Diameter / nm</t>
  </si>
  <si>
    <t>Real Power dissipated (1e-14W)</t>
  </si>
  <si>
    <t>Radius/micron</t>
  </si>
  <si>
    <t>COMSOL 150MHz</t>
  </si>
  <si>
    <t>COMSOL 80MHz</t>
  </si>
  <si>
    <t>COMSOL 15MHz</t>
  </si>
  <si>
    <t>COMSOL 400MHz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</si>
</sst>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1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  <xf numFmtId="11" fontId="0" fillId="2" borderId="0" xfId="0" applyNumberFormat="1" applyFill="1"/>
    <xf numFmtId="0" fontId="1" fillId="0" borderId="0" xfId="0" applyFont="1" applyAlignme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11" fontId="4" fillId="0" borderId="0" xfId="0" applyNumberFormat="1" applyFont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55393318553624"/>
          <c:y val="8.1132922524638787E-2"/>
          <c:w val="0.72233098896618508"/>
          <c:h val="0.77197844406402594"/>
        </c:manualLayout>
      </c:layout>
      <c:scatterChart>
        <c:scatterStyle val="lineMarker"/>
        <c:varyColors val="0"/>
        <c:ser>
          <c:idx val="0"/>
          <c:order val="0"/>
          <c:tx>
            <c:v>15MHz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'Viscous power dissipation ksr'!$D$7:$D$15</c:f>
              <c:numCache>
                <c:formatCode>General</c:formatCode>
                <c:ptCount val="9"/>
                <c:pt idx="0">
                  <c:v>0.1815387336705199</c:v>
                </c:pt>
                <c:pt idx="1">
                  <c:v>0.36307746734103979</c:v>
                </c:pt>
                <c:pt idx="2">
                  <c:v>0.54461620101155972</c:v>
                </c:pt>
                <c:pt idx="3">
                  <c:v>0.72615493468207959</c:v>
                </c:pt>
                <c:pt idx="4">
                  <c:v>0.90769366835259957</c:v>
                </c:pt>
                <c:pt idx="5">
                  <c:v>1.0892324020231194</c:v>
                </c:pt>
                <c:pt idx="6">
                  <c:v>1.2707711356936393</c:v>
                </c:pt>
                <c:pt idx="7">
                  <c:v>1.4523098693641592</c:v>
                </c:pt>
                <c:pt idx="8">
                  <c:v>1.6338486030346793</c:v>
                </c:pt>
              </c:numCache>
            </c:numRef>
          </c:xVal>
          <c:yVal>
            <c:numRef>
              <c:f>'Viscous power dissipation ksr'!$G$7:$G$15</c:f>
              <c:numCache>
                <c:formatCode>General</c:formatCode>
                <c:ptCount val="9"/>
                <c:pt idx="0">
                  <c:v>236.8874142850969</c:v>
                </c:pt>
                <c:pt idx="1">
                  <c:v>764.75564221200329</c:v>
                </c:pt>
                <c:pt idx="2">
                  <c:v>1302.1195391316182</c:v>
                </c:pt>
                <c:pt idx="3">
                  <c:v>1708.6097370101197</c:v>
                </c:pt>
                <c:pt idx="4">
                  <c:v>1969.5241667196701</c:v>
                </c:pt>
                <c:pt idx="5">
                  <c:v>2101.8469745281491</c:v>
                </c:pt>
                <c:pt idx="6">
                  <c:v>2149.1927107064939</c:v>
                </c:pt>
                <c:pt idx="7">
                  <c:v>2138.846278864447</c:v>
                </c:pt>
                <c:pt idx="8">
                  <c:v>2096.2476247471586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F4-4809-AC62-50AC91A93824}"/>
            </c:ext>
          </c:extLst>
        </c:ser>
        <c:ser>
          <c:idx val="1"/>
          <c:order val="1"/>
          <c:tx>
            <c:v>80MHz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'Viscous power dissipation ksr'!$J$7:$J$15</c:f>
              <c:numCache>
                <c:formatCode>General</c:formatCode>
                <c:ptCount val="9"/>
                <c:pt idx="0">
                  <c:v>0.41924574701207379</c:v>
                </c:pt>
                <c:pt idx="1">
                  <c:v>0.83849149402414758</c:v>
                </c:pt>
                <c:pt idx="2">
                  <c:v>1.2577372410362213</c:v>
                </c:pt>
                <c:pt idx="3">
                  <c:v>1.6769829880482952</c:v>
                </c:pt>
                <c:pt idx="4">
                  <c:v>2.096228735060369</c:v>
                </c:pt>
                <c:pt idx="5">
                  <c:v>2.5154744820724426</c:v>
                </c:pt>
                <c:pt idx="6">
                  <c:v>2.9347202290845167</c:v>
                </c:pt>
                <c:pt idx="7">
                  <c:v>3.3539659760965903</c:v>
                </c:pt>
                <c:pt idx="8">
                  <c:v>3.7732117231086644</c:v>
                </c:pt>
              </c:numCache>
            </c:numRef>
          </c:xVal>
          <c:yVal>
            <c:numRef>
              <c:f>'Viscous power dissipation ksr'!$M$7:$M$15</c:f>
              <c:numCache>
                <c:formatCode>General</c:formatCode>
                <c:ptCount val="9"/>
                <c:pt idx="0">
                  <c:v>930.67466346051367</c:v>
                </c:pt>
                <c:pt idx="1">
                  <c:v>1874.8169940084895</c:v>
                </c:pt>
                <c:pt idx="2">
                  <c:v>2135.7173587888424</c:v>
                </c:pt>
                <c:pt idx="3">
                  <c:v>2073.4476898444404</c:v>
                </c:pt>
                <c:pt idx="4">
                  <c:v>1916.9930360034264</c:v>
                </c:pt>
                <c:pt idx="5">
                  <c:v>1748.7982543554147</c:v>
                </c:pt>
                <c:pt idx="6">
                  <c:v>1593.8305416343048</c:v>
                </c:pt>
                <c:pt idx="7">
                  <c:v>1457.7225881866402</c:v>
                </c:pt>
                <c:pt idx="8">
                  <c:v>1339.9642385130596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F4-4809-AC62-50AC91A93824}"/>
            </c:ext>
          </c:extLst>
        </c:ser>
        <c:ser>
          <c:idx val="3"/>
          <c:order val="2"/>
          <c:tx>
            <c:v>150MHz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'Viscous power dissipation ksr'!$P$7:$P$15</c:f>
              <c:numCache>
                <c:formatCode>General</c:formatCode>
                <c:ptCount val="9"/>
                <c:pt idx="0">
                  <c:v>0.57407588194154235</c:v>
                </c:pt>
                <c:pt idx="1">
                  <c:v>1.1481517638830847</c:v>
                </c:pt>
                <c:pt idx="2">
                  <c:v>1.7222276458246271</c:v>
                </c:pt>
                <c:pt idx="3">
                  <c:v>2.2963035277661694</c:v>
                </c:pt>
                <c:pt idx="4">
                  <c:v>2.870379409707712</c:v>
                </c:pt>
                <c:pt idx="5">
                  <c:v>3.4444552916492541</c:v>
                </c:pt>
                <c:pt idx="6">
                  <c:v>4.0185311735907963</c:v>
                </c:pt>
                <c:pt idx="7">
                  <c:v>4.5926070555323388</c:v>
                </c:pt>
                <c:pt idx="8">
                  <c:v>5.1666829374738814</c:v>
                </c:pt>
              </c:numCache>
            </c:numRef>
          </c:xVal>
          <c:yVal>
            <c:numRef>
              <c:f>'Viscous power dissipation ksr'!$S$7:$S$15</c:f>
              <c:numCache>
                <c:formatCode>General</c:formatCode>
                <c:ptCount val="9"/>
                <c:pt idx="0">
                  <c:v>1297.2526263160817</c:v>
                </c:pt>
                <c:pt idx="1">
                  <c:v>2074.51761843542</c:v>
                </c:pt>
                <c:pt idx="2">
                  <c:v>2025.3467139662032</c:v>
                </c:pt>
                <c:pt idx="3">
                  <c:v>1805.6618736597788</c:v>
                </c:pt>
                <c:pt idx="4">
                  <c:v>1588.9339570351492</c:v>
                </c:pt>
                <c:pt idx="5">
                  <c:v>1406.0480974393615</c:v>
                </c:pt>
                <c:pt idx="6">
                  <c:v>1256.7324811271674</c:v>
                </c:pt>
                <c:pt idx="7">
                  <c:v>1135.1782407305254</c:v>
                </c:pt>
                <c:pt idx="8">
                  <c:v>1035.6834923150889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F4-4809-AC62-50AC91A93824}"/>
            </c:ext>
          </c:extLst>
        </c:ser>
        <c:ser>
          <c:idx val="2"/>
          <c:order val="3"/>
          <c:tx>
            <c:v>400MHz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'Viscous power dissipation ksr'!$V$7:$V$15</c:f>
              <c:numCache>
                <c:formatCode>General</c:formatCode>
                <c:ptCount val="9"/>
                <c:pt idx="0">
                  <c:v>0.93746198959667626</c:v>
                </c:pt>
                <c:pt idx="1">
                  <c:v>1.8749239791933525</c:v>
                </c:pt>
                <c:pt idx="2">
                  <c:v>2.8123859687900286</c:v>
                </c:pt>
                <c:pt idx="3">
                  <c:v>3.749847958386705</c:v>
                </c:pt>
                <c:pt idx="4">
                  <c:v>4.6873099479833815</c:v>
                </c:pt>
                <c:pt idx="5">
                  <c:v>5.6247719375800571</c:v>
                </c:pt>
                <c:pt idx="6">
                  <c:v>6.5622339271767345</c:v>
                </c:pt>
                <c:pt idx="7">
                  <c:v>7.4996959167734101</c:v>
                </c:pt>
                <c:pt idx="8">
                  <c:v>8.4371579063700874</c:v>
                </c:pt>
              </c:numCache>
            </c:numRef>
          </c:xVal>
          <c:yVal>
            <c:numRef>
              <c:f>'Viscous power dissipation ksr'!$Y$7:$Y$15</c:f>
              <c:numCache>
                <c:formatCode>General</c:formatCode>
                <c:ptCount val="9"/>
                <c:pt idx="0">
                  <c:v>2066.4392281916648</c:v>
                </c:pt>
                <c:pt idx="1">
                  <c:v>2081.5075948522226</c:v>
                </c:pt>
                <c:pt idx="2">
                  <c:v>1723.4482660454614</c:v>
                </c:pt>
                <c:pt idx="3">
                  <c:v>1450.6127352895546</c:v>
                </c:pt>
                <c:pt idx="4">
                  <c:v>1266.9293546107842</c:v>
                </c:pt>
                <c:pt idx="5">
                  <c:v>1148.2875164279055</c:v>
                </c:pt>
                <c:pt idx="6">
                  <c:v>1077.2350942740277</c:v>
                </c:pt>
                <c:pt idx="7">
                  <c:v>1042.4481894089979</c:v>
                </c:pt>
                <c:pt idx="8">
                  <c:v>1036.4127876530522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18-4E59-962A-BCF9C885C729}"/>
            </c:ext>
          </c:extLst>
        </c:ser>
        <c:ser>
          <c:idx val="4"/>
          <c:order val="4"/>
          <c:tx>
            <c:v>ECAH 15MHz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ECAH!$D$6:$D$205</c:f>
              <c:numCache>
                <c:formatCode>General</c:formatCode>
                <c:ptCount val="200"/>
                <c:pt idx="0">
                  <c:v>3.6307746734104002E-2</c:v>
                </c:pt>
                <c:pt idx="1">
                  <c:v>7.2615493468208003E-2</c:v>
                </c:pt>
                <c:pt idx="2">
                  <c:v>0.108923240202312</c:v>
                </c:pt>
                <c:pt idx="3">
                  <c:v>0.14523098693641601</c:v>
                </c:pt>
                <c:pt idx="4">
                  <c:v>0.18153873367052001</c:v>
                </c:pt>
                <c:pt idx="5">
                  <c:v>0.21784648040462401</c:v>
                </c:pt>
                <c:pt idx="6">
                  <c:v>0.25415422713872798</c:v>
                </c:pt>
                <c:pt idx="7">
                  <c:v>0.29046197387283201</c:v>
                </c:pt>
                <c:pt idx="8">
                  <c:v>0.32676972060693599</c:v>
                </c:pt>
                <c:pt idx="9">
                  <c:v>0.36307746734104002</c:v>
                </c:pt>
                <c:pt idx="10">
                  <c:v>0.39938521407514399</c:v>
                </c:pt>
                <c:pt idx="11">
                  <c:v>0.43569296080924802</c:v>
                </c:pt>
                <c:pt idx="12">
                  <c:v>0.47200070754335199</c:v>
                </c:pt>
                <c:pt idx="13">
                  <c:v>0.50830845427745597</c:v>
                </c:pt>
                <c:pt idx="14">
                  <c:v>0.54461620101156005</c:v>
                </c:pt>
                <c:pt idx="15">
                  <c:v>0.58092394774566403</c:v>
                </c:pt>
                <c:pt idx="16">
                  <c:v>0.617231694479768</c:v>
                </c:pt>
                <c:pt idx="17">
                  <c:v>0.65353944121387197</c:v>
                </c:pt>
                <c:pt idx="18">
                  <c:v>0.68984718794797595</c:v>
                </c:pt>
                <c:pt idx="19">
                  <c:v>0.72615493468208003</c:v>
                </c:pt>
                <c:pt idx="20">
                  <c:v>0.76246268141618401</c:v>
                </c:pt>
                <c:pt idx="21">
                  <c:v>0.79877042815028798</c:v>
                </c:pt>
                <c:pt idx="22">
                  <c:v>0.83507817488439195</c:v>
                </c:pt>
                <c:pt idx="23">
                  <c:v>0.87138592161849604</c:v>
                </c:pt>
                <c:pt idx="24">
                  <c:v>0.90769366835260001</c:v>
                </c:pt>
                <c:pt idx="25">
                  <c:v>0.94400141508670299</c:v>
                </c:pt>
                <c:pt idx="26">
                  <c:v>0.98030916182080796</c:v>
                </c:pt>
                <c:pt idx="27">
                  <c:v>1.0166169085549099</c:v>
                </c:pt>
                <c:pt idx="28">
                  <c:v>1.0529246552890199</c:v>
                </c:pt>
                <c:pt idx="29">
                  <c:v>1.0892324020231201</c:v>
                </c:pt>
                <c:pt idx="30">
                  <c:v>1.1255401487572201</c:v>
                </c:pt>
                <c:pt idx="31">
                  <c:v>1.1618478954913301</c:v>
                </c:pt>
                <c:pt idx="32">
                  <c:v>1.19815564222543</c:v>
                </c:pt>
                <c:pt idx="33">
                  <c:v>1.23446338895954</c:v>
                </c:pt>
                <c:pt idx="34">
                  <c:v>1.27077113569364</c:v>
                </c:pt>
                <c:pt idx="35">
                  <c:v>1.30707888242774</c:v>
                </c:pt>
                <c:pt idx="36">
                  <c:v>1.3433866291618499</c:v>
                </c:pt>
                <c:pt idx="37">
                  <c:v>1.3796943758959499</c:v>
                </c:pt>
                <c:pt idx="38">
                  <c:v>1.4160021226300601</c:v>
                </c:pt>
                <c:pt idx="39">
                  <c:v>1.4523098693641601</c:v>
                </c:pt>
                <c:pt idx="40">
                  <c:v>1.48861761609826</c:v>
                </c:pt>
                <c:pt idx="41">
                  <c:v>1.52492536283237</c:v>
                </c:pt>
                <c:pt idx="42">
                  <c:v>1.56123310956647</c:v>
                </c:pt>
                <c:pt idx="43">
                  <c:v>1.59754085630058</c:v>
                </c:pt>
                <c:pt idx="44">
                  <c:v>1.6338486030346799</c:v>
                </c:pt>
                <c:pt idx="45">
                  <c:v>1.6701563497687799</c:v>
                </c:pt>
                <c:pt idx="46">
                  <c:v>1.7064640965028901</c:v>
                </c:pt>
                <c:pt idx="47">
                  <c:v>1.7427718432369901</c:v>
                </c:pt>
                <c:pt idx="48">
                  <c:v>1.7790795899711001</c:v>
                </c:pt>
                <c:pt idx="49">
                  <c:v>1.8153873367052</c:v>
                </c:pt>
                <c:pt idx="50">
                  <c:v>1.8516950834393</c:v>
                </c:pt>
                <c:pt idx="51">
                  <c:v>1.88800283017341</c:v>
                </c:pt>
                <c:pt idx="52">
                  <c:v>1.92431057690751</c:v>
                </c:pt>
                <c:pt idx="53">
                  <c:v>1.9606183236416199</c:v>
                </c:pt>
                <c:pt idx="54">
                  <c:v>1.9969260703757199</c:v>
                </c:pt>
                <c:pt idx="55">
                  <c:v>2.0332338171098199</c:v>
                </c:pt>
                <c:pt idx="56">
                  <c:v>2.0695415638439298</c:v>
                </c:pt>
                <c:pt idx="57">
                  <c:v>2.10584931057803</c:v>
                </c:pt>
                <c:pt idx="58">
                  <c:v>2.1421570573121298</c:v>
                </c:pt>
                <c:pt idx="59">
                  <c:v>2.1784648040462402</c:v>
                </c:pt>
                <c:pt idx="60">
                  <c:v>2.21477255078034</c:v>
                </c:pt>
                <c:pt idx="61">
                  <c:v>2.2510802975144499</c:v>
                </c:pt>
                <c:pt idx="62">
                  <c:v>2.2873880442485501</c:v>
                </c:pt>
                <c:pt idx="63">
                  <c:v>2.3236957909826499</c:v>
                </c:pt>
                <c:pt idx="64">
                  <c:v>2.3600035377167599</c:v>
                </c:pt>
                <c:pt idx="65">
                  <c:v>2.3963112844508601</c:v>
                </c:pt>
                <c:pt idx="66">
                  <c:v>2.43261903118497</c:v>
                </c:pt>
                <c:pt idx="67">
                  <c:v>2.4689267779190698</c:v>
                </c:pt>
                <c:pt idx="68">
                  <c:v>2.50523452465317</c:v>
                </c:pt>
                <c:pt idx="69">
                  <c:v>2.5415422713872799</c:v>
                </c:pt>
                <c:pt idx="70">
                  <c:v>2.5778500181213801</c:v>
                </c:pt>
                <c:pt idx="71">
                  <c:v>2.6141577648554901</c:v>
                </c:pt>
                <c:pt idx="72">
                  <c:v>2.6504655115895899</c:v>
                </c:pt>
                <c:pt idx="73">
                  <c:v>2.6867732583236998</c:v>
                </c:pt>
                <c:pt idx="74">
                  <c:v>2.7230810050578</c:v>
                </c:pt>
                <c:pt idx="75">
                  <c:v>2.7593887517918998</c:v>
                </c:pt>
                <c:pt idx="76">
                  <c:v>2.7956964985260102</c:v>
                </c:pt>
                <c:pt idx="77">
                  <c:v>2.83200424526011</c:v>
                </c:pt>
                <c:pt idx="78">
                  <c:v>2.8683119919942102</c:v>
                </c:pt>
                <c:pt idx="79">
                  <c:v>2.9046197387283201</c:v>
                </c:pt>
                <c:pt idx="80">
                  <c:v>2.9409274854624199</c:v>
                </c:pt>
                <c:pt idx="81">
                  <c:v>2.9772352321965299</c:v>
                </c:pt>
                <c:pt idx="82">
                  <c:v>3.0135429789306301</c:v>
                </c:pt>
                <c:pt idx="83">
                  <c:v>3.0498507256647298</c:v>
                </c:pt>
                <c:pt idx="84">
                  <c:v>3.0861584723988398</c:v>
                </c:pt>
                <c:pt idx="85">
                  <c:v>3.12246621913294</c:v>
                </c:pt>
                <c:pt idx="86">
                  <c:v>3.1587739658670499</c:v>
                </c:pt>
                <c:pt idx="87">
                  <c:v>3.1950817126011501</c:v>
                </c:pt>
                <c:pt idx="88">
                  <c:v>3.2313894593352499</c:v>
                </c:pt>
                <c:pt idx="89">
                  <c:v>3.2676972060693599</c:v>
                </c:pt>
                <c:pt idx="90">
                  <c:v>3.3040049528034601</c:v>
                </c:pt>
                <c:pt idx="91">
                  <c:v>3.34031269953757</c:v>
                </c:pt>
                <c:pt idx="92">
                  <c:v>3.3766204462716698</c:v>
                </c:pt>
                <c:pt idx="93">
                  <c:v>3.41292819300577</c:v>
                </c:pt>
                <c:pt idx="94">
                  <c:v>3.44923593973988</c:v>
                </c:pt>
                <c:pt idx="95">
                  <c:v>3.4855436864739802</c:v>
                </c:pt>
                <c:pt idx="96">
                  <c:v>3.5218514332080901</c:v>
                </c:pt>
                <c:pt idx="97">
                  <c:v>3.5581591799421899</c:v>
                </c:pt>
                <c:pt idx="98">
                  <c:v>3.5944669266762901</c:v>
                </c:pt>
                <c:pt idx="99">
                  <c:v>3.6307746734104001</c:v>
                </c:pt>
                <c:pt idx="100">
                  <c:v>3.6670824201444998</c:v>
                </c:pt>
                <c:pt idx="101">
                  <c:v>3.7033901668786098</c:v>
                </c:pt>
                <c:pt idx="102">
                  <c:v>3.73969791361271</c:v>
                </c:pt>
                <c:pt idx="103">
                  <c:v>3.7760056603468102</c:v>
                </c:pt>
                <c:pt idx="104">
                  <c:v>3.8123134070809201</c:v>
                </c:pt>
                <c:pt idx="105">
                  <c:v>3.8486211538150199</c:v>
                </c:pt>
                <c:pt idx="106">
                  <c:v>3.8849289005491299</c:v>
                </c:pt>
                <c:pt idx="107">
                  <c:v>3.9212366472832301</c:v>
                </c:pt>
                <c:pt idx="108">
                  <c:v>3.9575443940173298</c:v>
                </c:pt>
                <c:pt idx="109">
                  <c:v>3.9938521407514398</c:v>
                </c:pt>
                <c:pt idx="110">
                  <c:v>4.0301598874855404</c:v>
                </c:pt>
                <c:pt idx="111">
                  <c:v>4.0664676342196504</c:v>
                </c:pt>
                <c:pt idx="112">
                  <c:v>4.1027753809537497</c:v>
                </c:pt>
                <c:pt idx="113">
                  <c:v>4.1390831276878499</c:v>
                </c:pt>
                <c:pt idx="114">
                  <c:v>4.1753908744219599</c:v>
                </c:pt>
                <c:pt idx="115">
                  <c:v>4.2116986211560601</c:v>
                </c:pt>
                <c:pt idx="116">
                  <c:v>4.2480063678901701</c:v>
                </c:pt>
                <c:pt idx="117">
                  <c:v>4.2843141146242703</c:v>
                </c:pt>
                <c:pt idx="118">
                  <c:v>4.3206218613583696</c:v>
                </c:pt>
                <c:pt idx="119">
                  <c:v>4.3569296080924804</c:v>
                </c:pt>
                <c:pt idx="120">
                  <c:v>4.3932373548265797</c:v>
                </c:pt>
                <c:pt idx="121">
                  <c:v>4.4295451015606897</c:v>
                </c:pt>
                <c:pt idx="122">
                  <c:v>4.4658528482947899</c:v>
                </c:pt>
                <c:pt idx="123">
                  <c:v>4.5021605950288901</c:v>
                </c:pt>
                <c:pt idx="124">
                  <c:v>4.5384683417630001</c:v>
                </c:pt>
                <c:pt idx="125">
                  <c:v>4.5747760884971003</c:v>
                </c:pt>
                <c:pt idx="126">
                  <c:v>4.6110838352312102</c:v>
                </c:pt>
                <c:pt idx="127">
                  <c:v>4.6473915819653104</c:v>
                </c:pt>
                <c:pt idx="128">
                  <c:v>4.6836993286994097</c:v>
                </c:pt>
                <c:pt idx="129">
                  <c:v>4.7200070754335197</c:v>
                </c:pt>
                <c:pt idx="130">
                  <c:v>4.7563148221676199</c:v>
                </c:pt>
                <c:pt idx="131">
                  <c:v>4.7926225689017299</c:v>
                </c:pt>
                <c:pt idx="132">
                  <c:v>4.8289303156358301</c:v>
                </c:pt>
                <c:pt idx="133">
                  <c:v>4.8652380623699303</c:v>
                </c:pt>
                <c:pt idx="134">
                  <c:v>4.9015458091040403</c:v>
                </c:pt>
                <c:pt idx="135">
                  <c:v>4.9378535558381396</c:v>
                </c:pt>
                <c:pt idx="136">
                  <c:v>4.9741613025722398</c:v>
                </c:pt>
                <c:pt idx="137">
                  <c:v>5.0104690493063497</c:v>
                </c:pt>
                <c:pt idx="138">
                  <c:v>5.0467767960404499</c:v>
                </c:pt>
                <c:pt idx="139">
                  <c:v>5.0830845427745599</c:v>
                </c:pt>
                <c:pt idx="140">
                  <c:v>5.1193922895086601</c:v>
                </c:pt>
                <c:pt idx="141">
                  <c:v>5.1557000362427701</c:v>
                </c:pt>
                <c:pt idx="142">
                  <c:v>5.1920077829768703</c:v>
                </c:pt>
                <c:pt idx="143">
                  <c:v>5.2283155297109696</c:v>
                </c:pt>
                <c:pt idx="144">
                  <c:v>5.2646232764450804</c:v>
                </c:pt>
                <c:pt idx="145">
                  <c:v>5.3009310231791797</c:v>
                </c:pt>
                <c:pt idx="146">
                  <c:v>5.3372387699132897</c:v>
                </c:pt>
                <c:pt idx="147">
                  <c:v>5.3735465166473899</c:v>
                </c:pt>
                <c:pt idx="148">
                  <c:v>5.4098542633814901</c:v>
                </c:pt>
                <c:pt idx="149">
                  <c:v>5.4461620101156001</c:v>
                </c:pt>
                <c:pt idx="150">
                  <c:v>5.4824697568497003</c:v>
                </c:pt>
                <c:pt idx="151">
                  <c:v>5.5187775035837996</c:v>
                </c:pt>
                <c:pt idx="152">
                  <c:v>5.5550852503179096</c:v>
                </c:pt>
                <c:pt idx="153">
                  <c:v>5.5913929970520098</c:v>
                </c:pt>
                <c:pt idx="154">
                  <c:v>5.6277007437861197</c:v>
                </c:pt>
                <c:pt idx="155">
                  <c:v>5.6640084905202199</c:v>
                </c:pt>
                <c:pt idx="156">
                  <c:v>5.7003162372543299</c:v>
                </c:pt>
                <c:pt idx="157">
                  <c:v>5.7366239839884301</c:v>
                </c:pt>
                <c:pt idx="158">
                  <c:v>5.7729317307225303</c:v>
                </c:pt>
                <c:pt idx="159">
                  <c:v>5.8092394774566403</c:v>
                </c:pt>
                <c:pt idx="160">
                  <c:v>5.8455472241907396</c:v>
                </c:pt>
                <c:pt idx="161">
                  <c:v>5.8818549709248398</c:v>
                </c:pt>
                <c:pt idx="162">
                  <c:v>5.9181627176589497</c:v>
                </c:pt>
                <c:pt idx="163">
                  <c:v>5.9544704643930499</c:v>
                </c:pt>
                <c:pt idx="164">
                  <c:v>5.9907782111271599</c:v>
                </c:pt>
                <c:pt idx="165">
                  <c:v>6.0270859578612601</c:v>
                </c:pt>
                <c:pt idx="166">
                  <c:v>6.0633937045953603</c:v>
                </c:pt>
                <c:pt idx="167">
                  <c:v>6.0997014513294703</c:v>
                </c:pt>
                <c:pt idx="168">
                  <c:v>6.1360091980635696</c:v>
                </c:pt>
                <c:pt idx="169">
                  <c:v>6.1723169447976796</c:v>
                </c:pt>
                <c:pt idx="170">
                  <c:v>6.2086246915317798</c:v>
                </c:pt>
                <c:pt idx="171">
                  <c:v>6.24493243826588</c:v>
                </c:pt>
                <c:pt idx="172">
                  <c:v>6.2812401849999899</c:v>
                </c:pt>
                <c:pt idx="173">
                  <c:v>6.3175479317340901</c:v>
                </c:pt>
                <c:pt idx="174">
                  <c:v>6.3538556784682001</c:v>
                </c:pt>
                <c:pt idx="175">
                  <c:v>6.3901634252023003</c:v>
                </c:pt>
                <c:pt idx="176">
                  <c:v>6.4264711719363996</c:v>
                </c:pt>
                <c:pt idx="177">
                  <c:v>6.4627789186705096</c:v>
                </c:pt>
                <c:pt idx="178">
                  <c:v>6.4990866654046098</c:v>
                </c:pt>
                <c:pt idx="179">
                  <c:v>6.5353944121387197</c:v>
                </c:pt>
                <c:pt idx="180">
                  <c:v>6.5717021588728199</c:v>
                </c:pt>
                <c:pt idx="181">
                  <c:v>6.6080099056069201</c:v>
                </c:pt>
                <c:pt idx="182">
                  <c:v>6.6443176523410301</c:v>
                </c:pt>
                <c:pt idx="183">
                  <c:v>6.6806253990751303</c:v>
                </c:pt>
                <c:pt idx="184">
                  <c:v>6.7169331458092403</c:v>
                </c:pt>
                <c:pt idx="185">
                  <c:v>6.7532408925433396</c:v>
                </c:pt>
                <c:pt idx="186">
                  <c:v>6.7895486392774398</c:v>
                </c:pt>
                <c:pt idx="187">
                  <c:v>6.8258563860115498</c:v>
                </c:pt>
                <c:pt idx="188">
                  <c:v>6.86216413274565</c:v>
                </c:pt>
                <c:pt idx="189">
                  <c:v>6.8984718794797599</c:v>
                </c:pt>
                <c:pt idx="190">
                  <c:v>6.9347796262138601</c:v>
                </c:pt>
                <c:pt idx="191">
                  <c:v>6.9710873729479603</c:v>
                </c:pt>
                <c:pt idx="192">
                  <c:v>7.0073951196820703</c:v>
                </c:pt>
                <c:pt idx="193">
                  <c:v>7.0437028664161696</c:v>
                </c:pt>
                <c:pt idx="194">
                  <c:v>7.0800106131502796</c:v>
                </c:pt>
                <c:pt idx="195">
                  <c:v>7.1163183598843798</c:v>
                </c:pt>
                <c:pt idx="196">
                  <c:v>7.15262610661848</c:v>
                </c:pt>
                <c:pt idx="197">
                  <c:v>7.1889338533525899</c:v>
                </c:pt>
                <c:pt idx="198">
                  <c:v>7.2252416000866901</c:v>
                </c:pt>
                <c:pt idx="199">
                  <c:v>7.2615493468208001</c:v>
                </c:pt>
              </c:numCache>
            </c:numRef>
          </c:xVal>
          <c:yVal>
            <c:numRef>
              <c:f>ECAH!$K$6:$K$205</c:f>
              <c:numCache>
                <c:formatCode>General</c:formatCode>
                <c:ptCount val="200"/>
                <c:pt idx="0">
                  <c:v>11.805121969030299</c:v>
                </c:pt>
                <c:pt idx="1">
                  <c:v>44.871732048033103</c:v>
                </c:pt>
                <c:pt idx="2">
                  <c:v>96.733032454413703</c:v>
                </c:pt>
                <c:pt idx="3">
                  <c:v>164.72971954410301</c:v>
                </c:pt>
                <c:pt idx="4">
                  <c:v>246.22421162293401</c:v>
                </c:pt>
                <c:pt idx="5">
                  <c:v>338.63227970781202</c:v>
                </c:pt>
                <c:pt idx="6">
                  <c:v>439.46054293713701</c:v>
                </c:pt>
                <c:pt idx="7">
                  <c:v>546.345412828402</c:v>
                </c:pt>
                <c:pt idx="8">
                  <c:v>657.08934172134695</c:v>
                </c:pt>
                <c:pt idx="9">
                  <c:v>769.69132239017404</c:v>
                </c:pt>
                <c:pt idx="10">
                  <c:v>882.36948974961604</c:v>
                </c:pt>
                <c:pt idx="11">
                  <c:v>993.574804749397</c:v>
                </c:pt>
                <c:pt idx="12">
                  <c:v>1101.99577235225</c:v>
                </c:pt>
                <c:pt idx="13">
                  <c:v>1206.5549053048701</c:v>
                </c:pt>
                <c:pt idx="14">
                  <c:v>1306.3981840495301</c:v>
                </c:pt>
                <c:pt idx="15">
                  <c:v>1400.87906673679</c:v>
                </c:pt>
                <c:pt idx="16">
                  <c:v>1489.538685473</c:v>
                </c:pt>
                <c:pt idx="17">
                  <c:v>1572.0837882512701</c:v>
                </c:pt>
                <c:pt idx="18">
                  <c:v>1648.3638001174099</c:v>
                </c:pt>
                <c:pt idx="19">
                  <c:v>1718.3481251455601</c:v>
                </c:pt>
                <c:pt idx="20">
                  <c:v>1782.10453739117</c:v>
                </c:pt>
                <c:pt idx="21">
                  <c:v>1839.7792571172299</c:v>
                </c:pt>
                <c:pt idx="22">
                  <c:v>1891.5790665499801</c:v>
                </c:pt>
                <c:pt idx="23">
                  <c:v>1937.75564273128</c:v>
                </c:pt>
                <c:pt idx="24">
                  <c:v>1978.5921245346401</c:v>
                </c:pt>
                <c:pt idx="25">
                  <c:v>2014.3918346150001</c:v>
                </c:pt>
                <c:pt idx="26">
                  <c:v>2045.4690009327701</c:v>
                </c:pt>
                <c:pt idx="27">
                  <c:v>2072.1412795627002</c:v>
                </c:pt>
                <c:pt idx="28">
                  <c:v>2094.72386397017</c:v>
                </c:pt>
                <c:pt idx="29">
                  <c:v>2113.5249631196298</c:v>
                </c:pt>
                <c:pt idx="30">
                  <c:v>2128.8424344694799</c:v>
                </c:pt>
                <c:pt idx="31">
                  <c:v>2140.9613817592999</c:v>
                </c:pt>
                <c:pt idx="32">
                  <c:v>2150.15253898936</c:v>
                </c:pt>
                <c:pt idx="33">
                  <c:v>2156.6712891675202</c:v>
                </c:pt>
                <c:pt idx="34">
                  <c:v>2160.7571847044501</c:v>
                </c:pt>
                <c:pt idx="35">
                  <c:v>2162.6338575571199</c:v>
                </c:pt>
                <c:pt idx="36">
                  <c:v>2162.50922656181</c:v>
                </c:pt>
                <c:pt idx="37">
                  <c:v>2160.57592329514</c:v>
                </c:pt>
                <c:pt idx="38">
                  <c:v>2157.0118763759601</c:v>
                </c:pt>
                <c:pt idx="39">
                  <c:v>2151.9810012911898</c:v>
                </c:pt>
                <c:pt idx="40">
                  <c:v>2145.6339593041198</c:v>
                </c:pt>
                <c:pt idx="41">
                  <c:v>2138.10895137133</c:v>
                </c:pt>
                <c:pt idx="42">
                  <c:v>2129.5325260724399</c:v>
                </c:pt>
                <c:pt idx="43">
                  <c:v>2120.0203814647498</c:v>
                </c:pt>
                <c:pt idx="44">
                  <c:v>2109.6781491043598</c:v>
                </c:pt>
                <c:pt idx="45">
                  <c:v>2098.6021502175399</c:v>
                </c:pt>
                <c:pt idx="46">
                  <c:v>2086.8801175773901</c:v>
                </c:pt>
                <c:pt idx="47">
                  <c:v>2074.5918796012702</c:v>
                </c:pt>
                <c:pt idx="48">
                  <c:v>2061.8100033196201</c:v>
                </c:pt>
                <c:pt idx="49">
                  <c:v>2048.6003963604398</c:v>
                </c:pt>
                <c:pt idx="50">
                  <c:v>2035.0228672927999</c:v>
                </c:pt>
                <c:pt idx="51">
                  <c:v>2021.13164545875</c:v>
                </c:pt>
                <c:pt idx="52">
                  <c:v>2006.97586194887</c:v>
                </c:pt>
                <c:pt idx="53">
                  <c:v>1992.5999928598901</c:v>
                </c:pt>
                <c:pt idx="54">
                  <c:v>1978.04426717655</c:v>
                </c:pt>
                <c:pt idx="55">
                  <c:v>1963.3450415933</c:v>
                </c:pt>
                <c:pt idx="56">
                  <c:v>1948.53514381835</c:v>
                </c:pt>
                <c:pt idx="57">
                  <c:v>1933.6441872067601</c:v>
                </c:pt>
                <c:pt idx="58">
                  <c:v>1918.69885825752</c:v>
                </c:pt>
                <c:pt idx="59">
                  <c:v>1903.72317943024</c:v>
                </c:pt>
                <c:pt idx="60">
                  <c:v>1888.7387490229401</c:v>
                </c:pt>
                <c:pt idx="61">
                  <c:v>1873.7649599660001</c:v>
                </c:pt>
                <c:pt idx="62">
                  <c:v>1858.8191994404699</c:v>
                </c:pt>
                <c:pt idx="63">
                  <c:v>1843.91703068575</c:v>
                </c:pt>
                <c:pt idx="64">
                  <c:v>1829.0723587983</c:v>
                </c:pt>
                <c:pt idx="65">
                  <c:v>1814.29758153835</c:v>
                </c:pt>
                <c:pt idx="66">
                  <c:v>1799.6037268847299</c:v>
                </c:pt>
                <c:pt idx="67">
                  <c:v>1785.0005781437001</c:v>
                </c:pt>
                <c:pt idx="68">
                  <c:v>1770.49678795104</c:v>
                </c:pt>
                <c:pt idx="69">
                  <c:v>1756.0999820199199</c:v>
                </c:pt>
                <c:pt idx="70">
                  <c:v>1741.81685358604</c:v>
                </c:pt>
                <c:pt idx="71">
                  <c:v>1727.65324943117</c:v>
                </c:pt>
                <c:pt idx="72">
                  <c:v>1713.6142482421999</c:v>
                </c:pt>
                <c:pt idx="73">
                  <c:v>1699.70423187711</c:v>
                </c:pt>
                <c:pt idx="74">
                  <c:v>1685.9269502903301</c:v>
                </c:pt>
                <c:pt idx="75">
                  <c:v>1672.2855807251001</c:v>
                </c:pt>
                <c:pt idx="76">
                  <c:v>1658.7827815877399</c:v>
                </c:pt>
                <c:pt idx="77">
                  <c:v>1645.42074148494</c:v>
                </c:pt>
                <c:pt idx="78">
                  <c:v>1632.20122393581</c:v>
                </c:pt>
                <c:pt idx="79">
                  <c:v>1619.12560815339</c:v>
                </c:pt>
                <c:pt idx="80">
                  <c:v>1606.19492607862</c:v>
                </c:pt>
                <c:pt idx="81">
                  <c:v>1593.40989627408</c:v>
                </c:pt>
                <c:pt idx="82">
                  <c:v>1580.77095470067</c:v>
                </c:pt>
                <c:pt idx="83">
                  <c:v>1568.2782828163899</c:v>
                </c:pt>
                <c:pt idx="84">
                  <c:v>1555.93183317275</c:v>
                </c:pt>
                <c:pt idx="85">
                  <c:v>1543.73135274633</c:v>
                </c:pt>
                <c:pt idx="86">
                  <c:v>1531.6764041941401</c:v>
                </c:pt>
                <c:pt idx="87">
                  <c:v>1519.76638523367</c:v>
                </c:pt>
                <c:pt idx="88">
                  <c:v>1508.00054629034</c:v>
                </c:pt>
                <c:pt idx="89">
                  <c:v>1496.3780065877299</c:v>
                </c:pt>
                <c:pt idx="90">
                  <c:v>1484.89776880097</c:v>
                </c:pt>
                <c:pt idx="91">
                  <c:v>1473.55873239627</c:v>
                </c:pt>
                <c:pt idx="92">
                  <c:v>1462.3597058099699</c:v>
                </c:pt>
                <c:pt idx="93">
                  <c:v>1451.2994174754899</c:v>
                </c:pt>
                <c:pt idx="94">
                  <c:v>1440.3765259234201</c:v>
                </c:pt>
                <c:pt idx="95">
                  <c:v>1429.58962894259</c:v>
                </c:pt>
                <c:pt idx="96">
                  <c:v>1418.9372718857001</c:v>
                </c:pt>
                <c:pt idx="97">
                  <c:v>1408.4179552742401</c:v>
                </c:pt>
                <c:pt idx="98">
                  <c:v>1398.0301416608499</c:v>
                </c:pt>
                <c:pt idx="99">
                  <c:v>1387.7722618865801</c:v>
                </c:pt>
                <c:pt idx="100">
                  <c:v>1377.64272073437</c:v>
                </c:pt>
                <c:pt idx="101">
                  <c:v>1367.63990208514</c:v>
                </c:pt>
                <c:pt idx="102">
                  <c:v>1357.7621735472101</c:v>
                </c:pt>
                <c:pt idx="103">
                  <c:v>1348.0078907012601</c:v>
                </c:pt>
                <c:pt idx="104">
                  <c:v>1338.37540087155</c:v>
                </c:pt>
                <c:pt idx="105">
                  <c:v>1328.86304659342</c:v>
                </c:pt>
                <c:pt idx="106">
                  <c:v>1319.4691686998499</c:v>
                </c:pt>
                <c:pt idx="107">
                  <c:v>1310.1921091023301</c:v>
                </c:pt>
                <c:pt idx="108">
                  <c:v>1301.03021331849</c:v>
                </c:pt>
                <c:pt idx="109">
                  <c:v>1291.9818327051901</c:v>
                </c:pt>
                <c:pt idx="110">
                  <c:v>1283.0453264801899</c:v>
                </c:pt>
                <c:pt idx="111">
                  <c:v>1274.21906351661</c:v>
                </c:pt>
                <c:pt idx="112">
                  <c:v>1265.5014239560701</c:v>
                </c:pt>
                <c:pt idx="113">
                  <c:v>1256.8908006064501</c:v>
                </c:pt>
                <c:pt idx="114">
                  <c:v>1248.3856002238699</c:v>
                </c:pt>
                <c:pt idx="115">
                  <c:v>1239.98424460764</c:v>
                </c:pt>
                <c:pt idx="116">
                  <c:v>1231.68517158072</c:v>
                </c:pt>
                <c:pt idx="117">
                  <c:v>1223.4868358245101</c:v>
                </c:pt>
                <c:pt idx="118">
                  <c:v>1215.38770962782</c:v>
                </c:pt>
                <c:pt idx="119">
                  <c:v>1207.38628350409</c:v>
                </c:pt>
                <c:pt idx="120">
                  <c:v>1199.48106674071</c:v>
                </c:pt>
                <c:pt idx="121">
                  <c:v>1191.6705878365101</c:v>
                </c:pt>
                <c:pt idx="122">
                  <c:v>1183.9533948923799</c:v>
                </c:pt>
                <c:pt idx="123">
                  <c:v>1176.32805590365</c:v>
                </c:pt>
                <c:pt idx="124">
                  <c:v>1168.7931589981199</c:v>
                </c:pt>
                <c:pt idx="125">
                  <c:v>1161.34731262573</c:v>
                </c:pt>
                <c:pt idx="126">
                  <c:v>1153.98914568434</c:v>
                </c:pt>
                <c:pt idx="127">
                  <c:v>1146.7173076021099</c:v>
                </c:pt>
                <c:pt idx="128">
                  <c:v>1139.5304683726899</c:v>
                </c:pt>
                <c:pt idx="129">
                  <c:v>1132.42731856417</c:v>
                </c:pt>
                <c:pt idx="130">
                  <c:v>1125.40656928013</c:v>
                </c:pt>
                <c:pt idx="131">
                  <c:v>1118.46695209162</c:v>
                </c:pt>
                <c:pt idx="132">
                  <c:v>1111.6072189543199</c:v>
                </c:pt>
                <c:pt idx="133">
                  <c:v>1104.8261420803401</c:v>
                </c:pt>
                <c:pt idx="134">
                  <c:v>1098.1225138053101</c:v>
                </c:pt>
                <c:pt idx="135">
                  <c:v>1091.4951464237299</c:v>
                </c:pt>
                <c:pt idx="136">
                  <c:v>1084.94287201827</c:v>
                </c:pt>
                <c:pt idx="137">
                  <c:v>1078.4645422629201</c:v>
                </c:pt>
                <c:pt idx="138">
                  <c:v>1072.05902821528</c:v>
                </c:pt>
                <c:pt idx="139">
                  <c:v>1065.72522010736</c:v>
                </c:pt>
                <c:pt idx="140">
                  <c:v>1059.4620271040301</c:v>
                </c:pt>
                <c:pt idx="141">
                  <c:v>1053.26837708331</c:v>
                </c:pt>
                <c:pt idx="142">
                  <c:v>1047.1432163777299</c:v>
                </c:pt>
                <c:pt idx="143">
                  <c:v>1041.0855095307199</c:v>
                </c:pt>
                <c:pt idx="144">
                  <c:v>1035.09423903991</c:v>
                </c:pt>
                <c:pt idx="145">
                  <c:v>1029.16840509956</c:v>
                </c:pt>
                <c:pt idx="146">
                  <c:v>1023.30702533083</c:v>
                </c:pt>
                <c:pt idx="147">
                  <c:v>1017.50913452189</c:v>
                </c:pt>
                <c:pt idx="148">
                  <c:v>1011.77378435892</c:v>
                </c:pt>
                <c:pt idx="149">
                  <c:v>1006.10004315444</c:v>
                </c:pt>
                <c:pt idx="150">
                  <c:v>1000.48699558081</c:v>
                </c:pt>
                <c:pt idx="151">
                  <c:v>994.93374240050298</c:v>
                </c:pt>
                <c:pt idx="152">
                  <c:v>989.43940019548802</c:v>
                </c:pt>
                <c:pt idx="153">
                  <c:v>984.00310109583802</c:v>
                </c:pt>
                <c:pt idx="154">
                  <c:v>978.62399252299099</c:v>
                </c:pt>
                <c:pt idx="155">
                  <c:v>973.30123691242295</c:v>
                </c:pt>
                <c:pt idx="156">
                  <c:v>968.03401145521696</c:v>
                </c:pt>
                <c:pt idx="157">
                  <c:v>962.82150783880604</c:v>
                </c:pt>
                <c:pt idx="158">
                  <c:v>957.66293198110702</c:v>
                </c:pt>
                <c:pt idx="159">
                  <c:v>952.557503781847</c:v>
                </c:pt>
                <c:pt idx="160">
                  <c:v>947.50445686287401</c:v>
                </c:pt>
                <c:pt idx="161">
                  <c:v>942.50303832003306</c:v>
                </c:pt>
                <c:pt idx="162">
                  <c:v>937.55250847299305</c:v>
                </c:pt>
                <c:pt idx="163">
                  <c:v>932.65214062565997</c:v>
                </c:pt>
                <c:pt idx="164">
                  <c:v>927.80122081776801</c:v>
                </c:pt>
                <c:pt idx="165">
                  <c:v>922.99904759369394</c:v>
                </c:pt>
                <c:pt idx="166">
                  <c:v>918.24493176383498</c:v>
                </c:pt>
                <c:pt idx="167">
                  <c:v>913.53819617576403</c:v>
                </c:pt>
                <c:pt idx="168">
                  <c:v>908.87817548628902</c:v>
                </c:pt>
                <c:pt idx="169">
                  <c:v>904.26421593732096</c:v>
                </c:pt>
                <c:pt idx="170">
                  <c:v>899.695675135751</c:v>
                </c:pt>
                <c:pt idx="171">
                  <c:v>895.17192184066198</c:v>
                </c:pt>
                <c:pt idx="172">
                  <c:v>890.692335743022</c:v>
                </c:pt>
                <c:pt idx="173">
                  <c:v>886.25630726424902</c:v>
                </c:pt>
                <c:pt idx="174">
                  <c:v>881.86323734631299</c:v>
                </c:pt>
                <c:pt idx="175">
                  <c:v>877.51253725006995</c:v>
                </c:pt>
                <c:pt idx="176">
                  <c:v>873.20362836189804</c:v>
                </c:pt>
                <c:pt idx="177">
                  <c:v>868.93594199193501</c:v>
                </c:pt>
                <c:pt idx="178">
                  <c:v>864.70891918772202</c:v>
                </c:pt>
                <c:pt idx="179">
                  <c:v>860.52201054630405</c:v>
                </c:pt>
                <c:pt idx="180">
                  <c:v>856.374676027997</c:v>
                </c:pt>
                <c:pt idx="181">
                  <c:v>852.26638478003497</c:v>
                </c:pt>
                <c:pt idx="182">
                  <c:v>848.19661495462196</c:v>
                </c:pt>
                <c:pt idx="183">
                  <c:v>844.16485353962105</c:v>
                </c:pt>
                <c:pt idx="184">
                  <c:v>840.17059618616497</c:v>
                </c:pt>
                <c:pt idx="185">
                  <c:v>836.21334704037395</c:v>
                </c:pt>
                <c:pt idx="186">
                  <c:v>832.29261858390805</c:v>
                </c:pt>
                <c:pt idx="187">
                  <c:v>828.407931469235</c:v>
                </c:pt>
                <c:pt idx="188">
                  <c:v>824.55881436458696</c:v>
                </c:pt>
                <c:pt idx="189">
                  <c:v>820.74480379990905</c:v>
                </c:pt>
                <c:pt idx="190">
                  <c:v>816.96544401523204</c:v>
                </c:pt>
                <c:pt idx="191">
                  <c:v>813.22028681044299</c:v>
                </c:pt>
                <c:pt idx="192">
                  <c:v>809.50889140555898</c:v>
                </c:pt>
                <c:pt idx="193">
                  <c:v>805.83082429365004</c:v>
                </c:pt>
                <c:pt idx="194">
                  <c:v>802.18565910321695</c:v>
                </c:pt>
                <c:pt idx="195">
                  <c:v>798.57297646267295</c:v>
                </c:pt>
                <c:pt idx="196">
                  <c:v>794.99236386444204</c:v>
                </c:pt>
                <c:pt idx="197">
                  <c:v>791.44341553791605</c:v>
                </c:pt>
                <c:pt idx="198">
                  <c:v>787.92573231690199</c:v>
                </c:pt>
                <c:pt idx="199">
                  <c:v>784.43892151509306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AA-4362-9CCE-3A4D4263F323}"/>
            </c:ext>
          </c:extLst>
        </c:ser>
        <c:ser>
          <c:idx val="5"/>
          <c:order val="5"/>
          <c:tx>
            <c:v>ECAH 80MHz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ECAH!$N$6:$N$205</c:f>
              <c:numCache>
                <c:formatCode>General</c:formatCode>
                <c:ptCount val="200"/>
                <c:pt idx="0">
                  <c:v>8.3849149402414794E-2</c:v>
                </c:pt>
                <c:pt idx="1">
                  <c:v>0.16769829880483</c:v>
                </c:pt>
                <c:pt idx="2">
                  <c:v>0.25154744820724401</c:v>
                </c:pt>
                <c:pt idx="3">
                  <c:v>0.33539659760965901</c:v>
                </c:pt>
                <c:pt idx="4">
                  <c:v>0.41924574701207401</c:v>
                </c:pt>
                <c:pt idx="5">
                  <c:v>0.50309489641448901</c:v>
                </c:pt>
                <c:pt idx="6">
                  <c:v>0.58694404581690296</c:v>
                </c:pt>
                <c:pt idx="7">
                  <c:v>0.67079319521931802</c:v>
                </c:pt>
                <c:pt idx="8">
                  <c:v>0.75464234462173296</c:v>
                </c:pt>
                <c:pt idx="9">
                  <c:v>0.83849149402414702</c:v>
                </c:pt>
                <c:pt idx="10">
                  <c:v>0.92234064342656197</c:v>
                </c:pt>
                <c:pt idx="11">
                  <c:v>1.00618979282898</c:v>
                </c:pt>
                <c:pt idx="12">
                  <c:v>1.0900389422313901</c:v>
                </c:pt>
                <c:pt idx="13">
                  <c:v>1.1738880916338099</c:v>
                </c:pt>
                <c:pt idx="14">
                  <c:v>1.25773724103622</c:v>
                </c:pt>
                <c:pt idx="15">
                  <c:v>1.34158639043864</c:v>
                </c:pt>
                <c:pt idx="16">
                  <c:v>1.4254355398410501</c:v>
                </c:pt>
                <c:pt idx="17">
                  <c:v>1.5092846892434699</c:v>
                </c:pt>
                <c:pt idx="18">
                  <c:v>1.59313383864588</c:v>
                </c:pt>
                <c:pt idx="19">
                  <c:v>1.6769829880483</c:v>
                </c:pt>
                <c:pt idx="20">
                  <c:v>1.7608321374507101</c:v>
                </c:pt>
                <c:pt idx="21">
                  <c:v>1.8446812868531199</c:v>
                </c:pt>
                <c:pt idx="22">
                  <c:v>1.92853043625554</c:v>
                </c:pt>
                <c:pt idx="23">
                  <c:v>2.0123795856579498</c:v>
                </c:pt>
                <c:pt idx="24">
                  <c:v>2.0962287350603699</c:v>
                </c:pt>
                <c:pt idx="25">
                  <c:v>2.1800778844627802</c:v>
                </c:pt>
                <c:pt idx="26">
                  <c:v>2.2639270338651998</c:v>
                </c:pt>
                <c:pt idx="27">
                  <c:v>2.3477761832676101</c:v>
                </c:pt>
                <c:pt idx="28">
                  <c:v>2.4316253326700301</c:v>
                </c:pt>
                <c:pt idx="29">
                  <c:v>2.51547448207244</c:v>
                </c:pt>
                <c:pt idx="30">
                  <c:v>2.59932363147486</c:v>
                </c:pt>
                <c:pt idx="31">
                  <c:v>2.6831727808772698</c:v>
                </c:pt>
                <c:pt idx="32">
                  <c:v>2.7670219302796899</c:v>
                </c:pt>
                <c:pt idx="33">
                  <c:v>2.8508710796821002</c:v>
                </c:pt>
                <c:pt idx="34">
                  <c:v>2.9347202290845198</c:v>
                </c:pt>
                <c:pt idx="35">
                  <c:v>3.0185693784869301</c:v>
                </c:pt>
                <c:pt idx="36">
                  <c:v>3.1024185278893501</c:v>
                </c:pt>
                <c:pt idx="37">
                  <c:v>3.18626767729176</c:v>
                </c:pt>
                <c:pt idx="38">
                  <c:v>3.27011682669418</c:v>
                </c:pt>
                <c:pt idx="39">
                  <c:v>3.3539659760965899</c:v>
                </c:pt>
                <c:pt idx="40">
                  <c:v>3.4378151254990001</c:v>
                </c:pt>
                <c:pt idx="41">
                  <c:v>3.5216642749014202</c:v>
                </c:pt>
                <c:pt idx="42">
                  <c:v>3.60551342430383</c:v>
                </c:pt>
                <c:pt idx="43">
                  <c:v>3.6893625737062501</c:v>
                </c:pt>
                <c:pt idx="44">
                  <c:v>3.7732117231086599</c:v>
                </c:pt>
                <c:pt idx="45">
                  <c:v>3.85706087251108</c:v>
                </c:pt>
                <c:pt idx="46">
                  <c:v>3.9409100219134898</c:v>
                </c:pt>
                <c:pt idx="47">
                  <c:v>4.0247591713159103</c:v>
                </c:pt>
                <c:pt idx="48">
                  <c:v>4.1086083207183197</c:v>
                </c:pt>
                <c:pt idx="49">
                  <c:v>4.1924574701207398</c:v>
                </c:pt>
                <c:pt idx="50">
                  <c:v>4.2763066195231501</c:v>
                </c:pt>
                <c:pt idx="51">
                  <c:v>4.3601557689255701</c:v>
                </c:pt>
                <c:pt idx="52">
                  <c:v>4.4440049183279804</c:v>
                </c:pt>
                <c:pt idx="53">
                  <c:v>4.5278540677303996</c:v>
                </c:pt>
                <c:pt idx="54">
                  <c:v>4.6117032171328098</c:v>
                </c:pt>
                <c:pt idx="55">
                  <c:v>4.6955523665352299</c:v>
                </c:pt>
                <c:pt idx="56">
                  <c:v>4.7794015159376402</c:v>
                </c:pt>
                <c:pt idx="57">
                  <c:v>4.8632506653400602</c:v>
                </c:pt>
                <c:pt idx="58">
                  <c:v>4.9470998147424696</c:v>
                </c:pt>
                <c:pt idx="59">
                  <c:v>5.0309489641448897</c:v>
                </c:pt>
                <c:pt idx="60">
                  <c:v>5.1147981135473</c:v>
                </c:pt>
                <c:pt idx="61">
                  <c:v>5.19864726294972</c:v>
                </c:pt>
                <c:pt idx="62">
                  <c:v>5.2824964123521303</c:v>
                </c:pt>
                <c:pt idx="63">
                  <c:v>5.3663455617545397</c:v>
                </c:pt>
                <c:pt idx="64">
                  <c:v>5.4501947111569597</c:v>
                </c:pt>
                <c:pt idx="65">
                  <c:v>5.53404386055937</c:v>
                </c:pt>
                <c:pt idx="66">
                  <c:v>5.6178930099617901</c:v>
                </c:pt>
                <c:pt idx="67">
                  <c:v>5.7017421593642004</c:v>
                </c:pt>
                <c:pt idx="68">
                  <c:v>5.7855913087666204</c:v>
                </c:pt>
                <c:pt idx="69">
                  <c:v>5.8694404581690298</c:v>
                </c:pt>
                <c:pt idx="70">
                  <c:v>5.9532896075714499</c:v>
                </c:pt>
                <c:pt idx="71">
                  <c:v>6.0371387569738602</c:v>
                </c:pt>
                <c:pt idx="72">
                  <c:v>6.1209879063762802</c:v>
                </c:pt>
                <c:pt idx="73">
                  <c:v>6.2048370557786896</c:v>
                </c:pt>
                <c:pt idx="74">
                  <c:v>6.2886862051811097</c:v>
                </c:pt>
                <c:pt idx="75">
                  <c:v>6.3725353545835199</c:v>
                </c:pt>
                <c:pt idx="76">
                  <c:v>6.45638450398594</c:v>
                </c:pt>
                <c:pt idx="77">
                  <c:v>6.5402336533883503</c:v>
                </c:pt>
                <c:pt idx="78">
                  <c:v>6.6240828027907703</c:v>
                </c:pt>
                <c:pt idx="79">
                  <c:v>6.7079319521931797</c:v>
                </c:pt>
                <c:pt idx="80">
                  <c:v>6.79178110159559</c:v>
                </c:pt>
                <c:pt idx="81">
                  <c:v>6.8756302509980101</c:v>
                </c:pt>
                <c:pt idx="82">
                  <c:v>6.9594794004004301</c:v>
                </c:pt>
                <c:pt idx="83">
                  <c:v>7.0433285498028404</c:v>
                </c:pt>
                <c:pt idx="84">
                  <c:v>7.1271776992052498</c:v>
                </c:pt>
                <c:pt idx="85">
                  <c:v>7.2110268486076698</c:v>
                </c:pt>
                <c:pt idx="86">
                  <c:v>7.2948759980100801</c:v>
                </c:pt>
                <c:pt idx="87">
                  <c:v>7.3787251474125002</c:v>
                </c:pt>
                <c:pt idx="88">
                  <c:v>7.4625742968149096</c:v>
                </c:pt>
                <c:pt idx="89">
                  <c:v>7.5464234462173296</c:v>
                </c:pt>
                <c:pt idx="90">
                  <c:v>7.6302725956197399</c:v>
                </c:pt>
                <c:pt idx="91">
                  <c:v>7.71412174502216</c:v>
                </c:pt>
                <c:pt idx="92">
                  <c:v>7.7979708944245703</c:v>
                </c:pt>
                <c:pt idx="93">
                  <c:v>7.8818200438269903</c:v>
                </c:pt>
                <c:pt idx="94">
                  <c:v>7.9656691932293997</c:v>
                </c:pt>
                <c:pt idx="95">
                  <c:v>8.0495183426318206</c:v>
                </c:pt>
                <c:pt idx="96">
                  <c:v>8.13336749203423</c:v>
                </c:pt>
                <c:pt idx="97">
                  <c:v>8.2172166414366501</c:v>
                </c:pt>
                <c:pt idx="98">
                  <c:v>8.3010657908390595</c:v>
                </c:pt>
                <c:pt idx="99">
                  <c:v>8.3849149402414795</c:v>
                </c:pt>
                <c:pt idx="100">
                  <c:v>8.4687640896438907</c:v>
                </c:pt>
                <c:pt idx="101">
                  <c:v>8.5526132390463108</c:v>
                </c:pt>
                <c:pt idx="102">
                  <c:v>8.6364623884487202</c:v>
                </c:pt>
                <c:pt idx="103">
                  <c:v>8.7203115378511402</c:v>
                </c:pt>
                <c:pt idx="104">
                  <c:v>8.8041606872535496</c:v>
                </c:pt>
                <c:pt idx="105">
                  <c:v>8.8880098366559608</c:v>
                </c:pt>
                <c:pt idx="106">
                  <c:v>8.9718589860583808</c:v>
                </c:pt>
                <c:pt idx="107">
                  <c:v>9.0557081354607902</c:v>
                </c:pt>
                <c:pt idx="108">
                  <c:v>9.1395572848632103</c:v>
                </c:pt>
                <c:pt idx="109">
                  <c:v>9.2234064342656197</c:v>
                </c:pt>
                <c:pt idx="110">
                  <c:v>9.3072555836680397</c:v>
                </c:pt>
                <c:pt idx="111">
                  <c:v>9.3911047330704491</c:v>
                </c:pt>
                <c:pt idx="112">
                  <c:v>9.4749538824728692</c:v>
                </c:pt>
                <c:pt idx="113">
                  <c:v>9.5588030318752804</c:v>
                </c:pt>
                <c:pt idx="114">
                  <c:v>9.6426521812777004</c:v>
                </c:pt>
                <c:pt idx="115">
                  <c:v>9.7265013306801098</c:v>
                </c:pt>
                <c:pt idx="116">
                  <c:v>9.8103504800825299</c:v>
                </c:pt>
                <c:pt idx="117">
                  <c:v>9.8941996294849393</c:v>
                </c:pt>
                <c:pt idx="118">
                  <c:v>9.9780487788873504</c:v>
                </c:pt>
                <c:pt idx="119">
                  <c:v>10.061897928289801</c:v>
                </c:pt>
                <c:pt idx="120">
                  <c:v>10.145747077692199</c:v>
                </c:pt>
                <c:pt idx="121">
                  <c:v>10.2295962270946</c:v>
                </c:pt>
                <c:pt idx="122">
                  <c:v>10.313445376497</c:v>
                </c:pt>
                <c:pt idx="123">
                  <c:v>10.397294525899399</c:v>
                </c:pt>
                <c:pt idx="124">
                  <c:v>10.4811436753018</c:v>
                </c:pt>
                <c:pt idx="125">
                  <c:v>10.5649928247043</c:v>
                </c:pt>
                <c:pt idx="126">
                  <c:v>10.6488419741067</c:v>
                </c:pt>
                <c:pt idx="127">
                  <c:v>10.732691123509101</c:v>
                </c:pt>
                <c:pt idx="128">
                  <c:v>10.816540272911499</c:v>
                </c:pt>
                <c:pt idx="129">
                  <c:v>10.9003894223139</c:v>
                </c:pt>
                <c:pt idx="130">
                  <c:v>10.9842385717163</c:v>
                </c:pt>
                <c:pt idx="131">
                  <c:v>11.068087721118699</c:v>
                </c:pt>
                <c:pt idx="132">
                  <c:v>11.151936870521199</c:v>
                </c:pt>
                <c:pt idx="133">
                  <c:v>11.2357860199236</c:v>
                </c:pt>
                <c:pt idx="134">
                  <c:v>11.319635169326</c:v>
                </c:pt>
                <c:pt idx="135">
                  <c:v>11.403484318728401</c:v>
                </c:pt>
                <c:pt idx="136">
                  <c:v>11.487333468130799</c:v>
                </c:pt>
                <c:pt idx="137">
                  <c:v>11.5711826175332</c:v>
                </c:pt>
                <c:pt idx="138">
                  <c:v>11.6550317669357</c:v>
                </c:pt>
                <c:pt idx="139">
                  <c:v>11.7388809163381</c:v>
                </c:pt>
                <c:pt idx="140">
                  <c:v>11.822730065740499</c:v>
                </c:pt>
                <c:pt idx="141">
                  <c:v>11.9065792151429</c:v>
                </c:pt>
                <c:pt idx="142">
                  <c:v>11.9904283645453</c:v>
                </c:pt>
                <c:pt idx="143">
                  <c:v>12.074277513947701</c:v>
                </c:pt>
                <c:pt idx="144">
                  <c:v>12.1581266633501</c:v>
                </c:pt>
                <c:pt idx="145">
                  <c:v>12.241975812752599</c:v>
                </c:pt>
                <c:pt idx="146">
                  <c:v>12.325824962155</c:v>
                </c:pt>
                <c:pt idx="147">
                  <c:v>12.409674111557401</c:v>
                </c:pt>
                <c:pt idx="148">
                  <c:v>12.493523260959799</c:v>
                </c:pt>
                <c:pt idx="149">
                  <c:v>12.5773724103622</c:v>
                </c:pt>
                <c:pt idx="150">
                  <c:v>12.6612215597646</c:v>
                </c:pt>
                <c:pt idx="151">
                  <c:v>12.745070709167001</c:v>
                </c:pt>
                <c:pt idx="152">
                  <c:v>12.828919858569501</c:v>
                </c:pt>
                <c:pt idx="153">
                  <c:v>12.9127690079719</c:v>
                </c:pt>
                <c:pt idx="154">
                  <c:v>12.9966181573743</c:v>
                </c:pt>
                <c:pt idx="155">
                  <c:v>13.080467306776701</c:v>
                </c:pt>
                <c:pt idx="156">
                  <c:v>13.164316456179099</c:v>
                </c:pt>
                <c:pt idx="157">
                  <c:v>13.2481656055815</c:v>
                </c:pt>
                <c:pt idx="158">
                  <c:v>13.3320147549839</c:v>
                </c:pt>
                <c:pt idx="159">
                  <c:v>13.4158639043864</c:v>
                </c:pt>
                <c:pt idx="160">
                  <c:v>13.499713053788801</c:v>
                </c:pt>
                <c:pt idx="161">
                  <c:v>13.5835622031912</c:v>
                </c:pt>
                <c:pt idx="162">
                  <c:v>13.6674113525936</c:v>
                </c:pt>
                <c:pt idx="163">
                  <c:v>13.751260501996001</c:v>
                </c:pt>
                <c:pt idx="164">
                  <c:v>13.835109651398399</c:v>
                </c:pt>
                <c:pt idx="165">
                  <c:v>13.918958800800899</c:v>
                </c:pt>
                <c:pt idx="166">
                  <c:v>14.0028079502033</c:v>
                </c:pt>
                <c:pt idx="167">
                  <c:v>14.0866570996057</c:v>
                </c:pt>
                <c:pt idx="168">
                  <c:v>14.170506249008101</c:v>
                </c:pt>
                <c:pt idx="169">
                  <c:v>14.2543553984105</c:v>
                </c:pt>
                <c:pt idx="170">
                  <c:v>14.3382045478129</c:v>
                </c:pt>
                <c:pt idx="171">
                  <c:v>14.422053697215301</c:v>
                </c:pt>
                <c:pt idx="172">
                  <c:v>14.505902846617801</c:v>
                </c:pt>
                <c:pt idx="173">
                  <c:v>14.589751996020199</c:v>
                </c:pt>
                <c:pt idx="174">
                  <c:v>14.6736011454226</c:v>
                </c:pt>
                <c:pt idx="175">
                  <c:v>14.757450294825</c:v>
                </c:pt>
                <c:pt idx="176">
                  <c:v>14.841299444227401</c:v>
                </c:pt>
                <c:pt idx="177">
                  <c:v>14.9251485936298</c:v>
                </c:pt>
                <c:pt idx="178">
                  <c:v>15.0089977430322</c:v>
                </c:pt>
                <c:pt idx="179">
                  <c:v>15.0928468924347</c:v>
                </c:pt>
                <c:pt idx="180">
                  <c:v>15.176696041837101</c:v>
                </c:pt>
                <c:pt idx="181">
                  <c:v>15.260545191239499</c:v>
                </c:pt>
                <c:pt idx="182">
                  <c:v>15.3443943406419</c:v>
                </c:pt>
                <c:pt idx="183">
                  <c:v>15.4282434900443</c:v>
                </c:pt>
                <c:pt idx="184">
                  <c:v>15.512092639446699</c:v>
                </c:pt>
                <c:pt idx="185">
                  <c:v>15.5959417888491</c:v>
                </c:pt>
                <c:pt idx="186">
                  <c:v>15.6797909382516</c:v>
                </c:pt>
                <c:pt idx="187">
                  <c:v>15.763640087654</c:v>
                </c:pt>
                <c:pt idx="188">
                  <c:v>15.847489237056401</c:v>
                </c:pt>
                <c:pt idx="189">
                  <c:v>15.931338386458799</c:v>
                </c:pt>
                <c:pt idx="190">
                  <c:v>16.015187535861202</c:v>
                </c:pt>
                <c:pt idx="191">
                  <c:v>16.099036685263599</c:v>
                </c:pt>
                <c:pt idx="192">
                  <c:v>16.182885834665999</c:v>
                </c:pt>
                <c:pt idx="193">
                  <c:v>16.266734984068499</c:v>
                </c:pt>
                <c:pt idx="194">
                  <c:v>16.3505841334709</c:v>
                </c:pt>
                <c:pt idx="195">
                  <c:v>16.4344332828733</c:v>
                </c:pt>
                <c:pt idx="196">
                  <c:v>16.518282432275701</c:v>
                </c:pt>
                <c:pt idx="197">
                  <c:v>16.602131581678101</c:v>
                </c:pt>
                <c:pt idx="198">
                  <c:v>16.685980731080502</c:v>
                </c:pt>
                <c:pt idx="199">
                  <c:v>16.769829880483002</c:v>
                </c:pt>
              </c:numCache>
            </c:numRef>
          </c:xVal>
          <c:yVal>
            <c:numRef>
              <c:f>ECAH!$U$6:$U$205</c:f>
              <c:numCache>
                <c:formatCode>General</c:formatCode>
                <c:ptCount val="200"/>
                <c:pt idx="0">
                  <c:v>59.869440541565297</c:v>
                </c:pt>
                <c:pt idx="1">
                  <c:v>214.55555541079099</c:v>
                </c:pt>
                <c:pt idx="2">
                  <c:v>432.77370493034402</c:v>
                </c:pt>
                <c:pt idx="3">
                  <c:v>684.44658602666095</c:v>
                </c:pt>
                <c:pt idx="4">
                  <c:v>944.04913252327401</c:v>
                </c:pt>
                <c:pt idx="5">
                  <c:v>1192.23159049066</c:v>
                </c:pt>
                <c:pt idx="6">
                  <c:v>1416.2222990227899</c:v>
                </c:pt>
                <c:pt idx="7">
                  <c:v>1609.1421212723701</c:v>
                </c:pt>
                <c:pt idx="8">
                  <c:v>1768.6997409077201</c:v>
                </c:pt>
                <c:pt idx="9">
                  <c:v>1895.7455899045599</c:v>
                </c:pt>
                <c:pt idx="10">
                  <c:v>1992.9995579388001</c:v>
                </c:pt>
                <c:pt idx="11">
                  <c:v>2064.0856683953102</c:v>
                </c:pt>
                <c:pt idx="12">
                  <c:v>2112.8802189042499</c:v>
                </c:pt>
                <c:pt idx="13">
                  <c:v>2143.1180246416998</c:v>
                </c:pt>
                <c:pt idx="14">
                  <c:v>2158.1852206388198</c:v>
                </c:pt>
                <c:pt idx="15">
                  <c:v>2161.03435309523</c:v>
                </c:pt>
                <c:pt idx="16">
                  <c:v>2154.1727991115299</c:v>
                </c:pt>
                <c:pt idx="17">
                  <c:v>2139.6908632427999</c:v>
                </c:pt>
                <c:pt idx="18">
                  <c:v>2119.3081540037601</c:v>
                </c:pt>
                <c:pt idx="19">
                  <c:v>2094.4255655677098</c:v>
                </c:pt>
                <c:pt idx="20">
                  <c:v>2066.1759326068</c:v>
                </c:pt>
                <c:pt idx="21">
                  <c:v>2035.4699871784401</c:v>
                </c:pt>
                <c:pt idx="22">
                  <c:v>2003.0363310550899</c:v>
                </c:pt>
                <c:pt idx="23">
                  <c:v>1969.4552832919401</c:v>
                </c:pt>
                <c:pt idx="24">
                  <c:v>1935.18703778801</c:v>
                </c:pt>
                <c:pt idx="25">
                  <c:v>1900.59480920689</c:v>
                </c:pt>
                <c:pt idx="26">
                  <c:v>1865.9637062485201</c:v>
                </c:pt>
                <c:pt idx="27">
                  <c:v>1831.5160382577101</c:v>
                </c:pt>
                <c:pt idx="28">
                  <c:v>1797.4236860956401</c:v>
                </c:pt>
                <c:pt idx="29">
                  <c:v>1763.8180791125401</c:v>
                </c:pt>
                <c:pt idx="30">
                  <c:v>1730.79823226744</c:v>
                </c:pt>
                <c:pt idx="31">
                  <c:v>1698.4372177084499</c:v>
                </c:pt>
                <c:pt idx="32">
                  <c:v>1666.7873757452501</c:v>
                </c:pt>
                <c:pt idx="33">
                  <c:v>1635.8845122162099</c:v>
                </c:pt>
                <c:pt idx="34">
                  <c:v>1605.7512809273001</c:v>
                </c:pt>
                <c:pt idx="35">
                  <c:v>1576.39991085577</c:v>
                </c:pt>
                <c:pt idx="36">
                  <c:v>1547.8344060213799</c:v>
                </c:pt>
                <c:pt idx="37">
                  <c:v>1520.0523206110099</c:v>
                </c:pt>
                <c:pt idx="38">
                  <c:v>1493.0461914632399</c:v>
                </c:pt>
                <c:pt idx="39">
                  <c:v>1466.80469384772</c:v>
                </c:pt>
                <c:pt idx="40">
                  <c:v>1441.3135734677701</c:v>
                </c:pt>
                <c:pt idx="41">
                  <c:v>1416.5563972299601</c:v>
                </c:pt>
                <c:pt idx="42">
                  <c:v>1392.51515709662</c:v>
                </c:pt>
                <c:pt idx="43">
                  <c:v>1369.1707546953601</c:v>
                </c:pt>
                <c:pt idx="44">
                  <c:v>1346.5033890832899</c:v>
                </c:pt>
                <c:pt idx="45">
                  <c:v>1324.49286579564</c:v>
                </c:pt>
                <c:pt idx="46">
                  <c:v>1303.1188419007201</c:v>
                </c:pt>
                <c:pt idx="47">
                  <c:v>1282.3610190531399</c:v>
                </c:pt>
                <c:pt idx="48">
                  <c:v>1262.1992942578099</c:v>
                </c:pt>
                <c:pt idx="49">
                  <c:v>1242.6138763187701</c:v>
                </c:pt>
                <c:pt idx="50">
                  <c:v>1223.58537444123</c:v>
                </c:pt>
                <c:pt idx="51">
                  <c:v>1205.09486429852</c:v>
                </c:pt>
                <c:pt idx="52">
                  <c:v>1187.12393588089</c:v>
                </c:pt>
                <c:pt idx="53">
                  <c:v>1169.6547266791199</c:v>
                </c:pt>
                <c:pt idx="54">
                  <c:v>1152.6699430932199</c:v>
                </c:pt>
                <c:pt idx="55">
                  <c:v>1136.1528724334</c:v>
                </c:pt>
                <c:pt idx="56">
                  <c:v>1120.0873874546201</c:v>
                </c:pt>
                <c:pt idx="57">
                  <c:v>1104.45794499985</c:v>
                </c:pt>
                <c:pt idx="58">
                  <c:v>1089.2495800392001</c:v>
                </c:pt>
                <c:pt idx="59">
                  <c:v>1074.4478961646701</c:v>
                </c:pt>
                <c:pt idx="60">
                  <c:v>1060.0390533792399</c:v>
                </c:pt>
                <c:pt idx="61">
                  <c:v>1046.0097538903799</c:v>
                </c:pt>
                <c:pt idx="62">
                  <c:v>1032.3472264454399</c:v>
                </c:pt>
                <c:pt idx="63">
                  <c:v>1019.03920968146</c:v>
                </c:pt>
                <c:pt idx="64">
                  <c:v>1006.07393483653</c:v>
                </c:pt>
                <c:pt idx="65">
                  <c:v>993.44010811703902</c:v>
                </c:pt>
                <c:pt idx="66">
                  <c:v>981.126892948967</c:v>
                </c:pt>
                <c:pt idx="67">
                  <c:v>969.12389229172004</c:v>
                </c:pt>
                <c:pt idx="68">
                  <c:v>957.42113115963502</c:v>
                </c:pt>
                <c:pt idx="69">
                  <c:v>946.00903944981098</c:v>
                </c:pt>
                <c:pt idx="70">
                  <c:v>934.87843516925795</c:v>
                </c:pt>
                <c:pt idx="71">
                  <c:v>924.02050811275899</c:v>
                </c:pt>
                <c:pt idx="72">
                  <c:v>913.42680403857503</c:v>
                </c:pt>
                <c:pt idx="73">
                  <c:v>903.08920937046798</c:v>
                </c:pt>
                <c:pt idx="74">
                  <c:v>892.99993644460801</c:v>
                </c:pt>
                <c:pt idx="75">
                  <c:v>883.15150931037897</c:v>
                </c:pt>
                <c:pt idx="76">
                  <c:v>873.53675008724201</c:v>
                </c:pt>
                <c:pt idx="77">
                  <c:v>864.14876587673598</c:v>
                </c:pt>
                <c:pt idx="78">
                  <c:v>854.98093621789496</c:v>
                </c:pt>
                <c:pt idx="79">
                  <c:v>846.02690108154604</c:v>
                </c:pt>
                <c:pt idx="80">
                  <c:v>837.28054938585296</c:v>
                </c:pt>
                <c:pt idx="81">
                  <c:v>828.73600801979205</c:v>
                </c:pt>
                <c:pt idx="82">
                  <c:v>820.38763135906504</c:v>
                </c:pt>
                <c:pt idx="83">
                  <c:v>812.22999125808997</c:v>
                </c:pt>
                <c:pt idx="84">
                  <c:v>804.25786749593897</c:v>
                </c:pt>
                <c:pt idx="85">
                  <c:v>796.466238667727</c:v>
                </c:pt>
                <c:pt idx="86">
                  <c:v>788.850273493641</c:v>
                </c:pt>
                <c:pt idx="87">
                  <c:v>781.40532253320805</c:v>
                </c:pt>
                <c:pt idx="88">
                  <c:v>774.126910288217</c:v>
                </c:pt>
                <c:pt idx="89">
                  <c:v>767.01072767437404</c:v>
                </c:pt>
                <c:pt idx="90">
                  <c:v>760.05262484549905</c:v>
                </c:pt>
                <c:pt idx="91">
                  <c:v>753.24860435548806</c:v>
                </c:pt>
                <c:pt idx="92">
                  <c:v>746.59481464265502</c:v>
                </c:pt>
                <c:pt idx="93">
                  <c:v>740.08754381730603</c:v>
                </c:pt>
                <c:pt idx="94">
                  <c:v>733.72321374487103</c:v>
                </c:pt>
                <c:pt idx="95">
                  <c:v>727.49837440170302</c:v>
                </c:pt>
                <c:pt idx="96">
                  <c:v>721.40969850066199</c:v>
                </c:pt>
                <c:pt idx="97">
                  <c:v>715.45397636310099</c:v>
                </c:pt>
                <c:pt idx="98">
                  <c:v>709.62811103238505</c:v>
                </c:pt>
                <c:pt idx="99">
                  <c:v>703.92911361463598</c:v>
                </c:pt>
                <c:pt idx="100">
                  <c:v>698.35409883418401</c:v>
                </c:pt>
                <c:pt idx="101">
                  <c:v>692.90028079521903</c:v>
                </c:pt>
                <c:pt idx="102">
                  <c:v>687.56496893921201</c:v>
                </c:pt>
                <c:pt idx="103">
                  <c:v>682.34556418648697</c:v>
                </c:pt>
                <c:pt idx="104">
                  <c:v>677.23955525573297</c:v>
                </c:pt>
                <c:pt idx="105">
                  <c:v>672.24451514890302</c:v>
                </c:pt>
                <c:pt idx="106">
                  <c:v>667.35809779831197</c:v>
                </c:pt>
                <c:pt idx="107">
                  <c:v>662.57803486120599</c:v>
                </c:pt>
                <c:pt idx="108">
                  <c:v>657.90213266310695</c:v>
                </c:pt>
                <c:pt idx="109">
                  <c:v>653.32826927389999</c:v>
                </c:pt>
                <c:pt idx="110">
                  <c:v>648.85439171518499</c:v>
                </c:pt>
                <c:pt idx="111">
                  <c:v>644.47851329256696</c:v>
                </c:pt>
                <c:pt idx="112">
                  <c:v>640.19871104319498</c:v>
                </c:pt>
                <c:pt idx="113">
                  <c:v>636.01312329820996</c:v>
                </c:pt>
                <c:pt idx="114">
                  <c:v>631.91994734871605</c:v>
                </c:pt>
                <c:pt idx="115">
                  <c:v>627.91743721388502</c:v>
                </c:pt>
                <c:pt idx="116">
                  <c:v>624.00390150682199</c:v>
                </c:pt>
                <c:pt idx="117">
                  <c:v>620.17770138992296</c:v>
                </c:pt>
                <c:pt idx="118">
                  <c:v>616.43724861951898</c:v>
                </c:pt>
                <c:pt idx="119">
                  <c:v>612.78100367208901</c:v>
                </c:pt>
                <c:pt idx="120">
                  <c:v>609.20747395054798</c:v>
                </c:pt>
                <c:pt idx="121">
                  <c:v>605.71521206448301</c:v>
                </c:pt>
                <c:pt idx="122">
                  <c:v>602.30281418654602</c:v>
                </c:pt>
                <c:pt idx="123">
                  <c:v>598.96891847044697</c:v>
                </c:pt>
                <c:pt idx="124">
                  <c:v>595.71220354025002</c:v>
                </c:pt>
                <c:pt idx="125">
                  <c:v>592.53138703876004</c:v>
                </c:pt>
                <c:pt idx="126">
                  <c:v>589.42522423575599</c:v>
                </c:pt>
                <c:pt idx="127">
                  <c:v>586.39250669435705</c:v>
                </c:pt>
                <c:pt idx="128">
                  <c:v>583.43206098856194</c:v>
                </c:pt>
                <c:pt idx="129">
                  <c:v>580.54274747551301</c:v>
                </c:pt>
                <c:pt idx="130">
                  <c:v>577.72345911334799</c:v>
                </c:pt>
                <c:pt idx="131">
                  <c:v>574.97312033001299</c:v>
                </c:pt>
                <c:pt idx="132">
                  <c:v>572.29068593349405</c:v>
                </c:pt>
                <c:pt idx="133">
                  <c:v>569.67514006627505</c:v>
                </c:pt>
                <c:pt idx="134">
                  <c:v>567.12549520117204</c:v>
                </c:pt>
                <c:pt idx="135">
                  <c:v>564.64079117632696</c:v>
                </c:pt>
                <c:pt idx="136">
                  <c:v>562.22009426554405</c:v>
                </c:pt>
                <c:pt idx="137">
                  <c:v>559.86249628642202</c:v>
                </c:pt>
                <c:pt idx="138">
                  <c:v>557.56711374194197</c:v>
                </c:pt>
                <c:pt idx="139">
                  <c:v>555.33308699662098</c:v>
                </c:pt>
                <c:pt idx="140">
                  <c:v>553.15957947840195</c:v>
                </c:pt>
                <c:pt idx="141">
                  <c:v>551.04577691780605</c:v>
                </c:pt>
                <c:pt idx="142">
                  <c:v>548.99088660894097</c:v>
                </c:pt>
                <c:pt idx="143">
                  <c:v>546.99413670522097</c:v>
                </c:pt>
                <c:pt idx="144">
                  <c:v>545.05477553259095</c:v>
                </c:pt>
                <c:pt idx="145">
                  <c:v>543.17207093534603</c:v>
                </c:pt>
                <c:pt idx="146">
                  <c:v>541.34530964251701</c:v>
                </c:pt>
                <c:pt idx="147">
                  <c:v>539.57379665778001</c:v>
                </c:pt>
                <c:pt idx="148">
                  <c:v>537.85685467090195</c:v>
                </c:pt>
                <c:pt idx="149">
                  <c:v>536.19382349447903</c:v>
                </c:pt>
                <c:pt idx="150">
                  <c:v>534.58405951319401</c:v>
                </c:pt>
                <c:pt idx="151">
                  <c:v>533.02693516019599</c:v>
                </c:pt>
                <c:pt idx="152">
                  <c:v>531.52183840754606</c:v>
                </c:pt>
                <c:pt idx="153">
                  <c:v>530.06817227859199</c:v>
                </c:pt>
                <c:pt idx="154">
                  <c:v>528.66535437147104</c:v>
                </c:pt>
                <c:pt idx="155">
                  <c:v>527.31281640531199</c:v>
                </c:pt>
                <c:pt idx="156">
                  <c:v>526.01000377924902</c:v>
                </c:pt>
                <c:pt idx="157">
                  <c:v>524.75637514784705</c:v>
                </c:pt>
                <c:pt idx="158">
                  <c:v>523.55140200974699</c:v>
                </c:pt>
                <c:pt idx="159">
                  <c:v>522.39456831107998</c:v>
                </c:pt>
                <c:pt idx="160">
                  <c:v>521.28537006326098</c:v>
                </c:pt>
                <c:pt idx="161">
                  <c:v>520.22331497293101</c:v>
                </c:pt>
                <c:pt idx="162">
                  <c:v>519.20792208495504</c:v>
                </c:pt>
                <c:pt idx="163">
                  <c:v>518.23872143511903</c:v>
                </c:pt>
                <c:pt idx="164">
                  <c:v>517.31525371768396</c:v>
                </c:pt>
                <c:pt idx="165">
                  <c:v>516.43706996460799</c:v>
                </c:pt>
                <c:pt idx="166">
                  <c:v>515.60373122924204</c:v>
                </c:pt>
                <c:pt idx="167">
                  <c:v>514.81480828698795</c:v>
                </c:pt>
                <c:pt idx="168">
                  <c:v>514.06988134492099</c:v>
                </c:pt>
                <c:pt idx="169">
                  <c:v>513.36853975523502</c:v>
                </c:pt>
                <c:pt idx="170">
                  <c:v>512.71038174674095</c:v>
                </c:pt>
                <c:pt idx="171">
                  <c:v>512.09501415744603</c:v>
                </c:pt>
                <c:pt idx="172">
                  <c:v>511.52205218011898</c:v>
                </c:pt>
                <c:pt idx="173">
                  <c:v>510.99111911386399</c:v>
                </c:pt>
                <c:pt idx="174">
                  <c:v>510.50184612536702</c:v>
                </c:pt>
                <c:pt idx="175">
                  <c:v>510.05387201641003</c:v>
                </c:pt>
                <c:pt idx="176">
                  <c:v>509.64684299836898</c:v>
                </c:pt>
                <c:pt idx="177">
                  <c:v>509.28041247580398</c:v>
                </c:pt>
                <c:pt idx="178">
                  <c:v>508.95424083582498</c:v>
                </c:pt>
                <c:pt idx="179">
                  <c:v>508.66799524228497</c:v>
                </c:pt>
                <c:pt idx="180">
                  <c:v>508.42134943888499</c:v>
                </c:pt>
                <c:pt idx="181">
                  <c:v>508.21398355917398</c:v>
                </c:pt>
                <c:pt idx="182">
                  <c:v>508.045583935548</c:v>
                </c:pt>
                <c:pt idx="183">
                  <c:v>507.91584292567097</c:v>
                </c:pt>
                <c:pt idx="184">
                  <c:v>507.82445873446801</c:v>
                </c:pt>
                <c:pt idx="185">
                  <c:v>507.771135242588</c:v>
                </c:pt>
                <c:pt idx="186">
                  <c:v>507.755581846859</c:v>
                </c:pt>
                <c:pt idx="187">
                  <c:v>507.777513299053</c:v>
                </c:pt>
                <c:pt idx="188">
                  <c:v>507.836649551937</c:v>
                </c:pt>
                <c:pt idx="189">
                  <c:v>507.93271560897398</c:v>
                </c:pt>
                <c:pt idx="190">
                  <c:v>508.06544137700502</c:v>
                </c:pt>
                <c:pt idx="191">
                  <c:v>508.23456153017997</c:v>
                </c:pt>
                <c:pt idx="192">
                  <c:v>508.439815369239</c:v>
                </c:pt>
                <c:pt idx="193">
                  <c:v>508.68094669146899</c:v>
                </c:pt>
                <c:pt idx="194">
                  <c:v>508.95770365958998</c:v>
                </c:pt>
                <c:pt idx="195">
                  <c:v>509.26983867677501</c:v>
                </c:pt>
                <c:pt idx="196">
                  <c:v>509.61710826816102</c:v>
                </c:pt>
                <c:pt idx="197">
                  <c:v>509.99927296040102</c:v>
                </c:pt>
                <c:pt idx="198">
                  <c:v>510.41609716678698</c:v>
                </c:pt>
                <c:pt idx="199">
                  <c:v>510.86734907891099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AA-4362-9CCE-3A4D4263F323}"/>
            </c:ext>
          </c:extLst>
        </c:ser>
        <c:ser>
          <c:idx val="6"/>
          <c:order val="6"/>
          <c:tx>
            <c:v>ECAH 150MHz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ECAH!$X$6:$X$205</c:f>
              <c:numCache>
                <c:formatCode>General</c:formatCode>
                <c:ptCount val="200"/>
                <c:pt idx="0">
                  <c:v>0.114815176388308</c:v>
                </c:pt>
                <c:pt idx="1">
                  <c:v>0.229630352776617</c:v>
                </c:pt>
                <c:pt idx="2">
                  <c:v>0.34444552916492499</c:v>
                </c:pt>
                <c:pt idx="3">
                  <c:v>0.45926070555323401</c:v>
                </c:pt>
                <c:pt idx="4">
                  <c:v>0.57407588194154202</c:v>
                </c:pt>
                <c:pt idx="5">
                  <c:v>0.68889105832985098</c:v>
                </c:pt>
                <c:pt idx="6">
                  <c:v>0.80370623471815905</c:v>
                </c:pt>
                <c:pt idx="7">
                  <c:v>0.91852141110646801</c:v>
                </c:pt>
                <c:pt idx="8">
                  <c:v>1.03333658749478</c:v>
                </c:pt>
                <c:pt idx="9">
                  <c:v>1.14815176388308</c:v>
                </c:pt>
                <c:pt idx="10">
                  <c:v>1.2629669402713899</c:v>
                </c:pt>
                <c:pt idx="11">
                  <c:v>1.3777821166597</c:v>
                </c:pt>
                <c:pt idx="12">
                  <c:v>1.49259729304801</c:v>
                </c:pt>
                <c:pt idx="13">
                  <c:v>1.6074124694363201</c:v>
                </c:pt>
                <c:pt idx="14">
                  <c:v>1.7222276458246299</c:v>
                </c:pt>
                <c:pt idx="15">
                  <c:v>1.83704282221294</c:v>
                </c:pt>
                <c:pt idx="16">
                  <c:v>1.9518579986012401</c:v>
                </c:pt>
                <c:pt idx="17">
                  <c:v>2.0666731749895502</c:v>
                </c:pt>
                <c:pt idx="18">
                  <c:v>2.18148835137786</c:v>
                </c:pt>
                <c:pt idx="19">
                  <c:v>2.2963035277661699</c:v>
                </c:pt>
                <c:pt idx="20">
                  <c:v>2.4111187041544802</c:v>
                </c:pt>
                <c:pt idx="21">
                  <c:v>2.52593388054279</c:v>
                </c:pt>
                <c:pt idx="22">
                  <c:v>2.6407490569310901</c:v>
                </c:pt>
                <c:pt idx="23">
                  <c:v>2.7555642333193999</c:v>
                </c:pt>
                <c:pt idx="24">
                  <c:v>2.8703794097077102</c:v>
                </c:pt>
                <c:pt idx="25">
                  <c:v>2.9851945860960201</c:v>
                </c:pt>
                <c:pt idx="26">
                  <c:v>3.1000097624843299</c:v>
                </c:pt>
                <c:pt idx="27">
                  <c:v>3.2148249388726402</c:v>
                </c:pt>
                <c:pt idx="28">
                  <c:v>3.3296401152609501</c:v>
                </c:pt>
                <c:pt idx="29">
                  <c:v>3.4444552916492501</c:v>
                </c:pt>
                <c:pt idx="30">
                  <c:v>3.55927046803756</c:v>
                </c:pt>
                <c:pt idx="31">
                  <c:v>3.6740856444258698</c:v>
                </c:pt>
                <c:pt idx="32">
                  <c:v>3.7889008208141801</c:v>
                </c:pt>
                <c:pt idx="33">
                  <c:v>3.90371599720249</c:v>
                </c:pt>
                <c:pt idx="34">
                  <c:v>4.0185311735907998</c:v>
                </c:pt>
                <c:pt idx="35">
                  <c:v>4.1333463499791101</c:v>
                </c:pt>
                <c:pt idx="36">
                  <c:v>4.2481615263674097</c:v>
                </c:pt>
                <c:pt idx="37">
                  <c:v>4.36297670275572</c:v>
                </c:pt>
                <c:pt idx="38">
                  <c:v>4.4777918791440303</c:v>
                </c:pt>
                <c:pt idx="39">
                  <c:v>4.5926070555323397</c:v>
                </c:pt>
                <c:pt idx="40">
                  <c:v>4.70742223192065</c:v>
                </c:pt>
                <c:pt idx="41">
                  <c:v>4.8222374083089603</c:v>
                </c:pt>
                <c:pt idx="42">
                  <c:v>4.9370525846972599</c:v>
                </c:pt>
                <c:pt idx="43">
                  <c:v>5.0518677610855702</c:v>
                </c:pt>
                <c:pt idx="44">
                  <c:v>5.1666829374738796</c:v>
                </c:pt>
                <c:pt idx="45">
                  <c:v>5.2814981138621899</c:v>
                </c:pt>
                <c:pt idx="46">
                  <c:v>5.3963132902505002</c:v>
                </c:pt>
                <c:pt idx="47">
                  <c:v>5.5111284666388096</c:v>
                </c:pt>
                <c:pt idx="48">
                  <c:v>5.6259436430271199</c:v>
                </c:pt>
                <c:pt idx="49">
                  <c:v>5.7407588194154204</c:v>
                </c:pt>
                <c:pt idx="50">
                  <c:v>5.8555739958037298</c:v>
                </c:pt>
                <c:pt idx="51">
                  <c:v>5.9703891721920401</c:v>
                </c:pt>
                <c:pt idx="52">
                  <c:v>6.0852043485803504</c:v>
                </c:pt>
                <c:pt idx="53">
                  <c:v>6.2000195249686598</c:v>
                </c:pt>
                <c:pt idx="54">
                  <c:v>6.3148347013569701</c:v>
                </c:pt>
                <c:pt idx="55">
                  <c:v>6.4296498777452697</c:v>
                </c:pt>
                <c:pt idx="56">
                  <c:v>6.54446505413358</c:v>
                </c:pt>
                <c:pt idx="57">
                  <c:v>6.6592802305218903</c:v>
                </c:pt>
                <c:pt idx="58">
                  <c:v>6.7740954069101997</c:v>
                </c:pt>
                <c:pt idx="59">
                  <c:v>6.88891058329851</c:v>
                </c:pt>
                <c:pt idx="60">
                  <c:v>7.0037257596868203</c:v>
                </c:pt>
                <c:pt idx="61">
                  <c:v>7.11854093607512</c:v>
                </c:pt>
                <c:pt idx="62">
                  <c:v>7.2333561124634302</c:v>
                </c:pt>
                <c:pt idx="63">
                  <c:v>7.3481712888517396</c:v>
                </c:pt>
                <c:pt idx="64">
                  <c:v>7.4629864652400499</c:v>
                </c:pt>
                <c:pt idx="65">
                  <c:v>7.5778016416283602</c:v>
                </c:pt>
                <c:pt idx="66">
                  <c:v>7.6926168180166696</c:v>
                </c:pt>
                <c:pt idx="67">
                  <c:v>7.8074319944049799</c:v>
                </c:pt>
                <c:pt idx="68">
                  <c:v>7.9222471707932796</c:v>
                </c:pt>
                <c:pt idx="69">
                  <c:v>8.0370623471815907</c:v>
                </c:pt>
                <c:pt idx="70">
                  <c:v>8.1518775235698993</c:v>
                </c:pt>
                <c:pt idx="71">
                  <c:v>8.2666926999582095</c:v>
                </c:pt>
                <c:pt idx="72">
                  <c:v>8.3815078763465198</c:v>
                </c:pt>
                <c:pt idx="73">
                  <c:v>8.4963230527348301</c:v>
                </c:pt>
                <c:pt idx="74">
                  <c:v>8.6111382291231404</c:v>
                </c:pt>
                <c:pt idx="75">
                  <c:v>8.7259534055114401</c:v>
                </c:pt>
                <c:pt idx="76">
                  <c:v>8.8407685818997503</c:v>
                </c:pt>
                <c:pt idx="77">
                  <c:v>8.9555837582880606</c:v>
                </c:pt>
                <c:pt idx="78">
                  <c:v>9.0703989346763692</c:v>
                </c:pt>
                <c:pt idx="79">
                  <c:v>9.1852141110646794</c:v>
                </c:pt>
                <c:pt idx="80">
                  <c:v>9.3000292874529809</c:v>
                </c:pt>
                <c:pt idx="81">
                  <c:v>9.4148444638412894</c:v>
                </c:pt>
                <c:pt idx="82">
                  <c:v>9.5296596402295997</c:v>
                </c:pt>
                <c:pt idx="83">
                  <c:v>9.64447481661791</c:v>
                </c:pt>
                <c:pt idx="84">
                  <c:v>9.7592899930062202</c:v>
                </c:pt>
                <c:pt idx="85">
                  <c:v>9.8741051693945305</c:v>
                </c:pt>
                <c:pt idx="86">
                  <c:v>9.9889203457828408</c:v>
                </c:pt>
                <c:pt idx="87">
                  <c:v>10.1037355221711</c:v>
                </c:pt>
                <c:pt idx="88">
                  <c:v>10.2185506985595</c:v>
                </c:pt>
                <c:pt idx="89">
                  <c:v>10.3333658749478</c:v>
                </c:pt>
                <c:pt idx="90">
                  <c:v>10.4481810513361</c:v>
                </c:pt>
                <c:pt idx="91">
                  <c:v>10.562996227724399</c:v>
                </c:pt>
                <c:pt idx="92">
                  <c:v>10.677811404112701</c:v>
                </c:pt>
                <c:pt idx="93">
                  <c:v>10.792626580501</c:v>
                </c:pt>
                <c:pt idx="94">
                  <c:v>10.9074417568893</c:v>
                </c:pt>
                <c:pt idx="95">
                  <c:v>11.0222569332776</c:v>
                </c:pt>
                <c:pt idx="96">
                  <c:v>11.137072109665899</c:v>
                </c:pt>
                <c:pt idx="97">
                  <c:v>11.251887286054201</c:v>
                </c:pt>
                <c:pt idx="98">
                  <c:v>11.3667024624425</c:v>
                </c:pt>
                <c:pt idx="99">
                  <c:v>11.4815176388308</c:v>
                </c:pt>
                <c:pt idx="100">
                  <c:v>11.596332815219199</c:v>
                </c:pt>
                <c:pt idx="101">
                  <c:v>11.711147991607501</c:v>
                </c:pt>
                <c:pt idx="102">
                  <c:v>11.8259631679958</c:v>
                </c:pt>
                <c:pt idx="103">
                  <c:v>11.9407783443841</c:v>
                </c:pt>
                <c:pt idx="104">
                  <c:v>12.055593520772399</c:v>
                </c:pt>
                <c:pt idx="105">
                  <c:v>12.170408697160701</c:v>
                </c:pt>
                <c:pt idx="106">
                  <c:v>12.285223873549</c:v>
                </c:pt>
                <c:pt idx="107">
                  <c:v>12.4000390499373</c:v>
                </c:pt>
                <c:pt idx="108">
                  <c:v>12.5148542263256</c:v>
                </c:pt>
                <c:pt idx="109">
                  <c:v>12.629669402713899</c:v>
                </c:pt>
                <c:pt idx="110">
                  <c:v>12.744484579102201</c:v>
                </c:pt>
                <c:pt idx="111">
                  <c:v>12.8592997554905</c:v>
                </c:pt>
                <c:pt idx="112">
                  <c:v>12.9741149318789</c:v>
                </c:pt>
                <c:pt idx="113">
                  <c:v>13.088930108267199</c:v>
                </c:pt>
                <c:pt idx="114">
                  <c:v>13.203745284655501</c:v>
                </c:pt>
                <c:pt idx="115">
                  <c:v>13.3185604610438</c:v>
                </c:pt>
                <c:pt idx="116">
                  <c:v>13.4333756374321</c:v>
                </c:pt>
                <c:pt idx="117">
                  <c:v>13.548190813820399</c:v>
                </c:pt>
                <c:pt idx="118">
                  <c:v>13.663005990208701</c:v>
                </c:pt>
                <c:pt idx="119">
                  <c:v>13.777821166597001</c:v>
                </c:pt>
                <c:pt idx="120">
                  <c:v>13.8926363429853</c:v>
                </c:pt>
                <c:pt idx="121">
                  <c:v>14.0074515193736</c:v>
                </c:pt>
                <c:pt idx="122">
                  <c:v>14.122266695761899</c:v>
                </c:pt>
                <c:pt idx="123">
                  <c:v>14.237081872150201</c:v>
                </c:pt>
                <c:pt idx="124">
                  <c:v>14.3518970485386</c:v>
                </c:pt>
                <c:pt idx="125">
                  <c:v>14.4667122249269</c:v>
                </c:pt>
                <c:pt idx="126">
                  <c:v>14.581527401315199</c:v>
                </c:pt>
                <c:pt idx="127">
                  <c:v>14.696342577703501</c:v>
                </c:pt>
                <c:pt idx="128">
                  <c:v>14.8111577540918</c:v>
                </c:pt>
                <c:pt idx="129">
                  <c:v>14.9259729304801</c:v>
                </c:pt>
                <c:pt idx="130">
                  <c:v>15.0407881068684</c:v>
                </c:pt>
                <c:pt idx="131">
                  <c:v>15.155603283256699</c:v>
                </c:pt>
                <c:pt idx="132">
                  <c:v>15.270418459645001</c:v>
                </c:pt>
                <c:pt idx="133">
                  <c:v>15.3852336360333</c:v>
                </c:pt>
                <c:pt idx="134">
                  <c:v>15.5000488124216</c:v>
                </c:pt>
                <c:pt idx="135">
                  <c:v>15.614863988810001</c:v>
                </c:pt>
                <c:pt idx="136">
                  <c:v>15.7296791651983</c:v>
                </c:pt>
                <c:pt idx="137">
                  <c:v>15.8444943415866</c:v>
                </c:pt>
                <c:pt idx="138">
                  <c:v>15.9593095179749</c:v>
                </c:pt>
                <c:pt idx="139">
                  <c:v>16.074124694363199</c:v>
                </c:pt>
                <c:pt idx="140">
                  <c:v>16.188939870751501</c:v>
                </c:pt>
                <c:pt idx="141">
                  <c:v>16.303755047139799</c:v>
                </c:pt>
                <c:pt idx="142">
                  <c:v>16.4185702235281</c:v>
                </c:pt>
                <c:pt idx="143">
                  <c:v>16.533385399916401</c:v>
                </c:pt>
                <c:pt idx="144">
                  <c:v>16.648200576304699</c:v>
                </c:pt>
                <c:pt idx="145">
                  <c:v>16.763015752693001</c:v>
                </c:pt>
                <c:pt idx="146">
                  <c:v>16.877830929081298</c:v>
                </c:pt>
                <c:pt idx="147">
                  <c:v>16.992646105469699</c:v>
                </c:pt>
                <c:pt idx="148">
                  <c:v>17.107461281858001</c:v>
                </c:pt>
                <c:pt idx="149">
                  <c:v>17.222276458246299</c:v>
                </c:pt>
                <c:pt idx="150">
                  <c:v>17.3370916346346</c:v>
                </c:pt>
                <c:pt idx="151">
                  <c:v>17.451906811022901</c:v>
                </c:pt>
                <c:pt idx="152">
                  <c:v>17.566721987411199</c:v>
                </c:pt>
                <c:pt idx="153">
                  <c:v>17.681537163799501</c:v>
                </c:pt>
                <c:pt idx="154">
                  <c:v>17.796352340187799</c:v>
                </c:pt>
                <c:pt idx="155">
                  <c:v>17.9111675165761</c:v>
                </c:pt>
                <c:pt idx="156">
                  <c:v>18.025982692964401</c:v>
                </c:pt>
                <c:pt idx="157">
                  <c:v>18.140797869352699</c:v>
                </c:pt>
                <c:pt idx="158">
                  <c:v>18.255613045741001</c:v>
                </c:pt>
                <c:pt idx="159">
                  <c:v>18.370428222129402</c:v>
                </c:pt>
                <c:pt idx="160">
                  <c:v>18.485243398517699</c:v>
                </c:pt>
                <c:pt idx="161">
                  <c:v>18.600058574906001</c:v>
                </c:pt>
                <c:pt idx="162">
                  <c:v>18.714873751294299</c:v>
                </c:pt>
                <c:pt idx="163">
                  <c:v>18.8296889276826</c:v>
                </c:pt>
                <c:pt idx="164">
                  <c:v>18.944504104070901</c:v>
                </c:pt>
                <c:pt idx="165">
                  <c:v>19.059319280459199</c:v>
                </c:pt>
                <c:pt idx="166">
                  <c:v>19.174134456847501</c:v>
                </c:pt>
                <c:pt idx="167">
                  <c:v>19.288949633235799</c:v>
                </c:pt>
                <c:pt idx="168">
                  <c:v>19.4037648096241</c:v>
                </c:pt>
                <c:pt idx="169">
                  <c:v>19.518579986012401</c:v>
                </c:pt>
                <c:pt idx="170">
                  <c:v>19.633395162400699</c:v>
                </c:pt>
                <c:pt idx="171">
                  <c:v>19.7482103387891</c:v>
                </c:pt>
                <c:pt idx="172">
                  <c:v>19.863025515177402</c:v>
                </c:pt>
                <c:pt idx="173">
                  <c:v>19.977840691565699</c:v>
                </c:pt>
                <c:pt idx="174">
                  <c:v>20.092655867954001</c:v>
                </c:pt>
                <c:pt idx="175">
                  <c:v>20.207471044342299</c:v>
                </c:pt>
                <c:pt idx="176">
                  <c:v>20.3222862207306</c:v>
                </c:pt>
                <c:pt idx="177">
                  <c:v>20.437101397118902</c:v>
                </c:pt>
                <c:pt idx="178">
                  <c:v>20.551916573507199</c:v>
                </c:pt>
                <c:pt idx="179">
                  <c:v>20.666731749895501</c:v>
                </c:pt>
                <c:pt idx="180">
                  <c:v>20.781546926283799</c:v>
                </c:pt>
                <c:pt idx="181">
                  <c:v>20.8963621026721</c:v>
                </c:pt>
                <c:pt idx="182">
                  <c:v>21.011177279060401</c:v>
                </c:pt>
                <c:pt idx="183">
                  <c:v>21.125992455448799</c:v>
                </c:pt>
                <c:pt idx="184">
                  <c:v>21.2408076318371</c:v>
                </c:pt>
                <c:pt idx="185">
                  <c:v>21.355622808225402</c:v>
                </c:pt>
                <c:pt idx="186">
                  <c:v>21.470437984613699</c:v>
                </c:pt>
                <c:pt idx="187">
                  <c:v>21.585253161002001</c:v>
                </c:pt>
                <c:pt idx="188">
                  <c:v>21.700068337390299</c:v>
                </c:pt>
                <c:pt idx="189">
                  <c:v>21.8148835137786</c:v>
                </c:pt>
                <c:pt idx="190">
                  <c:v>21.929698690166902</c:v>
                </c:pt>
                <c:pt idx="191">
                  <c:v>22.044513866555199</c:v>
                </c:pt>
                <c:pt idx="192">
                  <c:v>22.159329042943501</c:v>
                </c:pt>
                <c:pt idx="193">
                  <c:v>22.274144219331799</c:v>
                </c:pt>
                <c:pt idx="194">
                  <c:v>22.3889593957202</c:v>
                </c:pt>
                <c:pt idx="195">
                  <c:v>22.503774572108501</c:v>
                </c:pt>
                <c:pt idx="196">
                  <c:v>22.618589748496799</c:v>
                </c:pt>
                <c:pt idx="197">
                  <c:v>22.7334049248851</c:v>
                </c:pt>
                <c:pt idx="198">
                  <c:v>22.848220101273402</c:v>
                </c:pt>
                <c:pt idx="199">
                  <c:v>22.963035277661699</c:v>
                </c:pt>
              </c:numCache>
            </c:numRef>
          </c:xVal>
          <c:yVal>
            <c:numRef>
              <c:f>ECAH!$AE$6:$AE$100</c:f>
              <c:numCache>
                <c:formatCode>General</c:formatCode>
                <c:ptCount val="95"/>
                <c:pt idx="0">
                  <c:v>108.470892831962</c:v>
                </c:pt>
                <c:pt idx="1">
                  <c:v>372.20399366799398</c:v>
                </c:pt>
                <c:pt idx="2">
                  <c:v>713.22381659715995</c:v>
                </c:pt>
                <c:pt idx="3">
                  <c:v>1065.3949618819699</c:v>
                </c:pt>
                <c:pt idx="4">
                  <c:v>1384.0397461085299</c:v>
                </c:pt>
                <c:pt idx="5">
                  <c:v>1646.3989474120799</c:v>
                </c:pt>
                <c:pt idx="6">
                  <c:v>1846.5118310282101</c:v>
                </c:pt>
                <c:pt idx="7">
                  <c:v>1988.52918093987</c:v>
                </c:pt>
                <c:pt idx="8">
                  <c:v>2081.2082913296799</c:v>
                </c:pt>
                <c:pt idx="9">
                  <c:v>2134.4046901860302</c:v>
                </c:pt>
                <c:pt idx="10">
                  <c:v>2157.2607425481601</c:v>
                </c:pt>
                <c:pt idx="11">
                  <c:v>2157.4934050359898</c:v>
                </c:pt>
                <c:pt idx="12">
                  <c:v>2141.2754700597702</c:v>
                </c:pt>
                <c:pt idx="13">
                  <c:v>2113.38442891467</c:v>
                </c:pt>
                <c:pt idx="14">
                  <c:v>2077.4402906784198</c:v>
                </c:pt>
                <c:pt idx="15">
                  <c:v>2036.1469731843899</c:v>
                </c:pt>
                <c:pt idx="16">
                  <c:v>1991.5031202717801</c:v>
                </c:pt>
                <c:pt idx="17">
                  <c:v>1944.9733938112199</c:v>
                </c:pt>
                <c:pt idx="18">
                  <c:v>1897.6222423793099</c:v>
                </c:pt>
                <c:pt idx="19">
                  <c:v>1850.2159959600899</c:v>
                </c:pt>
                <c:pt idx="20">
                  <c:v>1803.2997495904399</c:v>
                </c:pt>
                <c:pt idx="21">
                  <c:v>1757.2548254748101</c:v>
                </c:pt>
                <c:pt idx="22">
                  <c:v>1712.34155318749</c:v>
                </c:pt>
                <c:pt idx="23">
                  <c:v>1668.73106975421</c:v>
                </c:pt>
                <c:pt idx="24">
                  <c:v>1626.52895460991</c:v>
                </c:pt>
                <c:pt idx="25">
                  <c:v>1585.79280725171</c:v>
                </c:pt>
                <c:pt idx="26">
                  <c:v>1546.54533234665</c:v>
                </c:pt>
                <c:pt idx="27">
                  <c:v>1508.7840889914301</c:v>
                </c:pt>
                <c:pt idx="28">
                  <c:v>1472.4887580227</c:v>
                </c:pt>
                <c:pt idx="29">
                  <c:v>1437.6265582429401</c:v>
                </c:pt>
                <c:pt idx="30">
                  <c:v>1404.15627850901</c:v>
                </c:pt>
                <c:pt idx="31">
                  <c:v>1372.03127238306</c:v>
                </c:pt>
                <c:pt idx="32">
                  <c:v>1341.20167355129</c:v>
                </c:pt>
                <c:pt idx="33">
                  <c:v>1311.61602504607</c:v>
                </c:pt>
                <c:pt idx="34">
                  <c:v>1283.22246706997</c:v>
                </c:pt>
                <c:pt idx="35">
                  <c:v>1255.9695923904801</c:v>
                </c:pt>
                <c:pt idx="36">
                  <c:v>1229.80705156366</c:v>
                </c:pt>
                <c:pt idx="37">
                  <c:v>1204.6859702197601</c:v>
                </c:pt>
                <c:pt idx="38">
                  <c:v>1180.5592255873801</c:v>
                </c:pt>
                <c:pt idx="39">
                  <c:v>1157.3816180609599</c:v>
                </c:pt>
                <c:pt idx="40">
                  <c:v>1135.10996501054</c:v>
                </c:pt>
                <c:pt idx="41">
                  <c:v>1113.7031374691301</c:v>
                </c:pt>
                <c:pt idx="42">
                  <c:v>1093.1220553686701</c:v>
                </c:pt>
                <c:pt idx="43">
                  <c:v>1073.3296531732601</c:v>
                </c:pt>
                <c:pt idx="44">
                  <c:v>1054.29082487139</c:v>
                </c:pt>
                <c:pt idx="45">
                  <c:v>1035.9723550522699</c:v>
                </c:pt>
                <c:pt idx="46">
                  <c:v>1018.34284111599</c:v>
                </c:pt>
                <c:pt idx="47">
                  <c:v>1001.37261035556</c:v>
                </c:pt>
                <c:pt idx="48">
                  <c:v>985.03363467468296</c:v>
                </c:pt>
                <c:pt idx="49">
                  <c:v>969.29944495265704</c:v>
                </c:pt>
                <c:pt idx="50">
                  <c:v>954.14504649744595</c:v>
                </c:pt>
                <c:pt idx="51">
                  <c:v>939.54683660015303</c:v>
                </c:pt>
                <c:pt idx="52">
                  <c:v>925.48252488087599</c:v>
                </c:pt>
                <c:pt idx="53">
                  <c:v>911.93105687422303</c:v>
                </c:pt>
                <c:pt idx="54">
                  <c:v>898.87254112070798</c:v>
                </c:pt>
                <c:pt idx="55">
                  <c:v>886.28817990278799</c:v>
                </c:pt>
                <c:pt idx="56">
                  <c:v>874.16020365949498</c:v>
                </c:pt>
                <c:pt idx="57">
                  <c:v>862.471809053215</c:v>
                </c:pt>
                <c:pt idx="58">
                  <c:v>851.20710060387705</c:v>
                </c:pt>
                <c:pt idx="59">
                  <c:v>840.35103578073904</c:v>
                </c:pt>
                <c:pt idx="60">
                  <c:v>829.88937341058897</c:v>
                </c:pt>
                <c:pt idx="61">
                  <c:v>819.80862525612395</c:v>
                </c:pt>
                <c:pt idx="62">
                  <c:v>810.09601060259297</c:v>
                </c:pt>
                <c:pt idx="63">
                  <c:v>800.73941369279396</c:v>
                </c:pt>
                <c:pt idx="64">
                  <c:v>791.72734385404499</c:v>
                </c:pt>
                <c:pt idx="65">
                  <c:v>783.04889815062802</c:v>
                </c:pt>
                <c:pt idx="66">
                  <c:v>774.693726416456</c:v>
                </c:pt>
                <c:pt idx="67">
                  <c:v>766.65199851812702</c:v>
                </c:pt>
                <c:pt idx="68">
                  <c:v>758.91437370369601</c:v>
                </c:pt>
                <c:pt idx="69">
                  <c:v>751.47197190761699</c:v>
                </c:pt>
                <c:pt idx="70">
                  <c:v>744.31634688324596</c:v>
                </c:pt>
                <c:pt idx="71">
                  <c:v>737.43946103906001</c:v>
                </c:pt>
                <c:pt idx="72">
                  <c:v>730.83366187237505</c:v>
                </c:pt>
                <c:pt idx="73">
                  <c:v>724.49165988776099</c:v>
                </c:pt>
                <c:pt idx="74">
                  <c:v>718.40650790551899</c:v>
                </c:pt>
                <c:pt idx="75">
                  <c:v>712.57158166450301</c:v>
                </c:pt>
                <c:pt idx="76">
                  <c:v>706.98056163229501</c:v>
                </c:pt>
                <c:pt idx="77">
                  <c:v>701.62741594259001</c:v>
                </c:pt>
                <c:pt idx="78">
                  <c:v>696.50638438593296</c:v>
                </c:pt>
                <c:pt idx="79">
                  <c:v>691.61196337726699</c:v>
                </c:pt>
                <c:pt idx="80">
                  <c:v>686.93889184281102</c:v>
                </c:pt>
                <c:pt idx="81">
                  <c:v>682.48213795926597</c:v>
                </c:pt>
                <c:pt idx="82">
                  <c:v>678.23688668946704</c:v>
                </c:pt>
                <c:pt idx="83">
                  <c:v>674.19852806472397</c:v>
                </c:pt>
                <c:pt idx="84">
                  <c:v>670.36264616149504</c:v>
                </c:pt>
                <c:pt idx="85">
                  <c:v>666.72500872888497</c:v>
                </c:pt>
                <c:pt idx="86">
                  <c:v>663.28155742200602</c:v>
                </c:pt>
                <c:pt idx="87">
                  <c:v>660.02839860633298</c:v>
                </c:pt>
                <c:pt idx="88">
                  <c:v>656.96179468987702</c:v>
                </c:pt>
                <c:pt idx="89">
                  <c:v>654.078155955086</c:v>
                </c:pt>
                <c:pt idx="90">
                  <c:v>651.37403285800099</c:v>
                </c:pt>
                <c:pt idx="91">
                  <c:v>648.84610875700105</c:v>
                </c:pt>
                <c:pt idx="92">
                  <c:v>646.49119305823206</c:v>
                </c:pt>
                <c:pt idx="93">
                  <c:v>644.30621473857798</c:v>
                </c:pt>
                <c:pt idx="94">
                  <c:v>642.28821623006399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AA-4362-9CCE-3A4D4263F323}"/>
            </c:ext>
          </c:extLst>
        </c:ser>
        <c:ser>
          <c:idx val="7"/>
          <c:order val="7"/>
          <c:tx>
            <c:v>ECAH 400MHz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ECAH!$AH$6:$AH$205</c:f>
              <c:numCache>
                <c:formatCode>General</c:formatCode>
                <c:ptCount val="200"/>
                <c:pt idx="0">
                  <c:v>0.187492397919335</c:v>
                </c:pt>
                <c:pt idx="1">
                  <c:v>0.374984795838671</c:v>
                </c:pt>
                <c:pt idx="2">
                  <c:v>0.56247719375800598</c:v>
                </c:pt>
                <c:pt idx="3">
                  <c:v>0.74996959167734101</c:v>
                </c:pt>
                <c:pt idx="4">
                  <c:v>0.93746198959667604</c:v>
                </c:pt>
                <c:pt idx="5">
                  <c:v>1.12495438751601</c:v>
                </c:pt>
                <c:pt idx="6">
                  <c:v>1.3124467854353501</c:v>
                </c:pt>
                <c:pt idx="7">
                  <c:v>1.49993918335468</c:v>
                </c:pt>
                <c:pt idx="8">
                  <c:v>1.6874315812740199</c:v>
                </c:pt>
                <c:pt idx="9">
                  <c:v>1.8749239791933501</c:v>
                </c:pt>
                <c:pt idx="10">
                  <c:v>2.0624163771126902</c:v>
                </c:pt>
                <c:pt idx="11">
                  <c:v>2.2499087750320199</c:v>
                </c:pt>
                <c:pt idx="12">
                  <c:v>2.4374011729513598</c:v>
                </c:pt>
                <c:pt idx="13">
                  <c:v>2.62489357087069</c:v>
                </c:pt>
                <c:pt idx="14">
                  <c:v>2.8123859687900299</c:v>
                </c:pt>
                <c:pt idx="15">
                  <c:v>2.99987836670936</c:v>
                </c:pt>
                <c:pt idx="16">
                  <c:v>3.1873707646286999</c:v>
                </c:pt>
                <c:pt idx="17">
                  <c:v>3.3748631625480301</c:v>
                </c:pt>
                <c:pt idx="18">
                  <c:v>3.56235556046737</c:v>
                </c:pt>
                <c:pt idx="19">
                  <c:v>3.7498479583867099</c:v>
                </c:pt>
                <c:pt idx="20">
                  <c:v>3.9373403563060401</c:v>
                </c:pt>
                <c:pt idx="21">
                  <c:v>4.1248327542253804</c:v>
                </c:pt>
                <c:pt idx="22">
                  <c:v>4.3123251521447097</c:v>
                </c:pt>
                <c:pt idx="23">
                  <c:v>4.4998175500640496</c:v>
                </c:pt>
                <c:pt idx="24">
                  <c:v>4.6873099479833797</c:v>
                </c:pt>
                <c:pt idx="25">
                  <c:v>4.8748023459027197</c:v>
                </c:pt>
                <c:pt idx="26">
                  <c:v>5.0622947438220498</c:v>
                </c:pt>
                <c:pt idx="27">
                  <c:v>5.2497871417413897</c:v>
                </c:pt>
                <c:pt idx="28">
                  <c:v>5.4372795396607199</c:v>
                </c:pt>
                <c:pt idx="29">
                  <c:v>5.6247719375800598</c:v>
                </c:pt>
                <c:pt idx="30">
                  <c:v>5.8122643354993899</c:v>
                </c:pt>
                <c:pt idx="31">
                  <c:v>5.9997567334187298</c:v>
                </c:pt>
                <c:pt idx="32">
                  <c:v>6.18724913133806</c:v>
                </c:pt>
                <c:pt idx="33">
                  <c:v>6.3747415292573999</c:v>
                </c:pt>
                <c:pt idx="34">
                  <c:v>6.56223392717673</c:v>
                </c:pt>
                <c:pt idx="35">
                  <c:v>6.74972632509607</c:v>
                </c:pt>
                <c:pt idx="36">
                  <c:v>6.9372187230154001</c:v>
                </c:pt>
                <c:pt idx="37">
                  <c:v>7.12471112093474</c:v>
                </c:pt>
                <c:pt idx="38">
                  <c:v>7.3122035188540799</c:v>
                </c:pt>
                <c:pt idx="39">
                  <c:v>7.4996959167734101</c:v>
                </c:pt>
                <c:pt idx="40">
                  <c:v>7.68718831469275</c:v>
                </c:pt>
                <c:pt idx="41">
                  <c:v>7.8746807126120801</c:v>
                </c:pt>
                <c:pt idx="42">
                  <c:v>8.0621731105314201</c:v>
                </c:pt>
                <c:pt idx="43">
                  <c:v>8.2496655084507502</c:v>
                </c:pt>
                <c:pt idx="44">
                  <c:v>8.4371579063700892</c:v>
                </c:pt>
                <c:pt idx="45">
                  <c:v>8.6246503042894194</c:v>
                </c:pt>
                <c:pt idx="46">
                  <c:v>8.8121427022087602</c:v>
                </c:pt>
                <c:pt idx="47">
                  <c:v>8.9996351001280903</c:v>
                </c:pt>
                <c:pt idx="48">
                  <c:v>9.1871274980474293</c:v>
                </c:pt>
                <c:pt idx="49">
                  <c:v>9.3746198959667595</c:v>
                </c:pt>
                <c:pt idx="50">
                  <c:v>9.5621122938861003</c:v>
                </c:pt>
                <c:pt idx="51">
                  <c:v>9.7496046918054304</c:v>
                </c:pt>
                <c:pt idx="52">
                  <c:v>9.9370970897247695</c:v>
                </c:pt>
                <c:pt idx="53">
                  <c:v>10.1245894876441</c:v>
                </c:pt>
                <c:pt idx="54">
                  <c:v>10.3120818855634</c:v>
                </c:pt>
                <c:pt idx="55">
                  <c:v>10.499574283482801</c:v>
                </c:pt>
                <c:pt idx="56">
                  <c:v>10.687066681402101</c:v>
                </c:pt>
                <c:pt idx="57">
                  <c:v>10.874559079321401</c:v>
                </c:pt>
                <c:pt idx="58">
                  <c:v>11.0620514772408</c:v>
                </c:pt>
                <c:pt idx="59">
                  <c:v>11.2495438751601</c:v>
                </c:pt>
                <c:pt idx="60">
                  <c:v>11.437036273079499</c:v>
                </c:pt>
                <c:pt idx="61">
                  <c:v>11.624528670998799</c:v>
                </c:pt>
                <c:pt idx="62">
                  <c:v>11.812021068918099</c:v>
                </c:pt>
                <c:pt idx="63">
                  <c:v>11.999513466837501</c:v>
                </c:pt>
                <c:pt idx="64">
                  <c:v>12.1870058647568</c:v>
                </c:pt>
                <c:pt idx="65">
                  <c:v>12.3744982626761</c:v>
                </c:pt>
                <c:pt idx="66">
                  <c:v>12.5619906605955</c:v>
                </c:pt>
                <c:pt idx="67">
                  <c:v>12.7494830585148</c:v>
                </c:pt>
                <c:pt idx="68">
                  <c:v>12.9369754564341</c:v>
                </c:pt>
                <c:pt idx="69">
                  <c:v>13.124467854353499</c:v>
                </c:pt>
                <c:pt idx="70">
                  <c:v>13.311960252272801</c:v>
                </c:pt>
                <c:pt idx="71">
                  <c:v>13.499452650192101</c:v>
                </c:pt>
                <c:pt idx="72">
                  <c:v>13.6869450481115</c:v>
                </c:pt>
                <c:pt idx="73">
                  <c:v>13.8744374460308</c:v>
                </c:pt>
                <c:pt idx="74">
                  <c:v>14.0619298439501</c:v>
                </c:pt>
                <c:pt idx="75">
                  <c:v>14.2494222418695</c:v>
                </c:pt>
                <c:pt idx="76">
                  <c:v>14.4369146397888</c:v>
                </c:pt>
                <c:pt idx="77">
                  <c:v>14.624407037708099</c:v>
                </c:pt>
                <c:pt idx="78">
                  <c:v>14.811899435627501</c:v>
                </c:pt>
                <c:pt idx="79">
                  <c:v>14.999391833546801</c:v>
                </c:pt>
                <c:pt idx="80">
                  <c:v>15.1868842314662</c:v>
                </c:pt>
                <c:pt idx="81">
                  <c:v>15.3743766293855</c:v>
                </c:pt>
                <c:pt idx="82">
                  <c:v>15.5618690273048</c:v>
                </c:pt>
                <c:pt idx="83">
                  <c:v>15.749361425224199</c:v>
                </c:pt>
                <c:pt idx="84">
                  <c:v>15.936853823143499</c:v>
                </c:pt>
                <c:pt idx="85">
                  <c:v>16.124346221062801</c:v>
                </c:pt>
                <c:pt idx="86">
                  <c:v>16.3118386189822</c:v>
                </c:pt>
                <c:pt idx="87">
                  <c:v>16.4993310169015</c:v>
                </c:pt>
                <c:pt idx="88">
                  <c:v>16.6868234148208</c:v>
                </c:pt>
                <c:pt idx="89">
                  <c:v>16.8743158127402</c:v>
                </c:pt>
                <c:pt idx="90">
                  <c:v>17.0618082106595</c:v>
                </c:pt>
                <c:pt idx="91">
                  <c:v>17.2493006085788</c:v>
                </c:pt>
                <c:pt idx="92">
                  <c:v>17.436793006498199</c:v>
                </c:pt>
                <c:pt idx="93">
                  <c:v>17.624285404417499</c:v>
                </c:pt>
                <c:pt idx="94">
                  <c:v>17.811777802336898</c:v>
                </c:pt>
                <c:pt idx="95">
                  <c:v>17.999270200256198</c:v>
                </c:pt>
                <c:pt idx="96">
                  <c:v>18.186762598175498</c:v>
                </c:pt>
                <c:pt idx="97">
                  <c:v>18.374254996094901</c:v>
                </c:pt>
                <c:pt idx="98">
                  <c:v>18.561747394014201</c:v>
                </c:pt>
                <c:pt idx="99">
                  <c:v>18.749239791933501</c:v>
                </c:pt>
                <c:pt idx="100">
                  <c:v>18.936732189852901</c:v>
                </c:pt>
                <c:pt idx="101">
                  <c:v>19.124224587772201</c:v>
                </c:pt>
                <c:pt idx="102">
                  <c:v>19.311716985691501</c:v>
                </c:pt>
                <c:pt idx="103">
                  <c:v>19.4992093836109</c:v>
                </c:pt>
                <c:pt idx="104">
                  <c:v>19.6867017815302</c:v>
                </c:pt>
                <c:pt idx="105">
                  <c:v>19.8741941794495</c:v>
                </c:pt>
                <c:pt idx="106">
                  <c:v>20.061686577368899</c:v>
                </c:pt>
                <c:pt idx="107">
                  <c:v>20.249178975288199</c:v>
                </c:pt>
                <c:pt idx="108">
                  <c:v>20.436671373207499</c:v>
                </c:pt>
                <c:pt idx="109">
                  <c:v>20.624163771126899</c:v>
                </c:pt>
                <c:pt idx="110">
                  <c:v>20.811656169046199</c:v>
                </c:pt>
                <c:pt idx="111">
                  <c:v>20.999148566965498</c:v>
                </c:pt>
                <c:pt idx="112">
                  <c:v>21.186640964884901</c:v>
                </c:pt>
                <c:pt idx="113">
                  <c:v>21.374133362804201</c:v>
                </c:pt>
                <c:pt idx="114">
                  <c:v>21.561625760723601</c:v>
                </c:pt>
                <c:pt idx="115">
                  <c:v>21.749118158642901</c:v>
                </c:pt>
                <c:pt idx="116">
                  <c:v>21.936610556562201</c:v>
                </c:pt>
                <c:pt idx="117">
                  <c:v>22.1241029544816</c:v>
                </c:pt>
                <c:pt idx="118">
                  <c:v>22.3115953524009</c:v>
                </c:pt>
                <c:pt idx="119">
                  <c:v>22.4990877503202</c:v>
                </c:pt>
                <c:pt idx="120">
                  <c:v>22.686580148239599</c:v>
                </c:pt>
                <c:pt idx="121">
                  <c:v>22.874072546158899</c:v>
                </c:pt>
                <c:pt idx="122">
                  <c:v>23.061564944078199</c:v>
                </c:pt>
                <c:pt idx="123">
                  <c:v>23.249057341997599</c:v>
                </c:pt>
                <c:pt idx="124">
                  <c:v>23.436549739916899</c:v>
                </c:pt>
                <c:pt idx="125">
                  <c:v>23.624042137836199</c:v>
                </c:pt>
                <c:pt idx="126">
                  <c:v>23.811534535755602</c:v>
                </c:pt>
                <c:pt idx="127">
                  <c:v>23.999026933674902</c:v>
                </c:pt>
                <c:pt idx="128">
                  <c:v>24.186519331594202</c:v>
                </c:pt>
                <c:pt idx="129">
                  <c:v>24.374011729513601</c:v>
                </c:pt>
                <c:pt idx="130">
                  <c:v>24.561504127432901</c:v>
                </c:pt>
                <c:pt idx="131">
                  <c:v>24.7489965253523</c:v>
                </c:pt>
                <c:pt idx="132">
                  <c:v>24.9364889232716</c:v>
                </c:pt>
                <c:pt idx="133">
                  <c:v>25.1239813211909</c:v>
                </c:pt>
                <c:pt idx="134">
                  <c:v>25.3114737191103</c:v>
                </c:pt>
                <c:pt idx="135">
                  <c:v>25.4989661170296</c:v>
                </c:pt>
                <c:pt idx="136">
                  <c:v>25.6864585149489</c:v>
                </c:pt>
                <c:pt idx="137">
                  <c:v>25.873950912868299</c:v>
                </c:pt>
                <c:pt idx="138">
                  <c:v>26.061443310787599</c:v>
                </c:pt>
                <c:pt idx="139">
                  <c:v>26.248935708706899</c:v>
                </c:pt>
                <c:pt idx="140">
                  <c:v>26.436428106626298</c:v>
                </c:pt>
                <c:pt idx="141">
                  <c:v>26.623920504545602</c:v>
                </c:pt>
                <c:pt idx="142">
                  <c:v>26.811412902464902</c:v>
                </c:pt>
                <c:pt idx="143">
                  <c:v>26.998905300384301</c:v>
                </c:pt>
                <c:pt idx="144">
                  <c:v>27.186397698303601</c:v>
                </c:pt>
                <c:pt idx="145">
                  <c:v>27.373890096222901</c:v>
                </c:pt>
                <c:pt idx="146">
                  <c:v>27.5613824941423</c:v>
                </c:pt>
                <c:pt idx="147">
                  <c:v>27.7488748920616</c:v>
                </c:pt>
                <c:pt idx="148">
                  <c:v>27.936367289981</c:v>
                </c:pt>
                <c:pt idx="149">
                  <c:v>28.1238596879003</c:v>
                </c:pt>
                <c:pt idx="150">
                  <c:v>28.3113520858196</c:v>
                </c:pt>
                <c:pt idx="151">
                  <c:v>28.498844483738999</c:v>
                </c:pt>
                <c:pt idx="152">
                  <c:v>28.686336881658299</c:v>
                </c:pt>
                <c:pt idx="153">
                  <c:v>28.873829279577599</c:v>
                </c:pt>
                <c:pt idx="154">
                  <c:v>29.061321677496998</c:v>
                </c:pt>
                <c:pt idx="155">
                  <c:v>29.248814075416298</c:v>
                </c:pt>
                <c:pt idx="156">
                  <c:v>29.436306473335598</c:v>
                </c:pt>
                <c:pt idx="157">
                  <c:v>29.623798871255001</c:v>
                </c:pt>
                <c:pt idx="158">
                  <c:v>29.811291269174301</c:v>
                </c:pt>
                <c:pt idx="159">
                  <c:v>29.998783667093601</c:v>
                </c:pt>
                <c:pt idx="160">
                  <c:v>30.186276065013001</c:v>
                </c:pt>
                <c:pt idx="161">
                  <c:v>30.373768462932301</c:v>
                </c:pt>
                <c:pt idx="162">
                  <c:v>30.561260860851601</c:v>
                </c:pt>
                <c:pt idx="163">
                  <c:v>30.748753258771</c:v>
                </c:pt>
                <c:pt idx="164">
                  <c:v>30.9362456566903</c:v>
                </c:pt>
                <c:pt idx="165">
                  <c:v>31.123738054609699</c:v>
                </c:pt>
                <c:pt idx="166">
                  <c:v>31.311230452528999</c:v>
                </c:pt>
                <c:pt idx="167">
                  <c:v>31.498722850448299</c:v>
                </c:pt>
                <c:pt idx="168">
                  <c:v>31.686215248367699</c:v>
                </c:pt>
                <c:pt idx="169">
                  <c:v>31.873707646286999</c:v>
                </c:pt>
                <c:pt idx="170">
                  <c:v>32.061200044206302</c:v>
                </c:pt>
                <c:pt idx="171">
                  <c:v>32.248692442125702</c:v>
                </c:pt>
                <c:pt idx="172">
                  <c:v>32.436184840045001</c:v>
                </c:pt>
                <c:pt idx="173">
                  <c:v>32.623677237964301</c:v>
                </c:pt>
                <c:pt idx="174">
                  <c:v>32.811169635883701</c:v>
                </c:pt>
                <c:pt idx="175">
                  <c:v>32.998662033803001</c:v>
                </c:pt>
                <c:pt idx="176">
                  <c:v>33.186154431722301</c:v>
                </c:pt>
                <c:pt idx="177">
                  <c:v>33.3736468296417</c:v>
                </c:pt>
                <c:pt idx="178">
                  <c:v>33.561139227561</c:v>
                </c:pt>
                <c:pt idx="179">
                  <c:v>33.7486316254803</c:v>
                </c:pt>
                <c:pt idx="180">
                  <c:v>33.936124023399699</c:v>
                </c:pt>
                <c:pt idx="181">
                  <c:v>34.123616421318999</c:v>
                </c:pt>
                <c:pt idx="182">
                  <c:v>34.311108819238399</c:v>
                </c:pt>
                <c:pt idx="183">
                  <c:v>34.498601217157699</c:v>
                </c:pt>
                <c:pt idx="184">
                  <c:v>34.686093615076999</c:v>
                </c:pt>
                <c:pt idx="185">
                  <c:v>34.873586012996398</c:v>
                </c:pt>
                <c:pt idx="186">
                  <c:v>35.061078410915698</c:v>
                </c:pt>
                <c:pt idx="187">
                  <c:v>35.248570808834998</c:v>
                </c:pt>
                <c:pt idx="188">
                  <c:v>35.436063206754397</c:v>
                </c:pt>
                <c:pt idx="189">
                  <c:v>35.623555604673697</c:v>
                </c:pt>
                <c:pt idx="190">
                  <c:v>35.811048002592997</c:v>
                </c:pt>
                <c:pt idx="191">
                  <c:v>35.998540400512397</c:v>
                </c:pt>
                <c:pt idx="192">
                  <c:v>36.186032798431697</c:v>
                </c:pt>
                <c:pt idx="193">
                  <c:v>36.373525196350997</c:v>
                </c:pt>
                <c:pt idx="194">
                  <c:v>36.561017594270403</c:v>
                </c:pt>
                <c:pt idx="195">
                  <c:v>36.748509992189703</c:v>
                </c:pt>
                <c:pt idx="196">
                  <c:v>36.936002390109003</c:v>
                </c:pt>
                <c:pt idx="197">
                  <c:v>37.123494788028403</c:v>
                </c:pt>
                <c:pt idx="198">
                  <c:v>37.310987185947702</c:v>
                </c:pt>
                <c:pt idx="199">
                  <c:v>37.498479583867102</c:v>
                </c:pt>
              </c:numCache>
            </c:numRef>
          </c:xVal>
          <c:yVal>
            <c:numRef>
              <c:f>ECAH!$AO$6:$AO$60</c:f>
              <c:numCache>
                <c:formatCode>General</c:formatCode>
                <c:ptCount val="55"/>
                <c:pt idx="0">
                  <c:v>265.53158175855299</c:v>
                </c:pt>
                <c:pt idx="1">
                  <c:v>810.56621419904604</c:v>
                </c:pt>
                <c:pt idx="2">
                  <c:v>1355.3330771722301</c:v>
                </c:pt>
                <c:pt idx="3">
                  <c:v>1759.91666112336</c:v>
                </c:pt>
                <c:pt idx="4">
                  <c:v>2004.62272928426</c:v>
                </c:pt>
                <c:pt idx="5">
                  <c:v>2122.5112936171799</c:v>
                </c:pt>
                <c:pt idx="6">
                  <c:v>2154.6292581272901</c:v>
                </c:pt>
                <c:pt idx="7">
                  <c:v>2133.7535693770201</c:v>
                </c:pt>
                <c:pt idx="8">
                  <c:v>2082.3207525627499</c:v>
                </c:pt>
                <c:pt idx="9">
                  <c:v>2014.6454273418799</c:v>
                </c:pt>
                <c:pt idx="10">
                  <c:v>1939.52944431483</c:v>
                </c:pt>
                <c:pt idx="11">
                  <c:v>1862.2546415516999</c:v>
                </c:pt>
                <c:pt idx="12">
                  <c:v>1785.9154369497801</c:v>
                </c:pt>
                <c:pt idx="13">
                  <c:v>1712.2633867418899</c:v>
                </c:pt>
                <c:pt idx="14">
                  <c:v>1642.2309486374099</c:v>
                </c:pt>
                <c:pt idx="15">
                  <c:v>1576.2540722917499</c:v>
                </c:pt>
                <c:pt idx="16">
                  <c:v>1514.47087417854</c:v>
                </c:pt>
                <c:pt idx="17">
                  <c:v>1456.8442781183701</c:v>
                </c:pt>
                <c:pt idx="18">
                  <c:v>1403.2378528714</c:v>
                </c:pt>
                <c:pt idx="19">
                  <c:v>1353.4626590451401</c:v>
                </c:pt>
                <c:pt idx="20">
                  <c:v>1307.30601513327</c:v>
                </c:pt>
                <c:pt idx="21">
                  <c:v>1264.5489226207101</c:v>
                </c:pt>
                <c:pt idx="22">
                  <c:v>1224.9763546705601</c:v>
                </c:pt>
                <c:pt idx="23">
                  <c:v>1188.3830555151401</c:v>
                </c:pt>
                <c:pt idx="24">
                  <c:v>1154.57652971632</c:v>
                </c:pt>
                <c:pt idx="25">
                  <c:v>1123.3782918058</c:v>
                </c:pt>
                <c:pt idx="26">
                  <c:v>1094.6240601279201</c:v>
                </c:pt>
                <c:pt idx="27">
                  <c:v>1068.1633310336699</c:v>
                </c:pt>
                <c:pt idx="28">
                  <c:v>1043.8586100621801</c:v>
                </c:pt>
                <c:pt idx="29">
                  <c:v>1021.58447377229</c:v>
                </c:pt>
                <c:pt idx="30">
                  <c:v>1001.2265694264</c:v>
                </c:pt>
                <c:pt idx="31">
                  <c:v>982.68061701693398</c:v>
                </c:pt>
                <c:pt idx="32">
                  <c:v>965.85145083134603</c:v>
                </c:pt>
                <c:pt idx="33">
                  <c:v>950.65212052035395</c:v>
                </c:pt>
                <c:pt idx="34">
                  <c:v>937.00306088161199</c:v>
                </c:pt>
                <c:pt idx="35">
                  <c:v>924.83133302582598</c:v>
                </c:pt>
                <c:pt idx="36">
                  <c:v>914.06993571309204</c:v>
                </c:pt>
                <c:pt idx="37">
                  <c:v>904.65718345735297</c:v>
                </c:pt>
                <c:pt idx="38">
                  <c:v>896.53614687637798</c:v>
                </c:pt>
                <c:pt idx="39">
                  <c:v>889.65415028465304</c:v>
                </c:pt>
                <c:pt idx="40">
                  <c:v>883.96232144784506</c:v>
                </c:pt>
                <c:pt idx="41">
                  <c:v>879.41518855375205</c:v>
                </c:pt>
                <c:pt idx="42">
                  <c:v>875.97031974827905</c:v>
                </c:pt>
                <c:pt idx="43">
                  <c:v>873.58800090067803</c:v>
                </c:pt>
                <c:pt idx="44">
                  <c:v>872.23094764254097</c:v>
                </c:pt>
                <c:pt idx="45">
                  <c:v>871.86404808132204</c:v>
                </c:pt>
                <c:pt idx="46">
                  <c:v>872.45413294270497</c:v>
                </c:pt>
                <c:pt idx="47">
                  <c:v>873.96977022638202</c:v>
                </c:pt>
                <c:pt idx="48">
                  <c:v>876.38108176757203</c:v>
                </c:pt>
                <c:pt idx="49">
                  <c:v>879.65957937344899</c:v>
                </c:pt>
                <c:pt idx="50">
                  <c:v>883.77801846288003</c:v>
                </c:pt>
                <c:pt idx="51">
                  <c:v>888.71026735249802</c:v>
                </c:pt>
                <c:pt idx="52">
                  <c:v>894.43119055529303</c:v>
                </c:pt>
                <c:pt idx="53">
                  <c:v>900.91654462081101</c:v>
                </c:pt>
                <c:pt idx="54">
                  <c:v>908.14288522014704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AA-4362-9CCE-3A4D4263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441224"/>
        <c:axId val="532439656"/>
      </c:scatterChart>
      <c:valAx>
        <c:axId val="5324412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k</a:t>
                </a:r>
                <a:r>
                  <a:rPr lang="en-GB" baseline="-25000"/>
                  <a:t>s</a:t>
                </a:r>
                <a:r>
                  <a:rPr lang="en-GB"/>
                  <a:t>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439656"/>
        <c:crossesAt val="0"/>
        <c:crossBetween val="midCat"/>
      </c:valAx>
      <c:valAx>
        <c:axId val="53243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Scaled power dissipation/[Re(k</a:t>
                </a:r>
                <a:r>
                  <a:rPr lang="en-GB" baseline="-25000"/>
                  <a:t>c</a:t>
                </a:r>
                <a:r>
                  <a:rPr lang="en-GB"/>
                  <a:t>)·a</a:t>
                </a:r>
                <a:r>
                  <a:rPr lang="en-GB" baseline="30000"/>
                  <a:t>3</a:t>
                </a:r>
                <a:r>
                  <a:rPr lang="en-GB"/>
                  <a:t>], W</a:t>
                </a:r>
                <a:r>
                  <a:rPr lang="en-GB" baseline="0"/>
                  <a:t> </a:t>
                </a:r>
                <a:r>
                  <a:rPr lang="en-GB"/>
                  <a:t>m</a:t>
                </a:r>
                <a:r>
                  <a:rPr lang="en-GB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441224"/>
        <c:crossesAt val="1.0000000000000002E-2"/>
        <c:crossBetween val="midCat"/>
      </c:valAx>
      <c:spPr>
        <a:noFill/>
        <a:ln w="317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5046250286675331"/>
          <c:y val="0.10209365988627959"/>
          <c:w val="0.2431578947368421"/>
          <c:h val="0.56441208383379915"/>
        </c:manualLayout>
      </c:layout>
      <c:overlay val="0"/>
      <c:spPr>
        <a:noFill/>
        <a:ln w="317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55393318553624"/>
          <c:y val="8.1132922524638787E-2"/>
          <c:w val="0.72233098896618508"/>
          <c:h val="0.77197844406402594"/>
        </c:manualLayout>
      </c:layout>
      <c:scatterChart>
        <c:scatterStyle val="lineMarker"/>
        <c:varyColors val="0"/>
        <c:ser>
          <c:idx val="0"/>
          <c:order val="0"/>
          <c:tx>
            <c:v>15MHz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'Viscous power dissipation ksr'!$D$7:$D$15</c:f>
              <c:numCache>
                <c:formatCode>General</c:formatCode>
                <c:ptCount val="9"/>
                <c:pt idx="0">
                  <c:v>0.1815387336705199</c:v>
                </c:pt>
                <c:pt idx="1">
                  <c:v>0.36307746734103979</c:v>
                </c:pt>
                <c:pt idx="2">
                  <c:v>0.54461620101155972</c:v>
                </c:pt>
                <c:pt idx="3">
                  <c:v>0.72615493468207959</c:v>
                </c:pt>
                <c:pt idx="4">
                  <c:v>0.90769366835259957</c:v>
                </c:pt>
                <c:pt idx="5">
                  <c:v>1.0892324020231194</c:v>
                </c:pt>
                <c:pt idx="6">
                  <c:v>1.2707711356936393</c:v>
                </c:pt>
                <c:pt idx="7">
                  <c:v>1.4523098693641592</c:v>
                </c:pt>
                <c:pt idx="8">
                  <c:v>1.6338486030346793</c:v>
                </c:pt>
              </c:numCache>
            </c:numRef>
          </c:xVal>
          <c:yVal>
            <c:numRef>
              <c:f>'Viscous power dissipation ksr'!$G$7:$G$15</c:f>
              <c:numCache>
                <c:formatCode>General</c:formatCode>
                <c:ptCount val="9"/>
                <c:pt idx="0">
                  <c:v>236.8874142850969</c:v>
                </c:pt>
                <c:pt idx="1">
                  <c:v>764.75564221200329</c:v>
                </c:pt>
                <c:pt idx="2">
                  <c:v>1302.1195391316182</c:v>
                </c:pt>
                <c:pt idx="3">
                  <c:v>1708.6097370101197</c:v>
                </c:pt>
                <c:pt idx="4">
                  <c:v>1969.5241667196701</c:v>
                </c:pt>
                <c:pt idx="5">
                  <c:v>2101.8469745281491</c:v>
                </c:pt>
                <c:pt idx="6">
                  <c:v>2149.1927107064939</c:v>
                </c:pt>
                <c:pt idx="7">
                  <c:v>2138.846278864447</c:v>
                </c:pt>
                <c:pt idx="8">
                  <c:v>2096.2476247471586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A0-4BC5-A120-BC08A11BD20F}"/>
            </c:ext>
          </c:extLst>
        </c:ser>
        <c:ser>
          <c:idx val="1"/>
          <c:order val="1"/>
          <c:tx>
            <c:v>80MHz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'Viscous power dissipation ksr'!$J$7:$J$15</c:f>
              <c:numCache>
                <c:formatCode>General</c:formatCode>
                <c:ptCount val="9"/>
                <c:pt idx="0">
                  <c:v>0.41924574701207379</c:v>
                </c:pt>
                <c:pt idx="1">
                  <c:v>0.83849149402414758</c:v>
                </c:pt>
                <c:pt idx="2">
                  <c:v>1.2577372410362213</c:v>
                </c:pt>
                <c:pt idx="3">
                  <c:v>1.6769829880482952</c:v>
                </c:pt>
                <c:pt idx="4">
                  <c:v>2.096228735060369</c:v>
                </c:pt>
                <c:pt idx="5">
                  <c:v>2.5154744820724426</c:v>
                </c:pt>
                <c:pt idx="6">
                  <c:v>2.9347202290845167</c:v>
                </c:pt>
                <c:pt idx="7">
                  <c:v>3.3539659760965903</c:v>
                </c:pt>
                <c:pt idx="8">
                  <c:v>3.7732117231086644</c:v>
                </c:pt>
              </c:numCache>
            </c:numRef>
          </c:xVal>
          <c:yVal>
            <c:numRef>
              <c:f>'Viscous power dissipation ksr'!$M$7:$M$15</c:f>
              <c:numCache>
                <c:formatCode>General</c:formatCode>
                <c:ptCount val="9"/>
                <c:pt idx="0">
                  <c:v>930.67466346051367</c:v>
                </c:pt>
                <c:pt idx="1">
                  <c:v>1874.8169940084895</c:v>
                </c:pt>
                <c:pt idx="2">
                  <c:v>2135.7173587888424</c:v>
                </c:pt>
                <c:pt idx="3">
                  <c:v>2073.4476898444404</c:v>
                </c:pt>
                <c:pt idx="4">
                  <c:v>1916.9930360034264</c:v>
                </c:pt>
                <c:pt idx="5">
                  <c:v>1748.7982543554147</c:v>
                </c:pt>
                <c:pt idx="6">
                  <c:v>1593.8305416343048</c:v>
                </c:pt>
                <c:pt idx="7">
                  <c:v>1457.7225881866402</c:v>
                </c:pt>
                <c:pt idx="8">
                  <c:v>1339.9642385130596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A0-4BC5-A120-BC08A11BD20F}"/>
            </c:ext>
          </c:extLst>
        </c:ser>
        <c:ser>
          <c:idx val="3"/>
          <c:order val="2"/>
          <c:tx>
            <c:v>150MHz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'Viscous power dissipation ksr'!$P$7:$P$15</c:f>
              <c:numCache>
                <c:formatCode>General</c:formatCode>
                <c:ptCount val="9"/>
                <c:pt idx="0">
                  <c:v>0.57407588194154235</c:v>
                </c:pt>
                <c:pt idx="1">
                  <c:v>1.1481517638830847</c:v>
                </c:pt>
                <c:pt idx="2">
                  <c:v>1.7222276458246271</c:v>
                </c:pt>
                <c:pt idx="3">
                  <c:v>2.2963035277661694</c:v>
                </c:pt>
                <c:pt idx="4">
                  <c:v>2.870379409707712</c:v>
                </c:pt>
                <c:pt idx="5">
                  <c:v>3.4444552916492541</c:v>
                </c:pt>
                <c:pt idx="6">
                  <c:v>4.0185311735907963</c:v>
                </c:pt>
                <c:pt idx="7">
                  <c:v>4.5926070555323388</c:v>
                </c:pt>
                <c:pt idx="8">
                  <c:v>5.1666829374738814</c:v>
                </c:pt>
              </c:numCache>
            </c:numRef>
          </c:xVal>
          <c:yVal>
            <c:numRef>
              <c:f>'Viscous power dissipation ksr'!$S$7:$S$15</c:f>
              <c:numCache>
                <c:formatCode>General</c:formatCode>
                <c:ptCount val="9"/>
                <c:pt idx="0">
                  <c:v>1297.2526263160817</c:v>
                </c:pt>
                <c:pt idx="1">
                  <c:v>2074.51761843542</c:v>
                </c:pt>
                <c:pt idx="2">
                  <c:v>2025.3467139662032</c:v>
                </c:pt>
                <c:pt idx="3">
                  <c:v>1805.6618736597788</c:v>
                </c:pt>
                <c:pt idx="4">
                  <c:v>1588.9339570351492</c:v>
                </c:pt>
                <c:pt idx="5">
                  <c:v>1406.0480974393615</c:v>
                </c:pt>
                <c:pt idx="6">
                  <c:v>1256.7324811271674</c:v>
                </c:pt>
                <c:pt idx="7">
                  <c:v>1135.1782407305254</c:v>
                </c:pt>
                <c:pt idx="8">
                  <c:v>1035.6834923150889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A0-4BC5-A120-BC08A11BD20F}"/>
            </c:ext>
          </c:extLst>
        </c:ser>
        <c:ser>
          <c:idx val="2"/>
          <c:order val="3"/>
          <c:tx>
            <c:v>400MHz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'Viscous power dissipation ksr'!$V$7:$V$15</c:f>
              <c:numCache>
                <c:formatCode>General</c:formatCode>
                <c:ptCount val="9"/>
                <c:pt idx="0">
                  <c:v>0.93746198959667626</c:v>
                </c:pt>
                <c:pt idx="1">
                  <c:v>1.8749239791933525</c:v>
                </c:pt>
                <c:pt idx="2">
                  <c:v>2.8123859687900286</c:v>
                </c:pt>
                <c:pt idx="3">
                  <c:v>3.749847958386705</c:v>
                </c:pt>
                <c:pt idx="4">
                  <c:v>4.6873099479833815</c:v>
                </c:pt>
                <c:pt idx="5">
                  <c:v>5.6247719375800571</c:v>
                </c:pt>
                <c:pt idx="6">
                  <c:v>6.5622339271767345</c:v>
                </c:pt>
                <c:pt idx="7">
                  <c:v>7.4996959167734101</c:v>
                </c:pt>
                <c:pt idx="8">
                  <c:v>8.4371579063700874</c:v>
                </c:pt>
              </c:numCache>
            </c:numRef>
          </c:xVal>
          <c:yVal>
            <c:numRef>
              <c:f>'Viscous power dissipation ksr'!$Y$7:$Y$15</c:f>
              <c:numCache>
                <c:formatCode>General</c:formatCode>
                <c:ptCount val="9"/>
                <c:pt idx="0">
                  <c:v>2066.4392281916648</c:v>
                </c:pt>
                <c:pt idx="1">
                  <c:v>2081.5075948522226</c:v>
                </c:pt>
                <c:pt idx="2">
                  <c:v>1723.4482660454614</c:v>
                </c:pt>
                <c:pt idx="3">
                  <c:v>1450.6127352895546</c:v>
                </c:pt>
                <c:pt idx="4">
                  <c:v>1266.9293546107842</c:v>
                </c:pt>
                <c:pt idx="5">
                  <c:v>1148.2875164279055</c:v>
                </c:pt>
                <c:pt idx="6">
                  <c:v>1077.2350942740277</c:v>
                </c:pt>
                <c:pt idx="7">
                  <c:v>1042.4481894089979</c:v>
                </c:pt>
                <c:pt idx="8">
                  <c:v>1036.4127876530522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A0-4BC5-A120-BC08A11BD20F}"/>
            </c:ext>
          </c:extLst>
        </c:ser>
        <c:ser>
          <c:idx val="4"/>
          <c:order val="4"/>
          <c:tx>
            <c:v>ECAH 15MHz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ECAH!$D$6:$D$205</c:f>
              <c:numCache>
                <c:formatCode>General</c:formatCode>
                <c:ptCount val="200"/>
                <c:pt idx="0">
                  <c:v>3.6307746734104002E-2</c:v>
                </c:pt>
                <c:pt idx="1">
                  <c:v>7.2615493468208003E-2</c:v>
                </c:pt>
                <c:pt idx="2">
                  <c:v>0.108923240202312</c:v>
                </c:pt>
                <c:pt idx="3">
                  <c:v>0.14523098693641601</c:v>
                </c:pt>
                <c:pt idx="4">
                  <c:v>0.18153873367052001</c:v>
                </c:pt>
                <c:pt idx="5">
                  <c:v>0.21784648040462401</c:v>
                </c:pt>
                <c:pt idx="6">
                  <c:v>0.25415422713872798</c:v>
                </c:pt>
                <c:pt idx="7">
                  <c:v>0.29046197387283201</c:v>
                </c:pt>
                <c:pt idx="8">
                  <c:v>0.32676972060693599</c:v>
                </c:pt>
                <c:pt idx="9">
                  <c:v>0.36307746734104002</c:v>
                </c:pt>
                <c:pt idx="10">
                  <c:v>0.39938521407514399</c:v>
                </c:pt>
                <c:pt idx="11">
                  <c:v>0.43569296080924802</c:v>
                </c:pt>
                <c:pt idx="12">
                  <c:v>0.47200070754335199</c:v>
                </c:pt>
                <c:pt idx="13">
                  <c:v>0.50830845427745597</c:v>
                </c:pt>
                <c:pt idx="14">
                  <c:v>0.54461620101156005</c:v>
                </c:pt>
                <c:pt idx="15">
                  <c:v>0.58092394774566403</c:v>
                </c:pt>
                <c:pt idx="16">
                  <c:v>0.617231694479768</c:v>
                </c:pt>
                <c:pt idx="17">
                  <c:v>0.65353944121387197</c:v>
                </c:pt>
                <c:pt idx="18">
                  <c:v>0.68984718794797595</c:v>
                </c:pt>
                <c:pt idx="19">
                  <c:v>0.72615493468208003</c:v>
                </c:pt>
                <c:pt idx="20">
                  <c:v>0.76246268141618401</c:v>
                </c:pt>
                <c:pt idx="21">
                  <c:v>0.79877042815028798</c:v>
                </c:pt>
                <c:pt idx="22">
                  <c:v>0.83507817488439195</c:v>
                </c:pt>
                <c:pt idx="23">
                  <c:v>0.87138592161849604</c:v>
                </c:pt>
                <c:pt idx="24">
                  <c:v>0.90769366835260001</c:v>
                </c:pt>
                <c:pt idx="25">
                  <c:v>0.94400141508670299</c:v>
                </c:pt>
                <c:pt idx="26">
                  <c:v>0.98030916182080796</c:v>
                </c:pt>
                <c:pt idx="27">
                  <c:v>1.0166169085549099</c:v>
                </c:pt>
                <c:pt idx="28">
                  <c:v>1.0529246552890199</c:v>
                </c:pt>
                <c:pt idx="29">
                  <c:v>1.0892324020231201</c:v>
                </c:pt>
                <c:pt idx="30">
                  <c:v>1.1255401487572201</c:v>
                </c:pt>
                <c:pt idx="31">
                  <c:v>1.1618478954913301</c:v>
                </c:pt>
                <c:pt idx="32">
                  <c:v>1.19815564222543</c:v>
                </c:pt>
                <c:pt idx="33">
                  <c:v>1.23446338895954</c:v>
                </c:pt>
                <c:pt idx="34">
                  <c:v>1.27077113569364</c:v>
                </c:pt>
                <c:pt idx="35">
                  <c:v>1.30707888242774</c:v>
                </c:pt>
                <c:pt idx="36">
                  <c:v>1.3433866291618499</c:v>
                </c:pt>
                <c:pt idx="37">
                  <c:v>1.3796943758959499</c:v>
                </c:pt>
                <c:pt idx="38">
                  <c:v>1.4160021226300601</c:v>
                </c:pt>
                <c:pt idx="39">
                  <c:v>1.4523098693641601</c:v>
                </c:pt>
                <c:pt idx="40">
                  <c:v>1.48861761609826</c:v>
                </c:pt>
                <c:pt idx="41">
                  <c:v>1.52492536283237</c:v>
                </c:pt>
                <c:pt idx="42">
                  <c:v>1.56123310956647</c:v>
                </c:pt>
                <c:pt idx="43">
                  <c:v>1.59754085630058</c:v>
                </c:pt>
                <c:pt idx="44">
                  <c:v>1.6338486030346799</c:v>
                </c:pt>
                <c:pt idx="45">
                  <c:v>1.6701563497687799</c:v>
                </c:pt>
                <c:pt idx="46">
                  <c:v>1.7064640965028901</c:v>
                </c:pt>
                <c:pt idx="47">
                  <c:v>1.7427718432369901</c:v>
                </c:pt>
                <c:pt idx="48">
                  <c:v>1.7790795899711001</c:v>
                </c:pt>
                <c:pt idx="49">
                  <c:v>1.8153873367052</c:v>
                </c:pt>
                <c:pt idx="50">
                  <c:v>1.8516950834393</c:v>
                </c:pt>
                <c:pt idx="51">
                  <c:v>1.88800283017341</c:v>
                </c:pt>
                <c:pt idx="52">
                  <c:v>1.92431057690751</c:v>
                </c:pt>
                <c:pt idx="53">
                  <c:v>1.9606183236416199</c:v>
                </c:pt>
                <c:pt idx="54">
                  <c:v>1.9969260703757199</c:v>
                </c:pt>
                <c:pt idx="55">
                  <c:v>2.0332338171098199</c:v>
                </c:pt>
                <c:pt idx="56">
                  <c:v>2.0695415638439298</c:v>
                </c:pt>
                <c:pt idx="57">
                  <c:v>2.10584931057803</c:v>
                </c:pt>
                <c:pt idx="58">
                  <c:v>2.1421570573121298</c:v>
                </c:pt>
                <c:pt idx="59">
                  <c:v>2.1784648040462402</c:v>
                </c:pt>
                <c:pt idx="60">
                  <c:v>2.21477255078034</c:v>
                </c:pt>
                <c:pt idx="61">
                  <c:v>2.2510802975144499</c:v>
                </c:pt>
                <c:pt idx="62">
                  <c:v>2.2873880442485501</c:v>
                </c:pt>
                <c:pt idx="63">
                  <c:v>2.3236957909826499</c:v>
                </c:pt>
                <c:pt idx="64">
                  <c:v>2.3600035377167599</c:v>
                </c:pt>
                <c:pt idx="65">
                  <c:v>2.3963112844508601</c:v>
                </c:pt>
                <c:pt idx="66">
                  <c:v>2.43261903118497</c:v>
                </c:pt>
                <c:pt idx="67">
                  <c:v>2.4689267779190698</c:v>
                </c:pt>
                <c:pt idx="68">
                  <c:v>2.50523452465317</c:v>
                </c:pt>
                <c:pt idx="69">
                  <c:v>2.5415422713872799</c:v>
                </c:pt>
                <c:pt idx="70">
                  <c:v>2.5778500181213801</c:v>
                </c:pt>
                <c:pt idx="71">
                  <c:v>2.6141577648554901</c:v>
                </c:pt>
                <c:pt idx="72">
                  <c:v>2.6504655115895899</c:v>
                </c:pt>
                <c:pt idx="73">
                  <c:v>2.6867732583236998</c:v>
                </c:pt>
                <c:pt idx="74">
                  <c:v>2.7230810050578</c:v>
                </c:pt>
                <c:pt idx="75">
                  <c:v>2.7593887517918998</c:v>
                </c:pt>
                <c:pt idx="76">
                  <c:v>2.7956964985260102</c:v>
                </c:pt>
                <c:pt idx="77">
                  <c:v>2.83200424526011</c:v>
                </c:pt>
                <c:pt idx="78">
                  <c:v>2.8683119919942102</c:v>
                </c:pt>
                <c:pt idx="79">
                  <c:v>2.9046197387283201</c:v>
                </c:pt>
                <c:pt idx="80">
                  <c:v>2.9409274854624199</c:v>
                </c:pt>
                <c:pt idx="81">
                  <c:v>2.9772352321965299</c:v>
                </c:pt>
                <c:pt idx="82">
                  <c:v>3.0135429789306301</c:v>
                </c:pt>
                <c:pt idx="83">
                  <c:v>3.0498507256647298</c:v>
                </c:pt>
                <c:pt idx="84">
                  <c:v>3.0861584723988398</c:v>
                </c:pt>
                <c:pt idx="85">
                  <c:v>3.12246621913294</c:v>
                </c:pt>
                <c:pt idx="86">
                  <c:v>3.1587739658670499</c:v>
                </c:pt>
                <c:pt idx="87">
                  <c:v>3.1950817126011501</c:v>
                </c:pt>
                <c:pt idx="88">
                  <c:v>3.2313894593352499</c:v>
                </c:pt>
                <c:pt idx="89">
                  <c:v>3.2676972060693599</c:v>
                </c:pt>
                <c:pt idx="90">
                  <c:v>3.3040049528034601</c:v>
                </c:pt>
                <c:pt idx="91">
                  <c:v>3.34031269953757</c:v>
                </c:pt>
                <c:pt idx="92">
                  <c:v>3.3766204462716698</c:v>
                </c:pt>
                <c:pt idx="93">
                  <c:v>3.41292819300577</c:v>
                </c:pt>
                <c:pt idx="94">
                  <c:v>3.44923593973988</c:v>
                </c:pt>
                <c:pt idx="95">
                  <c:v>3.4855436864739802</c:v>
                </c:pt>
                <c:pt idx="96">
                  <c:v>3.5218514332080901</c:v>
                </c:pt>
                <c:pt idx="97">
                  <c:v>3.5581591799421899</c:v>
                </c:pt>
                <c:pt idx="98">
                  <c:v>3.5944669266762901</c:v>
                </c:pt>
                <c:pt idx="99">
                  <c:v>3.6307746734104001</c:v>
                </c:pt>
                <c:pt idx="100">
                  <c:v>3.6670824201444998</c:v>
                </c:pt>
                <c:pt idx="101">
                  <c:v>3.7033901668786098</c:v>
                </c:pt>
                <c:pt idx="102">
                  <c:v>3.73969791361271</c:v>
                </c:pt>
                <c:pt idx="103">
                  <c:v>3.7760056603468102</c:v>
                </c:pt>
                <c:pt idx="104">
                  <c:v>3.8123134070809201</c:v>
                </c:pt>
                <c:pt idx="105">
                  <c:v>3.8486211538150199</c:v>
                </c:pt>
                <c:pt idx="106">
                  <c:v>3.8849289005491299</c:v>
                </c:pt>
                <c:pt idx="107">
                  <c:v>3.9212366472832301</c:v>
                </c:pt>
                <c:pt idx="108">
                  <c:v>3.9575443940173298</c:v>
                </c:pt>
                <c:pt idx="109">
                  <c:v>3.9938521407514398</c:v>
                </c:pt>
                <c:pt idx="110">
                  <c:v>4.0301598874855404</c:v>
                </c:pt>
                <c:pt idx="111">
                  <c:v>4.0664676342196504</c:v>
                </c:pt>
                <c:pt idx="112">
                  <c:v>4.1027753809537497</c:v>
                </c:pt>
                <c:pt idx="113">
                  <c:v>4.1390831276878499</c:v>
                </c:pt>
                <c:pt idx="114">
                  <c:v>4.1753908744219599</c:v>
                </c:pt>
                <c:pt idx="115">
                  <c:v>4.2116986211560601</c:v>
                </c:pt>
                <c:pt idx="116">
                  <c:v>4.2480063678901701</c:v>
                </c:pt>
                <c:pt idx="117">
                  <c:v>4.2843141146242703</c:v>
                </c:pt>
                <c:pt idx="118">
                  <c:v>4.3206218613583696</c:v>
                </c:pt>
                <c:pt idx="119">
                  <c:v>4.3569296080924804</c:v>
                </c:pt>
                <c:pt idx="120">
                  <c:v>4.3932373548265797</c:v>
                </c:pt>
                <c:pt idx="121">
                  <c:v>4.4295451015606897</c:v>
                </c:pt>
                <c:pt idx="122">
                  <c:v>4.4658528482947899</c:v>
                </c:pt>
                <c:pt idx="123">
                  <c:v>4.5021605950288901</c:v>
                </c:pt>
                <c:pt idx="124">
                  <c:v>4.5384683417630001</c:v>
                </c:pt>
                <c:pt idx="125">
                  <c:v>4.5747760884971003</c:v>
                </c:pt>
                <c:pt idx="126">
                  <c:v>4.6110838352312102</c:v>
                </c:pt>
                <c:pt idx="127">
                  <c:v>4.6473915819653104</c:v>
                </c:pt>
                <c:pt idx="128">
                  <c:v>4.6836993286994097</c:v>
                </c:pt>
                <c:pt idx="129">
                  <c:v>4.7200070754335197</c:v>
                </c:pt>
                <c:pt idx="130">
                  <c:v>4.7563148221676199</c:v>
                </c:pt>
                <c:pt idx="131">
                  <c:v>4.7926225689017299</c:v>
                </c:pt>
                <c:pt idx="132">
                  <c:v>4.8289303156358301</c:v>
                </c:pt>
                <c:pt idx="133">
                  <c:v>4.8652380623699303</c:v>
                </c:pt>
                <c:pt idx="134">
                  <c:v>4.9015458091040403</c:v>
                </c:pt>
                <c:pt idx="135">
                  <c:v>4.9378535558381396</c:v>
                </c:pt>
                <c:pt idx="136">
                  <c:v>4.9741613025722398</c:v>
                </c:pt>
                <c:pt idx="137">
                  <c:v>5.0104690493063497</c:v>
                </c:pt>
                <c:pt idx="138">
                  <c:v>5.0467767960404499</c:v>
                </c:pt>
                <c:pt idx="139">
                  <c:v>5.0830845427745599</c:v>
                </c:pt>
                <c:pt idx="140">
                  <c:v>5.1193922895086601</c:v>
                </c:pt>
                <c:pt idx="141">
                  <c:v>5.1557000362427701</c:v>
                </c:pt>
                <c:pt idx="142">
                  <c:v>5.1920077829768703</c:v>
                </c:pt>
                <c:pt idx="143">
                  <c:v>5.2283155297109696</c:v>
                </c:pt>
                <c:pt idx="144">
                  <c:v>5.2646232764450804</c:v>
                </c:pt>
                <c:pt idx="145">
                  <c:v>5.3009310231791797</c:v>
                </c:pt>
                <c:pt idx="146">
                  <c:v>5.3372387699132897</c:v>
                </c:pt>
                <c:pt idx="147">
                  <c:v>5.3735465166473899</c:v>
                </c:pt>
                <c:pt idx="148">
                  <c:v>5.4098542633814901</c:v>
                </c:pt>
                <c:pt idx="149">
                  <c:v>5.4461620101156001</c:v>
                </c:pt>
                <c:pt idx="150">
                  <c:v>5.4824697568497003</c:v>
                </c:pt>
                <c:pt idx="151">
                  <c:v>5.5187775035837996</c:v>
                </c:pt>
                <c:pt idx="152">
                  <c:v>5.5550852503179096</c:v>
                </c:pt>
                <c:pt idx="153">
                  <c:v>5.5913929970520098</c:v>
                </c:pt>
                <c:pt idx="154">
                  <c:v>5.6277007437861197</c:v>
                </c:pt>
                <c:pt idx="155">
                  <c:v>5.6640084905202199</c:v>
                </c:pt>
                <c:pt idx="156">
                  <c:v>5.7003162372543299</c:v>
                </c:pt>
                <c:pt idx="157">
                  <c:v>5.7366239839884301</c:v>
                </c:pt>
                <c:pt idx="158">
                  <c:v>5.7729317307225303</c:v>
                </c:pt>
                <c:pt idx="159">
                  <c:v>5.8092394774566403</c:v>
                </c:pt>
                <c:pt idx="160">
                  <c:v>5.8455472241907396</c:v>
                </c:pt>
                <c:pt idx="161">
                  <c:v>5.8818549709248398</c:v>
                </c:pt>
                <c:pt idx="162">
                  <c:v>5.9181627176589497</c:v>
                </c:pt>
                <c:pt idx="163">
                  <c:v>5.9544704643930499</c:v>
                </c:pt>
                <c:pt idx="164">
                  <c:v>5.9907782111271599</c:v>
                </c:pt>
                <c:pt idx="165">
                  <c:v>6.0270859578612601</c:v>
                </c:pt>
                <c:pt idx="166">
                  <c:v>6.0633937045953603</c:v>
                </c:pt>
                <c:pt idx="167">
                  <c:v>6.0997014513294703</c:v>
                </c:pt>
                <c:pt idx="168">
                  <c:v>6.1360091980635696</c:v>
                </c:pt>
                <c:pt idx="169">
                  <c:v>6.1723169447976796</c:v>
                </c:pt>
                <c:pt idx="170">
                  <c:v>6.2086246915317798</c:v>
                </c:pt>
                <c:pt idx="171">
                  <c:v>6.24493243826588</c:v>
                </c:pt>
                <c:pt idx="172">
                  <c:v>6.2812401849999899</c:v>
                </c:pt>
                <c:pt idx="173">
                  <c:v>6.3175479317340901</c:v>
                </c:pt>
                <c:pt idx="174">
                  <c:v>6.3538556784682001</c:v>
                </c:pt>
                <c:pt idx="175">
                  <c:v>6.3901634252023003</c:v>
                </c:pt>
                <c:pt idx="176">
                  <c:v>6.4264711719363996</c:v>
                </c:pt>
                <c:pt idx="177">
                  <c:v>6.4627789186705096</c:v>
                </c:pt>
                <c:pt idx="178">
                  <c:v>6.4990866654046098</c:v>
                </c:pt>
                <c:pt idx="179">
                  <c:v>6.5353944121387197</c:v>
                </c:pt>
                <c:pt idx="180">
                  <c:v>6.5717021588728199</c:v>
                </c:pt>
                <c:pt idx="181">
                  <c:v>6.6080099056069201</c:v>
                </c:pt>
                <c:pt idx="182">
                  <c:v>6.6443176523410301</c:v>
                </c:pt>
                <c:pt idx="183">
                  <c:v>6.6806253990751303</c:v>
                </c:pt>
                <c:pt idx="184">
                  <c:v>6.7169331458092403</c:v>
                </c:pt>
                <c:pt idx="185">
                  <c:v>6.7532408925433396</c:v>
                </c:pt>
                <c:pt idx="186">
                  <c:v>6.7895486392774398</c:v>
                </c:pt>
                <c:pt idx="187">
                  <c:v>6.8258563860115498</c:v>
                </c:pt>
                <c:pt idx="188">
                  <c:v>6.86216413274565</c:v>
                </c:pt>
                <c:pt idx="189">
                  <c:v>6.8984718794797599</c:v>
                </c:pt>
                <c:pt idx="190">
                  <c:v>6.9347796262138601</c:v>
                </c:pt>
                <c:pt idx="191">
                  <c:v>6.9710873729479603</c:v>
                </c:pt>
                <c:pt idx="192">
                  <c:v>7.0073951196820703</c:v>
                </c:pt>
                <c:pt idx="193">
                  <c:v>7.0437028664161696</c:v>
                </c:pt>
                <c:pt idx="194">
                  <c:v>7.0800106131502796</c:v>
                </c:pt>
                <c:pt idx="195">
                  <c:v>7.1163183598843798</c:v>
                </c:pt>
                <c:pt idx="196">
                  <c:v>7.15262610661848</c:v>
                </c:pt>
                <c:pt idx="197">
                  <c:v>7.1889338533525899</c:v>
                </c:pt>
                <c:pt idx="198">
                  <c:v>7.2252416000866901</c:v>
                </c:pt>
                <c:pt idx="199">
                  <c:v>7.2615493468208001</c:v>
                </c:pt>
              </c:numCache>
            </c:numRef>
          </c:xVal>
          <c:yVal>
            <c:numRef>
              <c:f>ECAH!$K$6:$K$205</c:f>
              <c:numCache>
                <c:formatCode>General</c:formatCode>
                <c:ptCount val="200"/>
                <c:pt idx="0">
                  <c:v>11.805121969030299</c:v>
                </c:pt>
                <c:pt idx="1">
                  <c:v>44.871732048033103</c:v>
                </c:pt>
                <c:pt idx="2">
                  <c:v>96.733032454413703</c:v>
                </c:pt>
                <c:pt idx="3">
                  <c:v>164.72971954410301</c:v>
                </c:pt>
                <c:pt idx="4">
                  <c:v>246.22421162293401</c:v>
                </c:pt>
                <c:pt idx="5">
                  <c:v>338.63227970781202</c:v>
                </c:pt>
                <c:pt idx="6">
                  <c:v>439.46054293713701</c:v>
                </c:pt>
                <c:pt idx="7">
                  <c:v>546.345412828402</c:v>
                </c:pt>
                <c:pt idx="8">
                  <c:v>657.08934172134695</c:v>
                </c:pt>
                <c:pt idx="9">
                  <c:v>769.69132239017404</c:v>
                </c:pt>
                <c:pt idx="10">
                  <c:v>882.36948974961604</c:v>
                </c:pt>
                <c:pt idx="11">
                  <c:v>993.574804749397</c:v>
                </c:pt>
                <c:pt idx="12">
                  <c:v>1101.99577235225</c:v>
                </c:pt>
                <c:pt idx="13">
                  <c:v>1206.5549053048701</c:v>
                </c:pt>
                <c:pt idx="14">
                  <c:v>1306.3981840495301</c:v>
                </c:pt>
                <c:pt idx="15">
                  <c:v>1400.87906673679</c:v>
                </c:pt>
                <c:pt idx="16">
                  <c:v>1489.538685473</c:v>
                </c:pt>
                <c:pt idx="17">
                  <c:v>1572.0837882512701</c:v>
                </c:pt>
                <c:pt idx="18">
                  <c:v>1648.3638001174099</c:v>
                </c:pt>
                <c:pt idx="19">
                  <c:v>1718.3481251455601</c:v>
                </c:pt>
                <c:pt idx="20">
                  <c:v>1782.10453739117</c:v>
                </c:pt>
                <c:pt idx="21">
                  <c:v>1839.7792571172299</c:v>
                </c:pt>
                <c:pt idx="22">
                  <c:v>1891.5790665499801</c:v>
                </c:pt>
                <c:pt idx="23">
                  <c:v>1937.75564273128</c:v>
                </c:pt>
                <c:pt idx="24">
                  <c:v>1978.5921245346401</c:v>
                </c:pt>
                <c:pt idx="25">
                  <c:v>2014.3918346150001</c:v>
                </c:pt>
                <c:pt idx="26">
                  <c:v>2045.4690009327701</c:v>
                </c:pt>
                <c:pt idx="27">
                  <c:v>2072.1412795627002</c:v>
                </c:pt>
                <c:pt idx="28">
                  <c:v>2094.72386397017</c:v>
                </c:pt>
                <c:pt idx="29">
                  <c:v>2113.5249631196298</c:v>
                </c:pt>
                <c:pt idx="30">
                  <c:v>2128.8424344694799</c:v>
                </c:pt>
                <c:pt idx="31">
                  <c:v>2140.9613817592999</c:v>
                </c:pt>
                <c:pt idx="32">
                  <c:v>2150.15253898936</c:v>
                </c:pt>
                <c:pt idx="33">
                  <c:v>2156.6712891675202</c:v>
                </c:pt>
                <c:pt idx="34">
                  <c:v>2160.7571847044501</c:v>
                </c:pt>
                <c:pt idx="35">
                  <c:v>2162.6338575571199</c:v>
                </c:pt>
                <c:pt idx="36">
                  <c:v>2162.50922656181</c:v>
                </c:pt>
                <c:pt idx="37">
                  <c:v>2160.57592329514</c:v>
                </c:pt>
                <c:pt idx="38">
                  <c:v>2157.0118763759601</c:v>
                </c:pt>
                <c:pt idx="39">
                  <c:v>2151.9810012911898</c:v>
                </c:pt>
                <c:pt idx="40">
                  <c:v>2145.6339593041198</c:v>
                </c:pt>
                <c:pt idx="41">
                  <c:v>2138.10895137133</c:v>
                </c:pt>
                <c:pt idx="42">
                  <c:v>2129.5325260724399</c:v>
                </c:pt>
                <c:pt idx="43">
                  <c:v>2120.0203814647498</c:v>
                </c:pt>
                <c:pt idx="44">
                  <c:v>2109.6781491043598</c:v>
                </c:pt>
                <c:pt idx="45">
                  <c:v>2098.6021502175399</c:v>
                </c:pt>
                <c:pt idx="46">
                  <c:v>2086.8801175773901</c:v>
                </c:pt>
                <c:pt idx="47">
                  <c:v>2074.5918796012702</c:v>
                </c:pt>
                <c:pt idx="48">
                  <c:v>2061.8100033196201</c:v>
                </c:pt>
                <c:pt idx="49">
                  <c:v>2048.6003963604398</c:v>
                </c:pt>
                <c:pt idx="50">
                  <c:v>2035.0228672927999</c:v>
                </c:pt>
                <c:pt idx="51">
                  <c:v>2021.13164545875</c:v>
                </c:pt>
                <c:pt idx="52">
                  <c:v>2006.97586194887</c:v>
                </c:pt>
                <c:pt idx="53">
                  <c:v>1992.5999928598901</c:v>
                </c:pt>
                <c:pt idx="54">
                  <c:v>1978.04426717655</c:v>
                </c:pt>
                <c:pt idx="55">
                  <c:v>1963.3450415933</c:v>
                </c:pt>
                <c:pt idx="56">
                  <c:v>1948.53514381835</c:v>
                </c:pt>
                <c:pt idx="57">
                  <c:v>1933.6441872067601</c:v>
                </c:pt>
                <c:pt idx="58">
                  <c:v>1918.69885825752</c:v>
                </c:pt>
                <c:pt idx="59">
                  <c:v>1903.72317943024</c:v>
                </c:pt>
                <c:pt idx="60">
                  <c:v>1888.7387490229401</c:v>
                </c:pt>
                <c:pt idx="61">
                  <c:v>1873.7649599660001</c:v>
                </c:pt>
                <c:pt idx="62">
                  <c:v>1858.8191994404699</c:v>
                </c:pt>
                <c:pt idx="63">
                  <c:v>1843.91703068575</c:v>
                </c:pt>
                <c:pt idx="64">
                  <c:v>1829.0723587983</c:v>
                </c:pt>
                <c:pt idx="65">
                  <c:v>1814.29758153835</c:v>
                </c:pt>
                <c:pt idx="66">
                  <c:v>1799.6037268847299</c:v>
                </c:pt>
                <c:pt idx="67">
                  <c:v>1785.0005781437001</c:v>
                </c:pt>
                <c:pt idx="68">
                  <c:v>1770.49678795104</c:v>
                </c:pt>
                <c:pt idx="69">
                  <c:v>1756.0999820199199</c:v>
                </c:pt>
                <c:pt idx="70">
                  <c:v>1741.81685358604</c:v>
                </c:pt>
                <c:pt idx="71">
                  <c:v>1727.65324943117</c:v>
                </c:pt>
                <c:pt idx="72">
                  <c:v>1713.6142482421999</c:v>
                </c:pt>
                <c:pt idx="73">
                  <c:v>1699.70423187711</c:v>
                </c:pt>
                <c:pt idx="74">
                  <c:v>1685.9269502903301</c:v>
                </c:pt>
                <c:pt idx="75">
                  <c:v>1672.2855807251001</c:v>
                </c:pt>
                <c:pt idx="76">
                  <c:v>1658.7827815877399</c:v>
                </c:pt>
                <c:pt idx="77">
                  <c:v>1645.42074148494</c:v>
                </c:pt>
                <c:pt idx="78">
                  <c:v>1632.20122393581</c:v>
                </c:pt>
                <c:pt idx="79">
                  <c:v>1619.12560815339</c:v>
                </c:pt>
                <c:pt idx="80">
                  <c:v>1606.19492607862</c:v>
                </c:pt>
                <c:pt idx="81">
                  <c:v>1593.40989627408</c:v>
                </c:pt>
                <c:pt idx="82">
                  <c:v>1580.77095470067</c:v>
                </c:pt>
                <c:pt idx="83">
                  <c:v>1568.2782828163899</c:v>
                </c:pt>
                <c:pt idx="84">
                  <c:v>1555.93183317275</c:v>
                </c:pt>
                <c:pt idx="85">
                  <c:v>1543.73135274633</c:v>
                </c:pt>
                <c:pt idx="86">
                  <c:v>1531.6764041941401</c:v>
                </c:pt>
                <c:pt idx="87">
                  <c:v>1519.76638523367</c:v>
                </c:pt>
                <c:pt idx="88">
                  <c:v>1508.00054629034</c:v>
                </c:pt>
                <c:pt idx="89">
                  <c:v>1496.3780065877299</c:v>
                </c:pt>
                <c:pt idx="90">
                  <c:v>1484.89776880097</c:v>
                </c:pt>
                <c:pt idx="91">
                  <c:v>1473.55873239627</c:v>
                </c:pt>
                <c:pt idx="92">
                  <c:v>1462.3597058099699</c:v>
                </c:pt>
                <c:pt idx="93">
                  <c:v>1451.2994174754899</c:v>
                </c:pt>
                <c:pt idx="94">
                  <c:v>1440.3765259234201</c:v>
                </c:pt>
                <c:pt idx="95">
                  <c:v>1429.58962894259</c:v>
                </c:pt>
                <c:pt idx="96">
                  <c:v>1418.9372718857001</c:v>
                </c:pt>
                <c:pt idx="97">
                  <c:v>1408.4179552742401</c:v>
                </c:pt>
                <c:pt idx="98">
                  <c:v>1398.0301416608499</c:v>
                </c:pt>
                <c:pt idx="99">
                  <c:v>1387.7722618865801</c:v>
                </c:pt>
                <c:pt idx="100">
                  <c:v>1377.64272073437</c:v>
                </c:pt>
                <c:pt idx="101">
                  <c:v>1367.63990208514</c:v>
                </c:pt>
                <c:pt idx="102">
                  <c:v>1357.7621735472101</c:v>
                </c:pt>
                <c:pt idx="103">
                  <c:v>1348.0078907012601</c:v>
                </c:pt>
                <c:pt idx="104">
                  <c:v>1338.37540087155</c:v>
                </c:pt>
                <c:pt idx="105">
                  <c:v>1328.86304659342</c:v>
                </c:pt>
                <c:pt idx="106">
                  <c:v>1319.4691686998499</c:v>
                </c:pt>
                <c:pt idx="107">
                  <c:v>1310.1921091023301</c:v>
                </c:pt>
                <c:pt idx="108">
                  <c:v>1301.03021331849</c:v>
                </c:pt>
                <c:pt idx="109">
                  <c:v>1291.9818327051901</c:v>
                </c:pt>
                <c:pt idx="110">
                  <c:v>1283.0453264801899</c:v>
                </c:pt>
                <c:pt idx="111">
                  <c:v>1274.21906351661</c:v>
                </c:pt>
                <c:pt idx="112">
                  <c:v>1265.5014239560701</c:v>
                </c:pt>
                <c:pt idx="113">
                  <c:v>1256.8908006064501</c:v>
                </c:pt>
                <c:pt idx="114">
                  <c:v>1248.3856002238699</c:v>
                </c:pt>
                <c:pt idx="115">
                  <c:v>1239.98424460764</c:v>
                </c:pt>
                <c:pt idx="116">
                  <c:v>1231.68517158072</c:v>
                </c:pt>
                <c:pt idx="117">
                  <c:v>1223.4868358245101</c:v>
                </c:pt>
                <c:pt idx="118">
                  <c:v>1215.38770962782</c:v>
                </c:pt>
                <c:pt idx="119">
                  <c:v>1207.38628350409</c:v>
                </c:pt>
                <c:pt idx="120">
                  <c:v>1199.48106674071</c:v>
                </c:pt>
                <c:pt idx="121">
                  <c:v>1191.6705878365101</c:v>
                </c:pt>
                <c:pt idx="122">
                  <c:v>1183.9533948923799</c:v>
                </c:pt>
                <c:pt idx="123">
                  <c:v>1176.32805590365</c:v>
                </c:pt>
                <c:pt idx="124">
                  <c:v>1168.7931589981199</c:v>
                </c:pt>
                <c:pt idx="125">
                  <c:v>1161.34731262573</c:v>
                </c:pt>
                <c:pt idx="126">
                  <c:v>1153.98914568434</c:v>
                </c:pt>
                <c:pt idx="127">
                  <c:v>1146.7173076021099</c:v>
                </c:pt>
                <c:pt idx="128">
                  <c:v>1139.5304683726899</c:v>
                </c:pt>
                <c:pt idx="129">
                  <c:v>1132.42731856417</c:v>
                </c:pt>
                <c:pt idx="130">
                  <c:v>1125.40656928013</c:v>
                </c:pt>
                <c:pt idx="131">
                  <c:v>1118.46695209162</c:v>
                </c:pt>
                <c:pt idx="132">
                  <c:v>1111.6072189543199</c:v>
                </c:pt>
                <c:pt idx="133">
                  <c:v>1104.8261420803401</c:v>
                </c:pt>
                <c:pt idx="134">
                  <c:v>1098.1225138053101</c:v>
                </c:pt>
                <c:pt idx="135">
                  <c:v>1091.4951464237299</c:v>
                </c:pt>
                <c:pt idx="136">
                  <c:v>1084.94287201827</c:v>
                </c:pt>
                <c:pt idx="137">
                  <c:v>1078.4645422629201</c:v>
                </c:pt>
                <c:pt idx="138">
                  <c:v>1072.05902821528</c:v>
                </c:pt>
                <c:pt idx="139">
                  <c:v>1065.72522010736</c:v>
                </c:pt>
                <c:pt idx="140">
                  <c:v>1059.4620271040301</c:v>
                </c:pt>
                <c:pt idx="141">
                  <c:v>1053.26837708331</c:v>
                </c:pt>
                <c:pt idx="142">
                  <c:v>1047.1432163777299</c:v>
                </c:pt>
                <c:pt idx="143">
                  <c:v>1041.0855095307199</c:v>
                </c:pt>
                <c:pt idx="144">
                  <c:v>1035.09423903991</c:v>
                </c:pt>
                <c:pt idx="145">
                  <c:v>1029.16840509956</c:v>
                </c:pt>
                <c:pt idx="146">
                  <c:v>1023.30702533083</c:v>
                </c:pt>
                <c:pt idx="147">
                  <c:v>1017.50913452189</c:v>
                </c:pt>
                <c:pt idx="148">
                  <c:v>1011.77378435892</c:v>
                </c:pt>
                <c:pt idx="149">
                  <c:v>1006.10004315444</c:v>
                </c:pt>
                <c:pt idx="150">
                  <c:v>1000.48699558081</c:v>
                </c:pt>
                <c:pt idx="151">
                  <c:v>994.93374240050298</c:v>
                </c:pt>
                <c:pt idx="152">
                  <c:v>989.43940019548802</c:v>
                </c:pt>
                <c:pt idx="153">
                  <c:v>984.00310109583802</c:v>
                </c:pt>
                <c:pt idx="154">
                  <c:v>978.62399252299099</c:v>
                </c:pt>
                <c:pt idx="155">
                  <c:v>973.30123691242295</c:v>
                </c:pt>
                <c:pt idx="156">
                  <c:v>968.03401145521696</c:v>
                </c:pt>
                <c:pt idx="157">
                  <c:v>962.82150783880604</c:v>
                </c:pt>
                <c:pt idx="158">
                  <c:v>957.66293198110702</c:v>
                </c:pt>
                <c:pt idx="159">
                  <c:v>952.557503781847</c:v>
                </c:pt>
                <c:pt idx="160">
                  <c:v>947.50445686287401</c:v>
                </c:pt>
                <c:pt idx="161">
                  <c:v>942.50303832003306</c:v>
                </c:pt>
                <c:pt idx="162">
                  <c:v>937.55250847299305</c:v>
                </c:pt>
                <c:pt idx="163">
                  <c:v>932.65214062565997</c:v>
                </c:pt>
                <c:pt idx="164">
                  <c:v>927.80122081776801</c:v>
                </c:pt>
                <c:pt idx="165">
                  <c:v>922.99904759369394</c:v>
                </c:pt>
                <c:pt idx="166">
                  <c:v>918.24493176383498</c:v>
                </c:pt>
                <c:pt idx="167">
                  <c:v>913.53819617576403</c:v>
                </c:pt>
                <c:pt idx="168">
                  <c:v>908.87817548628902</c:v>
                </c:pt>
                <c:pt idx="169">
                  <c:v>904.26421593732096</c:v>
                </c:pt>
                <c:pt idx="170">
                  <c:v>899.695675135751</c:v>
                </c:pt>
                <c:pt idx="171">
                  <c:v>895.17192184066198</c:v>
                </c:pt>
                <c:pt idx="172">
                  <c:v>890.692335743022</c:v>
                </c:pt>
                <c:pt idx="173">
                  <c:v>886.25630726424902</c:v>
                </c:pt>
                <c:pt idx="174">
                  <c:v>881.86323734631299</c:v>
                </c:pt>
                <c:pt idx="175">
                  <c:v>877.51253725006995</c:v>
                </c:pt>
                <c:pt idx="176">
                  <c:v>873.20362836189804</c:v>
                </c:pt>
                <c:pt idx="177">
                  <c:v>868.93594199193501</c:v>
                </c:pt>
                <c:pt idx="178">
                  <c:v>864.70891918772202</c:v>
                </c:pt>
                <c:pt idx="179">
                  <c:v>860.52201054630405</c:v>
                </c:pt>
                <c:pt idx="180">
                  <c:v>856.374676027997</c:v>
                </c:pt>
                <c:pt idx="181">
                  <c:v>852.26638478003497</c:v>
                </c:pt>
                <c:pt idx="182">
                  <c:v>848.19661495462196</c:v>
                </c:pt>
                <c:pt idx="183">
                  <c:v>844.16485353962105</c:v>
                </c:pt>
                <c:pt idx="184">
                  <c:v>840.17059618616497</c:v>
                </c:pt>
                <c:pt idx="185">
                  <c:v>836.21334704037395</c:v>
                </c:pt>
                <c:pt idx="186">
                  <c:v>832.29261858390805</c:v>
                </c:pt>
                <c:pt idx="187">
                  <c:v>828.407931469235</c:v>
                </c:pt>
                <c:pt idx="188">
                  <c:v>824.55881436458696</c:v>
                </c:pt>
                <c:pt idx="189">
                  <c:v>820.74480379990905</c:v>
                </c:pt>
                <c:pt idx="190">
                  <c:v>816.96544401523204</c:v>
                </c:pt>
                <c:pt idx="191">
                  <c:v>813.22028681044299</c:v>
                </c:pt>
                <c:pt idx="192">
                  <c:v>809.50889140555898</c:v>
                </c:pt>
                <c:pt idx="193">
                  <c:v>805.83082429365004</c:v>
                </c:pt>
                <c:pt idx="194">
                  <c:v>802.18565910321695</c:v>
                </c:pt>
                <c:pt idx="195">
                  <c:v>798.57297646267295</c:v>
                </c:pt>
                <c:pt idx="196">
                  <c:v>794.99236386444204</c:v>
                </c:pt>
                <c:pt idx="197">
                  <c:v>791.44341553791605</c:v>
                </c:pt>
                <c:pt idx="198">
                  <c:v>787.92573231690199</c:v>
                </c:pt>
                <c:pt idx="199">
                  <c:v>784.43892151509306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A0-4BC5-A120-BC08A11BD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441224"/>
        <c:axId val="532439656"/>
      </c:scatterChart>
      <c:valAx>
        <c:axId val="532441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k</a:t>
                </a:r>
                <a:r>
                  <a:rPr lang="en-GB" baseline="-25000"/>
                  <a:t>s</a:t>
                </a:r>
                <a:r>
                  <a:rPr lang="en-GB"/>
                  <a:t>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439656"/>
        <c:crossesAt val="0"/>
        <c:crossBetween val="midCat"/>
      </c:valAx>
      <c:valAx>
        <c:axId val="532439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power dissipation/[Re(k</a:t>
                </a:r>
                <a:r>
                  <a:rPr lang="en-GB" baseline="-25000"/>
                  <a:t>c</a:t>
                </a:r>
                <a:r>
                  <a:rPr lang="en-GB"/>
                  <a:t>)·a</a:t>
                </a:r>
                <a:r>
                  <a:rPr lang="en-GB" baseline="30000"/>
                  <a:t>3</a:t>
                </a:r>
                <a:r>
                  <a:rPr lang="en-GB"/>
                  <a:t>], Wm</a:t>
                </a:r>
                <a:r>
                  <a:rPr lang="en-GB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2441224"/>
        <c:crossesAt val="1.0000000000000002E-2"/>
        <c:crossBetween val="midCat"/>
      </c:valAx>
      <c:spPr>
        <a:noFill/>
        <a:ln w="317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5046250286675331"/>
          <c:y val="0.10209365988627959"/>
          <c:w val="0.30155582426440947"/>
          <c:h val="0.41265059212588318"/>
        </c:manualLayout>
      </c:layout>
      <c:overlay val="0"/>
      <c:spPr>
        <a:noFill/>
        <a:ln w="317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1092888316549"/>
          <c:y val="8.0160642570281146E-2"/>
          <c:w val="0.76103365966588543"/>
          <c:h val="0.78360383265344846"/>
        </c:manualLayout>
      </c:layout>
      <c:scatterChart>
        <c:scatterStyle val="lineMarker"/>
        <c:varyColors val="0"/>
        <c:ser>
          <c:idx val="0"/>
          <c:order val="0"/>
          <c:tx>
            <c:v>FEM 15MHz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'Viscous power dissipation ksr'!$A$7:$A$15</c:f>
              <c:numCache>
                <c:formatCode>General</c:formatCode>
                <c:ptCount val="9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</c:numCache>
            </c:numRef>
          </c:xVal>
          <c:yVal>
            <c:numRef>
              <c:f>'Viscous power dissipation ksr'!$F$7:$F$15</c:f>
              <c:numCache>
                <c:formatCode>0.00E+00</c:formatCode>
                <c:ptCount val="9"/>
                <c:pt idx="0">
                  <c:v>2.3302973460857412E-2</c:v>
                </c:pt>
                <c:pt idx="1">
                  <c:v>0.60184135956026408</c:v>
                </c:pt>
                <c:pt idx="2">
                  <c:v>3.45846968349993</c:v>
                </c:pt>
                <c:pt idx="3">
                  <c:v>10.757025646579121</c:v>
                </c:pt>
                <c:pt idx="4">
                  <c:v>24.218134132460531</c:v>
                </c:pt>
                <c:pt idx="5">
                  <c:v>44.660563472440977</c:v>
                </c:pt>
                <c:pt idx="6">
                  <c:v>72.516833500399557</c:v>
                </c:pt>
                <c:pt idx="7">
                  <c:v>107.72559129199863</c:v>
                </c:pt>
                <c:pt idx="8">
                  <c:v>150.32785648202093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10-436A-BEE9-6358E198C15F}"/>
            </c:ext>
          </c:extLst>
        </c:ser>
        <c:ser>
          <c:idx val="3"/>
          <c:order val="1"/>
          <c:tx>
            <c:v>Analytical 15MHz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19050">
                <a:noFill/>
              </a:ln>
              <a:effectLst/>
            </c:spPr>
          </c:marker>
          <c:xVal>
            <c:numRef>
              <c:f>ECAH!$B$6:$B$205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ECAH!$J$6:$J$205</c:f>
              <c:numCache>
                <c:formatCode>0.00E+00</c:formatCode>
                <c:ptCount val="200"/>
                <c:pt idx="0">
                  <c:v>9.2903017165924492E-6</c:v>
                </c:pt>
                <c:pt idx="1">
                  <c:v>2.8250241233657402E-4</c:v>
                </c:pt>
                <c:pt idx="2">
                  <c:v>2.05540735751321E-3</c:v>
                </c:pt>
                <c:pt idx="3">
                  <c:v>8.2968124528682904E-3</c:v>
                </c:pt>
                <c:pt idx="4">
                  <c:v>2.4221448345771203E-2</c:v>
                </c:pt>
                <c:pt idx="5">
                  <c:v>5.7562738315345703E-2</c:v>
                </c:pt>
                <c:pt idx="6">
                  <c:v>0.118624214062932</c:v>
                </c:pt>
                <c:pt idx="7">
                  <c:v>0.22013880372125899</c:v>
                </c:pt>
                <c:pt idx="8">
                  <c:v>0.37697390744117504</c:v>
                </c:pt>
                <c:pt idx="9">
                  <c:v>0.60572560219258098</c:v>
                </c:pt>
                <c:pt idx="10">
                  <c:v>0.92424663564206899</c:v>
                </c:pt>
                <c:pt idx="11">
                  <c:v>1.3511502573082301</c:v>
                </c:pt>
                <c:pt idx="12">
                  <c:v>1.9053261383996201</c:v>
                </c:pt>
                <c:pt idx="13">
                  <c:v>2.60549675579934</c:v>
                </c:pt>
                <c:pt idx="14">
                  <c:v>3.4698338964545399</c:v>
                </c:pt>
                <c:pt idx="15">
                  <c:v>4.5156464708007</c:v>
                </c:pt>
                <c:pt idx="16">
                  <c:v>5.7591433837015495</c:v>
                </c:pt>
                <c:pt idx="17">
                  <c:v>7.2152692896160495</c:v>
                </c:pt>
                <c:pt idx="18">
                  <c:v>8.8976068341572194</c:v>
                </c:pt>
                <c:pt idx="19">
                  <c:v>10.818336365264701</c:v>
                </c:pt>
                <c:pt idx="20">
                  <c:v>12.9882428471373</c:v>
                </c:pt>
                <c:pt idx="21">
                  <c:v>15.416759608922399</c:v>
                </c:pt>
                <c:pt idx="22">
                  <c:v>18.112039110734202</c:v>
                </c:pt>
                <c:pt idx="23">
                  <c:v>21.0810420937533</c:v>
                </c:pt>
                <c:pt idx="24">
                  <c:v>24.329637724232203</c:v>
                </c:pt>
                <c:pt idx="25">
                  <c:v>27.8627088180437</c:v>
                </c:pt>
                <c:pt idx="26">
                  <c:v>31.684257539330602</c:v>
                </c:pt>
                <c:pt idx="27">
                  <c:v>35.797508146348704</c:v>
                </c:pt>
                <c:pt idx="28">
                  <c:v>40.205004418126997</c:v>
                </c:pt>
                <c:pt idx="29">
                  <c:v>44.908700257392702</c:v>
                </c:pt>
                <c:pt idx="30">
                  <c:v>49.910042542849297</c:v>
                </c:pt>
                <c:pt idx="31">
                  <c:v>55.210045961681708</c:v>
                </c:pt>
                <c:pt idx="32">
                  <c:v>60.8093597759554</c:v>
                </c:pt>
                <c:pt idx="33">
                  <c:v>66.708326850250799</c:v>
                </c:pt>
                <c:pt idx="34">
                  <c:v>72.907035380040895</c:v>
                </c:pt>
                <c:pt idx="35">
                  <c:v>79.405363880626396</c:v>
                </c:pt>
                <c:pt idx="36">
                  <c:v>86.203020079734898</c:v>
                </c:pt>
                <c:pt idx="37">
                  <c:v>93.299574278237102</c:v>
                </c:pt>
                <c:pt idx="38">
                  <c:v>100.69448787754899</c:v>
                </c:pt>
                <c:pt idx="39">
                  <c:v>108.387137544228</c:v>
                </c:pt>
                <c:pt idx="40">
                  <c:v>116.376835686953</c:v>
                </c:pt>
                <c:pt idx="41">
                  <c:v>124.66284760018399</c:v>
                </c:pt>
                <c:pt idx="42">
                  <c:v>133.24440585060299</c:v>
                </c:pt>
                <c:pt idx="43">
                  <c:v>142.120722192599</c:v>
                </c:pt>
                <c:pt idx="44">
                  <c:v>151.29099743646398</c:v>
                </c:pt>
                <c:pt idx="45">
                  <c:v>160.75442954414601</c:v>
                </c:pt>
                <c:pt idx="46">
                  <c:v>170.51022021367598</c:v>
                </c:pt>
                <c:pt idx="47">
                  <c:v>180.557580230658</c:v>
                </c:pt>
                <c:pt idx="48">
                  <c:v>190.89573370520401</c:v>
                </c:pt>
                <c:pt idx="49">
                  <c:v>201.523921447492</c:v>
                </c:pt>
                <c:pt idx="50">
                  <c:v>212.44140356749801</c:v>
                </c:pt>
                <c:pt idx="51">
                  <c:v>223.64746144282799</c:v>
                </c:pt>
                <c:pt idx="52">
                  <c:v>235.14139919189103</c:v>
                </c:pt>
                <c:pt idx="53">
                  <c:v>246.92254467938997</c:v>
                </c:pt>
                <c:pt idx="54">
                  <c:v>258.99025016263101</c:v>
                </c:pt>
                <c:pt idx="55">
                  <c:v>271.34389267265402</c:v>
                </c:pt>
                <c:pt idx="56">
                  <c:v>283.982874106412</c:v>
                </c:pt>
                <c:pt idx="57">
                  <c:v>296.90662116155897</c:v>
                </c:pt>
                <c:pt idx="58">
                  <c:v>310.114585074746</c:v>
                </c:pt>
                <c:pt idx="59">
                  <c:v>323.60624125070001</c:v>
                </c:pt>
                <c:pt idx="60">
                  <c:v>337.38108877939897</c:v>
                </c:pt>
                <c:pt idx="61">
                  <c:v>351.43864986140898</c:v>
                </c:pt>
                <c:pt idx="62">
                  <c:v>365.77846919020601</c:v>
                </c:pt>
                <c:pt idx="63">
                  <c:v>380.40011326139103</c:v>
                </c:pt>
                <c:pt idx="64">
                  <c:v>395.30316967594297</c:v>
                </c:pt>
                <c:pt idx="65">
                  <c:v>410.48724637282902</c:v>
                </c:pt>
                <c:pt idx="66">
                  <c:v>425.95197089078198</c:v>
                </c:pt>
                <c:pt idx="67">
                  <c:v>441.69698958865501</c:v>
                </c:pt>
                <c:pt idx="68">
                  <c:v>457.721966883844</c:v>
                </c:pt>
                <c:pt idx="69">
                  <c:v>474.026584481876</c:v>
                </c:pt>
                <c:pt idx="70">
                  <c:v>490.61054060844299</c:v>
                </c:pt>
                <c:pt idx="71">
                  <c:v>507.47354926031102</c:v>
                </c:pt>
                <c:pt idx="72">
                  <c:v>524.61533947987505</c:v>
                </c:pt>
                <c:pt idx="73">
                  <c:v>542.03565461985102</c:v>
                </c:pt>
                <c:pt idx="74">
                  <c:v>559.73425163244895</c:v>
                </c:pt>
                <c:pt idx="75">
                  <c:v>577.71090039856301</c:v>
                </c:pt>
                <c:pt idx="76">
                  <c:v>595.96538306580203</c:v>
                </c:pt>
                <c:pt idx="77">
                  <c:v>614.49749339458799</c:v>
                </c:pt>
                <c:pt idx="78">
                  <c:v>633.30703614028403</c:v>
                </c:pt>
                <c:pt idx="79">
                  <c:v>652.39382647711795</c:v>
                </c:pt>
                <c:pt idx="80">
                  <c:v>671.75768939637396</c:v>
                </c:pt>
                <c:pt idx="81">
                  <c:v>691.39845918842502</c:v>
                </c:pt>
                <c:pt idx="82">
                  <c:v>711.31597890332296</c:v>
                </c:pt>
                <c:pt idx="83">
                  <c:v>731.51009985725989</c:v>
                </c:pt>
                <c:pt idx="84">
                  <c:v>751.98068115817193</c:v>
                </c:pt>
                <c:pt idx="85">
                  <c:v>772.72758925734206</c:v>
                </c:pt>
                <c:pt idx="86">
                  <c:v>793.75069752075501</c:v>
                </c:pt>
                <c:pt idx="87">
                  <c:v>815.04988582879196</c:v>
                </c:pt>
                <c:pt idx="88">
                  <c:v>836.62504019217999</c:v>
                </c:pt>
                <c:pt idx="89">
                  <c:v>858.47605239597806</c:v>
                </c:pt>
                <c:pt idx="90">
                  <c:v>880.6028196624469</c:v>
                </c:pt>
                <c:pt idx="91">
                  <c:v>903.00524433028204</c:v>
                </c:pt>
                <c:pt idx="92">
                  <c:v>925.68323357338897</c:v>
                </c:pt>
                <c:pt idx="93">
                  <c:v>948.63669910084502</c:v>
                </c:pt>
                <c:pt idx="94">
                  <c:v>971.86555691642411</c:v>
                </c:pt>
                <c:pt idx="95">
                  <c:v>995.36972707839004</c:v>
                </c:pt>
                <c:pt idx="96">
                  <c:v>1019.14913345787</c:v>
                </c:pt>
                <c:pt idx="97">
                  <c:v>1043.2037035528201</c:v>
                </c:pt>
                <c:pt idx="98">
                  <c:v>1067.5333682836199</c:v>
                </c:pt>
                <c:pt idx="99">
                  <c:v>1092.1380618232899</c:v>
                </c:pt>
                <c:pt idx="100">
                  <c:v>1117.0177214228302</c:v>
                </c:pt>
                <c:pt idx="101">
                  <c:v>1142.17228727417</c:v>
                </c:pt>
                <c:pt idx="102">
                  <c:v>1167.6017023511502</c:v>
                </c:pt>
                <c:pt idx="103">
                  <c:v>1193.30591230957</c:v>
                </c:pt>
                <c:pt idx="104">
                  <c:v>1219.28486533973</c:v>
                </c:pt>
                <c:pt idx="105">
                  <c:v>1245.53851208535</c:v>
                </c:pt>
                <c:pt idx="106">
                  <c:v>1272.06680553514</c:v>
                </c:pt>
                <c:pt idx="107">
                  <c:v>1298.86970092407</c:v>
                </c:pt>
                <c:pt idx="108">
                  <c:v>1325.94715567089</c:v>
                </c:pt>
                <c:pt idx="109">
                  <c:v>1353.2991292879899</c:v>
                </c:pt>
                <c:pt idx="110">
                  <c:v>1380.92558332156</c:v>
                </c:pt>
                <c:pt idx="111">
                  <c:v>1408.8264812861</c:v>
                </c:pt>
                <c:pt idx="112">
                  <c:v>1437.0017886216201</c:v>
                </c:pt>
                <c:pt idx="113">
                  <c:v>1465.4514726162001</c:v>
                </c:pt>
                <c:pt idx="114">
                  <c:v>1494.1755023867199</c:v>
                </c:pt>
                <c:pt idx="115">
                  <c:v>1523.1738488220901</c:v>
                </c:pt>
                <c:pt idx="116">
                  <c:v>1552.4464845556602</c:v>
                </c:pt>
                <c:pt idx="117">
                  <c:v>1581.99338391521</c:v>
                </c:pt>
                <c:pt idx="118">
                  <c:v>1611.81452290996</c:v>
                </c:pt>
                <c:pt idx="119">
                  <c:v>1641.90987918463</c:v>
                </c:pt>
                <c:pt idx="120">
                  <c:v>1672.2794320093799</c:v>
                </c:pt>
                <c:pt idx="121">
                  <c:v>1702.92316223682</c:v>
                </c:pt>
                <c:pt idx="122">
                  <c:v>1733.84105230296</c:v>
                </c:pt>
                <c:pt idx="123">
                  <c:v>1765.0330861918901</c:v>
                </c:pt>
                <c:pt idx="124">
                  <c:v>1796.4992494141102</c:v>
                </c:pt>
                <c:pt idx="125">
                  <c:v>1828.23952900107</c:v>
                </c:pt>
                <c:pt idx="126">
                  <c:v>1860.2539134839601</c:v>
                </c:pt>
                <c:pt idx="127">
                  <c:v>1892.54239287942</c:v>
                </c:pt>
                <c:pt idx="128">
                  <c:v>1925.10495866874</c:v>
                </c:pt>
                <c:pt idx="129">
                  <c:v>1957.94160379812</c:v>
                </c:pt>
                <c:pt idx="130">
                  <c:v>1991.05232265821</c:v>
                </c:pt>
                <c:pt idx="131">
                  <c:v>2024.4371110667</c:v>
                </c:pt>
                <c:pt idx="132">
                  <c:v>2058.0959662750097</c:v>
                </c:pt>
                <c:pt idx="133">
                  <c:v>2092.0288869391597</c:v>
                </c:pt>
                <c:pt idx="134">
                  <c:v>2126.2358731223899</c:v>
                </c:pt>
                <c:pt idx="135">
                  <c:v>2160.71692627621</c:v>
                </c:pt>
                <c:pt idx="136">
                  <c:v>2195.4720492436199</c:v>
                </c:pt>
                <c:pt idx="137">
                  <c:v>2230.5012462421601</c:v>
                </c:pt>
                <c:pt idx="138">
                  <c:v>2265.8045228518499</c:v>
                </c:pt>
                <c:pt idx="139">
                  <c:v>2301.3818860250103</c:v>
                </c:pt>
                <c:pt idx="140">
                  <c:v>2337.2333440502903</c:v>
                </c:pt>
                <c:pt idx="141">
                  <c:v>2373.3589065819301</c:v>
                </c:pt>
                <c:pt idx="142">
                  <c:v>2409.7585846022498</c:v>
                </c:pt>
                <c:pt idx="143">
                  <c:v>2446.43239043013</c:v>
                </c:pt>
                <c:pt idx="144">
                  <c:v>2483.3803377132199</c:v>
                </c:pt>
                <c:pt idx="145">
                  <c:v>2520.6024414285998</c:v>
                </c:pt>
                <c:pt idx="146">
                  <c:v>2558.09871786246</c:v>
                </c:pt>
                <c:pt idx="147">
                  <c:v>2595.86918462002</c:v>
                </c:pt>
                <c:pt idx="148">
                  <c:v>2633.9138606187303</c:v>
                </c:pt>
                <c:pt idx="149">
                  <c:v>2672.2327660777801</c:v>
                </c:pt>
                <c:pt idx="150">
                  <c:v>2710.8259225225102</c:v>
                </c:pt>
                <c:pt idx="151">
                  <c:v>2749.6933527819101</c:v>
                </c:pt>
                <c:pt idx="152">
                  <c:v>2788.8350809825401</c:v>
                </c:pt>
                <c:pt idx="153">
                  <c:v>2828.2511325380601</c:v>
                </c:pt>
                <c:pt idx="154">
                  <c:v>2867.9415341774502</c:v>
                </c:pt>
                <c:pt idx="155">
                  <c:v>2907.9063139110599</c:v>
                </c:pt>
                <c:pt idx="156">
                  <c:v>2948.14550104503</c:v>
                </c:pt>
                <c:pt idx="157">
                  <c:v>2988.6591261887002</c:v>
                </c:pt>
                <c:pt idx="158">
                  <c:v>3029.4472212349701</c:v>
                </c:pt>
                <c:pt idx="159">
                  <c:v>3070.5098193857198</c:v>
                </c:pt>
                <c:pt idx="160">
                  <c:v>3111.8469551353501</c:v>
                </c:pt>
                <c:pt idx="161">
                  <c:v>3153.4586642813897</c:v>
                </c:pt>
                <c:pt idx="162">
                  <c:v>3195.3449839192099</c:v>
                </c:pt>
                <c:pt idx="163">
                  <c:v>3237.5059524618396</c:v>
                </c:pt>
                <c:pt idx="164">
                  <c:v>3279.9416096192999</c:v>
                </c:pt>
                <c:pt idx="165">
                  <c:v>3322.6519964254599</c:v>
                </c:pt>
                <c:pt idx="166">
                  <c:v>3365.6371552279002</c:v>
                </c:pt>
                <c:pt idx="167">
                  <c:v>3408.8971296999898</c:v>
                </c:pt>
                <c:pt idx="168">
                  <c:v>3452.431964844</c:v>
                </c:pt>
                <c:pt idx="169">
                  <c:v>3496.2417069952003</c:v>
                </c:pt>
                <c:pt idx="170">
                  <c:v>3540.3264038276998</c:v>
                </c:pt>
                <c:pt idx="171">
                  <c:v>3584.6861043753902</c:v>
                </c:pt>
                <c:pt idx="172">
                  <c:v>3629.3208590092804</c:v>
                </c:pt>
                <c:pt idx="173">
                  <c:v>3674.2307194751302</c:v>
                </c:pt>
                <c:pt idx="174">
                  <c:v>3719.4157388836402</c:v>
                </c:pt>
                <c:pt idx="175">
                  <c:v>3764.8759717187004</c:v>
                </c:pt>
                <c:pt idx="176">
                  <c:v>3810.6114738665501</c:v>
                </c:pt>
                <c:pt idx="177">
                  <c:v>3856.6223025941399</c:v>
                </c:pt>
                <c:pt idx="178">
                  <c:v>3902.9085165780102</c:v>
                </c:pt>
                <c:pt idx="179">
                  <c:v>3949.4701759121499</c:v>
                </c:pt>
                <c:pt idx="180">
                  <c:v>3996.30734210747</c:v>
                </c:pt>
                <c:pt idx="181">
                  <c:v>4043.4200781207501</c:v>
                </c:pt>
                <c:pt idx="182">
                  <c:v>4090.8084483423299</c:v>
                </c:pt>
                <c:pt idx="183">
                  <c:v>4138.4725186269106</c:v>
                </c:pt>
                <c:pt idx="184">
                  <c:v>4186.4123562947898</c:v>
                </c:pt>
                <c:pt idx="185">
                  <c:v>4234.6280301361103</c:v>
                </c:pt>
                <c:pt idx="186">
                  <c:v>4283.1196104435903</c:v>
                </c:pt>
                <c:pt idx="187">
                  <c:v>4331.88716900291</c:v>
                </c:pt>
                <c:pt idx="188">
                  <c:v>4380.9307791159299</c:v>
                </c:pt>
                <c:pt idx="189">
                  <c:v>4430.2505156137004</c:v>
                </c:pt>
                <c:pt idx="190">
                  <c:v>4479.8464548661505</c:v>
                </c:pt>
                <c:pt idx="191">
                  <c:v>4529.71867478272</c:v>
                </c:pt>
                <c:pt idx="192">
                  <c:v>4579.8672548544901</c:v>
                </c:pt>
                <c:pt idx="193">
                  <c:v>4630.2922761404398</c:v>
                </c:pt>
                <c:pt idx="194">
                  <c:v>4680.9938212895504</c:v>
                </c:pt>
                <c:pt idx="195">
                  <c:v>4731.9719745597695</c:v>
                </c:pt>
                <c:pt idx="196">
                  <c:v>4783.2268218186</c:v>
                </c:pt>
                <c:pt idx="197">
                  <c:v>4834.7584505802197</c:v>
                </c:pt>
                <c:pt idx="198">
                  <c:v>4886.5669499940395</c:v>
                </c:pt>
                <c:pt idx="199">
                  <c:v>4938.6524108651602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10-436A-BEE9-6358E198C15F}"/>
            </c:ext>
          </c:extLst>
        </c:ser>
        <c:ser>
          <c:idx val="4"/>
          <c:order val="2"/>
          <c:tx>
            <c:v>FEM 80MHz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'Viscous power dissipation ksr'!$A$7:$A$15</c:f>
              <c:numCache>
                <c:formatCode>General</c:formatCode>
                <c:ptCount val="9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</c:numCache>
            </c:numRef>
          </c:xVal>
          <c:yVal>
            <c:numRef>
              <c:f>'Viscous power dissipation ksr'!$L$7:$L$15</c:f>
              <c:numCache>
                <c:formatCode>0.00E+00</c:formatCode>
                <c:ptCount val="9"/>
                <c:pt idx="0">
                  <c:v>0.48827666760349081</c:v>
                </c:pt>
                <c:pt idx="1">
                  <c:v>7.8689529662022313</c:v>
                </c:pt>
                <c:pt idx="2">
                  <c:v>30.253499839998508</c:v>
                </c:pt>
                <c:pt idx="3">
                  <c:v>69.621141269397697</c:v>
                </c:pt>
                <c:pt idx="4">
                  <c:v>125.71833748520292</c:v>
                </c:pt>
                <c:pt idx="5">
                  <c:v>198.18078451480017</c:v>
                </c:pt>
                <c:pt idx="6">
                  <c:v>286.81664128059839</c:v>
                </c:pt>
                <c:pt idx="7">
                  <c:v>391.57316865359934</c:v>
                </c:pt>
                <c:pt idx="8">
                  <c:v>512.4940377214017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10-436A-BEE9-6358E198C15F}"/>
            </c:ext>
          </c:extLst>
        </c:ser>
        <c:ser>
          <c:idx val="5"/>
          <c:order val="3"/>
          <c:tx>
            <c:v>Analytical 80MHz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ECAH!$B$6:$B$205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ECAH!$T$6:$T$205</c:f>
              <c:numCache>
                <c:formatCode>0.00E+00</c:formatCode>
                <c:ptCount val="200"/>
                <c:pt idx="0">
                  <c:v>2.5128309229113197E-4</c:v>
                </c:pt>
                <c:pt idx="1">
                  <c:v>7.2042341393765705E-3</c:v>
                </c:pt>
                <c:pt idx="2">
                  <c:v>4.9043640195126498E-2</c:v>
                </c:pt>
                <c:pt idx="3">
                  <c:v>0.183855913763396</c:v>
                </c:pt>
                <c:pt idx="4">
                  <c:v>0.495293557007838</c:v>
                </c:pt>
                <c:pt idx="5">
                  <c:v>1.0808674646755301</c:v>
                </c:pt>
                <c:pt idx="6">
                  <c:v>2.0388422106450101</c:v>
                </c:pt>
                <c:pt idx="7">
                  <c:v>3.4579796422001898</c:v>
                </c:pt>
                <c:pt idx="8">
                  <c:v>5.4117747067069102</c:v>
                </c:pt>
                <c:pt idx="9">
                  <c:v>7.9567941460513101</c:v>
                </c:pt>
                <c:pt idx="10">
                  <c:v>11.133797697583701</c:v>
                </c:pt>
                <c:pt idx="11">
                  <c:v>14.970266254081501</c:v>
                </c:pt>
                <c:pt idx="12">
                  <c:v>19.4833217301986</c:v>
                </c:pt>
                <c:pt idx="13">
                  <c:v>24.682449889674299</c:v>
                </c:pt>
                <c:pt idx="14">
                  <c:v>30.571768290683799</c:v>
                </c:pt>
                <c:pt idx="15">
                  <c:v>37.1517851670664</c:v>
                </c:pt>
                <c:pt idx="16">
                  <c:v>44.420697116842895</c:v>
                </c:pt>
                <c:pt idx="17">
                  <c:v>52.375311087800597</c:v>
                </c:pt>
                <c:pt idx="18">
                  <c:v>61.011679463496705</c:v>
                </c:pt>
                <c:pt idx="19">
                  <c:v>70.325525400434699</c:v>
                </c:pt>
                <c:pt idx="20">
                  <c:v>80.312519539451301</c:v>
                </c:pt>
                <c:pt idx="21">
                  <c:v>90.968453922532689</c:v>
                </c:pt>
                <c:pt idx="22">
                  <c:v>102.289346179497</c:v>
                </c:pt>
                <c:pt idx="23">
                  <c:v>114.271497226408</c:v>
                </c:pt>
                <c:pt idx="24">
                  <c:v>126.91151847939599</c:v>
                </c:pt>
                <c:pt idx="25">
                  <c:v>140.20633944209899</c:v>
                </c:pt>
                <c:pt idx="26">
                  <c:v>154.15320294331599</c:v>
                </c:pt>
                <c:pt idx="27">
                  <c:v>168.749652857737</c:v>
                </c:pt>
                <c:pt idx="28">
                  <c:v>183.99351751310499</c:v>
                </c:pt>
                <c:pt idx="29">
                  <c:v>199.88289088769199</c:v>
                </c:pt>
                <c:pt idx="30">
                  <c:v>216.41611298698498</c:v>
                </c:pt>
                <c:pt idx="31">
                  <c:v>233.59175032706597</c:v>
                </c:pt>
                <c:pt idx="32">
                  <c:v>251.40857711575202</c:v>
                </c:pt>
                <c:pt idx="33">
                  <c:v>269.86555754584299</c:v>
                </c:pt>
                <c:pt idx="34">
                  <c:v>288.96182943974298</c:v>
                </c:pt>
                <c:pt idx="35">
                  <c:v>308.69668940763302</c:v>
                </c:pt>
                <c:pt idx="36">
                  <c:v>329.06957958773</c:v>
                </c:pt>
                <c:pt idx="37">
                  <c:v>350.080076000872</c:v>
                </c:pt>
                <c:pt idx="38">
                  <c:v>371.727878487179</c:v>
                </c:pt>
                <c:pt idx="39">
                  <c:v>394.01280217548896</c:v>
                </c:pt>
                <c:pt idx="40">
                  <c:v>416.93477040786405</c:v>
                </c:pt>
                <c:pt idx="41">
                  <c:v>440.49380901550097</c:v>
                </c:pt>
                <c:pt idx="42">
                  <c:v>464.69004184063402</c:v>
                </c:pt>
                <c:pt idx="43">
                  <c:v>489.52368738479794</c:v>
                </c:pt>
                <c:pt idx="44">
                  <c:v>514.99505646703903</c:v>
                </c:pt>
                <c:pt idx="45">
                  <c:v>541.10455077080098</c:v>
                </c:pt>
                <c:pt idx="46">
                  <c:v>567.85266216447701</c:v>
                </c:pt>
                <c:pt idx="47">
                  <c:v>595.23997269762208</c:v>
                </c:pt>
                <c:pt idx="48">
                  <c:v>623.26715516068407</c:v>
                </c:pt>
                <c:pt idx="49">
                  <c:v>651.93497413022499</c:v>
                </c:pt>
                <c:pt idx="50">
                  <c:v>681.24428741319105</c:v>
                </c:pt>
                <c:pt idx="51">
                  <c:v>711.19604782789497</c:v>
                </c:pt>
                <c:pt idx="52">
                  <c:v>741.79130525574612</c:v>
                </c:pt>
                <c:pt idx="53">
                  <c:v>773.03120892046206</c:v>
                </c:pt>
                <c:pt idx="54">
                  <c:v>804.91700985109503</c:v>
                </c:pt>
                <c:pt idx="55">
                  <c:v>837.45006349534196</c:v>
                </c:pt>
                <c:pt idx="56">
                  <c:v>870.63183246161395</c:v>
                </c:pt>
                <c:pt idx="57">
                  <c:v>904.46388936705796</c:v>
                </c:pt>
                <c:pt idx="58">
                  <c:v>938.94791977508191</c:v>
                </c:pt>
                <c:pt idx="59">
                  <c:v>974.08572522015209</c:v>
                </c:pt>
                <c:pt idx="60">
                  <c:v>1009.8792263010499</c:v>
                </c:pt>
                <c:pt idx="61">
                  <c:v>1046.33046585386</c:v>
                </c:pt>
                <c:pt idx="62">
                  <c:v>1083.4416121822799</c:v>
                </c:pt>
                <c:pt idx="63">
                  <c:v>1121.21496236437</c:v>
                </c:pt>
                <c:pt idx="64">
                  <c:v>1159.65294562181</c:v>
                </c:pt>
                <c:pt idx="65">
                  <c:v>1198.7581267574799</c:v>
                </c:pt>
                <c:pt idx="66">
                  <c:v>1238.53320966094</c:v>
                </c:pt>
                <c:pt idx="67">
                  <c:v>1278.9810408804101</c:v>
                </c:pt>
                <c:pt idx="68">
                  <c:v>1320.1046132675601</c:v>
                </c:pt>
                <c:pt idx="69">
                  <c:v>1361.90706968312</c:v>
                </c:pt>
                <c:pt idx="70">
                  <c:v>1404.3917067775999</c:v>
                </c:pt>
                <c:pt idx="71">
                  <c:v>1447.5619788347801</c:v>
                </c:pt>
                <c:pt idx="72">
                  <c:v>1491.4215016820501</c:v>
                </c:pt>
                <c:pt idx="73">
                  <c:v>1535.97405666482</c:v>
                </c:pt>
                <c:pt idx="74">
                  <c:v>1581.2235946840401</c:v>
                </c:pt>
                <c:pt idx="75">
                  <c:v>1627.1742402939699</c:v>
                </c:pt>
                <c:pt idx="76">
                  <c:v>1673.83029585746</c:v>
                </c:pt>
                <c:pt idx="77">
                  <c:v>1721.1962457603902</c:v>
                </c:pt>
                <c:pt idx="78">
                  <c:v>1769.27676067436</c:v>
                </c:pt>
                <c:pt idx="79">
                  <c:v>1818.0767018766701</c:v>
                </c:pt>
                <c:pt idx="80">
                  <c:v>1867.60112561643</c:v>
                </c:pt>
                <c:pt idx="81">
                  <c:v>1917.85528752706</c:v>
                </c:pt>
                <c:pt idx="82">
                  <c:v>1968.84464708417</c:v>
                </c:pt>
                <c:pt idx="83">
                  <c:v>2020.5748721083799</c:v>
                </c:pt>
                <c:pt idx="84">
                  <c:v>2073.0518432997601</c:v>
                </c:pt>
                <c:pt idx="85">
                  <c:v>2126.2816588242099</c:v>
                </c:pt>
                <c:pt idx="86">
                  <c:v>2180.2706389258997</c:v>
                </c:pt>
                <c:pt idx="87">
                  <c:v>2235.0253305763699</c:v>
                </c:pt>
                <c:pt idx="88">
                  <c:v>2290.5525121616997</c:v>
                </c:pt>
                <c:pt idx="89">
                  <c:v>2346.8591981987502</c:v>
                </c:pt>
                <c:pt idx="90">
                  <c:v>2403.95264407998</c:v>
                </c:pt>
                <c:pt idx="91">
                  <c:v>2461.8403508495503</c:v>
                </c:pt>
                <c:pt idx="92">
                  <c:v>2520.5300700112803</c:v>
                </c:pt>
                <c:pt idx="93">
                  <c:v>2580.0298083538401</c:v>
                </c:pt>
                <c:pt idx="94">
                  <c:v>2640.34783281505</c:v>
                </c:pt>
                <c:pt idx="95">
                  <c:v>2701.4926753539398</c:v>
                </c:pt>
                <c:pt idx="96">
                  <c:v>2763.4731378664501</c:v>
                </c:pt>
                <c:pt idx="97">
                  <c:v>2826.2982971064598</c:v>
                </c:pt>
                <c:pt idx="98">
                  <c:v>2889.9775096376702</c:v>
                </c:pt>
                <c:pt idx="99">
                  <c:v>2954.5204168065698</c:v>
                </c:pt>
                <c:pt idx="100">
                  <c:v>3019.9369497300004</c:v>
                </c:pt>
                <c:pt idx="101">
                  <c:v>3086.2373343048703</c:v>
                </c:pt>
                <c:pt idx="102">
                  <c:v>3153.4320962385405</c:v>
                </c:pt>
                <c:pt idx="103">
                  <c:v>3221.5320660904399</c:v>
                </c:pt>
                <c:pt idx="104">
                  <c:v>3290.5483843371803</c:v>
                </c:pt>
                <c:pt idx="105">
                  <c:v>3360.4925064427598</c:v>
                </c:pt>
                <c:pt idx="106">
                  <c:v>3431.3762079571197</c:v>
                </c:pt>
                <c:pt idx="107">
                  <c:v>3503.2115896089904</c:v>
                </c:pt>
                <c:pt idx="108">
                  <c:v>3576.0110824355797</c:v>
                </c:pt>
                <c:pt idx="109">
                  <c:v>3649.78745290391</c:v>
                </c:pt>
                <c:pt idx="110">
                  <c:v>3724.5538080481897</c:v>
                </c:pt>
                <c:pt idx="111">
                  <c:v>3800.3236006244797</c:v>
                </c:pt>
                <c:pt idx="112">
                  <c:v>3877.1106342609</c:v>
                </c:pt>
                <c:pt idx="113">
                  <c:v>3954.9290686335198</c:v>
                </c:pt>
                <c:pt idx="114">
                  <c:v>4033.7934246326404</c:v>
                </c:pt>
                <c:pt idx="115">
                  <c:v>4113.7185895399207</c:v>
                </c:pt>
                <c:pt idx="116">
                  <c:v>4194.7198222200695</c:v>
                </c:pt>
                <c:pt idx="117">
                  <c:v>4276.8127583028599</c:v>
                </c:pt>
                <c:pt idx="118">
                  <c:v>4360.0134153815798</c:v>
                </c:pt>
                <c:pt idx="119">
                  <c:v>4444.3381982039</c:v>
                </c:pt>
                <c:pt idx="120">
                  <c:v>4529.8039038704501</c:v>
                </c:pt>
                <c:pt idx="121">
                  <c:v>4616.4277270235198</c:v>
                </c:pt>
                <c:pt idx="122">
                  <c:v>4704.2272650680197</c:v>
                </c:pt>
                <c:pt idx="123">
                  <c:v>4793.2205233401301</c:v>
                </c:pt>
                <c:pt idx="124">
                  <c:v>4883.4259203193797</c:v>
                </c:pt>
                <c:pt idx="125">
                  <c:v>4974.8622928144696</c:v>
                </c:pt>
                <c:pt idx="126">
                  <c:v>5067.5489011489799</c:v>
                </c:pt>
                <c:pt idx="127">
                  <c:v>5161.5054343557804</c:v>
                </c:pt>
                <c:pt idx="128">
                  <c:v>5256.7520153423502</c:v>
                </c:pt>
                <c:pt idx="129">
                  <c:v>5353.3092060773497</c:v>
                </c:pt>
                <c:pt idx="130">
                  <c:v>5451.1980127385496</c:v>
                </c:pt>
                <c:pt idx="131">
                  <c:v>5550.4398908887897</c:v>
                </c:pt>
                <c:pt idx="132">
                  <c:v>5651.0567506123698</c:v>
                </c:pt>
                <c:pt idx="133">
                  <c:v>5753.0709616541099</c:v>
                </c:pt>
                <c:pt idx="134">
                  <c:v>5856.5053585527194</c:v>
                </c:pt>
                <c:pt idx="135">
                  <c:v>5961.3832457644294</c:v>
                </c:pt>
                <c:pt idx="136">
                  <c:v>6067.7284027532305</c:v>
                </c:pt>
                <c:pt idx="137">
                  <c:v>6175.5650890890402</c:v>
                </c:pt>
                <c:pt idx="138">
                  <c:v>6284.9180495249302</c:v>
                </c:pt>
                <c:pt idx="139">
                  <c:v>6395.8125190813298</c:v>
                </c:pt>
                <c:pt idx="140">
                  <c:v>6508.2742280524399</c:v>
                </c:pt>
                <c:pt idx="141">
                  <c:v>6622.3294070790998</c:v>
                </c:pt>
                <c:pt idx="142">
                  <c:v>6738.0047921268606</c:v>
                </c:pt>
                <c:pt idx="143">
                  <c:v>6855.3276295327196</c:v>
                </c:pt>
                <c:pt idx="144">
                  <c:v>6974.3256809277509</c:v>
                </c:pt>
                <c:pt idx="145">
                  <c:v>7095.0272282303595</c:v>
                </c:pt>
                <c:pt idx="146">
                  <c:v>7217.4610785766899</c:v>
                </c:pt>
                <c:pt idx="147">
                  <c:v>7341.6565692349805</c:v>
                </c:pt>
                <c:pt idx="148">
                  <c:v>7467.6435724894891</c:v>
                </c:pt>
                <c:pt idx="149">
                  <c:v>7595.4525005582609</c:v>
                </c:pt>
                <c:pt idx="150">
                  <c:v>7725.1143103799095</c:v>
                </c:pt>
                <c:pt idx="151">
                  <c:v>7856.6605084808507</c:v>
                </c:pt>
                <c:pt idx="152">
                  <c:v>7990.12315575292</c:v>
                </c:pt>
                <c:pt idx="153">
                  <c:v>8125.5348722634799</c:v>
                </c:pt>
                <c:pt idx="154">
                  <c:v>8262.9288419478999</c:v>
                </c:pt>
                <c:pt idx="155">
                  <c:v>8402.3388173663207</c:v>
                </c:pt>
                <c:pt idx="156">
                  <c:v>8543.7991243869401</c:v>
                </c:pt>
                <c:pt idx="157">
                  <c:v>8687.3446668587403</c:v>
                </c:pt>
                <c:pt idx="158">
                  <c:v>8833.010931231709</c:v>
                </c:pt>
                <c:pt idx="159">
                  <c:v>8980.833991156991</c:v>
                </c:pt>
                <c:pt idx="160">
                  <c:v>9130.8505120708596</c:v>
                </c:pt>
                <c:pt idx="161">
                  <c:v>9283.0977557331898</c:v>
                </c:pt>
                <c:pt idx="162">
                  <c:v>9437.6135847432288</c:v>
                </c:pt>
                <c:pt idx="163">
                  <c:v>9594.436466980429</c:v>
                </c:pt>
                <c:pt idx="164">
                  <c:v>9753.6054800696002</c:v>
                </c:pt>
                <c:pt idx="165">
                  <c:v>9915.1603158251801</c:v>
                </c:pt>
                <c:pt idx="166">
                  <c:v>10079.1412845425</c:v>
                </c:pt>
                <c:pt idx="167">
                  <c:v>10245.589319377401</c:v>
                </c:pt>
                <c:pt idx="168">
                  <c:v>10414.5459806744</c:v>
                </c:pt>
                <c:pt idx="169">
                  <c:v>10586.0534601442</c:v>
                </c:pt>
                <c:pt idx="170">
                  <c:v>10760.154585179</c:v>
                </c:pt>
                <c:pt idx="171">
                  <c:v>10936.8928229743</c:v>
                </c:pt>
                <c:pt idx="172">
                  <c:v>11116.3122847014</c:v>
                </c:pt>
                <c:pt idx="173">
                  <c:v>11298.4577295942</c:v>
                </c:pt>
                <c:pt idx="174">
                  <c:v>11483.3745690339</c:v>
                </c:pt>
                <c:pt idx="175">
                  <c:v>11671.108870562299</c:v>
                </c:pt>
                <c:pt idx="176">
                  <c:v>11861.7073618453</c:v>
                </c:pt>
                <c:pt idx="177">
                  <c:v>12055.2174346388</c:v>
                </c:pt>
                <c:pt idx="178">
                  <c:v>12251.687148688701</c:v>
                </c:pt>
                <c:pt idx="179">
                  <c:v>12451.165235545201</c:v>
                </c:pt>
                <c:pt idx="180">
                  <c:v>12653.701102392299</c:v>
                </c:pt>
                <c:pt idx="181">
                  <c:v>12859.344835853601</c:v>
                </c:pt>
                <c:pt idx="182">
                  <c:v>13068.1472055799</c:v>
                </c:pt>
                <c:pt idx="183">
                  <c:v>13280.159668082801</c:v>
                </c:pt>
                <c:pt idx="184">
                  <c:v>13495.434370274801</c:v>
                </c:pt>
                <c:pt idx="185">
                  <c:v>13714.0241529836</c:v>
                </c:pt>
                <c:pt idx="186">
                  <c:v>13935.982554601802</c:v>
                </c:pt>
                <c:pt idx="187">
                  <c:v>14161.363814513799</c:v>
                </c:pt>
                <c:pt idx="188">
                  <c:v>14390.222876538801</c:v>
                </c:pt>
                <c:pt idx="189">
                  <c:v>14622.615392298001</c:v>
                </c:pt>
                <c:pt idx="190">
                  <c:v>14858.597724485699</c:v>
                </c:pt>
                <c:pt idx="191">
                  <c:v>15098.226950290102</c:v>
                </c:pt>
                <c:pt idx="192">
                  <c:v>15341.560864510098</c:v>
                </c:pt>
                <c:pt idx="193">
                  <c:v>15588.6579828126</c:v>
                </c:pt>
                <c:pt idx="194">
                  <c:v>15839.5775447902</c:v>
                </c:pt>
                <c:pt idx="195">
                  <c:v>16094.379517034</c:v>
                </c:pt>
                <c:pt idx="196">
                  <c:v>16353.124596244501</c:v>
                </c:pt>
                <c:pt idx="197">
                  <c:v>16615.874212118</c:v>
                </c:pt>
                <c:pt idx="198">
                  <c:v>16882.690530242398</c:v>
                </c:pt>
                <c:pt idx="199">
                  <c:v>17153.6364550455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10-436A-BEE9-6358E198C15F}"/>
            </c:ext>
          </c:extLst>
        </c:ser>
        <c:ser>
          <c:idx val="6"/>
          <c:order val="4"/>
          <c:tx>
            <c:v>FEM 150MHz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'Viscous power dissipation ksr'!$A$7:$A$15</c:f>
              <c:numCache>
                <c:formatCode>General</c:formatCode>
                <c:ptCount val="9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</c:numCache>
            </c:numRef>
          </c:xVal>
          <c:yVal>
            <c:numRef>
              <c:f>'Viscous power dissipation ksr'!$R$7:$R$15</c:f>
              <c:numCache>
                <c:formatCode>0.00E+00</c:formatCode>
                <c:ptCount val="9"/>
                <c:pt idx="0">
                  <c:v>1.2761270417975539</c:v>
                </c:pt>
                <c:pt idx="1">
                  <c:v>16.325875024597469</c:v>
                </c:pt>
                <c:pt idx="2">
                  <c:v>53.793833809603036</c:v>
                </c:pt>
                <c:pt idx="3">
                  <c:v>113.68044242799084</c:v>
                </c:pt>
                <c:pt idx="4">
                  <c:v>195.38229766020271</c:v>
                </c:pt>
                <c:pt idx="5">
                  <c:v>298.76057135459405</c:v>
                </c:pt>
                <c:pt idx="6">
                  <c:v>424.0394992707968</c:v>
                </c:pt>
                <c:pt idx="7">
                  <c:v>571.74631207919924</c:v>
                </c:pt>
                <c:pt idx="8">
                  <c:v>742.71797642380102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10-436A-BEE9-6358E198C15F}"/>
            </c:ext>
          </c:extLst>
        </c:ser>
        <c:ser>
          <c:idx val="7"/>
          <c:order val="5"/>
          <c:tx>
            <c:v>Analytical 150MHz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ECAH!$B$6:$B$205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ECAH!$AD$6:$AD$205</c:f>
              <c:numCache>
                <c:formatCode>0.00E+00</c:formatCode>
                <c:ptCount val="200"/>
                <c:pt idx="0">
                  <c:v>8.5363567146597304E-4</c:v>
                </c:pt>
                <c:pt idx="1">
                  <c:v>2.3433132908700499E-2</c:v>
                </c:pt>
                <c:pt idx="2">
                  <c:v>0.15154755753969601</c:v>
                </c:pt>
                <c:pt idx="3">
                  <c:v>0.53659911589899401</c:v>
                </c:pt>
                <c:pt idx="4">
                  <c:v>1.3615008450184201</c:v>
                </c:pt>
                <c:pt idx="5">
                  <c:v>2.7986473071709299</c:v>
                </c:pt>
                <c:pt idx="6">
                  <c:v>4.9843158443683002</c:v>
                </c:pt>
                <c:pt idx="7">
                  <c:v>8.0123750429365899</c:v>
                </c:pt>
                <c:pt idx="8">
                  <c:v>11.9399474617294</c:v>
                </c:pt>
                <c:pt idx="9">
                  <c:v>16.7971695753407</c:v>
                </c:pt>
                <c:pt idx="10">
                  <c:v>22.596440682333899</c:v>
                </c:pt>
                <c:pt idx="11">
                  <c:v>29.339489643061501</c:v>
                </c:pt>
                <c:pt idx="12">
                  <c:v>37.022175810260102</c:v>
                </c:pt>
                <c:pt idx="13">
                  <c:v>45.637510975123504</c:v>
                </c:pt>
                <c:pt idx="14">
                  <c:v>55.177455284820496</c:v>
                </c:pt>
                <c:pt idx="15">
                  <c:v>65.633930235743492</c:v>
                </c:pt>
                <c:pt idx="16">
                  <c:v>76.999356449021505</c:v>
                </c:pt>
                <c:pt idx="17">
                  <c:v>89.26691377624779</c:v>
                </c:pt>
                <c:pt idx="18">
                  <c:v>102.43064444414699</c:v>
                </c:pt>
                <c:pt idx="19">
                  <c:v>116.48547055035199</c:v>
                </c:pt>
                <c:pt idx="20">
                  <c:v>131.42716705132</c:v>
                </c:pt>
                <c:pt idx="21">
                  <c:v>147.25231361947999</c:v>
                </c:pt>
                <c:pt idx="22">
                  <c:v>163.958238546345</c:v>
                </c:pt>
                <c:pt idx="23">
                  <c:v>181.54296212012599</c:v>
                </c:pt>
                <c:pt idx="24">
                  <c:v>200.00514367225</c:v>
                </c:pt>
                <c:pt idx="25">
                  <c:v>219.34403463587898</c:v>
                </c:pt>
                <c:pt idx="26">
                  <c:v>239.55943885718</c:v>
                </c:pt>
                <c:pt idx="27">
                  <c:v>260.65168070079699</c:v>
                </c:pt>
                <c:pt idx="28">
                  <c:v>282.62158101230398</c:v>
                </c:pt>
                <c:pt idx="29">
                  <c:v>305.47044067510797</c:v>
                </c:pt>
                <c:pt idx="30">
                  <c:v>329.20003125857602</c:v>
                </c:pt>
                <c:pt idx="31">
                  <c:v>353.81259211171204</c:v>
                </c:pt>
                <c:pt idx="32">
                  <c:v>379.31083316269599</c:v>
                </c:pt>
                <c:pt idx="33">
                  <c:v>405.69794265946501</c:v>
                </c:pt>
                <c:pt idx="34">
                  <c:v>432.97759909996699</c:v>
                </c:pt>
                <c:pt idx="35">
                  <c:v>461.15398664581301</c:v>
                </c:pt>
                <c:pt idx="36">
                  <c:v>490.23181338602797</c:v>
                </c:pt>
                <c:pt idx="37">
                  <c:v>520.21633189843897</c:v>
                </c:pt>
                <c:pt idx="38">
                  <c:v>551.11336164436409</c:v>
                </c:pt>
                <c:pt idx="39">
                  <c:v>582.92931281766494</c:v>
                </c:pt>
                <c:pt idx="40">
                  <c:v>615.67121135376408</c:v>
                </c:pt>
                <c:pt idx="41">
                  <c:v>649.346724866915</c:v>
                </c:pt>
                <c:pt idx="42">
                  <c:v>683.96418935388999</c:v>
                </c:pt>
                <c:pt idx="43">
                  <c:v>719.53263654155</c:v>
                </c:pt>
                <c:pt idx="44">
                  <c:v>756.06182180263193</c:v>
                </c:pt>
                <c:pt idx="45">
                  <c:v>793.56225258164795</c:v>
                </c:pt>
                <c:pt idx="46">
                  <c:v>832.04521730399892</c:v>
                </c:pt>
                <c:pt idx="47">
                  <c:v>871.52281474180393</c:v>
                </c:pt>
                <c:pt idx="48">
                  <c:v>912.00798382380503</c:v>
                </c:pt>
                <c:pt idx="49">
                  <c:v>953.51453387773392</c:v>
                </c:pt>
                <c:pt idx="50">
                  <c:v>996.05717529132789</c:v>
                </c:pt>
                <c:pt idx="51">
                  <c:v>1039.6515505775999</c:v>
                </c:pt>
                <c:pt idx="52">
                  <c:v>1084.31426582687</c:v>
                </c:pt>
                <c:pt idx="53">
                  <c:v>1130.06292252547</c:v>
                </c:pt>
                <c:pt idx="54">
                  <c:v>1176.91614971524</c:v>
                </c:pt>
                <c:pt idx="55">
                  <c:v>1224.8936364716599</c:v>
                </c:pt>
                <c:pt idx="56">
                  <c:v>1274.0161646672</c:v>
                </c:pt>
                <c:pt idx="57">
                  <c:v>1324.3056419961001</c:v>
                </c:pt>
                <c:pt idx="58">
                  <c:v>1375.7851352253199</c:v>
                </c:pt>
                <c:pt idx="59">
                  <c:v>1428.47890364778</c:v>
                </c:pt>
                <c:pt idx="60">
                  <c:v>1482.4124327017598</c:v>
                </c:pt>
                <c:pt idx="61">
                  <c:v>1537.6124677343598</c:v>
                </c:pt>
                <c:pt idx="62">
                  <c:v>1594.1070478748202</c:v>
                </c:pt>
                <c:pt idx="63">
                  <c:v>1651.92553999199</c:v>
                </c:pt>
                <c:pt idx="64">
                  <c:v>1711.0986727186801</c:v>
                </c:pt>
                <c:pt idx="65">
                  <c:v>1771.6585705008001</c:v>
                </c:pt>
                <c:pt idx="66">
                  <c:v>1833.63878766267</c:v>
                </c:pt>
                <c:pt idx="67">
                  <c:v>1897.0743424617599</c:v>
                </c:pt>
                <c:pt idx="68">
                  <c:v>1962.0017511021999</c:v>
                </c:pt>
                <c:pt idx="69">
                  <c:v>2028.4590616958799</c:v>
                </c:pt>
                <c:pt idx="70">
                  <c:v>2096.4858881476698</c:v>
                </c:pt>
                <c:pt idx="71">
                  <c:v>2166.1234439336599</c:v>
                </c:pt>
                <c:pt idx="72">
                  <c:v>2237.41457577041</c:v>
                </c:pt>
                <c:pt idx="73">
                  <c:v>2310.4037971370899</c:v>
                </c:pt>
                <c:pt idx="74">
                  <c:v>2385.1373216444999</c:v>
                </c:pt>
                <c:pt idx="75">
                  <c:v>2461.6630962238601</c:v>
                </c:pt>
                <c:pt idx="76">
                  <c:v>2540.03083411547</c:v>
                </c:pt>
                <c:pt idx="77">
                  <c:v>2620.2920476409199</c:v>
                </c:pt>
                <c:pt idx="78">
                  <c:v>2702.5000807473302</c:v>
                </c:pt>
                <c:pt idx="79">
                  <c:v>2786.7101412820302</c:v>
                </c:pt>
                <c:pt idx="80">
                  <c:v>2872.9793330093398</c:v>
                </c:pt>
                <c:pt idx="81">
                  <c:v>2961.3666873290999</c:v>
                </c:pt>
                <c:pt idx="82">
                  <c:v>3051.9331946810398</c:v>
                </c:pt>
                <c:pt idx="83">
                  <c:v>3144.7418356298404</c:v>
                </c:pt>
                <c:pt idx="84">
                  <c:v>3239.8576115997998</c:v>
                </c:pt>
                <c:pt idx="85">
                  <c:v>3337.3475752507502</c:v>
                </c:pt>
                <c:pt idx="86">
                  <c:v>3437.2808604658603</c:v>
                </c:pt>
                <c:pt idx="87">
                  <c:v>3539.72871195687</c:v>
                </c:pt>
                <c:pt idx="88">
                  <c:v>3644.7645144375501</c:v>
                </c:pt>
                <c:pt idx="89">
                  <c:v>3752.4638213789599</c:v>
                </c:pt>
                <c:pt idx="90">
                  <c:v>3862.9043833288897</c:v>
                </c:pt>
                <c:pt idx="91">
                  <c:v>3976.1661757320903</c:v>
                </c:pt>
                <c:pt idx="92">
                  <c:v>4092.33142631892</c:v>
                </c:pt>
                <c:pt idx="93">
                  <c:v>4211.4846419697296</c:v>
                </c:pt>
                <c:pt idx="94">
                  <c:v>4333.7126350841199</c:v>
                </c:pt>
                <c:pt idx="95">
                  <c:v>4459.10454942674</c:v>
                </c:pt>
                <c:pt idx="96">
                  <c:v>4587.75188542661</c:v>
                </c:pt>
                <c:pt idx="97">
                  <c:v>4719.74852493857</c:v>
                </c:pt>
                <c:pt idx="98">
                  <c:v>4855.1907554424897</c:v>
                </c:pt>
                <c:pt idx="99">
                  <c:v>4994.1772936443203</c:v>
                </c:pt>
                <c:pt idx="100">
                  <c:v>5136.8093084982902</c:v>
                </c:pt>
                <c:pt idx="101">
                  <c:v>5283.19044365432</c:v>
                </c:pt>
                <c:pt idx="102">
                  <c:v>5433.4268392065005</c:v>
                </c:pt>
                <c:pt idx="103">
                  <c:v>5587.6271529198702</c:v>
                </c:pt>
                <c:pt idx="104">
                  <c:v>5745.9025807298704</c:v>
                </c:pt>
                <c:pt idx="105">
                  <c:v>5908.3668766482206</c:v>
                </c:pt>
                <c:pt idx="106">
                  <c:v>6075.1363719626297</c:v>
                </c:pt>
                <c:pt idx="107">
                  <c:v>6246.3299937800593</c:v>
                </c:pt>
                <c:pt idx="108">
                  <c:v>6422.06928292059</c:v>
                </c:pt>
                <c:pt idx="109">
                  <c:v>6602.4784110403507</c:v>
                </c:pt>
                <c:pt idx="110">
                  <c:v>6787.6841971294698</c:v>
                </c:pt>
                <c:pt idx="111">
                  <c:v>6977.8161232498896</c:v>
                </c:pt>
                <c:pt idx="112">
                  <c:v>7173.0063495446202</c:v>
                </c:pt>
                <c:pt idx="113">
                  <c:v>7373.3897285699595</c:v>
                </c:pt>
                <c:pt idx="114">
                  <c:v>7579.1038188432603</c:v>
                </c:pt>
                <c:pt idx="115">
                  <c:v>7790.2888976240301</c:v>
                </c:pt>
                <c:pt idx="116">
                  <c:v>8007.0879729882899</c:v>
                </c:pt>
                <c:pt idx="117">
                  <c:v>8229.6467951499708</c:v>
                </c:pt>
                <c:pt idx="118">
                  <c:v>8458.1138669142802</c:v>
                </c:pt>
                <c:pt idx="119">
                  <c:v>8692.6404535230595</c:v>
                </c:pt>
                <c:pt idx="120">
                  <c:v>8933.380591526151</c:v>
                </c:pt>
                <c:pt idx="121">
                  <c:v>9180.4910970066103</c:v>
                </c:pt>
                <c:pt idx="122">
                  <c:v>9434.1315729624694</c:v>
                </c:pt>
                <c:pt idx="123">
                  <c:v>9694.4644158881092</c:v>
                </c:pt>
                <c:pt idx="124">
                  <c:v>9961.6548215583098</c:v>
                </c:pt>
                <c:pt idx="125">
                  <c:v>10235.8707899946</c:v>
                </c:pt>
                <c:pt idx="126">
                  <c:v>10517.283129633499</c:v>
                </c:pt>
                <c:pt idx="127">
                  <c:v>10806.0654606807</c:v>
                </c:pt>
                <c:pt idx="128">
                  <c:v>11102.3942176362</c:v>
                </c:pt>
                <c:pt idx="129">
                  <c:v>11406.4486509789</c:v>
                </c:pt>
                <c:pt idx="130">
                  <c:v>11718.4108280827</c:v>
                </c:pt>
                <c:pt idx="131">
                  <c:v>12038.465633249702</c:v>
                </c:pt>
                <c:pt idx="132">
                  <c:v>12366.800766922501</c:v>
                </c:pt>
                <c:pt idx="133">
                  <c:v>12703.6067441164</c:v>
                </c:pt>
                <c:pt idx="134">
                  <c:v>13049.076891936498</c:v>
                </c:pt>
                <c:pt idx="135">
                  <c:v>13403.407346360302</c:v>
                </c:pt>
                <c:pt idx="136">
                  <c:v>13766.797048033</c:v>
                </c:pt>
                <c:pt idx="137">
                  <c:v>14139.4477374692</c:v>
                </c:pt>
                <c:pt idx="138">
                  <c:v>14521.5639491527</c:v>
                </c:pt>
                <c:pt idx="139">
                  <c:v>14913.3530050277</c:v>
                </c:pt>
                <c:pt idx="140">
                  <c:v>15315.025006985699</c:v>
                </c:pt>
                <c:pt idx="141">
                  <c:v>15726.792828567099</c:v>
                </c:pt>
                <c:pt idx="142">
                  <c:v>16148.872105991699</c:v>
                </c:pt>
                <c:pt idx="143">
                  <c:v>16581.481228113702</c:v>
                </c:pt>
                <c:pt idx="144">
                  <c:v>17024.841325670302</c:v>
                </c:pt>
                <c:pt idx="145">
                  <c:v>17479.176259743301</c:v>
                </c:pt>
                <c:pt idx="146">
                  <c:v>17944.712609337399</c:v>
                </c:pt>
                <c:pt idx="147">
                  <c:v>18421.679658134199</c:v>
                </c:pt>
                <c:pt idx="148">
                  <c:v>18910.3093804573</c:v>
                </c:pt>
                <c:pt idx="149">
                  <c:v>19410.8364264636</c:v>
                </c:pt>
                <c:pt idx="150">
                  <c:v>19923.498106371</c:v>
                </c:pt>
                <c:pt idx="151">
                  <c:v>20448.5343741248</c:v>
                </c:pt>
                <c:pt idx="152">
                  <c:v>20986.187810100801</c:v>
                </c:pt>
                <c:pt idx="153">
                  <c:v>21536.703602896199</c:v>
                </c:pt>
                <c:pt idx="154">
                  <c:v>22100.3295307429</c:v>
                </c:pt>
                <c:pt idx="155">
                  <c:v>22677.315941630899</c:v>
                </c:pt>
                <c:pt idx="156">
                  <c:v>23267.9157330298</c:v>
                </c:pt>
                <c:pt idx="157">
                  <c:v>23872.384330626599</c:v>
                </c:pt>
                <c:pt idx="158">
                  <c:v>24490.9796664487</c:v>
                </c:pt>
                <c:pt idx="159">
                  <c:v>25123.962156056099</c:v>
                </c:pt>
                <c:pt idx="160">
                  <c:v>25771.594675149398</c:v>
                </c:pt>
                <c:pt idx="161">
                  <c:v>26434.142535326497</c:v>
                </c:pt>
                <c:pt idx="162">
                  <c:v>27111.873459138398</c:v>
                </c:pt>
                <c:pt idx="163">
                  <c:v>27805.057554329796</c:v>
                </c:pt>
                <c:pt idx="164">
                  <c:v>28513.967287562798</c:v>
                </c:pt>
                <c:pt idx="165">
                  <c:v>29238.877457131901</c:v>
                </c:pt>
                <c:pt idx="166">
                  <c:v>29980.0651652981</c:v>
                </c:pt>
                <c:pt idx="167">
                  <c:v>30737.8097896168</c:v>
                </c:pt>
                <c:pt idx="168">
                  <c:v>31512.3929537638</c:v>
                </c:pt>
                <c:pt idx="169">
                  <c:v>32304.098497685602</c:v>
                </c:pt>
                <c:pt idx="170">
                  <c:v>33113.212446876802</c:v>
                </c:pt>
                <c:pt idx="171">
                  <c:v>33940.022981335103</c:v>
                </c:pt>
                <c:pt idx="172">
                  <c:v>34784.8204035198</c:v>
                </c:pt>
                <c:pt idx="173">
                  <c:v>35647.897105844095</c:v>
                </c:pt>
                <c:pt idx="174">
                  <c:v>36529.547537569597</c:v>
                </c:pt>
                <c:pt idx="175">
                  <c:v>37430.068170908795</c:v>
                </c:pt>
                <c:pt idx="176">
                  <c:v>38349.757466801697</c:v>
                </c:pt>
                <c:pt idx="177">
                  <c:v>39288.915839814705</c:v>
                </c:pt>
                <c:pt idx="178">
                  <c:v>40247.845622398701</c:v>
                </c:pt>
                <c:pt idx="179">
                  <c:v>41226.8510290099</c:v>
                </c:pt>
                <c:pt idx="180">
                  <c:v>42226.238119167698</c:v>
                </c:pt>
                <c:pt idx="181">
                  <c:v>43246.314760375499</c:v>
                </c:pt>
                <c:pt idx="182">
                  <c:v>44287.390589912997</c:v>
                </c:pt>
                <c:pt idx="183">
                  <c:v>45349.776976943504</c:v>
                </c:pt>
                <c:pt idx="184">
                  <c:v>46433.786983386897</c:v>
                </c:pt>
                <c:pt idx="185">
                  <c:v>47539.735324402405</c:v>
                </c:pt>
                <c:pt idx="186">
                  <c:v>48667.938328915101</c:v>
                </c:pt>
                <c:pt idx="187">
                  <c:v>49818.713898796901</c:v>
                </c:pt>
                <c:pt idx="188">
                  <c:v>50992.381468348998</c:v>
                </c:pt>
                <c:pt idx="189">
                  <c:v>52189.261963025492</c:v>
                </c:pt>
                <c:pt idx="190">
                  <c:v>53409.677757442303</c:v>
                </c:pt>
                <c:pt idx="191">
                  <c:v>54653.952633570501</c:v>
                </c:pt>
                <c:pt idx="192">
                  <c:v>55922.411738052004</c:v>
                </c:pt>
                <c:pt idx="193">
                  <c:v>57215.381539037997</c:v>
                </c:pt>
                <c:pt idx="194">
                  <c:v>58533.189783171401</c:v>
                </c:pt>
                <c:pt idx="195">
                  <c:v>59876.165451708497</c:v>
                </c:pt>
                <c:pt idx="196">
                  <c:v>61244.638716488604</c:v>
                </c:pt>
                <c:pt idx="197">
                  <c:v>62638.940895349202</c:v>
                </c:pt>
                <c:pt idx="198">
                  <c:v>64059.404407646201</c:v>
                </c:pt>
                <c:pt idx="199">
                  <c:v>65506.362729189903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10-436A-BEE9-6358E198C15F}"/>
            </c:ext>
          </c:extLst>
        </c:ser>
        <c:ser>
          <c:idx val="1"/>
          <c:order val="6"/>
          <c:tx>
            <c:v>FEM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'Viscous power dissipation ksr'!$A$7:$A$15</c:f>
              <c:numCache>
                <c:formatCode>General</c:formatCode>
                <c:ptCount val="9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</c:numCache>
            </c:numRef>
          </c:xVal>
          <c:yVal>
            <c:numRef>
              <c:f>'Viscous power dissipation ksr'!$X$7:$X$15</c:f>
              <c:numCache>
                <c:formatCode>0.00E+00</c:formatCode>
                <c:ptCount val="9"/>
                <c:pt idx="0">
                  <c:v>5.420766782211671</c:v>
                </c:pt>
                <c:pt idx="1">
                  <c:v>43.682357838203757</c:v>
                </c:pt>
                <c:pt idx="2">
                  <c:v>122.06751428620845</c:v>
                </c:pt>
                <c:pt idx="3">
                  <c:v>243.53957581239604</c:v>
                </c:pt>
                <c:pt idx="4">
                  <c:v>415.4325268310057</c:v>
                </c:pt>
                <c:pt idx="5">
                  <c:v>650.64257780298601</c:v>
                </c:pt>
                <c:pt idx="6">
                  <c:v>969.26537526520985</c:v>
                </c:pt>
                <c:pt idx="7">
                  <c:v>1400.1111871082064</c:v>
                </c:pt>
                <c:pt idx="8">
                  <c:v>1981.975932730199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10-436A-BEE9-6358E198C15F}"/>
            </c:ext>
          </c:extLst>
        </c:ser>
        <c:ser>
          <c:idx val="2"/>
          <c:order val="7"/>
          <c:tx>
            <c:v>Analytical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ECAH!$B$6:$B$205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ECAH!$AN$6:$AN$205</c:f>
              <c:numCache>
                <c:formatCode>0.00E+00</c:formatCode>
                <c:ptCount val="200"/>
                <c:pt idx="0">
                  <c:v>5.5724252942468099E-3</c:v>
                </c:pt>
                <c:pt idx="1">
                  <c:v>0.136083840415541</c:v>
                </c:pt>
                <c:pt idx="2">
                  <c:v>0.76795871634677004</c:v>
                </c:pt>
                <c:pt idx="3">
                  <c:v>2.3637424196726</c:v>
                </c:pt>
                <c:pt idx="4">
                  <c:v>5.2586072474436802</c:v>
                </c:pt>
                <c:pt idx="5">
                  <c:v>9.6212573923369593</c:v>
                </c:pt>
                <c:pt idx="6">
                  <c:v>15.509391014362199</c:v>
                </c:pt>
                <c:pt idx="7">
                  <c:v>22.9267393688739</c:v>
                </c:pt>
                <c:pt idx="8">
                  <c:v>31.856879150631201</c:v>
                </c:pt>
                <c:pt idx="9">
                  <c:v>42.279193547932699</c:v>
                </c:pt>
                <c:pt idx="10">
                  <c:v>54.175447193379092</c:v>
                </c:pt>
                <c:pt idx="11">
                  <c:v>67.532196564791604</c:v>
                </c:pt>
                <c:pt idx="12">
                  <c:v>82.341546694648798</c:v>
                </c:pt>
                <c:pt idx="13">
                  <c:v>98.601324694300303</c:v>
                </c:pt>
                <c:pt idx="14">
                  <c:v>116.31509557523499</c:v>
                </c:pt>
                <c:pt idx="15">
                  <c:v>135.49218358935599</c:v>
                </c:pt>
                <c:pt idx="16">
                  <c:v>156.14776127038499</c:v>
                </c:pt>
                <c:pt idx="17">
                  <c:v>178.30302868446</c:v>
                </c:pt>
                <c:pt idx="18">
                  <c:v>201.98548740704598</c:v>
                </c:pt>
                <c:pt idx="19">
                  <c:v>227.229303757612</c:v>
                </c:pt>
                <c:pt idx="20">
                  <c:v>254.07574986116398</c:v>
                </c:pt>
                <c:pt idx="21">
                  <c:v>282.57370809890904</c:v>
                </c:pt>
                <c:pt idx="22">
                  <c:v>312.780223857929</c:v>
                </c:pt>
                <c:pt idx="23">
                  <c:v>344.7610925322</c:v>
                </c:pt>
                <c:pt idx="24">
                  <c:v>378.59146874624003</c:v>
                </c:pt>
                <c:pt idx="25">
                  <c:v>414.35648813682496</c:v>
                </c:pt>
                <c:pt idx="26">
                  <c:v>452.15189427982699</c:v>
                </c:pt>
                <c:pt idx="27">
                  <c:v>492.08466522293401</c:v>
                </c:pt>
                <c:pt idx="28">
                  <c:v>534.273635474564</c:v>
                </c:pt>
                <c:pt idx="29">
                  <c:v>578.85011022885396</c:v>
                </c:pt>
                <c:pt idx="30">
                  <c:v>625.95846914718095</c:v>
                </c:pt>
                <c:pt idx="31">
                  <c:v>675.756757294723</c:v>
                </c:pt>
                <c:pt idx="32">
                  <c:v>728.41726093024806</c:v>
                </c:pt>
                <c:pt idx="33">
                  <c:v>784.12706587950197</c:v>
                </c:pt>
                <c:pt idx="34">
                  <c:v>843.08859621967997</c:v>
                </c:pt>
                <c:pt idx="35">
                  <c:v>905.52013102607407</c:v>
                </c:pt>
                <c:pt idx="36">
                  <c:v>971.65629698095699</c:v>
                </c:pt>
                <c:pt idx="37">
                  <c:v>1041.74853472209</c:v>
                </c:pt>
                <c:pt idx="38">
                  <c:v>1116.0655369235799</c:v>
                </c:pt>
                <c:pt idx="39">
                  <c:v>1194.8936562276301</c:v>
                </c:pt>
                <c:pt idx="40">
                  <c:v>1278.5372812916901</c:v>
                </c:pt>
                <c:pt idx="41">
                  <c:v>1367.31917934801</c:v>
                </c:pt>
                <c:pt idx="42">
                  <c:v>1461.58080384448</c:v>
                </c:pt>
                <c:pt idx="43">
                  <c:v>1561.6825658504602</c:v>
                </c:pt>
                <c:pt idx="44">
                  <c:v>1668.00406807474</c:v>
                </c:pt>
                <c:pt idx="45">
                  <c:v>1780.9443004695099</c:v>
                </c:pt>
                <c:pt idx="46">
                  <c:v>1900.9217965311998</c:v>
                </c:pt>
                <c:pt idx="47">
                  <c:v>2028.374749539</c:v>
                </c:pt>
                <c:pt idx="48">
                  <c:v>2163.7610881057399</c:v>
                </c:pt>
                <c:pt idx="49">
                  <c:v>2307.5585105373402</c:v>
                </c:pt>
                <c:pt idx="50">
                  <c:v>2460.2644776386501</c:v>
                </c:pt>
                <c:pt idx="51">
                  <c:v>2622.3961636957097</c:v>
                </c:pt>
                <c:pt idx="52">
                  <c:v>2794.4903655368298</c:v>
                </c:pt>
                <c:pt idx="53">
                  <c:v>2977.1033696499198</c:v>
                </c:pt>
                <c:pt idx="54">
                  <c:v>3170.8107774864902</c:v>
                </c:pt>
                <c:pt idx="55">
                  <c:v>3376.2072891816101</c:v>
                </c:pt>
                <c:pt idx="56">
                  <c:v>3593.9064460445802</c:v>
                </c:pt>
                <c:pt idx="57">
                  <c:v>3824.5403322880002</c:v>
                </c:pt>
                <c:pt idx="58">
                  <c:v>4068.7592365610499</c:v>
                </c:pt>
                <c:pt idx="59">
                  <c:v>4327.23127397795</c:v>
                </c:pt>
                <c:pt idx="60">
                  <c:v>4600.6419694304195</c:v>
                </c:pt>
                <c:pt idx="61">
                  <c:v>4889.6938030602796</c:v>
                </c:pt>
                <c:pt idx="62">
                  <c:v>5195.1057188905797</c:v>
                </c:pt>
                <c:pt idx="63">
                  <c:v>5517.6125976980493</c:v>
                </c:pt>
                <c:pt idx="64">
                  <c:v>5857.9646952800804</c:v>
                </c:pt>
                <c:pt idx="65">
                  <c:v>6216.92704740303</c:v>
                </c:pt>
                <c:pt idx="66">
                  <c:v>6595.2788427595506</c:v>
                </c:pt>
                <c:pt idx="67">
                  <c:v>6993.8127653662204</c:v>
                </c:pt>
                <c:pt idx="68">
                  <c:v>7413.3343079169899</c:v>
                </c:pt>
                <c:pt idx="69">
                  <c:v>7854.6610576343801</c:v>
                </c:pt>
                <c:pt idx="70">
                  <c:v>8318.6219563248887</c:v>
                </c:pt>
                <c:pt idx="71">
                  <c:v>8806.0565362630896</c:v>
                </c:pt>
                <c:pt idx="72">
                  <c:v>9317.8141338285004</c:v>
                </c:pt>
                <c:pt idx="73">
                  <c:v>9854.7530825177491</c:v>
                </c:pt>
                <c:pt idx="74">
                  <c:v>10417.739887419999</c:v>
                </c:pt>
                <c:pt idx="75">
                  <c:v>11007.648382982801</c:v>
                </c:pt>
                <c:pt idx="76">
                  <c:v>11625.3588760559</c:v>
                </c:pt>
                <c:pt idx="77">
                  <c:v>12271.7572763071</c:v>
                </c:pt>
                <c:pt idx="78">
                  <c:v>12947.734215938401</c:v>
                </c:pt>
                <c:pt idx="79">
                  <c:v>13654.184160958101</c:v>
                </c:pt>
                <c:pt idx="80">
                  <c:v>14392.004515975899</c:v>
                </c:pt>
                <c:pt idx="81">
                  <c:v>15162.094724733799</c:v>
                </c:pt>
                <c:pt idx="82">
                  <c:v>15965.3553685392</c:v>
                </c:pt>
                <c:pt idx="83">
                  <c:v>16802.687264728502</c:v>
                </c:pt>
                <c:pt idx="84">
                  <c:v>17674.990567297598</c:v>
                </c:pt>
                <c:pt idx="85">
                  <c:v>18583.163872049801</c:v>
                </c:pt>
                <c:pt idx="86">
                  <c:v>19528.103328143101</c:v>
                </c:pt>
                <c:pt idx="87">
                  <c:v>20510.7017584481</c:v>
                </c:pt>
                <c:pt idx="88">
                  <c:v>21531.847790758602</c:v>
                </c:pt>
                <c:pt idx="89">
                  <c:v>22592.425001933399</c:v>
                </c:pt>
                <c:pt idx="90">
                  <c:v>23693.311077088802</c:v>
                </c:pt>
                <c:pt idx="91">
                  <c:v>24835.376986039799</c:v>
                </c:pt>
                <c:pt idx="92">
                  <c:v>26019.4861787031</c:v>
                </c:pt>
                <c:pt idx="93">
                  <c:v>27246.493801778102</c:v>
                </c:pt>
                <c:pt idx="94">
                  <c:v>28517.245938317901</c:v>
                </c:pt>
                <c:pt idx="95">
                  <c:v>29832.578872432001</c:v>
                </c:pt>
                <c:pt idx="96">
                  <c:v>31193.318380373999</c:v>
                </c:pt>
                <c:pt idx="97">
                  <c:v>32600.279050380399</c:v>
                </c:pt>
                <c:pt idx="98">
                  <c:v>34054.263632561604</c:v>
                </c:pt>
                <c:pt idx="99">
                  <c:v>35556.062420251299</c:v>
                </c:pt>
                <c:pt idx="100">
                  <c:v>37106.4526649299</c:v>
                </c:pt>
                <c:pt idx="101">
                  <c:v>38706.198025494603</c:v>
                </c:pt>
                <c:pt idx="102">
                  <c:v>40356.048053536302</c:v>
                </c:pt>
                <c:pt idx="103">
                  <c:v>42056.737715901501</c:v>
                </c:pt>
                <c:pt idx="104">
                  <c:v>43808.986955281202</c:v>
                </c:pt>
                <c:pt idx="105">
                  <c:v>45613.5002903649</c:v>
                </c:pt>
                <c:pt idx="106">
                  <c:v>47470.966456106704</c:v>
                </c:pt>
                <c:pt idx="107">
                  <c:v>49382.058084878299</c:v>
                </c:pt>
                <c:pt idx="108">
                  <c:v>51347.431429471602</c:v>
                </c:pt>
                <c:pt idx="109">
                  <c:v>53367.726128384493</c:v>
                </c:pt>
                <c:pt idx="110">
                  <c:v>55443.565013457395</c:v>
                </c:pt>
                <c:pt idx="111">
                  <c:v>57575.553961203797</c:v>
                </c:pt>
                <c:pt idx="112">
                  <c:v>59764.281786504704</c:v>
                </c:pt>
                <c:pt idx="113">
                  <c:v>62010.320180336501</c:v>
                </c:pt>
                <c:pt idx="114">
                  <c:v>64314.223690457802</c:v>
                </c:pt>
                <c:pt idx="115">
                  <c:v>66676.529744967091</c:v>
                </c:pt>
                <c:pt idx="116">
                  <c:v>69097.758719258592</c:v>
                </c:pt>
                <c:pt idx="117">
                  <c:v>71578.414044837205</c:v>
                </c:pt>
                <c:pt idx="118">
                  <c:v>74118.982360178401</c:v>
                </c:pt>
                <c:pt idx="119">
                  <c:v>76719.9337029546</c:v>
                </c:pt>
                <c:pt idx="120">
                  <c:v>79381.721742526497</c:v>
                </c:pt>
                <c:pt idx="121">
                  <c:v>82104.784052261195</c:v>
                </c:pt>
                <c:pt idx="122">
                  <c:v>84889.542420194106</c:v>
                </c:pt>
                <c:pt idx="123">
                  <c:v>87736.403197455205</c:v>
                </c:pt>
                <c:pt idx="124">
                  <c:v>90645.757683053103</c:v>
                </c:pt>
                <c:pt idx="125">
                  <c:v>93617.9825435323</c:v>
                </c:pt>
                <c:pt idx="126">
                  <c:v>96653.440266631907</c:v>
                </c:pt>
                <c:pt idx="127">
                  <c:v>99752.4796468657</c:v>
                </c:pt>
                <c:pt idx="128">
                  <c:v>102915.43630225801</c:v>
                </c:pt>
                <c:pt idx="129">
                  <c:v>106142.63321958801</c:v>
                </c:pt>
                <c:pt idx="130">
                  <c:v>109434.38132778101</c:v>
                </c:pt>
                <c:pt idx="131">
                  <c:v>112790.980096413</c:v>
                </c:pt>
                <c:pt idx="132">
                  <c:v>116212.71815834701</c:v>
                </c:pt>
                <c:pt idx="133">
                  <c:v>119699.87395430899</c:v>
                </c:pt>
                <c:pt idx="134">
                  <c:v>123252.71639811801</c:v>
                </c:pt>
                <c:pt idx="135">
                  <c:v>126871.50555900201</c:v>
                </c:pt>
                <c:pt idx="136">
                  <c:v>130556.49336188</c:v>
                </c:pt>
                <c:pt idx="137">
                  <c:v>134307.92430019498</c:v>
                </c:pt>
                <c:pt idx="138">
                  <c:v>138126.03616215999</c:v>
                </c:pt>
                <c:pt idx="139">
                  <c:v>142011.060767399</c:v>
                </c:pt>
                <c:pt idx="140">
                  <c:v>145963.22471091</c:v>
                </c:pt>
                <c:pt idx="141">
                  <c:v>149982.75011461499</c:v>
                </c:pt>
                <c:pt idx="142">
                  <c:v>154069.85538190999</c:v>
                </c:pt>
                <c:pt idx="143">
                  <c:v>158224.75595589698</c:v>
                </c:pt>
                <c:pt idx="144">
                  <c:v>162447.665076859</c:v>
                </c:pt>
                <c:pt idx="145">
                  <c:v>166738.79453906999</c:v>
                </c:pt>
                <c:pt idx="146">
                  <c:v>171098.355443673</c:v>
                </c:pt>
                <c:pt idx="147">
                  <c:v>175526.558946281</c:v>
                </c:pt>
                <c:pt idx="148">
                  <c:v>180023.61699795999</c:v>
                </c:pt>
                <c:pt idx="149">
                  <c:v>184589.743077213</c:v>
                </c:pt>
                <c:pt idx="150">
                  <c:v>189225.15291102798</c:v>
                </c:pt>
                <c:pt idx="151">
                  <c:v>193930.06518398298</c:v>
                </c:pt>
                <c:pt idx="152">
                  <c:v>198704.70223412802</c:v>
                </c:pt>
                <c:pt idx="153">
                  <c:v>203549.29073271999</c:v>
                </c:pt>
                <c:pt idx="154">
                  <c:v>208464.06234780102</c:v>
                </c:pt>
                <c:pt idx="155">
                  <c:v>213449.25438934797</c:v>
                </c:pt>
                <c:pt idx="156">
                  <c:v>218505.110435084</c:v>
                </c:pt>
                <c:pt idx="157">
                  <c:v>223631.880935694</c:v>
                </c:pt>
                <c:pt idx="158">
                  <c:v>228829.82379804298</c:v>
                </c:pt>
                <c:pt idx="159">
                  <c:v>234099.20494585202</c:v>
                </c:pt>
                <c:pt idx="160">
                  <c:v>239440.29885535402</c:v>
                </c:pt>
                <c:pt idx="161">
                  <c:v>244853.389067846</c:v>
                </c:pt>
                <c:pt idx="162">
                  <c:v>250338.76867461402</c:v>
                </c:pt>
                <c:pt idx="163">
                  <c:v>255896.740776992</c:v>
                </c:pt>
                <c:pt idx="164">
                  <c:v>261527.61891780203</c:v>
                </c:pt>
                <c:pt idx="165">
                  <c:v>267231.72748668201</c:v>
                </c:pt>
                <c:pt idx="166">
                  <c:v>273009.40209503099</c:v>
                </c:pt>
                <c:pt idx="167">
                  <c:v>278860.989924216</c:v>
                </c:pt>
                <c:pt idx="168">
                  <c:v>284786.85004275898</c:v>
                </c:pt>
                <c:pt idx="169">
                  <c:v>290787.35369562899</c:v>
                </c:pt>
                <c:pt idx="170">
                  <c:v>296862.88456263702</c:v>
                </c:pt>
                <c:pt idx="171">
                  <c:v>303013.83898795699</c:v>
                </c:pt>
                <c:pt idx="172">
                  <c:v>309240.62617831299</c:v>
                </c:pt>
                <c:pt idx="173">
                  <c:v>315543.66837241198</c:v>
                </c:pt>
                <c:pt idx="174">
                  <c:v>321923.40097993898</c:v>
                </c:pt>
                <c:pt idx="175">
                  <c:v>328380.27269058698</c:v>
                </c:pt>
                <c:pt idx="176">
                  <c:v>334914.74555311399</c:v>
                </c:pt>
                <c:pt idx="177">
                  <c:v>341527.29502539703</c:v>
                </c:pt>
                <c:pt idx="178">
                  <c:v>348218.40999458899</c:v>
                </c:pt>
                <c:pt idx="179">
                  <c:v>354988.59276917402</c:v>
                </c:pt>
                <c:pt idx="180">
                  <c:v>361838.35904157604</c:v>
                </c:pt>
                <c:pt idx="181">
                  <c:v>368768.23782270099</c:v>
                </c:pt>
                <c:pt idx="182">
                  <c:v>375778.771349316</c:v>
                </c:pt>
                <c:pt idx="183">
                  <c:v>382870.51496320701</c:v>
                </c:pt>
                <c:pt idx="184">
                  <c:v>390044.036964525</c:v>
                </c:pt>
                <c:pt idx="185">
                  <c:v>397299.91843869799</c:v>
                </c:pt>
                <c:pt idx="186">
                  <c:v>404638.75305657095</c:v>
                </c:pt>
                <c:pt idx="187">
                  <c:v>412061.14685193106</c:v>
                </c:pt>
                <c:pt idx="188">
                  <c:v>419567.71797236596</c:v>
                </c:pt>
                <c:pt idx="189">
                  <c:v>427159.09640777699</c:v>
                </c:pt>
                <c:pt idx="190">
                  <c:v>434835.92369552498</c:v>
                </c:pt>
                <c:pt idx="191">
                  <c:v>442598.85260285903</c:v>
                </c:pt>
                <c:pt idx="192">
                  <c:v>450448.54678850999</c:v>
                </c:pt>
                <c:pt idx="193">
                  <c:v>458385.68044309202</c:v>
                </c:pt>
                <c:pt idx="194">
                  <c:v>466410.93790921295</c:v>
                </c:pt>
                <c:pt idx="195">
                  <c:v>474525.01328258996</c:v>
                </c:pt>
                <c:pt idx="196">
                  <c:v>482728.60999441001</c:v>
                </c:pt>
                <c:pt idx="197">
                  <c:v>491022.440375568</c:v>
                </c:pt>
                <c:pt idx="198">
                  <c:v>499407.22520416405</c:v>
                </c:pt>
                <c:pt idx="199">
                  <c:v>507883.69323660003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10-436A-BEE9-6358E198C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969152"/>
        <c:axId val="485967584"/>
      </c:scatterChart>
      <c:valAx>
        <c:axId val="485969152"/>
        <c:scaling>
          <c:orientation val="minMax"/>
          <c:max val="5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Particle diameter,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967584"/>
        <c:crossesAt val="1.0000000000000002E-2"/>
        <c:crossBetween val="midCat"/>
      </c:valAx>
      <c:valAx>
        <c:axId val="485967584"/>
        <c:scaling>
          <c:logBase val="10"/>
          <c:orientation val="minMax"/>
          <c:max val="10000"/>
          <c:min val="1.0000000000000002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Viscous power dissipation,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GB">
                    <a:solidFill>
                      <a:sysClr val="windowText" lastClr="000000"/>
                    </a:solidFill>
                  </a:rPr>
                  <a:t>10</a:t>
                </a:r>
                <a:r>
                  <a:rPr lang="en-GB" baseline="30000">
                    <a:solidFill>
                      <a:sysClr val="windowText" lastClr="000000"/>
                    </a:solidFill>
                  </a:rPr>
                  <a:t>-14</a:t>
                </a:r>
                <a:r>
                  <a:rPr lang="en-GB">
                    <a:solidFill>
                      <a:sysClr val="windowText" lastClr="000000"/>
                    </a:solidFill>
                  </a:rPr>
                  <a:t> 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#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969152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2628883326463269"/>
          <c:y val="0.69370112175468512"/>
          <c:w val="0.20327734630440819"/>
          <c:h val="0.14226390490997542"/>
        </c:manualLayout>
      </c:layout>
      <c:overlay val="0"/>
      <c:spPr>
        <a:noFill/>
        <a:ln w="190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17</xdr:row>
      <xdr:rowOff>19049</xdr:rowOff>
    </xdr:from>
    <xdr:to>
      <xdr:col>8</xdr:col>
      <xdr:colOff>419100</xdr:colOff>
      <xdr:row>47</xdr:row>
      <xdr:rowOff>161925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18</xdr:col>
      <xdr:colOff>561975</xdr:colOff>
      <xdr:row>47</xdr:row>
      <xdr:rowOff>142876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600436D-4793-4C5F-BB58-A8A15E7FE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49</xdr:row>
      <xdr:rowOff>0</xdr:rowOff>
    </xdr:from>
    <xdr:to>
      <xdr:col>5</xdr:col>
      <xdr:colOff>1466851</xdr:colOff>
      <xdr:row>72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1D7E3BC-1457-4057-99B6-7AF32F251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0.28792</cdr:x>
      <cdr:y>0.37763</cdr:y>
    </cdr:from>
    <cdr:to>
      <cdr:x>0.40805</cdr:x>
      <cdr:y>0.44997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7056" y="1694138"/>
          <a:ext cx="670524" cy="324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/>
            <a:t>150MHz</a:t>
          </a:r>
        </a:p>
      </cdr:txBody>
    </cdr:sp>
  </cdr:relSizeAnchor>
  <cdr:relSizeAnchor xmlns:cdr="http://schemas.openxmlformats.org/drawingml/2006/chartDrawing">
    <cdr:from>
      <cdr:x>0.25468</cdr:x>
      <cdr:y>0.31222</cdr:y>
    </cdr:from>
    <cdr:to>
      <cdr:x>0.37481</cdr:x>
      <cdr:y>0.38456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21516" y="1400696"/>
          <a:ext cx="670523" cy="324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/>
            <a:t>400MHz</a:t>
          </a:r>
        </a:p>
      </cdr:txBody>
    </cdr:sp>
  </cdr:relSizeAnchor>
  <cdr:relSizeAnchor xmlns:cdr="http://schemas.openxmlformats.org/drawingml/2006/chartDrawing">
    <cdr:from>
      <cdr:x>0.32413</cdr:x>
      <cdr:y>0.44322</cdr:y>
    </cdr:from>
    <cdr:to>
      <cdr:x>0.44426</cdr:x>
      <cdr:y>0.51556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09186" y="1988415"/>
          <a:ext cx="670524" cy="324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/>
            <a:t>80MHz</a:t>
          </a:r>
        </a:p>
      </cdr:txBody>
    </cdr:sp>
  </cdr:relSizeAnchor>
  <cdr:relSizeAnchor xmlns:cdr="http://schemas.openxmlformats.org/drawingml/2006/chartDrawing">
    <cdr:from>
      <cdr:x>0.41077</cdr:x>
      <cdr:y>0.50245</cdr:y>
    </cdr:from>
    <cdr:to>
      <cdr:x>0.53089</cdr:x>
      <cdr:y>0.57478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92764" y="2254121"/>
          <a:ext cx="670469" cy="32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/>
            <a:t>15MHz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15MHz" connectionId="6" xr16:uid="{00000000-0016-0000-0300-000000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400MHz water" connectionId="12" xr16:uid="{00000000-0016-0000-0500-000005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400MHz water_1" connectionId="10" xr16:uid="{00000000-0016-0000-0600-00000A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400MHz" connectionId="8" xr16:uid="{00000000-0016-0000-0600-00000C00000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400MHz water" connectionId="9" xr16:uid="{00000000-0016-0000-0600-00000B00000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15MHz pure water" connectionId="2" xr16:uid="{00000000-0016-0000-0700-000010000000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400MHz pure water" connectionId="3" xr16:uid="{00000000-0016-0000-0700-00000F000000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150MHz pure water" connectionId="1" xr16:uid="{00000000-0016-0000-0700-00000E000000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80MHz pure water" connectionId="17" xr16:uid="{00000000-0016-0000-0700-00000D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15MHz water_1" connectionId="7" xr16:uid="{00000000-0016-0000-03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80MHz water" connectionId="15" xr16:uid="{00000000-0016-0000-0400-000004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80MHz" connectionId="14" xr16:uid="{00000000-0016-0000-04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80MHz water_1" connectionId="16" xr16:uid="{00000000-0016-0000-0400-000002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400MHz" connectionId="13" xr16:uid="{00000000-0016-0000-0500-000009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150MHz water" connectionId="5" xr16:uid="{00000000-0016-0000-0500-000008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150MHz silica" connectionId="4" xr16:uid="{00000000-0016-0000-0500-000007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wer dissipation 50-450nm diameter 400MHz water_1" connectionId="11" xr16:uid="{00000000-0016-0000-0500-000006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Relationship Id="rId5" Type="http://schemas.openxmlformats.org/officeDocument/2006/relationships/queryTable" Target="../queryTables/queryTable10.xml"/><Relationship Id="rId4" Type="http://schemas.openxmlformats.org/officeDocument/2006/relationships/queryTable" Target="../queryTables/query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queryTable" Target="../queryTables/queryTable12.xml"/><Relationship Id="rId1" Type="http://schemas.openxmlformats.org/officeDocument/2006/relationships/queryTable" Target="../queryTables/query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5.xml"/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5.bin"/><Relationship Id="rId5" Type="http://schemas.openxmlformats.org/officeDocument/2006/relationships/queryTable" Target="../queryTables/queryTable17.xml"/><Relationship Id="rId4" Type="http://schemas.openxmlformats.org/officeDocument/2006/relationships/queryTable" Target="../queryTables/query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topLeftCell="A37" workbookViewId="0">
      <selection activeCell="G58" sqref="G58"/>
    </sheetView>
  </sheetViews>
  <sheetFormatPr defaultRowHeight="15" x14ac:dyDescent="0.25"/>
  <cols>
    <col min="1" max="1" width="15.28515625" bestFit="1" customWidth="1"/>
    <col min="2" max="2" width="15.28515625" customWidth="1"/>
    <col min="3" max="4" width="12" bestFit="1" customWidth="1"/>
    <col min="5" max="5" width="22.42578125" bestFit="1" customWidth="1"/>
    <col min="6" max="6" width="33.85546875" customWidth="1"/>
    <col min="7" max="7" width="27.85546875" customWidth="1"/>
    <col min="8" max="8" width="12" style="11" bestFit="1" customWidth="1"/>
    <col min="9" max="9" width="12" customWidth="1"/>
    <col min="10" max="10" width="12" bestFit="1" customWidth="1"/>
    <col min="11" max="11" width="22.42578125" bestFit="1" customWidth="1"/>
    <col min="12" max="12" width="22.42578125" customWidth="1"/>
    <col min="13" max="13" width="16.85546875" bestFit="1" customWidth="1"/>
    <col min="14" max="14" width="12" style="11" bestFit="1" customWidth="1"/>
    <col min="15" max="15" width="12" customWidth="1"/>
    <col min="16" max="16" width="12" bestFit="1" customWidth="1"/>
    <col min="17" max="17" width="22.42578125" bestFit="1" customWidth="1"/>
    <col min="18" max="18" width="22.42578125" customWidth="1"/>
    <col min="19" max="19" width="16.85546875" bestFit="1" customWidth="1"/>
    <col min="20" max="20" width="9.140625" style="11"/>
    <col min="23" max="23" width="19.7109375" bestFit="1" customWidth="1"/>
    <col min="24" max="24" width="19.7109375" customWidth="1"/>
    <col min="25" max="25" width="15" bestFit="1" customWidth="1"/>
  </cols>
  <sheetData>
    <row r="1" spans="1:25" x14ac:dyDescent="0.25">
      <c r="A1" t="s">
        <v>227</v>
      </c>
      <c r="B1">
        <v>997</v>
      </c>
      <c r="C1" t="s">
        <v>229</v>
      </c>
    </row>
    <row r="2" spans="1:25" x14ac:dyDescent="0.25">
      <c r="A2" t="s">
        <v>228</v>
      </c>
      <c r="B2">
        <v>8.9099999999999997E-4</v>
      </c>
      <c r="C2" t="s">
        <v>230</v>
      </c>
    </row>
    <row r="3" spans="1:25" x14ac:dyDescent="0.25">
      <c r="A3" t="s">
        <v>232</v>
      </c>
      <c r="B3">
        <v>1497</v>
      </c>
      <c r="C3" t="s">
        <v>233</v>
      </c>
    </row>
    <row r="4" spans="1:25" x14ac:dyDescent="0.25">
      <c r="A4" s="14" t="s">
        <v>2454</v>
      </c>
    </row>
    <row r="5" spans="1:25" ht="23.25" x14ac:dyDescent="0.35">
      <c r="A5" t="s">
        <v>6</v>
      </c>
      <c r="C5" s="15">
        <v>15</v>
      </c>
      <c r="D5" s="15"/>
      <c r="E5" s="15"/>
      <c r="F5" s="9"/>
      <c r="G5" s="3"/>
      <c r="H5" s="15">
        <v>80</v>
      </c>
      <c r="I5" s="15"/>
      <c r="J5" s="15"/>
      <c r="K5" s="15"/>
      <c r="L5" s="9"/>
      <c r="M5" s="3"/>
      <c r="N5" s="15">
        <v>150</v>
      </c>
      <c r="O5" s="15"/>
      <c r="P5" s="15"/>
      <c r="Q5" s="15"/>
      <c r="R5" s="15"/>
      <c r="S5" s="15"/>
      <c r="T5" s="15">
        <v>400</v>
      </c>
      <c r="U5" s="15"/>
      <c r="V5" s="15"/>
      <c r="W5" s="15"/>
      <c r="X5" s="15"/>
      <c r="Y5" s="15"/>
    </row>
    <row r="6" spans="1:25" x14ac:dyDescent="0.25">
      <c r="A6" t="s">
        <v>5</v>
      </c>
      <c r="B6" t="s">
        <v>231</v>
      </c>
      <c r="C6" t="s">
        <v>236</v>
      </c>
      <c r="D6" t="s">
        <v>237</v>
      </c>
      <c r="E6" t="s">
        <v>234</v>
      </c>
      <c r="F6" t="s">
        <v>2455</v>
      </c>
      <c r="G6" t="s">
        <v>235</v>
      </c>
      <c r="H6" t="s">
        <v>231</v>
      </c>
      <c r="I6" t="s">
        <v>236</v>
      </c>
      <c r="J6" t="s">
        <v>237</v>
      </c>
      <c r="K6" t="s">
        <v>234</v>
      </c>
      <c r="L6" t="s">
        <v>2455</v>
      </c>
      <c r="M6" t="s">
        <v>235</v>
      </c>
      <c r="N6" t="s">
        <v>231</v>
      </c>
      <c r="O6" t="s">
        <v>236</v>
      </c>
      <c r="P6" t="s">
        <v>237</v>
      </c>
      <c r="Q6" t="s">
        <v>234</v>
      </c>
      <c r="R6" t="s">
        <v>2455</v>
      </c>
      <c r="S6" t="s">
        <v>235</v>
      </c>
      <c r="T6" t="s">
        <v>231</v>
      </c>
      <c r="U6" t="s">
        <v>236</v>
      </c>
      <c r="V6" t="s">
        <v>237</v>
      </c>
      <c r="W6" t="s">
        <v>234</v>
      </c>
      <c r="X6" t="s">
        <v>2455</v>
      </c>
      <c r="Y6" t="s">
        <v>235</v>
      </c>
    </row>
    <row r="7" spans="1:25" x14ac:dyDescent="0.25">
      <c r="A7" s="2">
        <v>50</v>
      </c>
      <c r="B7" s="2">
        <f t="shared" ref="B7:B15" si="0">(2*PI()*15000000/speed)*A7*0.000000001/2</f>
        <v>1.5739442152253474E-3</v>
      </c>
      <c r="C7" s="2">
        <f t="shared" ref="C7:C15" si="1">B7*(A7/2*0.000000001)^2</f>
        <v>9.8371513451584223E-19</v>
      </c>
      <c r="D7" s="2">
        <f t="shared" ref="D7:D15" si="2">SQRT(2*PI()*15000000*rho/(2*eta))*A7*0.000000001/2</f>
        <v>0.1815387336705199</v>
      </c>
      <c r="E7" s="1">
        <f>'15MHz'!I3</f>
        <v>2.3302973460857413E-16</v>
      </c>
      <c r="F7" s="1">
        <f>100000000000000*E7</f>
        <v>2.3302973460857412E-2</v>
      </c>
      <c r="G7" s="2">
        <f t="shared" ref="G7:G15" si="3">E7/C7</f>
        <v>236.8874142850969</v>
      </c>
      <c r="H7" s="2">
        <f t="shared" ref="H7:H15" si="4">(2*PI()*80000000/speed)*$A7*0.000000001/2</f>
        <v>8.3943691478685183E-3</v>
      </c>
      <c r="I7" s="2">
        <f>H7*($A7/2*0.000000001)^2</f>
        <v>5.2464807174178247E-18</v>
      </c>
      <c r="J7" s="2">
        <f t="shared" ref="J7:J15" si="5">SQRT(2*PI()*80000000*rho/(2*eta))*$A7*0.000000001/2</f>
        <v>0.41924574701207379</v>
      </c>
      <c r="K7" s="1">
        <f>'80MHz'!I3</f>
        <v>4.8827666760349083E-15</v>
      </c>
      <c r="L7" s="1">
        <f>100000000000000*K7</f>
        <v>0.48827666760349081</v>
      </c>
      <c r="M7" s="2">
        <f t="shared" ref="M7:M15" si="6">K7/I7</f>
        <v>930.67466346051367</v>
      </c>
      <c r="N7" s="2">
        <f t="shared" ref="N7:N15" si="7">(2*PI()*150000000/speed)*$A7*0.000000001/2</f>
        <v>1.5739442152253473E-2</v>
      </c>
      <c r="O7" s="2">
        <f>N7*($A7/2*0.000000001)^2</f>
        <v>9.8371513451584219E-18</v>
      </c>
      <c r="P7" s="2">
        <f t="shared" ref="P7:P15" si="8">SQRT(2*PI()*150000000*rho/(2*eta))*$A7*0.000000001/2</f>
        <v>0.57407588194154235</v>
      </c>
      <c r="Q7" s="1">
        <f>'150MHz'!I3</f>
        <v>1.2761270417975539E-14</v>
      </c>
      <c r="R7" s="1">
        <f>100000000000000*Q7</f>
        <v>1.2761270417975539</v>
      </c>
      <c r="S7" s="2">
        <f t="shared" ref="S7:S15" si="9">Q7/O7</f>
        <v>1297.2526263160817</v>
      </c>
      <c r="T7" s="2">
        <f t="shared" ref="T7:T15" si="10">(2*PI()*400000000/speed)*$A7*0.000000001/2</f>
        <v>4.1971845739342595E-2</v>
      </c>
      <c r="U7" s="2">
        <f>T7*($A7/2*0.000000001)^2</f>
        <v>2.6232403587089125E-17</v>
      </c>
      <c r="V7" s="2">
        <f t="shared" ref="V7:V15" si="11">SQRT(2*PI()*400000000*rho/(2*eta))*$A7*0.000000001/2</f>
        <v>0.93746198959667626</v>
      </c>
      <c r="W7" s="1">
        <f>'400MHz'!I3</f>
        <v>5.4207667822116707E-14</v>
      </c>
      <c r="X7" s="1">
        <f>100000000000000*W7</f>
        <v>5.420766782211671</v>
      </c>
      <c r="Y7" s="2">
        <f>W7/U7</f>
        <v>2066.4392281916648</v>
      </c>
    </row>
    <row r="8" spans="1:25" x14ac:dyDescent="0.25">
      <c r="A8" s="2">
        <v>100</v>
      </c>
      <c r="B8" s="2">
        <f t="shared" si="0"/>
        <v>3.1478884304506948E-3</v>
      </c>
      <c r="C8" s="2">
        <f t="shared" si="1"/>
        <v>7.8697210761267378E-18</v>
      </c>
      <c r="D8" s="2">
        <f t="shared" si="2"/>
        <v>0.36307746734103979</v>
      </c>
      <c r="E8" s="1">
        <f>'15MHz'!I4</f>
        <v>6.0184135956026409E-15</v>
      </c>
      <c r="F8" s="1">
        <f t="shared" ref="F8:F15" si="12">100000000000000*E8</f>
        <v>0.60184135956026408</v>
      </c>
      <c r="G8" s="2">
        <f t="shared" si="3"/>
        <v>764.75564221200329</v>
      </c>
      <c r="H8" s="2">
        <f t="shared" si="4"/>
        <v>1.6788738295737037E-2</v>
      </c>
      <c r="I8" s="2">
        <f t="shared" ref="I8:I15" si="13">H8*(A8/2*0.000000001)^2</f>
        <v>4.1971845739342598E-17</v>
      </c>
      <c r="J8" s="2">
        <f t="shared" si="5"/>
        <v>0.83849149402414758</v>
      </c>
      <c r="K8" s="1">
        <f>'80MHz'!I4</f>
        <v>7.8689529662022314E-14</v>
      </c>
      <c r="L8" s="1">
        <f t="shared" ref="L8:L15" si="14">100000000000000*K8</f>
        <v>7.8689529662022313</v>
      </c>
      <c r="M8" s="2">
        <f t="shared" si="6"/>
        <v>1874.8169940084895</v>
      </c>
      <c r="N8" s="2">
        <f t="shared" si="7"/>
        <v>3.1478884304506946E-2</v>
      </c>
      <c r="O8" s="2">
        <f t="shared" ref="O8:O15" si="15">N8*($A8/2*0.000000001)^2</f>
        <v>7.8697210761267375E-17</v>
      </c>
      <c r="P8" s="2">
        <f t="shared" si="8"/>
        <v>1.1481517638830847</v>
      </c>
      <c r="Q8" s="1">
        <f>'150MHz'!I4</f>
        <v>1.6325875024597469E-13</v>
      </c>
      <c r="R8" s="1">
        <f t="shared" ref="R8:R15" si="16">100000000000000*Q8</f>
        <v>16.325875024597469</v>
      </c>
      <c r="S8" s="2">
        <f t="shared" si="9"/>
        <v>2074.51761843542</v>
      </c>
      <c r="T8" s="2">
        <f t="shared" si="10"/>
        <v>8.394369147868519E-2</v>
      </c>
      <c r="U8" s="2">
        <f t="shared" ref="U8:U15" si="17">T8*($A8/2*0.000000001)^2</f>
        <v>2.09859228696713E-16</v>
      </c>
      <c r="V8" s="2">
        <f t="shared" si="11"/>
        <v>1.8749239791933525</v>
      </c>
      <c r="W8" s="1">
        <f>'400MHz'!I4</f>
        <v>4.3682357838203759E-13</v>
      </c>
      <c r="X8" s="1">
        <f t="shared" ref="X8:X15" si="18">100000000000000*W8</f>
        <v>43.682357838203757</v>
      </c>
      <c r="Y8" s="2">
        <f t="shared" ref="Y8:Y15" si="19">W8/U8</f>
        <v>2081.5075948522226</v>
      </c>
    </row>
    <row r="9" spans="1:25" x14ac:dyDescent="0.25">
      <c r="A9" s="2">
        <v>150</v>
      </c>
      <c r="B9" s="2">
        <f t="shared" si="0"/>
        <v>4.7218326456760426E-3</v>
      </c>
      <c r="C9" s="2">
        <f t="shared" si="1"/>
        <v>2.6560308631927747E-17</v>
      </c>
      <c r="D9" s="2">
        <f t="shared" si="2"/>
        <v>0.54461620101155972</v>
      </c>
      <c r="E9" s="1">
        <f>'15MHz'!I5</f>
        <v>3.45846968349993E-14</v>
      </c>
      <c r="F9" s="1">
        <f t="shared" si="12"/>
        <v>3.45846968349993</v>
      </c>
      <c r="G9" s="2">
        <f t="shared" si="3"/>
        <v>1302.1195391316182</v>
      </c>
      <c r="H9" s="2">
        <f t="shared" si="4"/>
        <v>2.5183107443605558E-2</v>
      </c>
      <c r="I9" s="2">
        <f t="shared" si="13"/>
        <v>1.4165497937028129E-16</v>
      </c>
      <c r="J9" s="2">
        <f t="shared" si="5"/>
        <v>1.2577372410362213</v>
      </c>
      <c r="K9" s="1">
        <f>'80MHz'!I5</f>
        <v>3.0253499839998509E-13</v>
      </c>
      <c r="L9" s="1">
        <f t="shared" si="14"/>
        <v>30.253499839998508</v>
      </c>
      <c r="M9" s="2">
        <f t="shared" si="6"/>
        <v>2135.7173587888424</v>
      </c>
      <c r="N9" s="2">
        <f t="shared" si="7"/>
        <v>4.7218326456760419E-2</v>
      </c>
      <c r="O9" s="2">
        <f t="shared" si="15"/>
        <v>2.6560308631927742E-16</v>
      </c>
      <c r="P9" s="2">
        <f t="shared" si="8"/>
        <v>1.7222276458246271</v>
      </c>
      <c r="Q9" s="1">
        <f>'150MHz'!I5</f>
        <v>5.3793833809603036E-13</v>
      </c>
      <c r="R9" s="1">
        <f t="shared" si="16"/>
        <v>53.793833809603036</v>
      </c>
      <c r="S9" s="2">
        <f t="shared" si="9"/>
        <v>2025.3467139662032</v>
      </c>
      <c r="T9" s="2">
        <f t="shared" si="10"/>
        <v>0.12591553721802778</v>
      </c>
      <c r="U9" s="2">
        <f t="shared" si="17"/>
        <v>7.0827489685140643E-16</v>
      </c>
      <c r="V9" s="2">
        <f t="shared" si="11"/>
        <v>2.8123859687900286</v>
      </c>
      <c r="W9" s="1">
        <f>'400MHz'!I5</f>
        <v>1.2206751428620844E-12</v>
      </c>
      <c r="X9" s="1">
        <f t="shared" si="18"/>
        <v>122.06751428620845</v>
      </c>
      <c r="Y9" s="2">
        <f t="shared" si="19"/>
        <v>1723.4482660454614</v>
      </c>
    </row>
    <row r="10" spans="1:25" x14ac:dyDescent="0.25">
      <c r="A10" s="2">
        <v>200</v>
      </c>
      <c r="B10" s="2">
        <f t="shared" si="0"/>
        <v>6.2957768609013896E-3</v>
      </c>
      <c r="C10" s="2">
        <f t="shared" si="1"/>
        <v>6.2957768609013903E-17</v>
      </c>
      <c r="D10" s="2">
        <f t="shared" si="2"/>
        <v>0.72615493468207959</v>
      </c>
      <c r="E10" s="1">
        <f>'15MHz'!I6</f>
        <v>1.0757025646579121E-13</v>
      </c>
      <c r="F10" s="1">
        <f t="shared" si="12"/>
        <v>10.757025646579121</v>
      </c>
      <c r="G10" s="2">
        <f t="shared" si="3"/>
        <v>1708.6097370101197</v>
      </c>
      <c r="H10" s="2">
        <f t="shared" si="4"/>
        <v>3.3577476591474073E-2</v>
      </c>
      <c r="I10" s="2">
        <f t="shared" si="13"/>
        <v>3.3577476591474078E-16</v>
      </c>
      <c r="J10" s="2">
        <f t="shared" si="5"/>
        <v>1.6769829880482952</v>
      </c>
      <c r="K10" s="1">
        <f>'80MHz'!I6</f>
        <v>6.9621141269397701E-13</v>
      </c>
      <c r="L10" s="1">
        <f t="shared" si="14"/>
        <v>69.621141269397697</v>
      </c>
      <c r="M10" s="2">
        <f t="shared" si="6"/>
        <v>2073.4476898444404</v>
      </c>
      <c r="N10" s="2">
        <f t="shared" si="7"/>
        <v>6.2957768609013892E-2</v>
      </c>
      <c r="O10" s="2">
        <f t="shared" si="15"/>
        <v>6.29577686090139E-16</v>
      </c>
      <c r="P10" s="2">
        <f t="shared" si="8"/>
        <v>2.2963035277661694</v>
      </c>
      <c r="Q10" s="1">
        <f>'150MHz'!I6</f>
        <v>1.1368044242799085E-12</v>
      </c>
      <c r="R10" s="1">
        <f t="shared" si="16"/>
        <v>113.68044242799084</v>
      </c>
      <c r="S10" s="2">
        <f t="shared" si="9"/>
        <v>1805.6618736597788</v>
      </c>
      <c r="T10" s="2">
        <f t="shared" si="10"/>
        <v>0.16788738295737038</v>
      </c>
      <c r="U10" s="2">
        <f t="shared" si="17"/>
        <v>1.678873829573704E-15</v>
      </c>
      <c r="V10" s="2">
        <f t="shared" si="11"/>
        <v>3.749847958386705</v>
      </c>
      <c r="W10" s="1">
        <f>'400MHz'!I6</f>
        <v>2.4353957581239604E-12</v>
      </c>
      <c r="X10" s="1">
        <f t="shared" si="18"/>
        <v>243.53957581239604</v>
      </c>
      <c r="Y10" s="2">
        <f t="shared" si="19"/>
        <v>1450.6127352895546</v>
      </c>
    </row>
    <row r="11" spans="1:25" x14ac:dyDescent="0.25">
      <c r="A11" s="2">
        <v>250</v>
      </c>
      <c r="B11" s="2">
        <f t="shared" si="0"/>
        <v>7.8697210761267365E-3</v>
      </c>
      <c r="C11" s="2">
        <f t="shared" si="1"/>
        <v>1.229643918144803E-16</v>
      </c>
      <c r="D11" s="2">
        <f t="shared" si="2"/>
        <v>0.90769366835259957</v>
      </c>
      <c r="E11" s="1">
        <f>'15MHz'!I7</f>
        <v>2.4218134132460532E-13</v>
      </c>
      <c r="F11" s="1">
        <f t="shared" si="12"/>
        <v>24.218134132460531</v>
      </c>
      <c r="G11" s="2">
        <f t="shared" si="3"/>
        <v>1969.5241667196701</v>
      </c>
      <c r="H11" s="2">
        <f t="shared" si="4"/>
        <v>4.1971845739342595E-2</v>
      </c>
      <c r="I11" s="2">
        <f t="shared" si="13"/>
        <v>6.5581008967722828E-16</v>
      </c>
      <c r="J11" s="2">
        <f t="shared" si="5"/>
        <v>2.096228735060369</v>
      </c>
      <c r="K11" s="1">
        <f>'80MHz'!I7</f>
        <v>1.2571833748520292E-12</v>
      </c>
      <c r="L11" s="1">
        <f t="shared" si="14"/>
        <v>125.71833748520292</v>
      </c>
      <c r="M11" s="2">
        <f t="shared" si="6"/>
        <v>1916.9930360034264</v>
      </c>
      <c r="N11" s="2">
        <f t="shared" si="7"/>
        <v>7.8697210761267372E-2</v>
      </c>
      <c r="O11" s="2">
        <f t="shared" si="15"/>
        <v>1.2296439181448032E-15</v>
      </c>
      <c r="P11" s="2">
        <f t="shared" si="8"/>
        <v>2.870379409707712</v>
      </c>
      <c r="Q11" s="1">
        <f>'150MHz'!I7</f>
        <v>1.9538229766020271E-12</v>
      </c>
      <c r="R11" s="1">
        <f t="shared" si="16"/>
        <v>195.38229766020271</v>
      </c>
      <c r="S11" s="2">
        <f t="shared" si="9"/>
        <v>1588.9339570351492</v>
      </c>
      <c r="T11" s="2">
        <f t="shared" si="10"/>
        <v>0.20985922869671297</v>
      </c>
      <c r="U11" s="2">
        <f t="shared" si="17"/>
        <v>3.2790504483861415E-15</v>
      </c>
      <c r="V11" s="2">
        <f t="shared" si="11"/>
        <v>4.6873099479833815</v>
      </c>
      <c r="W11" s="1">
        <f>'400MHz'!I7</f>
        <v>4.1543252683100571E-12</v>
      </c>
      <c r="X11" s="1">
        <f t="shared" si="18"/>
        <v>415.4325268310057</v>
      </c>
      <c r="Y11" s="2">
        <f t="shared" si="19"/>
        <v>1266.9293546107842</v>
      </c>
    </row>
    <row r="12" spans="1:25" x14ac:dyDescent="0.25">
      <c r="A12" s="2">
        <v>300</v>
      </c>
      <c r="B12" s="2">
        <f t="shared" si="0"/>
        <v>9.4436652913520852E-3</v>
      </c>
      <c r="C12" s="2">
        <f t="shared" si="1"/>
        <v>2.1248246905542197E-16</v>
      </c>
      <c r="D12" s="2">
        <f t="shared" si="2"/>
        <v>1.0892324020231194</v>
      </c>
      <c r="E12" s="1">
        <f>'15MHz'!I8</f>
        <v>4.4660563472440975E-13</v>
      </c>
      <c r="F12" s="1">
        <f t="shared" si="12"/>
        <v>44.660563472440977</v>
      </c>
      <c r="G12" s="2">
        <f t="shared" si="3"/>
        <v>2101.8469745281491</v>
      </c>
      <c r="H12" s="2">
        <f t="shared" si="4"/>
        <v>5.0366214887211117E-2</v>
      </c>
      <c r="I12" s="2">
        <f t="shared" si="13"/>
        <v>1.1332398349622503E-15</v>
      </c>
      <c r="J12" s="2">
        <f t="shared" si="5"/>
        <v>2.5154744820724426</v>
      </c>
      <c r="K12" s="1">
        <f>'80MHz'!I8</f>
        <v>1.9818078451480017E-12</v>
      </c>
      <c r="L12" s="1">
        <f t="shared" si="14"/>
        <v>198.18078451480017</v>
      </c>
      <c r="M12" s="2">
        <f t="shared" si="6"/>
        <v>1748.7982543554147</v>
      </c>
      <c r="N12" s="2">
        <f t="shared" si="7"/>
        <v>9.4436652913520838E-2</v>
      </c>
      <c r="O12" s="2">
        <f t="shared" si="15"/>
        <v>2.1248246905542194E-15</v>
      </c>
      <c r="P12" s="2">
        <f t="shared" si="8"/>
        <v>3.4444552916492541</v>
      </c>
      <c r="Q12" s="1">
        <f>'150MHz'!I8</f>
        <v>2.9876057135459404E-12</v>
      </c>
      <c r="R12" s="1">
        <f t="shared" si="16"/>
        <v>298.76057135459405</v>
      </c>
      <c r="S12" s="2">
        <f t="shared" si="9"/>
        <v>1406.0480974393615</v>
      </c>
      <c r="T12" s="2">
        <f t="shared" si="10"/>
        <v>0.25183107443605557</v>
      </c>
      <c r="U12" s="2">
        <f t="shared" si="17"/>
        <v>5.6661991748112514E-15</v>
      </c>
      <c r="V12" s="2">
        <f t="shared" si="11"/>
        <v>5.6247719375800571</v>
      </c>
      <c r="W12" s="1">
        <f>'400MHz'!I8</f>
        <v>6.5064257780298602E-12</v>
      </c>
      <c r="X12" s="1">
        <f t="shared" si="18"/>
        <v>650.64257780298601</v>
      </c>
      <c r="Y12" s="2">
        <f t="shared" si="19"/>
        <v>1148.2875164279055</v>
      </c>
    </row>
    <row r="13" spans="1:25" x14ac:dyDescent="0.25">
      <c r="A13" s="2">
        <v>350</v>
      </c>
      <c r="B13" s="2">
        <f t="shared" si="0"/>
        <v>1.101760950657743E-2</v>
      </c>
      <c r="C13" s="2">
        <f t="shared" si="1"/>
        <v>3.3741429113893392E-16</v>
      </c>
      <c r="D13" s="2">
        <f t="shared" si="2"/>
        <v>1.2707711356936393</v>
      </c>
      <c r="E13" s="1">
        <f>'15MHz'!I9</f>
        <v>7.2516833500399551E-13</v>
      </c>
      <c r="F13" s="1">
        <f t="shared" si="12"/>
        <v>72.516833500399557</v>
      </c>
      <c r="G13" s="2">
        <f t="shared" si="3"/>
        <v>2149.1927107064939</v>
      </c>
      <c r="H13" s="2">
        <f t="shared" si="4"/>
        <v>5.8760584035079631E-2</v>
      </c>
      <c r="I13" s="2">
        <f t="shared" si="13"/>
        <v>1.7995428860743141E-15</v>
      </c>
      <c r="J13" s="2">
        <f t="shared" si="5"/>
        <v>2.9347202290845167</v>
      </c>
      <c r="K13" s="1">
        <f>'80MHz'!I9</f>
        <v>2.868166412805984E-12</v>
      </c>
      <c r="L13" s="1">
        <f t="shared" si="14"/>
        <v>286.81664128059839</v>
      </c>
      <c r="M13" s="2">
        <f t="shared" si="6"/>
        <v>1593.8305416343048</v>
      </c>
      <c r="N13" s="2">
        <f t="shared" si="7"/>
        <v>0.11017609506577432</v>
      </c>
      <c r="O13" s="2">
        <f t="shared" si="15"/>
        <v>3.3741429113893394E-15</v>
      </c>
      <c r="P13" s="2">
        <f t="shared" si="8"/>
        <v>4.0185311735907963</v>
      </c>
      <c r="Q13" s="1">
        <f>'150MHz'!I9</f>
        <v>4.2403949927079682E-12</v>
      </c>
      <c r="R13" s="1">
        <f t="shared" si="16"/>
        <v>424.0394992707968</v>
      </c>
      <c r="S13" s="2">
        <f t="shared" si="9"/>
        <v>1256.7324811271674</v>
      </c>
      <c r="T13" s="2">
        <f t="shared" si="10"/>
        <v>0.29380292017539816</v>
      </c>
      <c r="U13" s="2">
        <f t="shared" si="17"/>
        <v>8.9977144303715716E-15</v>
      </c>
      <c r="V13" s="2">
        <f t="shared" si="11"/>
        <v>6.5622339271767345</v>
      </c>
      <c r="W13" s="1">
        <f>'400MHz'!I9</f>
        <v>9.692653752652099E-12</v>
      </c>
      <c r="X13" s="1">
        <f t="shared" si="18"/>
        <v>969.26537526520985</v>
      </c>
      <c r="Y13" s="2">
        <f t="shared" si="19"/>
        <v>1077.2350942740277</v>
      </c>
    </row>
    <row r="14" spans="1:25" x14ac:dyDescent="0.25">
      <c r="A14" s="2">
        <v>400</v>
      </c>
      <c r="B14" s="2">
        <f t="shared" si="0"/>
        <v>1.2591553721802779E-2</v>
      </c>
      <c r="C14" s="2">
        <f t="shared" si="1"/>
        <v>5.0366214887211122E-16</v>
      </c>
      <c r="D14" s="2">
        <f t="shared" si="2"/>
        <v>1.4523098693641592</v>
      </c>
      <c r="E14" s="1">
        <f>'15MHz'!I10</f>
        <v>1.0772559129199863E-12</v>
      </c>
      <c r="F14" s="1">
        <f t="shared" si="12"/>
        <v>107.72559129199863</v>
      </c>
      <c r="G14" s="2">
        <f t="shared" si="3"/>
        <v>2138.846278864447</v>
      </c>
      <c r="H14" s="2">
        <f t="shared" si="4"/>
        <v>6.7154953182948146E-2</v>
      </c>
      <c r="I14" s="2">
        <f t="shared" si="13"/>
        <v>2.6861981273179263E-15</v>
      </c>
      <c r="J14" s="2">
        <f t="shared" si="5"/>
        <v>3.3539659760965903</v>
      </c>
      <c r="K14" s="1">
        <f>'80MHz'!I10</f>
        <v>3.9157316865359934E-12</v>
      </c>
      <c r="L14" s="1">
        <f t="shared" si="14"/>
        <v>391.57316865359934</v>
      </c>
      <c r="M14" s="2">
        <f t="shared" si="6"/>
        <v>1457.7225881866402</v>
      </c>
      <c r="N14" s="2">
        <f t="shared" si="7"/>
        <v>0.12591553721802778</v>
      </c>
      <c r="O14" s="2">
        <f t="shared" si="15"/>
        <v>5.036621488721112E-15</v>
      </c>
      <c r="P14" s="2">
        <f t="shared" si="8"/>
        <v>4.5926070555323388</v>
      </c>
      <c r="Q14" s="1">
        <f>'150MHz'!I10</f>
        <v>5.7174631207919924E-12</v>
      </c>
      <c r="R14" s="1">
        <f t="shared" si="16"/>
        <v>571.74631207919924</v>
      </c>
      <c r="S14" s="2">
        <f t="shared" si="9"/>
        <v>1135.1782407305254</v>
      </c>
      <c r="T14" s="2">
        <f t="shared" si="10"/>
        <v>0.33577476591474076</v>
      </c>
      <c r="U14" s="2">
        <f t="shared" si="17"/>
        <v>1.3430990636589632E-14</v>
      </c>
      <c r="V14" s="2">
        <f t="shared" si="11"/>
        <v>7.4996959167734101</v>
      </c>
      <c r="W14" s="1">
        <f>'400MHz'!I10</f>
        <v>1.4001111871082065E-11</v>
      </c>
      <c r="X14" s="1">
        <f t="shared" si="18"/>
        <v>1400.1111871082064</v>
      </c>
      <c r="Y14" s="2">
        <f t="shared" si="19"/>
        <v>1042.4481894089979</v>
      </c>
    </row>
    <row r="15" spans="1:25" x14ac:dyDescent="0.25">
      <c r="A15" s="2">
        <v>450</v>
      </c>
      <c r="B15" s="2">
        <f t="shared" si="0"/>
        <v>1.4165497937028126E-2</v>
      </c>
      <c r="C15" s="2">
        <f t="shared" si="1"/>
        <v>7.1712833306204898E-16</v>
      </c>
      <c r="D15" s="2">
        <f t="shared" si="2"/>
        <v>1.6338486030346793</v>
      </c>
      <c r="E15" s="1">
        <f>'15MHz'!I11</f>
        <v>1.5032785648202093E-12</v>
      </c>
      <c r="F15" s="1">
        <f t="shared" si="12"/>
        <v>150.32785648202093</v>
      </c>
      <c r="G15" s="2">
        <f t="shared" si="3"/>
        <v>2096.2476247471586</v>
      </c>
      <c r="H15" s="2">
        <f t="shared" si="4"/>
        <v>7.5549322330816682E-2</v>
      </c>
      <c r="I15" s="2">
        <f t="shared" si="13"/>
        <v>3.8246844429975946E-15</v>
      </c>
      <c r="J15" s="2">
        <f t="shared" si="5"/>
        <v>3.7732117231086644</v>
      </c>
      <c r="K15" s="1">
        <f>'80MHz'!I11</f>
        <v>5.1249403772140172E-12</v>
      </c>
      <c r="L15" s="1">
        <f t="shared" si="14"/>
        <v>512.4940377214017</v>
      </c>
      <c r="M15" s="2">
        <f t="shared" si="6"/>
        <v>1339.9642385130596</v>
      </c>
      <c r="N15" s="2">
        <f t="shared" si="7"/>
        <v>0.14165497937028126</v>
      </c>
      <c r="O15" s="2">
        <f t="shared" si="15"/>
        <v>7.1712833306204898E-15</v>
      </c>
      <c r="P15" s="2">
        <f t="shared" si="8"/>
        <v>5.1666829374738814</v>
      </c>
      <c r="Q15" s="1">
        <f>'150MHz'!I11</f>
        <v>7.4271797642380104E-12</v>
      </c>
      <c r="R15" s="1">
        <f t="shared" si="16"/>
        <v>742.71797642380102</v>
      </c>
      <c r="S15" s="2">
        <f t="shared" si="9"/>
        <v>1035.6834923150889</v>
      </c>
      <c r="T15" s="2">
        <f t="shared" si="10"/>
        <v>0.37774661165408335</v>
      </c>
      <c r="U15" s="2">
        <f t="shared" si="17"/>
        <v>1.9123422214987973E-14</v>
      </c>
      <c r="V15" s="2">
        <f t="shared" si="11"/>
        <v>8.4371579063700874</v>
      </c>
      <c r="W15" s="1">
        <f>'400MHz'!I11</f>
        <v>1.981975932730199E-11</v>
      </c>
      <c r="X15" s="1">
        <f t="shared" si="18"/>
        <v>1981.975932730199</v>
      </c>
      <c r="Y15" s="2">
        <f t="shared" si="19"/>
        <v>1036.4127876530522</v>
      </c>
    </row>
    <row r="16" spans="1:25" x14ac:dyDescent="0.25">
      <c r="C16" s="2"/>
    </row>
    <row r="17" spans="1:6" x14ac:dyDescent="0.25">
      <c r="A17" s="10" t="s">
        <v>28</v>
      </c>
      <c r="C17" s="1"/>
      <c r="D17" s="1"/>
      <c r="E17" s="1"/>
      <c r="F17" s="1"/>
    </row>
    <row r="18" spans="1:6" x14ac:dyDescent="0.25">
      <c r="A18" s="1"/>
      <c r="C18" s="1"/>
      <c r="D18" s="1"/>
      <c r="E18" s="1"/>
      <c r="F18" s="1"/>
    </row>
    <row r="19" spans="1:6" x14ac:dyDescent="0.25">
      <c r="A19" s="1"/>
      <c r="C19" s="1"/>
      <c r="D19" s="1"/>
      <c r="E19" s="1"/>
      <c r="F19" s="1"/>
    </row>
    <row r="20" spans="1:6" x14ac:dyDescent="0.25">
      <c r="A20" s="1"/>
      <c r="C20" s="1"/>
      <c r="D20" s="1"/>
      <c r="E20" s="1"/>
      <c r="F20" s="1"/>
    </row>
    <row r="21" spans="1:6" x14ac:dyDescent="0.25">
      <c r="A21" s="1"/>
      <c r="C21" s="1"/>
      <c r="D21" s="1"/>
      <c r="E21" s="1"/>
      <c r="F21" s="1"/>
    </row>
    <row r="22" spans="1:6" x14ac:dyDescent="0.25">
      <c r="A22" s="1"/>
      <c r="C22" s="1"/>
      <c r="D22" s="1"/>
      <c r="E22" s="1"/>
      <c r="F22" s="1"/>
    </row>
    <row r="23" spans="1:6" x14ac:dyDescent="0.25">
      <c r="A23" s="1"/>
      <c r="C23" s="1"/>
      <c r="D23" s="1"/>
      <c r="E23" s="1"/>
      <c r="F23" s="1"/>
    </row>
    <row r="24" spans="1:6" x14ac:dyDescent="0.25">
      <c r="A24" s="1"/>
      <c r="C24" s="1"/>
      <c r="D24" s="1"/>
      <c r="E24" s="1"/>
      <c r="F24" s="1"/>
    </row>
    <row r="25" spans="1:6" x14ac:dyDescent="0.25">
      <c r="A25" s="1"/>
      <c r="C25" s="1"/>
      <c r="D25" s="1"/>
      <c r="E25" s="1"/>
      <c r="F25" s="1"/>
    </row>
  </sheetData>
  <mergeCells count="4">
    <mergeCell ref="C5:E5"/>
    <mergeCell ref="H5:K5"/>
    <mergeCell ref="T5:Y5"/>
    <mergeCell ref="N5: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A3DF-87F5-47C5-929D-50571F60951B}">
  <dimension ref="A1:AO205"/>
  <sheetViews>
    <sheetView topLeftCell="A171" workbookViewId="0">
      <selection activeCell="B6" sqref="B6:B205"/>
    </sheetView>
  </sheetViews>
  <sheetFormatPr defaultRowHeight="15" x14ac:dyDescent="0.25"/>
  <cols>
    <col min="1" max="3" width="12.140625" customWidth="1"/>
    <col min="5" max="5" width="21.85546875" customWidth="1"/>
    <col min="6" max="6" width="15" customWidth="1"/>
    <col min="7" max="7" width="17.7109375" customWidth="1"/>
    <col min="8" max="10" width="20" customWidth="1"/>
    <col min="11" max="11" width="15.5703125" customWidth="1"/>
    <col min="12" max="12" width="9.140625" style="11"/>
    <col min="13" max="13" width="9.140625" style="13"/>
    <col min="14" max="15" width="12" bestFit="1" customWidth="1"/>
    <col min="22" max="22" width="9.140625" style="11"/>
    <col min="23" max="23" width="9.140625" style="13"/>
    <col min="32" max="32" width="9.140625" style="11"/>
    <col min="33" max="33" width="9.140625" style="13"/>
  </cols>
  <sheetData>
    <row r="1" spans="1:41" x14ac:dyDescent="0.25">
      <c r="A1" s="14" t="s">
        <v>29</v>
      </c>
      <c r="B1" s="14"/>
    </row>
    <row r="2" spans="1:41" x14ac:dyDescent="0.25">
      <c r="A2" s="12" t="s">
        <v>223</v>
      </c>
      <c r="B2" s="12"/>
    </row>
    <row r="3" spans="1:41" x14ac:dyDescent="0.25">
      <c r="A3" t="s">
        <v>30</v>
      </c>
      <c r="D3">
        <v>15</v>
      </c>
      <c r="E3" t="s">
        <v>31</v>
      </c>
      <c r="L3" s="11" t="s">
        <v>14</v>
      </c>
      <c r="V3" s="11" t="s">
        <v>15</v>
      </c>
      <c r="AF3" s="11" t="s">
        <v>16</v>
      </c>
    </row>
    <row r="5" spans="1:41" x14ac:dyDescent="0.25">
      <c r="A5" t="s">
        <v>2458</v>
      </c>
      <c r="B5" t="s">
        <v>2456</v>
      </c>
      <c r="C5" t="s">
        <v>34</v>
      </c>
      <c r="D5" t="s">
        <v>33</v>
      </c>
      <c r="E5" t="s">
        <v>35</v>
      </c>
      <c r="F5" t="s">
        <v>36</v>
      </c>
      <c r="G5" t="s">
        <v>37</v>
      </c>
      <c r="H5" t="s">
        <v>224</v>
      </c>
      <c r="I5" t="s">
        <v>225</v>
      </c>
      <c r="J5" t="s">
        <v>2457</v>
      </c>
      <c r="K5" t="s">
        <v>226</v>
      </c>
      <c r="L5" t="s">
        <v>32</v>
      </c>
      <c r="M5" t="s">
        <v>34</v>
      </c>
      <c r="N5" t="s">
        <v>33</v>
      </c>
      <c r="O5" t="s">
        <v>35</v>
      </c>
      <c r="P5" t="s">
        <v>36</v>
      </c>
      <c r="Q5" t="s">
        <v>37</v>
      </c>
      <c r="R5" t="s">
        <v>224</v>
      </c>
      <c r="S5" t="s">
        <v>225</v>
      </c>
      <c r="T5" t="s">
        <v>2457</v>
      </c>
      <c r="U5" t="s">
        <v>226</v>
      </c>
      <c r="V5" s="11" t="s">
        <v>464</v>
      </c>
      <c r="W5" s="11" t="s">
        <v>34</v>
      </c>
      <c r="X5" t="s">
        <v>33</v>
      </c>
      <c r="Y5" t="s">
        <v>35</v>
      </c>
      <c r="Z5" t="s">
        <v>36</v>
      </c>
      <c r="AA5" t="s">
        <v>37</v>
      </c>
      <c r="AB5" t="s">
        <v>224</v>
      </c>
      <c r="AC5" t="s">
        <v>225</v>
      </c>
      <c r="AD5" t="s">
        <v>2457</v>
      </c>
      <c r="AE5" t="s">
        <v>226</v>
      </c>
      <c r="AF5" s="11" t="s">
        <v>32</v>
      </c>
      <c r="AG5" s="11" t="s">
        <v>34</v>
      </c>
      <c r="AH5" t="s">
        <v>33</v>
      </c>
      <c r="AI5" t="s">
        <v>35</v>
      </c>
      <c r="AJ5" t="s">
        <v>36</v>
      </c>
      <c r="AK5" t="s">
        <v>37</v>
      </c>
      <c r="AL5" t="s">
        <v>224</v>
      </c>
      <c r="AM5" t="s">
        <v>225</v>
      </c>
      <c r="AN5" t="s">
        <v>2457</v>
      </c>
      <c r="AO5" t="s">
        <v>226</v>
      </c>
    </row>
    <row r="6" spans="1:41" x14ac:dyDescent="0.25">
      <c r="A6" s="11">
        <v>5.0000000000000001E-3</v>
      </c>
      <c r="B6" s="13">
        <f>2*A6*1000</f>
        <v>10</v>
      </c>
      <c r="C6" s="13">
        <v>3.1478884304506901E-4</v>
      </c>
      <c r="D6">
        <v>3.6307746734104002E-2</v>
      </c>
      <c r="E6">
        <f>C6*A6*A6</f>
        <v>7.8697210761267262E-9</v>
      </c>
      <c r="F6" t="s">
        <v>465</v>
      </c>
      <c r="G6" t="s">
        <v>466</v>
      </c>
      <c r="H6" t="s">
        <v>467</v>
      </c>
      <c r="I6" s="1">
        <v>9.2903017165924498E-20</v>
      </c>
      <c r="J6" s="1">
        <f>100000000000000*I6</f>
        <v>9.2903017165924492E-6</v>
      </c>
      <c r="K6">
        <v>11.805121969030299</v>
      </c>
      <c r="L6" s="11">
        <v>5.0000000000000001E-3</v>
      </c>
      <c r="M6" s="13">
        <v>1.6788738295737001E-3</v>
      </c>
      <c r="N6">
        <v>8.3849149402414794E-2</v>
      </c>
      <c r="O6">
        <f>M6*L6*L6</f>
        <v>4.1971845739342502E-8</v>
      </c>
      <c r="P6" t="s">
        <v>654</v>
      </c>
      <c r="Q6" t="s">
        <v>655</v>
      </c>
      <c r="R6" t="s">
        <v>656</v>
      </c>
      <c r="S6" s="1">
        <v>2.5128309229113199E-18</v>
      </c>
      <c r="T6" s="1">
        <f>100000000000000*S6</f>
        <v>2.5128309229113197E-4</v>
      </c>
      <c r="U6">
        <v>59.869440541565297</v>
      </c>
      <c r="V6" s="11">
        <v>5.0000000000000001E-3</v>
      </c>
      <c r="W6" s="13">
        <v>3.14788843045069E-3</v>
      </c>
      <c r="X6">
        <v>0.114815176388308</v>
      </c>
      <c r="Y6">
        <f>W6*V6*V6</f>
        <v>7.8697210761267249E-8</v>
      </c>
      <c r="Z6" t="s">
        <v>1254</v>
      </c>
      <c r="AA6" t="s">
        <v>1255</v>
      </c>
      <c r="AB6" t="s">
        <v>1256</v>
      </c>
      <c r="AC6" s="1">
        <v>8.5363567146597304E-18</v>
      </c>
      <c r="AD6" s="1">
        <f>100000000000000*AC6</f>
        <v>8.5363567146597304E-4</v>
      </c>
      <c r="AE6">
        <v>108.470892831962</v>
      </c>
      <c r="AF6" s="11">
        <v>5.0000000000000001E-3</v>
      </c>
      <c r="AG6" s="13">
        <v>8.39436914786852E-3</v>
      </c>
      <c r="AH6">
        <v>0.187492397919335</v>
      </c>
      <c r="AI6">
        <f>AG6*AF6*AF6</f>
        <v>2.0985922869671301E-7</v>
      </c>
      <c r="AJ6" t="s">
        <v>1854</v>
      </c>
      <c r="AK6" t="s">
        <v>1855</v>
      </c>
      <c r="AL6" t="s">
        <v>1856</v>
      </c>
      <c r="AM6" s="1">
        <v>5.5724252942468095E-17</v>
      </c>
      <c r="AN6" s="1">
        <f>100000000000000*AM6</f>
        <v>5.5724252942468099E-3</v>
      </c>
      <c r="AO6">
        <v>265.53158175855299</v>
      </c>
    </row>
    <row r="7" spans="1:41" x14ac:dyDescent="0.25">
      <c r="A7" s="11">
        <v>0.01</v>
      </c>
      <c r="B7" s="13">
        <f t="shared" ref="B7:B70" si="0">2*A7*1000</f>
        <v>20</v>
      </c>
      <c r="C7" s="13">
        <v>6.29577686090139E-4</v>
      </c>
      <c r="D7">
        <v>7.2615493468208003E-2</v>
      </c>
      <c r="E7">
        <f t="shared" ref="E7:E70" si="1">C7*A7*A7</f>
        <v>6.2957768609013902E-8</v>
      </c>
      <c r="F7" t="s">
        <v>468</v>
      </c>
      <c r="G7" t="s">
        <v>469</v>
      </c>
      <c r="H7" t="s">
        <v>470</v>
      </c>
      <c r="I7" s="1">
        <v>2.8250241233657402E-18</v>
      </c>
      <c r="J7" s="1">
        <f t="shared" ref="J7:J70" si="2">100000000000000*I7</f>
        <v>2.8250241233657402E-4</v>
      </c>
      <c r="K7">
        <v>44.871732048033103</v>
      </c>
      <c r="L7" s="11">
        <v>0.01</v>
      </c>
      <c r="M7" s="13">
        <v>3.3577476591474102E-3</v>
      </c>
      <c r="N7">
        <v>0.16769829880483</v>
      </c>
      <c r="O7">
        <f t="shared" ref="O7:O70" si="3">M7*L7*L7</f>
        <v>3.3577476591474102E-7</v>
      </c>
      <c r="P7" t="s">
        <v>657</v>
      </c>
      <c r="Q7" t="s">
        <v>658</v>
      </c>
      <c r="R7" t="s">
        <v>659</v>
      </c>
      <c r="S7" s="1">
        <v>7.2042341393765702E-17</v>
      </c>
      <c r="T7" s="1">
        <f t="shared" ref="T7:T70" si="4">100000000000000*S7</f>
        <v>7.2042341393765705E-3</v>
      </c>
      <c r="U7">
        <v>214.55555541079099</v>
      </c>
      <c r="V7" s="11">
        <v>0.01</v>
      </c>
      <c r="W7" s="13">
        <v>6.2957768609013904E-3</v>
      </c>
      <c r="X7">
        <v>0.229630352776617</v>
      </c>
      <c r="Y7">
        <f t="shared" ref="Y7:Y70" si="5">W7*V7*V7</f>
        <v>6.2957768609013905E-7</v>
      </c>
      <c r="Z7" t="s">
        <v>1257</v>
      </c>
      <c r="AA7" t="s">
        <v>1258</v>
      </c>
      <c r="AB7" t="s">
        <v>1259</v>
      </c>
      <c r="AC7" s="1">
        <v>2.3433132908700499E-16</v>
      </c>
      <c r="AD7" s="1">
        <f t="shared" ref="AD7:AD70" si="6">100000000000000*AC7</f>
        <v>2.3433132908700499E-2</v>
      </c>
      <c r="AE7">
        <v>372.20399366799398</v>
      </c>
      <c r="AF7" s="11">
        <v>0.01</v>
      </c>
      <c r="AG7" s="13">
        <v>1.6788738295736998E-2</v>
      </c>
      <c r="AH7">
        <v>0.374984795838671</v>
      </c>
      <c r="AI7">
        <f t="shared" ref="AI7:AI70" si="7">AG7*AF7*AF7</f>
        <v>1.6788738295737E-6</v>
      </c>
      <c r="AJ7" t="s">
        <v>1857</v>
      </c>
      <c r="AK7" t="s">
        <v>1858</v>
      </c>
      <c r="AL7" t="s">
        <v>1859</v>
      </c>
      <c r="AM7" s="1">
        <v>1.3608384041554099E-15</v>
      </c>
      <c r="AN7" s="1">
        <f t="shared" ref="AN7:AN70" si="8">100000000000000*AM7</f>
        <v>0.136083840415541</v>
      </c>
      <c r="AO7">
        <v>810.56621419904604</v>
      </c>
    </row>
    <row r="8" spans="1:41" x14ac:dyDescent="0.25">
      <c r="A8" s="11">
        <v>1.4999999999999999E-2</v>
      </c>
      <c r="B8" s="13">
        <f t="shared" si="0"/>
        <v>30</v>
      </c>
      <c r="C8" s="13">
        <v>9.4436652913520796E-4</v>
      </c>
      <c r="D8">
        <v>0.108923240202312</v>
      </c>
      <c r="E8">
        <f t="shared" si="1"/>
        <v>2.1248246905542178E-7</v>
      </c>
      <c r="F8" t="s">
        <v>471</v>
      </c>
      <c r="G8" t="s">
        <v>472</v>
      </c>
      <c r="H8" t="s">
        <v>473</v>
      </c>
      <c r="I8" s="1">
        <v>2.0554073575132099E-17</v>
      </c>
      <c r="J8" s="1">
        <f t="shared" si="2"/>
        <v>2.05540735751321E-3</v>
      </c>
      <c r="K8">
        <v>96.733032454413703</v>
      </c>
      <c r="L8" s="11">
        <v>1.4999999999999999E-2</v>
      </c>
      <c r="M8" s="13">
        <v>5.0366214887211103E-3</v>
      </c>
      <c r="N8">
        <v>0.25154744820724401</v>
      </c>
      <c r="O8">
        <f t="shared" si="3"/>
        <v>1.1332398349622496E-6</v>
      </c>
      <c r="P8" t="s">
        <v>660</v>
      </c>
      <c r="Q8" t="s">
        <v>661</v>
      </c>
      <c r="R8" t="s">
        <v>662</v>
      </c>
      <c r="S8" s="1">
        <v>4.90436401951265E-16</v>
      </c>
      <c r="T8" s="1">
        <f t="shared" si="4"/>
        <v>4.9043640195126498E-2</v>
      </c>
      <c r="U8">
        <v>432.77370493034402</v>
      </c>
      <c r="V8" s="11">
        <v>1.4999999999999999E-2</v>
      </c>
      <c r="W8" s="13">
        <v>9.44366529135208E-3</v>
      </c>
      <c r="X8">
        <v>0.34444552916492499</v>
      </c>
      <c r="Y8">
        <f t="shared" si="5"/>
        <v>2.1248246905542178E-6</v>
      </c>
      <c r="Z8" t="s">
        <v>1260</v>
      </c>
      <c r="AA8" t="s">
        <v>1261</v>
      </c>
      <c r="AB8" t="s">
        <v>1262</v>
      </c>
      <c r="AC8" s="1">
        <v>1.5154755753969601E-15</v>
      </c>
      <c r="AD8" s="1">
        <f t="shared" si="6"/>
        <v>0.15154755753969601</v>
      </c>
      <c r="AE8">
        <v>713.22381659715995</v>
      </c>
      <c r="AF8" s="11">
        <v>1.4999999999999999E-2</v>
      </c>
      <c r="AG8" s="13">
        <v>2.51831074436056E-2</v>
      </c>
      <c r="AH8">
        <v>0.56247719375800598</v>
      </c>
      <c r="AI8">
        <f t="shared" si="7"/>
        <v>5.6661991748112592E-6</v>
      </c>
      <c r="AJ8" t="s">
        <v>1860</v>
      </c>
      <c r="AK8" t="s">
        <v>1861</v>
      </c>
      <c r="AL8" t="s">
        <v>1862</v>
      </c>
      <c r="AM8" s="1">
        <v>7.6795871634677003E-15</v>
      </c>
      <c r="AN8" s="1">
        <f t="shared" si="8"/>
        <v>0.76795871634677004</v>
      </c>
      <c r="AO8">
        <v>1355.3330771722301</v>
      </c>
    </row>
    <row r="9" spans="1:41" x14ac:dyDescent="0.25">
      <c r="A9" s="11">
        <v>0.02</v>
      </c>
      <c r="B9" s="13">
        <f t="shared" si="0"/>
        <v>40</v>
      </c>
      <c r="C9" s="13">
        <v>1.25915537218028E-3</v>
      </c>
      <c r="D9">
        <v>0.14523098693641601</v>
      </c>
      <c r="E9">
        <f t="shared" si="1"/>
        <v>5.0366214887211196E-7</v>
      </c>
      <c r="F9" t="s">
        <v>474</v>
      </c>
      <c r="G9" t="s">
        <v>475</v>
      </c>
      <c r="H9" t="s">
        <v>476</v>
      </c>
      <c r="I9" s="1">
        <v>8.2968124528682899E-17</v>
      </c>
      <c r="J9" s="1">
        <f t="shared" si="2"/>
        <v>8.2968124528682904E-3</v>
      </c>
      <c r="K9">
        <v>164.72971954410301</v>
      </c>
      <c r="L9" s="11">
        <v>0.02</v>
      </c>
      <c r="M9" s="13">
        <v>6.7154953182948203E-3</v>
      </c>
      <c r="N9">
        <v>0.33539659760965901</v>
      </c>
      <c r="O9">
        <f t="shared" si="3"/>
        <v>2.6861981273179282E-6</v>
      </c>
      <c r="P9" t="s">
        <v>663</v>
      </c>
      <c r="Q9" t="s">
        <v>664</v>
      </c>
      <c r="R9" t="s">
        <v>665</v>
      </c>
      <c r="S9" s="1">
        <v>1.8385591376339598E-15</v>
      </c>
      <c r="T9" s="1">
        <f t="shared" si="4"/>
        <v>0.183855913763396</v>
      </c>
      <c r="U9">
        <v>684.44658602666095</v>
      </c>
      <c r="V9" s="11">
        <v>0.02</v>
      </c>
      <c r="W9" s="13">
        <v>1.25915537218028E-2</v>
      </c>
      <c r="X9">
        <v>0.45926070555323401</v>
      </c>
      <c r="Y9">
        <f t="shared" si="5"/>
        <v>5.03662148872112E-6</v>
      </c>
      <c r="Z9" t="s">
        <v>1263</v>
      </c>
      <c r="AA9" t="s">
        <v>1264</v>
      </c>
      <c r="AB9" t="s">
        <v>1265</v>
      </c>
      <c r="AC9" s="1">
        <v>5.3659911589899402E-15</v>
      </c>
      <c r="AD9" s="1">
        <f t="shared" si="6"/>
        <v>0.53659911589899401</v>
      </c>
      <c r="AE9">
        <v>1065.3949618819699</v>
      </c>
      <c r="AF9" s="11">
        <v>0.02</v>
      </c>
      <c r="AG9" s="13">
        <v>3.3577476591474101E-2</v>
      </c>
      <c r="AH9">
        <v>0.74996959167734101</v>
      </c>
      <c r="AI9">
        <f t="shared" si="7"/>
        <v>1.3430990636589641E-5</v>
      </c>
      <c r="AJ9" t="s">
        <v>1863</v>
      </c>
      <c r="AK9" t="s">
        <v>1864</v>
      </c>
      <c r="AL9" t="s">
        <v>1865</v>
      </c>
      <c r="AM9" s="1">
        <v>2.3637424196726001E-14</v>
      </c>
      <c r="AN9" s="1">
        <f t="shared" si="8"/>
        <v>2.3637424196726</v>
      </c>
      <c r="AO9">
        <v>1759.91666112336</v>
      </c>
    </row>
    <row r="10" spans="1:41" x14ac:dyDescent="0.25">
      <c r="A10" s="11">
        <v>2.5000000000000001E-2</v>
      </c>
      <c r="B10" s="13">
        <f t="shared" si="0"/>
        <v>50</v>
      </c>
      <c r="C10" s="13">
        <v>1.57394421522535E-3</v>
      </c>
      <c r="D10">
        <v>0.18153873367052001</v>
      </c>
      <c r="E10">
        <f t="shared" si="1"/>
        <v>9.8371513451584397E-7</v>
      </c>
      <c r="F10" t="s">
        <v>38</v>
      </c>
      <c r="G10" t="s">
        <v>98</v>
      </c>
      <c r="H10" t="s">
        <v>163</v>
      </c>
      <c r="I10" s="1">
        <v>2.4221448345771202E-16</v>
      </c>
      <c r="J10" s="1">
        <f t="shared" si="2"/>
        <v>2.4221448345771203E-2</v>
      </c>
      <c r="K10">
        <v>246.22421162293401</v>
      </c>
      <c r="L10" s="11">
        <v>2.5000000000000001E-2</v>
      </c>
      <c r="M10" s="13">
        <v>8.39436914786852E-3</v>
      </c>
      <c r="N10">
        <v>0.41924574701207401</v>
      </c>
      <c r="O10">
        <f t="shared" si="3"/>
        <v>5.2464807174178252E-6</v>
      </c>
      <c r="P10" t="s">
        <v>666</v>
      </c>
      <c r="Q10" t="s">
        <v>667</v>
      </c>
      <c r="R10" t="s">
        <v>668</v>
      </c>
      <c r="S10" s="1">
        <v>4.95293557007838E-15</v>
      </c>
      <c r="T10" s="1">
        <f t="shared" si="4"/>
        <v>0.495293557007838</v>
      </c>
      <c r="U10">
        <v>944.04913252327401</v>
      </c>
      <c r="V10" s="11">
        <v>2.5000000000000001E-2</v>
      </c>
      <c r="W10" s="13">
        <v>1.5739442152253501E-2</v>
      </c>
      <c r="X10">
        <v>0.57407588194154202</v>
      </c>
      <c r="Y10">
        <f t="shared" si="5"/>
        <v>9.8371513451584388E-6</v>
      </c>
      <c r="Z10" t="s">
        <v>1266</v>
      </c>
      <c r="AA10" t="s">
        <v>1267</v>
      </c>
      <c r="AB10" t="s">
        <v>1268</v>
      </c>
      <c r="AC10" s="1">
        <v>1.36150084501842E-14</v>
      </c>
      <c r="AD10" s="1">
        <f t="shared" si="6"/>
        <v>1.3615008450184201</v>
      </c>
      <c r="AE10">
        <v>1384.0397461085299</v>
      </c>
      <c r="AF10" s="11">
        <v>2.5000000000000001E-2</v>
      </c>
      <c r="AG10" s="13">
        <v>4.1971845739342602E-2</v>
      </c>
      <c r="AH10">
        <v>0.93746198959667604</v>
      </c>
      <c r="AI10">
        <f t="shared" si="7"/>
        <v>2.6232403587089125E-5</v>
      </c>
      <c r="AJ10" t="s">
        <v>1866</v>
      </c>
      <c r="AK10" t="s">
        <v>1867</v>
      </c>
      <c r="AL10" t="s">
        <v>1868</v>
      </c>
      <c r="AM10" s="1">
        <v>5.2586072474436802E-14</v>
      </c>
      <c r="AN10" s="1">
        <f t="shared" si="8"/>
        <v>5.2586072474436802</v>
      </c>
      <c r="AO10">
        <v>2004.62272928426</v>
      </c>
    </row>
    <row r="11" spans="1:41" x14ac:dyDescent="0.25">
      <c r="A11" s="11">
        <v>0.03</v>
      </c>
      <c r="B11" s="13">
        <f t="shared" si="0"/>
        <v>60</v>
      </c>
      <c r="C11" s="13">
        <v>1.88873305827042E-3</v>
      </c>
      <c r="D11">
        <v>0.21784648040462401</v>
      </c>
      <c r="E11">
        <f t="shared" si="1"/>
        <v>1.699859752443378E-6</v>
      </c>
      <c r="F11" t="s">
        <v>477</v>
      </c>
      <c r="G11" t="s">
        <v>478</v>
      </c>
      <c r="H11" t="s">
        <v>479</v>
      </c>
      <c r="I11" s="1">
        <v>5.75627383153457E-16</v>
      </c>
      <c r="J11" s="1">
        <f t="shared" si="2"/>
        <v>5.7562738315345703E-2</v>
      </c>
      <c r="K11">
        <v>338.63227970781202</v>
      </c>
      <c r="L11" s="11">
        <v>0.03</v>
      </c>
      <c r="M11" s="13">
        <v>1.00732429774422E-2</v>
      </c>
      <c r="N11">
        <v>0.50309489641448901</v>
      </c>
      <c r="O11">
        <f t="shared" si="3"/>
        <v>9.0659186796979784E-6</v>
      </c>
      <c r="P11" t="s">
        <v>669</v>
      </c>
      <c r="Q11" t="s">
        <v>670</v>
      </c>
      <c r="R11" t="s">
        <v>671</v>
      </c>
      <c r="S11" s="1">
        <v>1.08086746467553E-14</v>
      </c>
      <c r="T11" s="1">
        <f t="shared" si="4"/>
        <v>1.0808674646755301</v>
      </c>
      <c r="U11">
        <v>1192.23159049066</v>
      </c>
      <c r="V11" s="11">
        <v>0.03</v>
      </c>
      <c r="W11" s="13">
        <v>1.8887330582704202E-2</v>
      </c>
      <c r="X11">
        <v>0.68889105832985098</v>
      </c>
      <c r="Y11">
        <f t="shared" si="5"/>
        <v>1.699859752443378E-5</v>
      </c>
      <c r="Z11" t="s">
        <v>1269</v>
      </c>
      <c r="AA11" t="s">
        <v>1270</v>
      </c>
      <c r="AB11" t="s">
        <v>1271</v>
      </c>
      <c r="AC11" s="1">
        <v>2.7986473071709299E-14</v>
      </c>
      <c r="AD11" s="1">
        <f t="shared" si="6"/>
        <v>2.7986473071709299</v>
      </c>
      <c r="AE11">
        <v>1646.3989474120799</v>
      </c>
      <c r="AF11" s="11">
        <v>0.03</v>
      </c>
      <c r="AG11" s="13">
        <v>5.0366214887211103E-2</v>
      </c>
      <c r="AH11">
        <v>1.12495438751601</v>
      </c>
      <c r="AI11">
        <f t="shared" si="7"/>
        <v>4.5329593398489992E-5</v>
      </c>
      <c r="AJ11" t="s">
        <v>1869</v>
      </c>
      <c r="AK11" t="s">
        <v>1870</v>
      </c>
      <c r="AL11" t="s">
        <v>1871</v>
      </c>
      <c r="AM11" s="1">
        <v>9.6212573923369602E-14</v>
      </c>
      <c r="AN11" s="1">
        <f t="shared" si="8"/>
        <v>9.6212573923369593</v>
      </c>
      <c r="AO11">
        <v>2122.5112936171799</v>
      </c>
    </row>
    <row r="12" spans="1:41" x14ac:dyDescent="0.25">
      <c r="A12" s="11">
        <v>3.5000000000000003E-2</v>
      </c>
      <c r="B12" s="13">
        <f t="shared" si="0"/>
        <v>70</v>
      </c>
      <c r="C12" s="13">
        <v>2.2035219013154901E-3</v>
      </c>
      <c r="D12">
        <v>0.25415422713872798</v>
      </c>
      <c r="E12">
        <f t="shared" si="1"/>
        <v>2.6993143291114758E-6</v>
      </c>
      <c r="F12" t="s">
        <v>480</v>
      </c>
      <c r="G12" t="s">
        <v>481</v>
      </c>
      <c r="H12" t="s">
        <v>482</v>
      </c>
      <c r="I12" s="1">
        <v>1.18624214062932E-15</v>
      </c>
      <c r="J12" s="1">
        <f t="shared" si="2"/>
        <v>0.118624214062932</v>
      </c>
      <c r="K12">
        <v>439.46054293713701</v>
      </c>
      <c r="L12" s="11">
        <v>3.5000000000000003E-2</v>
      </c>
      <c r="M12" s="13">
        <v>1.17521168070159E-2</v>
      </c>
      <c r="N12">
        <v>0.58694404581690296</v>
      </c>
      <c r="O12">
        <f t="shared" si="3"/>
        <v>1.439634308859448E-5</v>
      </c>
      <c r="P12" t="s">
        <v>672</v>
      </c>
      <c r="Q12" t="s">
        <v>673</v>
      </c>
      <c r="R12" t="s">
        <v>674</v>
      </c>
      <c r="S12" s="1">
        <v>2.0388422106450101E-14</v>
      </c>
      <c r="T12" s="1">
        <f t="shared" si="4"/>
        <v>2.0388422106450101</v>
      </c>
      <c r="U12">
        <v>1416.2222990227899</v>
      </c>
      <c r="V12" s="11">
        <v>3.5000000000000003E-2</v>
      </c>
      <c r="W12" s="13">
        <v>2.2035219013154899E-2</v>
      </c>
      <c r="X12">
        <v>0.80370623471815905</v>
      </c>
      <c r="Y12">
        <f t="shared" si="5"/>
        <v>2.6993143291114756E-5</v>
      </c>
      <c r="Z12" t="s">
        <v>1272</v>
      </c>
      <c r="AA12" t="s">
        <v>1273</v>
      </c>
      <c r="AB12" t="s">
        <v>1274</v>
      </c>
      <c r="AC12" s="1">
        <v>4.9843158443683E-14</v>
      </c>
      <c r="AD12" s="1">
        <f t="shared" si="6"/>
        <v>4.9843158443683002</v>
      </c>
      <c r="AE12">
        <v>1846.5118310282101</v>
      </c>
      <c r="AF12" s="11">
        <v>3.5000000000000003E-2</v>
      </c>
      <c r="AG12" s="13">
        <v>5.8760584035079597E-2</v>
      </c>
      <c r="AH12">
        <v>1.3124467854353501</v>
      </c>
      <c r="AI12">
        <f t="shared" si="7"/>
        <v>7.1981715442972512E-5</v>
      </c>
      <c r="AJ12" t="s">
        <v>1872</v>
      </c>
      <c r="AK12" t="s">
        <v>1873</v>
      </c>
      <c r="AL12" t="s">
        <v>1874</v>
      </c>
      <c r="AM12" s="1">
        <v>1.55093910143622E-13</v>
      </c>
      <c r="AN12" s="1">
        <f t="shared" si="8"/>
        <v>15.509391014362199</v>
      </c>
      <c r="AO12">
        <v>2154.6292581272901</v>
      </c>
    </row>
    <row r="13" spans="1:41" x14ac:dyDescent="0.25">
      <c r="A13" s="11">
        <v>0.04</v>
      </c>
      <c r="B13" s="13">
        <f t="shared" si="0"/>
        <v>80</v>
      </c>
      <c r="C13" s="13">
        <v>2.5183107443605599E-3</v>
      </c>
      <c r="D13">
        <v>0.29046197387283201</v>
      </c>
      <c r="E13">
        <f t="shared" si="1"/>
        <v>4.0292971909768957E-6</v>
      </c>
      <c r="F13" t="s">
        <v>483</v>
      </c>
      <c r="G13" t="s">
        <v>484</v>
      </c>
      <c r="H13" t="s">
        <v>485</v>
      </c>
      <c r="I13" s="1">
        <v>2.20138803721259E-15</v>
      </c>
      <c r="J13" s="1">
        <f t="shared" si="2"/>
        <v>0.22013880372125899</v>
      </c>
      <c r="K13">
        <v>546.345412828402</v>
      </c>
      <c r="L13" s="11">
        <v>0.04</v>
      </c>
      <c r="M13" s="13">
        <v>1.3430990636589601E-2</v>
      </c>
      <c r="N13">
        <v>0.67079319521931802</v>
      </c>
      <c r="O13">
        <f t="shared" si="3"/>
        <v>2.1489585018543361E-5</v>
      </c>
      <c r="P13" t="s">
        <v>675</v>
      </c>
      <c r="Q13" t="s">
        <v>676</v>
      </c>
      <c r="R13" t="s">
        <v>677</v>
      </c>
      <c r="S13" s="1">
        <v>3.45797964220019E-14</v>
      </c>
      <c r="T13" s="1">
        <f t="shared" si="4"/>
        <v>3.4579796422001898</v>
      </c>
      <c r="U13">
        <v>1609.1421212723701</v>
      </c>
      <c r="V13" s="11">
        <v>0.04</v>
      </c>
      <c r="W13" s="13">
        <v>2.51831074436056E-2</v>
      </c>
      <c r="X13">
        <v>0.91852141110646801</v>
      </c>
      <c r="Y13">
        <f t="shared" si="5"/>
        <v>4.029297190976896E-5</v>
      </c>
      <c r="Z13" t="s">
        <v>1275</v>
      </c>
      <c r="AA13" t="s">
        <v>1276</v>
      </c>
      <c r="AB13" t="s">
        <v>1277</v>
      </c>
      <c r="AC13" s="1">
        <v>8.0123750429365906E-14</v>
      </c>
      <c r="AD13" s="1">
        <f t="shared" si="6"/>
        <v>8.0123750429365899</v>
      </c>
      <c r="AE13">
        <v>1988.52918093987</v>
      </c>
      <c r="AF13" s="11">
        <v>0.04</v>
      </c>
      <c r="AG13" s="13">
        <v>6.7154953182948104E-2</v>
      </c>
      <c r="AH13">
        <v>1.49993918335468</v>
      </c>
      <c r="AI13">
        <f t="shared" si="7"/>
        <v>1.0744792509271698E-4</v>
      </c>
      <c r="AJ13" t="s">
        <v>1875</v>
      </c>
      <c r="AK13" t="s">
        <v>1876</v>
      </c>
      <c r="AL13" t="s">
        <v>1877</v>
      </c>
      <c r="AM13" s="1">
        <v>2.2926739368873901E-13</v>
      </c>
      <c r="AN13" s="1">
        <f t="shared" si="8"/>
        <v>22.9267393688739</v>
      </c>
      <c r="AO13">
        <v>2133.7535693770201</v>
      </c>
    </row>
    <row r="14" spans="1:41" x14ac:dyDescent="0.25">
      <c r="A14" s="11">
        <v>4.4999999999999998E-2</v>
      </c>
      <c r="B14" s="13">
        <f t="shared" si="0"/>
        <v>90</v>
      </c>
      <c r="C14" s="13">
        <v>2.8330995874056302E-3</v>
      </c>
      <c r="D14">
        <v>0.32676972060693599</v>
      </c>
      <c r="E14">
        <f t="shared" si="1"/>
        <v>5.7370266644963999E-6</v>
      </c>
      <c r="F14" t="s">
        <v>39</v>
      </c>
      <c r="G14" t="s">
        <v>99</v>
      </c>
      <c r="H14" t="s">
        <v>164</v>
      </c>
      <c r="I14" s="1">
        <v>3.7697390744117501E-15</v>
      </c>
      <c r="J14" s="1">
        <f t="shared" si="2"/>
        <v>0.37697390744117504</v>
      </c>
      <c r="K14">
        <v>657.08934172134695</v>
      </c>
      <c r="L14" s="11">
        <v>4.4999999999999998E-2</v>
      </c>
      <c r="M14" s="13">
        <v>1.51098644661633E-2</v>
      </c>
      <c r="N14">
        <v>0.75464234462173296</v>
      </c>
      <c r="O14">
        <f t="shared" si="3"/>
        <v>3.0597475543980677E-5</v>
      </c>
      <c r="P14" t="s">
        <v>678</v>
      </c>
      <c r="Q14" t="s">
        <v>679</v>
      </c>
      <c r="R14" t="s">
        <v>680</v>
      </c>
      <c r="S14" s="1">
        <v>5.4117747067069102E-14</v>
      </c>
      <c r="T14" s="1">
        <f t="shared" si="4"/>
        <v>5.4117747067069102</v>
      </c>
      <c r="U14">
        <v>1768.6997409077201</v>
      </c>
      <c r="V14" s="11">
        <v>4.4999999999999998E-2</v>
      </c>
      <c r="W14" s="13">
        <v>2.8330995874056301E-2</v>
      </c>
      <c r="X14">
        <v>1.03333658749478</v>
      </c>
      <c r="Y14">
        <f t="shared" si="5"/>
        <v>5.7370266644964004E-5</v>
      </c>
      <c r="Z14" t="s">
        <v>1278</v>
      </c>
      <c r="AA14" t="s">
        <v>1279</v>
      </c>
      <c r="AB14" t="s">
        <v>1280</v>
      </c>
      <c r="AC14" s="1">
        <v>1.1939947461729399E-13</v>
      </c>
      <c r="AD14" s="1">
        <f t="shared" si="6"/>
        <v>11.9399474617294</v>
      </c>
      <c r="AE14">
        <v>2081.2082913296799</v>
      </c>
      <c r="AF14" s="11">
        <v>4.4999999999999998E-2</v>
      </c>
      <c r="AG14" s="13">
        <v>7.5549322330816696E-2</v>
      </c>
      <c r="AH14">
        <v>1.6874315812740199</v>
      </c>
      <c r="AI14">
        <f t="shared" si="7"/>
        <v>1.5298737771990379E-4</v>
      </c>
      <c r="AJ14" t="s">
        <v>1878</v>
      </c>
      <c r="AK14" t="s">
        <v>1879</v>
      </c>
      <c r="AL14" t="s">
        <v>1880</v>
      </c>
      <c r="AM14" s="1">
        <v>3.18568791506312E-13</v>
      </c>
      <c r="AN14" s="1">
        <f t="shared" si="8"/>
        <v>31.856879150631201</v>
      </c>
      <c r="AO14">
        <v>2082.3207525627499</v>
      </c>
    </row>
    <row r="15" spans="1:41" x14ac:dyDescent="0.25">
      <c r="A15" s="11">
        <v>0.05</v>
      </c>
      <c r="B15" s="13">
        <f t="shared" si="0"/>
        <v>100</v>
      </c>
      <c r="C15" s="13">
        <v>3.14788843045069E-3</v>
      </c>
      <c r="D15">
        <v>0.36307746734104002</v>
      </c>
      <c r="E15">
        <f t="shared" si="1"/>
        <v>7.8697210761267263E-6</v>
      </c>
      <c r="F15" t="s">
        <v>486</v>
      </c>
      <c r="G15" t="s">
        <v>487</v>
      </c>
      <c r="H15" t="s">
        <v>488</v>
      </c>
      <c r="I15" s="1">
        <v>6.0572560219258099E-15</v>
      </c>
      <c r="J15" s="1">
        <f t="shared" si="2"/>
        <v>0.60572560219258098</v>
      </c>
      <c r="K15">
        <v>769.69132239017404</v>
      </c>
      <c r="L15" s="11">
        <v>0.05</v>
      </c>
      <c r="M15" s="13">
        <v>1.6788738295736998E-2</v>
      </c>
      <c r="N15">
        <v>0.83849149402414702</v>
      </c>
      <c r="O15">
        <f t="shared" si="3"/>
        <v>4.19718457393425E-5</v>
      </c>
      <c r="P15" t="s">
        <v>681</v>
      </c>
      <c r="Q15" t="s">
        <v>682</v>
      </c>
      <c r="R15" t="s">
        <v>683</v>
      </c>
      <c r="S15" s="1">
        <v>7.9567941460513097E-14</v>
      </c>
      <c r="T15" s="1">
        <f t="shared" si="4"/>
        <v>7.9567941460513101</v>
      </c>
      <c r="U15">
        <v>1895.7455899045599</v>
      </c>
      <c r="V15" s="11">
        <v>0.05</v>
      </c>
      <c r="W15" s="13">
        <v>3.1478884304506898E-2</v>
      </c>
      <c r="X15">
        <v>1.14815176388308</v>
      </c>
      <c r="Y15">
        <f t="shared" si="5"/>
        <v>7.8697210761267253E-5</v>
      </c>
      <c r="Z15" t="s">
        <v>1281</v>
      </c>
      <c r="AA15" t="s">
        <v>1282</v>
      </c>
      <c r="AB15" t="s">
        <v>1283</v>
      </c>
      <c r="AC15" s="1">
        <v>1.6797169575340699E-13</v>
      </c>
      <c r="AD15" s="1">
        <f t="shared" si="6"/>
        <v>16.7971695753407</v>
      </c>
      <c r="AE15">
        <v>2134.4046901860302</v>
      </c>
      <c r="AF15" s="11">
        <v>0.05</v>
      </c>
      <c r="AG15" s="13">
        <v>8.3943691478685203E-2</v>
      </c>
      <c r="AH15">
        <v>1.8749239791933501</v>
      </c>
      <c r="AI15">
        <f t="shared" si="7"/>
        <v>2.09859228696713E-4</v>
      </c>
      <c r="AJ15" t="s">
        <v>1881</v>
      </c>
      <c r="AK15" t="s">
        <v>1882</v>
      </c>
      <c r="AL15" t="s">
        <v>1883</v>
      </c>
      <c r="AM15" s="1">
        <v>4.2279193547932698E-13</v>
      </c>
      <c r="AN15" s="1">
        <f t="shared" si="8"/>
        <v>42.279193547932699</v>
      </c>
      <c r="AO15">
        <v>2014.6454273418799</v>
      </c>
    </row>
    <row r="16" spans="1:41" x14ac:dyDescent="0.25">
      <c r="A16" s="11">
        <v>5.5E-2</v>
      </c>
      <c r="B16" s="13">
        <f t="shared" si="0"/>
        <v>110</v>
      </c>
      <c r="C16" s="13">
        <v>3.4626772734957598E-3</v>
      </c>
      <c r="D16">
        <v>0.39938521407514399</v>
      </c>
      <c r="E16">
        <f t="shared" si="1"/>
        <v>1.0474598752324673E-5</v>
      </c>
      <c r="F16" t="s">
        <v>489</v>
      </c>
      <c r="G16" t="s">
        <v>490</v>
      </c>
      <c r="H16" t="s">
        <v>491</v>
      </c>
      <c r="I16" s="1">
        <v>9.2424663564206899E-15</v>
      </c>
      <c r="J16" s="1">
        <f t="shared" si="2"/>
        <v>0.92424663564206899</v>
      </c>
      <c r="K16">
        <v>882.36948974961604</v>
      </c>
      <c r="L16" s="11">
        <v>5.5E-2</v>
      </c>
      <c r="M16" s="13">
        <v>1.8467612125310701E-2</v>
      </c>
      <c r="N16">
        <v>0.92234064342656197</v>
      </c>
      <c r="O16">
        <f t="shared" si="3"/>
        <v>5.5864526679064868E-5</v>
      </c>
      <c r="P16" t="s">
        <v>684</v>
      </c>
      <c r="Q16" t="s">
        <v>685</v>
      </c>
      <c r="R16" t="s">
        <v>686</v>
      </c>
      <c r="S16" s="1">
        <v>1.11337976975837E-13</v>
      </c>
      <c r="T16" s="1">
        <f t="shared" si="4"/>
        <v>11.133797697583701</v>
      </c>
      <c r="U16">
        <v>1992.9995579388001</v>
      </c>
      <c r="V16" s="11">
        <v>5.5E-2</v>
      </c>
      <c r="W16" s="13">
        <v>3.4626772734957602E-2</v>
      </c>
      <c r="X16">
        <v>1.2629669402713899</v>
      </c>
      <c r="Y16">
        <f t="shared" si="5"/>
        <v>1.0474598752324674E-4</v>
      </c>
      <c r="Z16" t="s">
        <v>1284</v>
      </c>
      <c r="AA16" t="s">
        <v>1285</v>
      </c>
      <c r="AB16" t="s">
        <v>1286</v>
      </c>
      <c r="AC16" s="1">
        <v>2.25964406823339E-13</v>
      </c>
      <c r="AD16" s="1">
        <f t="shared" si="6"/>
        <v>22.596440682333899</v>
      </c>
      <c r="AE16">
        <v>2157.2607425481601</v>
      </c>
      <c r="AF16" s="11">
        <v>5.5E-2</v>
      </c>
      <c r="AG16" s="13">
        <v>9.2338060626553697E-2</v>
      </c>
      <c r="AH16">
        <v>2.0624163771126902</v>
      </c>
      <c r="AI16">
        <f t="shared" si="7"/>
        <v>2.7932263339532494E-4</v>
      </c>
      <c r="AJ16" t="s">
        <v>1884</v>
      </c>
      <c r="AK16" t="s">
        <v>1885</v>
      </c>
      <c r="AL16" t="s">
        <v>1886</v>
      </c>
      <c r="AM16" s="1">
        <v>5.4175447193379096E-13</v>
      </c>
      <c r="AN16" s="1">
        <f t="shared" si="8"/>
        <v>54.175447193379092</v>
      </c>
      <c r="AO16">
        <v>1939.52944431483</v>
      </c>
    </row>
    <row r="17" spans="1:41" x14ac:dyDescent="0.25">
      <c r="A17" s="11">
        <v>0.06</v>
      </c>
      <c r="B17" s="13">
        <f t="shared" si="0"/>
        <v>120</v>
      </c>
      <c r="C17" s="13">
        <v>3.7774661165408301E-3</v>
      </c>
      <c r="D17">
        <v>0.43569296080924802</v>
      </c>
      <c r="E17">
        <f t="shared" si="1"/>
        <v>1.3598878019546987E-5</v>
      </c>
      <c r="F17" t="s">
        <v>492</v>
      </c>
      <c r="G17" t="s">
        <v>493</v>
      </c>
      <c r="H17" t="s">
        <v>494</v>
      </c>
      <c r="I17" s="1">
        <v>1.35115025730823E-14</v>
      </c>
      <c r="J17" s="1">
        <f t="shared" si="2"/>
        <v>1.3511502573082301</v>
      </c>
      <c r="K17">
        <v>993.574804749397</v>
      </c>
      <c r="L17" s="11">
        <v>0.06</v>
      </c>
      <c r="M17" s="13">
        <v>2.0146485954884399E-2</v>
      </c>
      <c r="N17">
        <v>1.00618979282898</v>
      </c>
      <c r="O17">
        <f t="shared" si="3"/>
        <v>7.2527349437583827E-5</v>
      </c>
      <c r="P17" t="s">
        <v>687</v>
      </c>
      <c r="Q17" t="s">
        <v>688</v>
      </c>
      <c r="R17" t="s">
        <v>689</v>
      </c>
      <c r="S17" s="1">
        <v>1.4970266254081501E-13</v>
      </c>
      <c r="T17" s="1">
        <f t="shared" si="4"/>
        <v>14.970266254081501</v>
      </c>
      <c r="U17">
        <v>2064.0856683953102</v>
      </c>
      <c r="V17" s="11">
        <v>0.06</v>
      </c>
      <c r="W17" s="13">
        <v>3.7774661165408299E-2</v>
      </c>
      <c r="X17">
        <v>1.3777821166597</v>
      </c>
      <c r="Y17">
        <f t="shared" si="5"/>
        <v>1.3598878019546986E-4</v>
      </c>
      <c r="Z17" t="s">
        <v>1287</v>
      </c>
      <c r="AA17" t="s">
        <v>1288</v>
      </c>
      <c r="AB17" t="s">
        <v>1289</v>
      </c>
      <c r="AC17" s="1">
        <v>2.9339489643061501E-13</v>
      </c>
      <c r="AD17" s="1">
        <f t="shared" si="6"/>
        <v>29.339489643061501</v>
      </c>
      <c r="AE17">
        <v>2157.4934050359898</v>
      </c>
      <c r="AF17" s="11">
        <v>0.06</v>
      </c>
      <c r="AG17" s="13">
        <v>0.100732429774422</v>
      </c>
      <c r="AH17">
        <v>2.2499087750320199</v>
      </c>
      <c r="AI17">
        <f t="shared" si="7"/>
        <v>3.6263674718791912E-4</v>
      </c>
      <c r="AJ17" t="s">
        <v>1887</v>
      </c>
      <c r="AK17" t="s">
        <v>1888</v>
      </c>
      <c r="AL17" t="s">
        <v>1889</v>
      </c>
      <c r="AM17" s="1">
        <v>6.7532196564791601E-13</v>
      </c>
      <c r="AN17" s="1">
        <f t="shared" si="8"/>
        <v>67.532196564791604</v>
      </c>
      <c r="AO17">
        <v>1862.2546415516999</v>
      </c>
    </row>
    <row r="18" spans="1:41" x14ac:dyDescent="0.25">
      <c r="A18" s="11">
        <v>6.5000000000000002E-2</v>
      </c>
      <c r="B18" s="13">
        <f t="shared" si="0"/>
        <v>130</v>
      </c>
      <c r="C18" s="13">
        <v>4.0922549595859004E-3</v>
      </c>
      <c r="D18">
        <v>0.47200070754335199</v>
      </c>
      <c r="E18">
        <f t="shared" si="1"/>
        <v>1.7289777204250427E-5</v>
      </c>
      <c r="F18" t="s">
        <v>40</v>
      </c>
      <c r="G18" t="s">
        <v>100</v>
      </c>
      <c r="H18" t="s">
        <v>165</v>
      </c>
      <c r="I18" s="1">
        <v>1.90532613839962E-14</v>
      </c>
      <c r="J18" s="1">
        <f t="shared" si="2"/>
        <v>1.9053261383996201</v>
      </c>
      <c r="K18">
        <v>1101.99577235225</v>
      </c>
      <c r="L18" s="11">
        <v>6.5000000000000002E-2</v>
      </c>
      <c r="M18" s="13">
        <v>2.1825359784458102E-2</v>
      </c>
      <c r="N18">
        <v>1.0900389422313901</v>
      </c>
      <c r="O18">
        <f t="shared" si="3"/>
        <v>9.2212145089335488E-5</v>
      </c>
      <c r="P18" t="s">
        <v>690</v>
      </c>
      <c r="Q18" t="s">
        <v>691</v>
      </c>
      <c r="R18" t="s">
        <v>692</v>
      </c>
      <c r="S18" s="1">
        <v>1.9483321730198601E-13</v>
      </c>
      <c r="T18" s="1">
        <f t="shared" si="4"/>
        <v>19.4833217301986</v>
      </c>
      <c r="U18">
        <v>2112.8802189042499</v>
      </c>
      <c r="V18" s="11">
        <v>6.5000000000000002E-2</v>
      </c>
      <c r="W18" s="13">
        <v>4.0922549595858997E-2</v>
      </c>
      <c r="X18">
        <v>1.49259729304801</v>
      </c>
      <c r="Y18">
        <f t="shared" si="5"/>
        <v>1.7289777204250429E-4</v>
      </c>
      <c r="Z18" t="s">
        <v>1290</v>
      </c>
      <c r="AA18" t="s">
        <v>1291</v>
      </c>
      <c r="AB18" t="s">
        <v>1292</v>
      </c>
      <c r="AC18" s="1">
        <v>3.70221758102601E-13</v>
      </c>
      <c r="AD18" s="1">
        <f t="shared" si="6"/>
        <v>37.022175810260102</v>
      </c>
      <c r="AE18">
        <v>2141.2754700597702</v>
      </c>
      <c r="AF18" s="11">
        <v>6.5000000000000002E-2</v>
      </c>
      <c r="AG18" s="13">
        <v>0.109126798922291</v>
      </c>
      <c r="AH18">
        <v>2.4374011729513598</v>
      </c>
      <c r="AI18">
        <f t="shared" si="7"/>
        <v>4.6106072544667951E-4</v>
      </c>
      <c r="AJ18" t="s">
        <v>1890</v>
      </c>
      <c r="AK18" t="s">
        <v>1891</v>
      </c>
      <c r="AL18" t="s">
        <v>1892</v>
      </c>
      <c r="AM18" s="1">
        <v>8.2341546694648802E-13</v>
      </c>
      <c r="AN18" s="1">
        <f t="shared" si="8"/>
        <v>82.341546694648798</v>
      </c>
      <c r="AO18">
        <v>1785.9154369497801</v>
      </c>
    </row>
    <row r="19" spans="1:41" x14ac:dyDescent="0.25">
      <c r="A19" s="11">
        <v>7.0000000000000007E-2</v>
      </c>
      <c r="B19" s="13">
        <f t="shared" si="0"/>
        <v>140</v>
      </c>
      <c r="C19" s="13">
        <v>4.4070438026309697E-3</v>
      </c>
      <c r="D19">
        <v>0.50830845427745597</v>
      </c>
      <c r="E19">
        <f t="shared" si="1"/>
        <v>2.1594514632891756E-5</v>
      </c>
      <c r="F19" t="s">
        <v>41</v>
      </c>
      <c r="G19" t="s">
        <v>101</v>
      </c>
      <c r="H19" t="s">
        <v>166</v>
      </c>
      <c r="I19" s="1">
        <v>2.6054967557993398E-14</v>
      </c>
      <c r="J19" s="1">
        <f t="shared" si="2"/>
        <v>2.60549675579934</v>
      </c>
      <c r="K19">
        <v>1206.5549053048701</v>
      </c>
      <c r="L19" s="11">
        <v>7.0000000000000007E-2</v>
      </c>
      <c r="M19" s="13">
        <v>2.3504233614031901E-2</v>
      </c>
      <c r="N19">
        <v>1.1738880916338099</v>
      </c>
      <c r="O19">
        <f t="shared" si="3"/>
        <v>1.1517074470875633E-4</v>
      </c>
      <c r="P19" t="s">
        <v>693</v>
      </c>
      <c r="Q19" t="s">
        <v>694</v>
      </c>
      <c r="R19" t="s">
        <v>695</v>
      </c>
      <c r="S19" s="1">
        <v>2.4682449889674299E-13</v>
      </c>
      <c r="T19" s="1">
        <f t="shared" si="4"/>
        <v>24.682449889674299</v>
      </c>
      <c r="U19">
        <v>2143.1180246416998</v>
      </c>
      <c r="V19" s="11">
        <v>7.0000000000000007E-2</v>
      </c>
      <c r="W19" s="13">
        <v>4.4070438026309701E-2</v>
      </c>
      <c r="X19">
        <v>1.6074124694363201</v>
      </c>
      <c r="Y19">
        <f t="shared" si="5"/>
        <v>2.1594514632891756E-4</v>
      </c>
      <c r="Z19" t="s">
        <v>1293</v>
      </c>
      <c r="AA19" t="s">
        <v>1294</v>
      </c>
      <c r="AB19" t="s">
        <v>1295</v>
      </c>
      <c r="AC19" s="1">
        <v>4.5637510975123503E-13</v>
      </c>
      <c r="AD19" s="1">
        <f t="shared" si="6"/>
        <v>45.637510975123504</v>
      </c>
      <c r="AE19">
        <v>2113.38442891467</v>
      </c>
      <c r="AF19" s="11">
        <v>7.0000000000000007E-2</v>
      </c>
      <c r="AG19" s="13">
        <v>0.117521168070159</v>
      </c>
      <c r="AH19">
        <v>2.62489357087069</v>
      </c>
      <c r="AI19">
        <f t="shared" si="7"/>
        <v>5.7585372354377912E-4</v>
      </c>
      <c r="AJ19" t="s">
        <v>1893</v>
      </c>
      <c r="AK19" t="s">
        <v>1894</v>
      </c>
      <c r="AL19" t="s">
        <v>1895</v>
      </c>
      <c r="AM19" s="1">
        <v>9.86013246943003E-13</v>
      </c>
      <c r="AN19" s="1">
        <f t="shared" si="8"/>
        <v>98.601324694300303</v>
      </c>
      <c r="AO19">
        <v>1712.2633867418899</v>
      </c>
    </row>
    <row r="20" spans="1:41" x14ac:dyDescent="0.25">
      <c r="A20" s="11">
        <v>7.4999999999999997E-2</v>
      </c>
      <c r="B20" s="13">
        <f t="shared" si="0"/>
        <v>150</v>
      </c>
      <c r="C20" s="13">
        <v>4.72183264567604E-3</v>
      </c>
      <c r="D20">
        <v>0.54461620101156005</v>
      </c>
      <c r="E20">
        <f t="shared" si="1"/>
        <v>2.6560308631927727E-5</v>
      </c>
      <c r="F20" t="s">
        <v>495</v>
      </c>
      <c r="G20" t="s">
        <v>496</v>
      </c>
      <c r="H20" t="s">
        <v>497</v>
      </c>
      <c r="I20" s="1">
        <v>3.46983389645454E-14</v>
      </c>
      <c r="J20" s="1">
        <f t="shared" si="2"/>
        <v>3.4698338964545399</v>
      </c>
      <c r="K20">
        <v>1306.3981840495301</v>
      </c>
      <c r="L20" s="11">
        <v>7.4999999999999997E-2</v>
      </c>
      <c r="M20" s="13">
        <v>2.51831074436056E-2</v>
      </c>
      <c r="N20">
        <v>1.25773724103622</v>
      </c>
      <c r="O20">
        <f t="shared" si="3"/>
        <v>1.4165497937028147E-4</v>
      </c>
      <c r="P20" t="s">
        <v>696</v>
      </c>
      <c r="Q20" t="s">
        <v>697</v>
      </c>
      <c r="R20" t="s">
        <v>698</v>
      </c>
      <c r="S20" s="1">
        <v>3.0571768290683798E-13</v>
      </c>
      <c r="T20" s="1">
        <f t="shared" si="4"/>
        <v>30.571768290683799</v>
      </c>
      <c r="U20">
        <v>2158.1852206388198</v>
      </c>
      <c r="V20" s="11">
        <v>7.4999999999999997E-2</v>
      </c>
      <c r="W20" s="13">
        <v>4.7218326456760398E-2</v>
      </c>
      <c r="X20">
        <v>1.7222276458246299</v>
      </c>
      <c r="Y20">
        <f t="shared" si="5"/>
        <v>2.6560308631927724E-4</v>
      </c>
      <c r="Z20" t="s">
        <v>1296</v>
      </c>
      <c r="AA20" t="s">
        <v>1297</v>
      </c>
      <c r="AB20" t="s">
        <v>1298</v>
      </c>
      <c r="AC20" s="1">
        <v>5.5177455284820497E-13</v>
      </c>
      <c r="AD20" s="1">
        <f t="shared" si="6"/>
        <v>55.177455284820496</v>
      </c>
      <c r="AE20">
        <v>2077.4402906784198</v>
      </c>
      <c r="AF20" s="11">
        <v>7.4999999999999997E-2</v>
      </c>
      <c r="AG20" s="13">
        <v>0.12591553721802801</v>
      </c>
      <c r="AH20">
        <v>2.8123859687900299</v>
      </c>
      <c r="AI20">
        <f t="shared" si="7"/>
        <v>7.0827489685140754E-4</v>
      </c>
      <c r="AJ20" t="s">
        <v>1896</v>
      </c>
      <c r="AK20" t="s">
        <v>1897</v>
      </c>
      <c r="AL20" t="s">
        <v>1898</v>
      </c>
      <c r="AM20" s="1">
        <v>1.16315095575235E-12</v>
      </c>
      <c r="AN20" s="1">
        <f t="shared" si="8"/>
        <v>116.31509557523499</v>
      </c>
      <c r="AO20">
        <v>1642.2309486374099</v>
      </c>
    </row>
    <row r="21" spans="1:41" x14ac:dyDescent="0.25">
      <c r="A21" s="11">
        <v>0.08</v>
      </c>
      <c r="B21" s="13">
        <f t="shared" si="0"/>
        <v>160</v>
      </c>
      <c r="C21" s="13">
        <v>5.0366214887211103E-3</v>
      </c>
      <c r="D21">
        <v>0.58092394774566403</v>
      </c>
      <c r="E21">
        <f t="shared" si="1"/>
        <v>3.2234377527815111E-5</v>
      </c>
      <c r="F21" t="s">
        <v>42</v>
      </c>
      <c r="G21" t="s">
        <v>102</v>
      </c>
      <c r="H21" t="s">
        <v>167</v>
      </c>
      <c r="I21" s="1">
        <v>4.5156464708006997E-14</v>
      </c>
      <c r="J21" s="1">
        <f t="shared" si="2"/>
        <v>4.5156464708007</v>
      </c>
      <c r="K21">
        <v>1400.87906673679</v>
      </c>
      <c r="L21" s="11">
        <v>0.08</v>
      </c>
      <c r="M21" s="13">
        <v>2.6861981273179299E-2</v>
      </c>
      <c r="N21">
        <v>1.34158639043864</v>
      </c>
      <c r="O21">
        <f t="shared" si="3"/>
        <v>1.7191668014834751E-4</v>
      </c>
      <c r="P21" t="s">
        <v>699</v>
      </c>
      <c r="Q21" t="s">
        <v>700</v>
      </c>
      <c r="R21" t="s">
        <v>701</v>
      </c>
      <c r="S21" s="1">
        <v>3.71517851670664E-13</v>
      </c>
      <c r="T21" s="1">
        <f t="shared" si="4"/>
        <v>37.1517851670664</v>
      </c>
      <c r="U21">
        <v>2161.03435309523</v>
      </c>
      <c r="V21" s="11">
        <v>0.08</v>
      </c>
      <c r="W21" s="13">
        <v>5.0366214887211103E-2</v>
      </c>
      <c r="X21">
        <v>1.83704282221294</v>
      </c>
      <c r="Y21">
        <f t="shared" si="5"/>
        <v>3.2234377527815108E-4</v>
      </c>
      <c r="Z21" t="s">
        <v>1299</v>
      </c>
      <c r="AA21" t="s">
        <v>1300</v>
      </c>
      <c r="AB21" t="s">
        <v>1301</v>
      </c>
      <c r="AC21" s="1">
        <v>6.5633930235743497E-13</v>
      </c>
      <c r="AD21" s="1">
        <f t="shared" si="6"/>
        <v>65.633930235743492</v>
      </c>
      <c r="AE21">
        <v>2036.1469731843899</v>
      </c>
      <c r="AF21" s="11">
        <v>0.08</v>
      </c>
      <c r="AG21" s="13">
        <v>0.13430990636589599</v>
      </c>
      <c r="AH21">
        <v>2.99987836670936</v>
      </c>
      <c r="AI21">
        <f t="shared" si="7"/>
        <v>8.5958340074173442E-4</v>
      </c>
      <c r="AJ21" t="s">
        <v>1899</v>
      </c>
      <c r="AK21" t="s">
        <v>1900</v>
      </c>
      <c r="AL21" t="s">
        <v>1901</v>
      </c>
      <c r="AM21" s="1">
        <v>1.35492183589356E-12</v>
      </c>
      <c r="AN21" s="1">
        <f t="shared" si="8"/>
        <v>135.49218358935599</v>
      </c>
      <c r="AO21">
        <v>1576.2540722917499</v>
      </c>
    </row>
    <row r="22" spans="1:41" x14ac:dyDescent="0.25">
      <c r="A22" s="11">
        <v>8.5000000000000006E-2</v>
      </c>
      <c r="B22" s="13">
        <f t="shared" si="0"/>
        <v>170</v>
      </c>
      <c r="C22" s="13">
        <v>5.3514103317661797E-3</v>
      </c>
      <c r="D22">
        <v>0.617231694479768</v>
      </c>
      <c r="E22">
        <f t="shared" si="1"/>
        <v>3.8663939647010651E-5</v>
      </c>
      <c r="F22" t="s">
        <v>43</v>
      </c>
      <c r="G22" t="s">
        <v>103</v>
      </c>
      <c r="H22" t="s">
        <v>168</v>
      </c>
      <c r="I22" s="1">
        <v>5.7591433837015497E-14</v>
      </c>
      <c r="J22" s="1">
        <f t="shared" si="2"/>
        <v>5.7591433837015495</v>
      </c>
      <c r="K22">
        <v>1489.538685473</v>
      </c>
      <c r="L22" s="11">
        <v>8.5000000000000006E-2</v>
      </c>
      <c r="M22" s="13">
        <v>2.8540855102753001E-2</v>
      </c>
      <c r="N22">
        <v>1.4254355398410501</v>
      </c>
      <c r="O22">
        <f t="shared" si="3"/>
        <v>2.0620767811739047E-4</v>
      </c>
      <c r="P22" t="s">
        <v>702</v>
      </c>
      <c r="Q22" t="s">
        <v>703</v>
      </c>
      <c r="R22" t="s">
        <v>704</v>
      </c>
      <c r="S22" s="1">
        <v>4.4420697116842898E-13</v>
      </c>
      <c r="T22" s="1">
        <f t="shared" si="4"/>
        <v>44.420697116842895</v>
      </c>
      <c r="U22">
        <v>2154.1727991115299</v>
      </c>
      <c r="V22" s="11">
        <v>8.5000000000000006E-2</v>
      </c>
      <c r="W22" s="13">
        <v>5.35141033176618E-2</v>
      </c>
      <c r="X22">
        <v>1.9518579986012401</v>
      </c>
      <c r="Y22">
        <f t="shared" si="5"/>
        <v>3.8663939647010656E-4</v>
      </c>
      <c r="Z22" t="s">
        <v>1302</v>
      </c>
      <c r="AA22" t="s">
        <v>1303</v>
      </c>
      <c r="AB22" t="s">
        <v>1304</v>
      </c>
      <c r="AC22" s="1">
        <v>7.69993564490215E-13</v>
      </c>
      <c r="AD22" s="1">
        <f t="shared" si="6"/>
        <v>76.999356449021505</v>
      </c>
      <c r="AE22">
        <v>1991.5031202717801</v>
      </c>
      <c r="AF22" s="11">
        <v>8.5000000000000006E-2</v>
      </c>
      <c r="AG22" s="13">
        <v>0.14270427551376499</v>
      </c>
      <c r="AH22">
        <v>3.1873707646286999</v>
      </c>
      <c r="AI22">
        <f t="shared" si="7"/>
        <v>1.0310383905869523E-3</v>
      </c>
      <c r="AJ22" t="s">
        <v>1902</v>
      </c>
      <c r="AK22" t="s">
        <v>1903</v>
      </c>
      <c r="AL22" t="s">
        <v>1904</v>
      </c>
      <c r="AM22" s="1">
        <v>1.5614776127038499E-12</v>
      </c>
      <c r="AN22" s="1">
        <f t="shared" si="8"/>
        <v>156.14776127038499</v>
      </c>
      <c r="AO22">
        <v>1514.47087417854</v>
      </c>
    </row>
    <row r="23" spans="1:41" x14ac:dyDescent="0.25">
      <c r="A23" s="11">
        <v>0.09</v>
      </c>
      <c r="B23" s="13">
        <f t="shared" si="0"/>
        <v>180</v>
      </c>
      <c r="C23" s="13">
        <v>5.6661991748112499E-3</v>
      </c>
      <c r="D23">
        <v>0.65353944121387197</v>
      </c>
      <c r="E23">
        <f t="shared" si="1"/>
        <v>4.5896213315971125E-5</v>
      </c>
      <c r="F23" t="s">
        <v>44</v>
      </c>
      <c r="G23" t="s">
        <v>104</v>
      </c>
      <c r="H23" t="s">
        <v>169</v>
      </c>
      <c r="I23" s="1">
        <v>7.2152692896160499E-14</v>
      </c>
      <c r="J23" s="1">
        <f t="shared" si="2"/>
        <v>7.2152692896160495</v>
      </c>
      <c r="K23">
        <v>1572.0837882512701</v>
      </c>
      <c r="L23" s="11">
        <v>0.09</v>
      </c>
      <c r="M23" s="13">
        <v>3.02197289323267E-2</v>
      </c>
      <c r="N23">
        <v>1.5092846892434699</v>
      </c>
      <c r="O23">
        <f t="shared" si="3"/>
        <v>2.4477980435184623E-4</v>
      </c>
      <c r="P23" t="s">
        <v>705</v>
      </c>
      <c r="Q23" t="s">
        <v>706</v>
      </c>
      <c r="R23" t="s">
        <v>707</v>
      </c>
      <c r="S23" s="1">
        <v>5.23753110878006E-13</v>
      </c>
      <c r="T23" s="1">
        <f t="shared" si="4"/>
        <v>52.375311087800597</v>
      </c>
      <c r="U23">
        <v>2139.6908632427999</v>
      </c>
      <c r="V23" s="11">
        <v>0.09</v>
      </c>
      <c r="W23" s="13">
        <v>5.6661991748112497E-2</v>
      </c>
      <c r="X23">
        <v>2.0666731749895502</v>
      </c>
      <c r="Y23">
        <f t="shared" si="5"/>
        <v>4.5896213315971122E-4</v>
      </c>
      <c r="Z23" t="s">
        <v>1305</v>
      </c>
      <c r="AA23" t="s">
        <v>1306</v>
      </c>
      <c r="AB23" t="s">
        <v>1307</v>
      </c>
      <c r="AC23" s="1">
        <v>8.9266913776247796E-13</v>
      </c>
      <c r="AD23" s="1">
        <f t="shared" si="6"/>
        <v>89.26691377624779</v>
      </c>
      <c r="AE23">
        <v>1944.9733938112199</v>
      </c>
      <c r="AF23" s="11">
        <v>0.09</v>
      </c>
      <c r="AG23" s="13">
        <v>0.151098644661633</v>
      </c>
      <c r="AH23">
        <v>3.3748631625480301</v>
      </c>
      <c r="AI23">
        <f t="shared" si="7"/>
        <v>1.2238990217592273E-3</v>
      </c>
      <c r="AJ23" t="s">
        <v>1905</v>
      </c>
      <c r="AK23" t="s">
        <v>1906</v>
      </c>
      <c r="AL23" t="s">
        <v>1907</v>
      </c>
      <c r="AM23" s="1">
        <v>1.7830302868446E-12</v>
      </c>
      <c r="AN23" s="1">
        <f t="shared" si="8"/>
        <v>178.30302868446</v>
      </c>
      <c r="AO23">
        <v>1456.8442781183701</v>
      </c>
    </row>
    <row r="24" spans="1:41" x14ac:dyDescent="0.25">
      <c r="A24" s="11">
        <v>9.5000000000000001E-2</v>
      </c>
      <c r="B24" s="13">
        <f t="shared" si="0"/>
        <v>190</v>
      </c>
      <c r="C24" s="13">
        <v>5.9809880178563202E-3</v>
      </c>
      <c r="D24">
        <v>0.68984718794797595</v>
      </c>
      <c r="E24">
        <f t="shared" si="1"/>
        <v>5.3978416861153287E-5</v>
      </c>
      <c r="F24" t="s">
        <v>45</v>
      </c>
      <c r="G24" t="s">
        <v>105</v>
      </c>
      <c r="H24" t="s">
        <v>170</v>
      </c>
      <c r="I24" s="1">
        <v>8.8976068341572194E-14</v>
      </c>
      <c r="J24" s="1">
        <f t="shared" si="2"/>
        <v>8.8976068341572194</v>
      </c>
      <c r="K24">
        <v>1648.3638001174099</v>
      </c>
      <c r="L24" s="11">
        <v>9.5000000000000001E-2</v>
      </c>
      <c r="M24" s="13">
        <v>3.1898602761900402E-2</v>
      </c>
      <c r="N24">
        <v>1.59313383864588</v>
      </c>
      <c r="O24">
        <f t="shared" si="3"/>
        <v>2.8788488992615113E-4</v>
      </c>
      <c r="P24" t="s">
        <v>708</v>
      </c>
      <c r="Q24" t="s">
        <v>709</v>
      </c>
      <c r="R24" t="s">
        <v>710</v>
      </c>
      <c r="S24" s="1">
        <v>6.1011679463496703E-13</v>
      </c>
      <c r="T24" s="1">
        <f t="shared" si="4"/>
        <v>61.011679463496705</v>
      </c>
      <c r="U24">
        <v>2119.3081540037601</v>
      </c>
      <c r="V24" s="11">
        <v>9.5000000000000001E-2</v>
      </c>
      <c r="W24" s="13">
        <v>5.9809880178563202E-2</v>
      </c>
      <c r="X24">
        <v>2.18148835137786</v>
      </c>
      <c r="Y24">
        <f t="shared" si="5"/>
        <v>5.3978416861153291E-4</v>
      </c>
      <c r="Z24" t="s">
        <v>1308</v>
      </c>
      <c r="AA24" t="s">
        <v>1309</v>
      </c>
      <c r="AB24" t="s">
        <v>1310</v>
      </c>
      <c r="AC24" s="1">
        <v>1.02430644444147E-12</v>
      </c>
      <c r="AD24" s="1">
        <f t="shared" si="6"/>
        <v>102.43064444414699</v>
      </c>
      <c r="AE24">
        <v>1897.6222423793099</v>
      </c>
      <c r="AF24" s="11">
        <v>9.5000000000000001E-2</v>
      </c>
      <c r="AG24" s="13">
        <v>0.15949301380950201</v>
      </c>
      <c r="AH24">
        <v>3.56235556046737</v>
      </c>
      <c r="AI24">
        <f t="shared" si="7"/>
        <v>1.4394244496307557E-3</v>
      </c>
      <c r="AJ24" t="s">
        <v>1908</v>
      </c>
      <c r="AK24" t="s">
        <v>1909</v>
      </c>
      <c r="AL24" t="s">
        <v>1910</v>
      </c>
      <c r="AM24" s="1">
        <v>2.0198548740704599E-12</v>
      </c>
      <c r="AN24" s="1">
        <f t="shared" si="8"/>
        <v>201.98548740704598</v>
      </c>
      <c r="AO24">
        <v>1403.2378528714</v>
      </c>
    </row>
    <row r="25" spans="1:41" x14ac:dyDescent="0.25">
      <c r="A25" s="11">
        <v>0.1</v>
      </c>
      <c r="B25" s="13">
        <f t="shared" si="0"/>
        <v>200</v>
      </c>
      <c r="C25" s="13">
        <v>6.2957768609013904E-3</v>
      </c>
      <c r="D25">
        <v>0.72615493468208003</v>
      </c>
      <c r="E25">
        <f t="shared" si="1"/>
        <v>6.2957768609013919E-5</v>
      </c>
      <c r="F25" t="s">
        <v>46</v>
      </c>
      <c r="G25" t="s">
        <v>106</v>
      </c>
      <c r="H25" t="s">
        <v>171</v>
      </c>
      <c r="I25" s="1">
        <v>1.08183363652647E-13</v>
      </c>
      <c r="J25" s="1">
        <f t="shared" si="2"/>
        <v>10.818336365264701</v>
      </c>
      <c r="K25">
        <v>1718.3481251455601</v>
      </c>
      <c r="L25" s="11">
        <v>0.1</v>
      </c>
      <c r="M25" s="13">
        <v>3.3577476591474101E-2</v>
      </c>
      <c r="N25">
        <v>1.6769829880483</v>
      </c>
      <c r="O25">
        <f t="shared" si="3"/>
        <v>3.3577476591474103E-4</v>
      </c>
      <c r="P25" t="s">
        <v>711</v>
      </c>
      <c r="Q25" t="s">
        <v>712</v>
      </c>
      <c r="R25" t="s">
        <v>713</v>
      </c>
      <c r="S25" s="1">
        <v>7.0325525400434697E-13</v>
      </c>
      <c r="T25" s="1">
        <f t="shared" si="4"/>
        <v>70.325525400434699</v>
      </c>
      <c r="U25">
        <v>2094.4255655677098</v>
      </c>
      <c r="V25" s="11">
        <v>0.1</v>
      </c>
      <c r="W25" s="13">
        <v>6.2957768609013906E-2</v>
      </c>
      <c r="X25">
        <v>2.2963035277661699</v>
      </c>
      <c r="Y25">
        <f t="shared" si="5"/>
        <v>6.2957768609013922E-4</v>
      </c>
      <c r="Z25" t="s">
        <v>1311</v>
      </c>
      <c r="AA25" t="s">
        <v>1312</v>
      </c>
      <c r="AB25" t="s">
        <v>1313</v>
      </c>
      <c r="AC25" s="1">
        <v>1.1648547055035199E-12</v>
      </c>
      <c r="AD25" s="1">
        <f t="shared" si="6"/>
        <v>116.48547055035199</v>
      </c>
      <c r="AE25">
        <v>1850.2159959600899</v>
      </c>
      <c r="AF25" s="11">
        <v>0.1</v>
      </c>
      <c r="AG25" s="13">
        <v>0.16788738295736999</v>
      </c>
      <c r="AH25">
        <v>3.7498479583867099</v>
      </c>
      <c r="AI25">
        <f t="shared" si="7"/>
        <v>1.6788738295736999E-3</v>
      </c>
      <c r="AJ25" t="s">
        <v>1911</v>
      </c>
      <c r="AK25" t="s">
        <v>1912</v>
      </c>
      <c r="AL25" t="s">
        <v>1913</v>
      </c>
      <c r="AM25" s="1">
        <v>2.2722930375761199E-12</v>
      </c>
      <c r="AN25" s="1">
        <f t="shared" si="8"/>
        <v>227.229303757612</v>
      </c>
      <c r="AO25">
        <v>1353.4626590451401</v>
      </c>
    </row>
    <row r="26" spans="1:41" x14ac:dyDescent="0.25">
      <c r="A26" s="11">
        <v>0.105</v>
      </c>
      <c r="B26" s="13">
        <f t="shared" si="0"/>
        <v>210</v>
      </c>
      <c r="C26" s="13">
        <v>6.6105657039464598E-3</v>
      </c>
      <c r="D26">
        <v>0.76246268141618401</v>
      </c>
      <c r="E26">
        <f t="shared" si="1"/>
        <v>7.2881486886009709E-5</v>
      </c>
      <c r="F26" t="s">
        <v>498</v>
      </c>
      <c r="G26" t="s">
        <v>499</v>
      </c>
      <c r="H26" t="s">
        <v>500</v>
      </c>
      <c r="I26" s="1">
        <v>1.2988242847137301E-13</v>
      </c>
      <c r="J26" s="1">
        <f t="shared" si="2"/>
        <v>12.9882428471373</v>
      </c>
      <c r="K26">
        <v>1782.10453739117</v>
      </c>
      <c r="L26" s="11">
        <v>0.105</v>
      </c>
      <c r="M26" s="13">
        <v>3.52563504210478E-2</v>
      </c>
      <c r="N26">
        <v>1.7608321374507101</v>
      </c>
      <c r="O26">
        <f t="shared" si="3"/>
        <v>3.8870126339205196E-4</v>
      </c>
      <c r="P26" t="s">
        <v>714</v>
      </c>
      <c r="Q26" t="s">
        <v>715</v>
      </c>
      <c r="R26" t="s">
        <v>716</v>
      </c>
      <c r="S26" s="1">
        <v>8.0312519539451299E-13</v>
      </c>
      <c r="T26" s="1">
        <f t="shared" si="4"/>
        <v>80.312519539451301</v>
      </c>
      <c r="U26">
        <v>2066.1759326068</v>
      </c>
      <c r="V26" s="11">
        <v>0.105</v>
      </c>
      <c r="W26" s="13">
        <v>6.6105657039464596E-2</v>
      </c>
      <c r="X26">
        <v>2.4111187041544802</v>
      </c>
      <c r="Y26">
        <f t="shared" si="5"/>
        <v>7.2881486886009709E-4</v>
      </c>
      <c r="Z26" t="s">
        <v>1314</v>
      </c>
      <c r="AA26" t="s">
        <v>1315</v>
      </c>
      <c r="AB26" t="s">
        <v>1316</v>
      </c>
      <c r="AC26" s="1">
        <v>1.3142716705132001E-12</v>
      </c>
      <c r="AD26" s="1">
        <f t="shared" si="6"/>
        <v>131.42716705132</v>
      </c>
      <c r="AE26">
        <v>1803.2997495904399</v>
      </c>
      <c r="AF26" s="11">
        <v>0.105</v>
      </c>
      <c r="AG26" s="13">
        <v>0.176281752105239</v>
      </c>
      <c r="AH26">
        <v>3.9373403563060401</v>
      </c>
      <c r="AI26">
        <f t="shared" si="7"/>
        <v>1.9435063169602599E-3</v>
      </c>
      <c r="AJ26" t="s">
        <v>1914</v>
      </c>
      <c r="AK26" t="s">
        <v>1915</v>
      </c>
      <c r="AL26" t="s">
        <v>1916</v>
      </c>
      <c r="AM26" s="1">
        <v>2.5407574986116399E-12</v>
      </c>
      <c r="AN26" s="1">
        <f t="shared" si="8"/>
        <v>254.07574986116398</v>
      </c>
      <c r="AO26">
        <v>1307.30601513327</v>
      </c>
    </row>
    <row r="27" spans="1:41" x14ac:dyDescent="0.25">
      <c r="A27" s="11">
        <v>0.11</v>
      </c>
      <c r="B27" s="13">
        <f t="shared" si="0"/>
        <v>220</v>
      </c>
      <c r="C27" s="13">
        <v>6.9253545469915301E-3</v>
      </c>
      <c r="D27">
        <v>0.79877042815028798</v>
      </c>
      <c r="E27">
        <f t="shared" si="1"/>
        <v>8.3796790018597519E-5</v>
      </c>
      <c r="F27" t="s">
        <v>501</v>
      </c>
      <c r="G27" t="s">
        <v>502</v>
      </c>
      <c r="H27" t="s">
        <v>503</v>
      </c>
      <c r="I27" s="1">
        <v>1.54167596089224E-13</v>
      </c>
      <c r="J27" s="1">
        <f t="shared" si="2"/>
        <v>15.416759608922399</v>
      </c>
      <c r="K27">
        <v>1839.7792571172299</v>
      </c>
      <c r="L27" s="11">
        <v>0.11</v>
      </c>
      <c r="M27" s="13">
        <v>3.6935224250621498E-2</v>
      </c>
      <c r="N27">
        <v>1.8446812868531199</v>
      </c>
      <c r="O27">
        <f t="shared" si="3"/>
        <v>4.4691621343252009E-4</v>
      </c>
      <c r="P27" t="s">
        <v>717</v>
      </c>
      <c r="Q27" t="s">
        <v>718</v>
      </c>
      <c r="R27" t="s">
        <v>719</v>
      </c>
      <c r="S27" s="1">
        <v>9.0968453922532691E-13</v>
      </c>
      <c r="T27" s="1">
        <f t="shared" si="4"/>
        <v>90.968453922532689</v>
      </c>
      <c r="U27">
        <v>2035.4699871784401</v>
      </c>
      <c r="V27" s="11">
        <v>0.11</v>
      </c>
      <c r="W27" s="13">
        <v>6.9253545469915301E-2</v>
      </c>
      <c r="X27">
        <v>2.52593388054279</v>
      </c>
      <c r="Y27">
        <f t="shared" si="5"/>
        <v>8.3796790018597514E-4</v>
      </c>
      <c r="Z27" t="s">
        <v>1317</v>
      </c>
      <c r="AA27" t="s">
        <v>1318</v>
      </c>
      <c r="AB27" t="s">
        <v>1319</v>
      </c>
      <c r="AC27" s="1">
        <v>1.4725231361947999E-12</v>
      </c>
      <c r="AD27" s="1">
        <f t="shared" si="6"/>
        <v>147.25231361947999</v>
      </c>
      <c r="AE27">
        <v>1757.2548254748101</v>
      </c>
      <c r="AF27" s="11">
        <v>0.11</v>
      </c>
      <c r="AG27" s="13">
        <v>0.18467612125310701</v>
      </c>
      <c r="AH27">
        <v>4.1248327542253804</v>
      </c>
      <c r="AI27">
        <f t="shared" si="7"/>
        <v>2.2345810671625947E-3</v>
      </c>
      <c r="AJ27" t="s">
        <v>1917</v>
      </c>
      <c r="AK27" t="s">
        <v>1918</v>
      </c>
      <c r="AL27" t="s">
        <v>1919</v>
      </c>
      <c r="AM27" s="1">
        <v>2.8257370809890901E-12</v>
      </c>
      <c r="AN27" s="1">
        <f t="shared" si="8"/>
        <v>282.57370809890904</v>
      </c>
      <c r="AO27">
        <v>1264.5489226207101</v>
      </c>
    </row>
    <row r="28" spans="1:41" x14ac:dyDescent="0.25">
      <c r="A28" s="11">
        <v>0.115</v>
      </c>
      <c r="B28" s="13">
        <f t="shared" si="0"/>
        <v>230</v>
      </c>
      <c r="C28" s="13">
        <v>7.2401433900366003E-3</v>
      </c>
      <c r="D28">
        <v>0.83507817488439195</v>
      </c>
      <c r="E28">
        <f t="shared" si="1"/>
        <v>9.5750896333234045E-5</v>
      </c>
      <c r="F28" t="s">
        <v>504</v>
      </c>
      <c r="G28" t="s">
        <v>505</v>
      </c>
      <c r="H28" t="s">
        <v>506</v>
      </c>
      <c r="I28" s="1">
        <v>1.8112039110734201E-13</v>
      </c>
      <c r="J28" s="1">
        <f t="shared" si="2"/>
        <v>18.112039110734202</v>
      </c>
      <c r="K28">
        <v>1891.5790665499801</v>
      </c>
      <c r="L28" s="11">
        <v>0.115</v>
      </c>
      <c r="M28" s="13">
        <v>3.8614098080195197E-2</v>
      </c>
      <c r="N28">
        <v>1.92853043625554</v>
      </c>
      <c r="O28">
        <f t="shared" si="3"/>
        <v>5.106714471105815E-4</v>
      </c>
      <c r="P28" t="s">
        <v>720</v>
      </c>
      <c r="Q28" t="s">
        <v>721</v>
      </c>
      <c r="R28" t="s">
        <v>722</v>
      </c>
      <c r="S28" s="1">
        <v>1.02289346179497E-12</v>
      </c>
      <c r="T28" s="1">
        <f t="shared" si="4"/>
        <v>102.289346179497</v>
      </c>
      <c r="U28">
        <v>2003.0363310550899</v>
      </c>
      <c r="V28" s="11">
        <v>0.115</v>
      </c>
      <c r="W28" s="13">
        <v>7.2401433900366005E-2</v>
      </c>
      <c r="X28">
        <v>2.6407490569310901</v>
      </c>
      <c r="Y28">
        <f t="shared" si="5"/>
        <v>9.5750896333234037E-4</v>
      </c>
      <c r="Z28" t="s">
        <v>1320</v>
      </c>
      <c r="AA28" t="s">
        <v>1321</v>
      </c>
      <c r="AB28" t="s">
        <v>1322</v>
      </c>
      <c r="AC28" s="1">
        <v>1.63958238546345E-12</v>
      </c>
      <c r="AD28" s="1">
        <f t="shared" si="6"/>
        <v>163.958238546345</v>
      </c>
      <c r="AE28">
        <v>1712.34155318749</v>
      </c>
      <c r="AF28" s="11">
        <v>0.115</v>
      </c>
      <c r="AG28" s="13">
        <v>0.19307049040097601</v>
      </c>
      <c r="AH28">
        <v>4.3123251521447097</v>
      </c>
      <c r="AI28">
        <f t="shared" si="7"/>
        <v>2.5533572355529084E-3</v>
      </c>
      <c r="AJ28" t="s">
        <v>1920</v>
      </c>
      <c r="AK28" t="s">
        <v>1921</v>
      </c>
      <c r="AL28" t="s">
        <v>1922</v>
      </c>
      <c r="AM28" s="1">
        <v>3.1278022385792899E-12</v>
      </c>
      <c r="AN28" s="1">
        <f t="shared" si="8"/>
        <v>312.780223857929</v>
      </c>
      <c r="AO28">
        <v>1224.9763546705601</v>
      </c>
    </row>
    <row r="29" spans="1:41" x14ac:dyDescent="0.25">
      <c r="A29" s="11">
        <v>0.12</v>
      </c>
      <c r="B29" s="13">
        <f t="shared" si="0"/>
        <v>240</v>
      </c>
      <c r="C29" s="13">
        <v>7.5549322330816697E-3</v>
      </c>
      <c r="D29">
        <v>0.87138592161849604</v>
      </c>
      <c r="E29">
        <f t="shared" si="1"/>
        <v>1.0879102415637603E-4</v>
      </c>
      <c r="F29" t="s">
        <v>507</v>
      </c>
      <c r="G29" t="s">
        <v>508</v>
      </c>
      <c r="H29" t="s">
        <v>509</v>
      </c>
      <c r="I29" s="1">
        <v>2.10810420937533E-13</v>
      </c>
      <c r="J29" s="1">
        <f t="shared" si="2"/>
        <v>21.0810420937533</v>
      </c>
      <c r="K29">
        <v>1937.75564273128</v>
      </c>
      <c r="L29" s="11">
        <v>0.12</v>
      </c>
      <c r="M29" s="13">
        <v>4.0292971909768903E-2</v>
      </c>
      <c r="N29">
        <v>2.0123795856579498</v>
      </c>
      <c r="O29">
        <f t="shared" si="3"/>
        <v>5.8021879550067214E-4</v>
      </c>
      <c r="P29" t="s">
        <v>723</v>
      </c>
      <c r="Q29" t="s">
        <v>724</v>
      </c>
      <c r="R29" t="s">
        <v>725</v>
      </c>
      <c r="S29" s="1">
        <v>1.1427149722640801E-12</v>
      </c>
      <c r="T29" s="1">
        <f t="shared" si="4"/>
        <v>114.271497226408</v>
      </c>
      <c r="U29">
        <v>1969.4552832919401</v>
      </c>
      <c r="V29" s="11">
        <v>0.12</v>
      </c>
      <c r="W29" s="13">
        <v>7.5549322330816696E-2</v>
      </c>
      <c r="X29">
        <v>2.7555642333193999</v>
      </c>
      <c r="Y29">
        <f t="shared" si="5"/>
        <v>1.0879102415637604E-3</v>
      </c>
      <c r="Z29" t="s">
        <v>1323</v>
      </c>
      <c r="AA29" t="s">
        <v>1324</v>
      </c>
      <c r="AB29" t="s">
        <v>1325</v>
      </c>
      <c r="AC29" s="1">
        <v>1.8154296212012599E-12</v>
      </c>
      <c r="AD29" s="1">
        <f t="shared" si="6"/>
        <v>181.54296212012599</v>
      </c>
      <c r="AE29">
        <v>1668.73106975421</v>
      </c>
      <c r="AF29" s="11">
        <v>0.12</v>
      </c>
      <c r="AG29" s="13">
        <v>0.20146485954884399</v>
      </c>
      <c r="AH29">
        <v>4.4998175500640496</v>
      </c>
      <c r="AI29">
        <f t="shared" si="7"/>
        <v>2.901093977503353E-3</v>
      </c>
      <c r="AJ29" t="s">
        <v>1923</v>
      </c>
      <c r="AK29" t="s">
        <v>1924</v>
      </c>
      <c r="AL29" t="s">
        <v>1925</v>
      </c>
      <c r="AM29" s="1">
        <v>3.4476109253220001E-12</v>
      </c>
      <c r="AN29" s="1">
        <f t="shared" si="8"/>
        <v>344.7610925322</v>
      </c>
      <c r="AO29">
        <v>1188.3830555151401</v>
      </c>
    </row>
    <row r="30" spans="1:41" x14ac:dyDescent="0.25">
      <c r="A30" s="11">
        <v>0.125</v>
      </c>
      <c r="B30" s="13">
        <f t="shared" si="0"/>
        <v>250</v>
      </c>
      <c r="C30" s="13">
        <v>7.86972107612674E-3</v>
      </c>
      <c r="D30">
        <v>0.90769366835260001</v>
      </c>
      <c r="E30">
        <f t="shared" si="1"/>
        <v>1.2296439181448031E-4</v>
      </c>
      <c r="F30" t="s">
        <v>47</v>
      </c>
      <c r="G30" t="s">
        <v>107</v>
      </c>
      <c r="H30" t="s">
        <v>172</v>
      </c>
      <c r="I30" s="1">
        <v>2.4329637724232201E-13</v>
      </c>
      <c r="J30" s="1">
        <f t="shared" si="2"/>
        <v>24.329637724232203</v>
      </c>
      <c r="K30">
        <v>1978.5921245346401</v>
      </c>
      <c r="L30" s="11">
        <v>0.125</v>
      </c>
      <c r="M30" s="13">
        <v>4.1971845739342602E-2</v>
      </c>
      <c r="N30">
        <v>2.0962287350603699</v>
      </c>
      <c r="O30">
        <f t="shared" si="3"/>
        <v>6.5581008967722815E-4</v>
      </c>
      <c r="P30" t="s">
        <v>726</v>
      </c>
      <c r="Q30" t="s">
        <v>727</v>
      </c>
      <c r="R30" t="s">
        <v>728</v>
      </c>
      <c r="S30" s="1">
        <v>1.26911518479396E-12</v>
      </c>
      <c r="T30" s="1">
        <f t="shared" si="4"/>
        <v>126.91151847939599</v>
      </c>
      <c r="U30">
        <v>1935.18703778801</v>
      </c>
      <c r="V30" s="11">
        <v>0.125</v>
      </c>
      <c r="W30" s="13">
        <v>7.86972107612674E-2</v>
      </c>
      <c r="X30">
        <v>2.8703794097077102</v>
      </c>
      <c r="Y30">
        <f t="shared" si="5"/>
        <v>1.2296439181448031E-3</v>
      </c>
      <c r="Z30" t="s">
        <v>1326</v>
      </c>
      <c r="AA30" t="s">
        <v>1327</v>
      </c>
      <c r="AB30" t="s">
        <v>1328</v>
      </c>
      <c r="AC30" s="1">
        <v>2.0000514367225001E-12</v>
      </c>
      <c r="AD30" s="1">
        <f t="shared" si="6"/>
        <v>200.00514367225</v>
      </c>
      <c r="AE30">
        <v>1626.52895460991</v>
      </c>
      <c r="AF30" s="11">
        <v>0.125</v>
      </c>
      <c r="AG30" s="13">
        <v>0.209859228696713</v>
      </c>
      <c r="AH30">
        <v>4.6873099479833797</v>
      </c>
      <c r="AI30">
        <f t="shared" si="7"/>
        <v>3.2790504483861407E-3</v>
      </c>
      <c r="AJ30" t="s">
        <v>1926</v>
      </c>
      <c r="AK30" t="s">
        <v>1927</v>
      </c>
      <c r="AL30" t="s">
        <v>1928</v>
      </c>
      <c r="AM30" s="1">
        <v>3.7859146874624003E-12</v>
      </c>
      <c r="AN30" s="1">
        <f t="shared" si="8"/>
        <v>378.59146874624003</v>
      </c>
      <c r="AO30">
        <v>1154.57652971632</v>
      </c>
    </row>
    <row r="31" spans="1:41" x14ac:dyDescent="0.25">
      <c r="A31" s="11">
        <v>0.13</v>
      </c>
      <c r="B31" s="13">
        <f t="shared" si="0"/>
        <v>260</v>
      </c>
      <c r="C31" s="13">
        <v>8.1845099191718094E-3</v>
      </c>
      <c r="D31">
        <v>0.94400141508670299</v>
      </c>
      <c r="E31">
        <f t="shared" si="1"/>
        <v>1.3831821763400361E-4</v>
      </c>
      <c r="F31" t="s">
        <v>48</v>
      </c>
      <c r="G31" t="s">
        <v>108</v>
      </c>
      <c r="H31" t="s">
        <v>173</v>
      </c>
      <c r="I31" s="1">
        <v>2.7862708818043702E-13</v>
      </c>
      <c r="J31" s="1">
        <f t="shared" si="2"/>
        <v>27.8627088180437</v>
      </c>
      <c r="K31">
        <v>2014.3918346150001</v>
      </c>
      <c r="L31" s="11">
        <v>0.13</v>
      </c>
      <c r="M31" s="13">
        <v>4.3650719568916301E-2</v>
      </c>
      <c r="N31">
        <v>2.1800778844627802</v>
      </c>
      <c r="O31">
        <f t="shared" si="3"/>
        <v>7.3769716071468553E-4</v>
      </c>
      <c r="P31" t="s">
        <v>729</v>
      </c>
      <c r="Q31" t="s">
        <v>730</v>
      </c>
      <c r="R31" t="s">
        <v>731</v>
      </c>
      <c r="S31" s="1">
        <v>1.40206339442099E-12</v>
      </c>
      <c r="T31" s="1">
        <f t="shared" si="4"/>
        <v>140.20633944209899</v>
      </c>
      <c r="U31">
        <v>1900.59480920689</v>
      </c>
      <c r="V31" s="11">
        <v>0.13</v>
      </c>
      <c r="W31" s="13">
        <v>8.1845099191718104E-2</v>
      </c>
      <c r="X31">
        <v>2.9851945860960201</v>
      </c>
      <c r="Y31">
        <f t="shared" si="5"/>
        <v>1.3831821763400361E-3</v>
      </c>
      <c r="Z31" t="s">
        <v>1329</v>
      </c>
      <c r="AA31" t="s">
        <v>1330</v>
      </c>
      <c r="AB31" t="s">
        <v>1331</v>
      </c>
      <c r="AC31" s="1">
        <v>2.1934403463587899E-12</v>
      </c>
      <c r="AD31" s="1">
        <f t="shared" si="6"/>
        <v>219.34403463587898</v>
      </c>
      <c r="AE31">
        <v>1585.79280725171</v>
      </c>
      <c r="AF31" s="11">
        <v>0.13</v>
      </c>
      <c r="AG31" s="13">
        <v>0.21825359784458101</v>
      </c>
      <c r="AH31">
        <v>4.8748023459027197</v>
      </c>
      <c r="AI31">
        <f t="shared" si="7"/>
        <v>3.6884858035734192E-3</v>
      </c>
      <c r="AJ31" t="s">
        <v>1929</v>
      </c>
      <c r="AK31" t="s">
        <v>1930</v>
      </c>
      <c r="AL31" t="s">
        <v>1931</v>
      </c>
      <c r="AM31" s="1">
        <v>4.1435648813682496E-12</v>
      </c>
      <c r="AN31" s="1">
        <f t="shared" si="8"/>
        <v>414.35648813682496</v>
      </c>
      <c r="AO31">
        <v>1123.3782918058</v>
      </c>
    </row>
    <row r="32" spans="1:41" x14ac:dyDescent="0.25">
      <c r="A32" s="11">
        <v>0.13500000000000001</v>
      </c>
      <c r="B32" s="13">
        <f t="shared" si="0"/>
        <v>270</v>
      </c>
      <c r="C32" s="13">
        <v>8.4992987622168805E-3</v>
      </c>
      <c r="D32">
        <v>0.98030916182080796</v>
      </c>
      <c r="E32">
        <f t="shared" si="1"/>
        <v>1.5489971994140267E-4</v>
      </c>
      <c r="F32" t="s">
        <v>49</v>
      </c>
      <c r="G32" t="s">
        <v>109</v>
      </c>
      <c r="H32" t="s">
        <v>174</v>
      </c>
      <c r="I32" s="1">
        <v>3.1684257539330602E-13</v>
      </c>
      <c r="J32" s="1">
        <f t="shared" si="2"/>
        <v>31.684257539330602</v>
      </c>
      <c r="K32">
        <v>2045.4690009327701</v>
      </c>
      <c r="L32" s="11">
        <v>0.13500000000000001</v>
      </c>
      <c r="M32" s="13">
        <v>4.5329593398489999E-2</v>
      </c>
      <c r="N32">
        <v>2.2639270338651998</v>
      </c>
      <c r="O32">
        <f t="shared" si="3"/>
        <v>8.2613183968748027E-4</v>
      </c>
      <c r="P32" t="s">
        <v>732</v>
      </c>
      <c r="Q32" t="s">
        <v>733</v>
      </c>
      <c r="R32" t="s">
        <v>734</v>
      </c>
      <c r="S32" s="1">
        <v>1.5415320294331599E-12</v>
      </c>
      <c r="T32" s="1">
        <f t="shared" si="4"/>
        <v>154.15320294331599</v>
      </c>
      <c r="U32">
        <v>1865.9637062485201</v>
      </c>
      <c r="V32" s="11">
        <v>0.13500000000000001</v>
      </c>
      <c r="W32" s="13">
        <v>8.4992987622168795E-2</v>
      </c>
      <c r="X32">
        <v>3.1000097624843299</v>
      </c>
      <c r="Y32">
        <f t="shared" si="5"/>
        <v>1.5489971994140264E-3</v>
      </c>
      <c r="Z32" t="s">
        <v>1332</v>
      </c>
      <c r="AA32" t="s">
        <v>1333</v>
      </c>
      <c r="AB32" t="s">
        <v>1334</v>
      </c>
      <c r="AC32" s="1">
        <v>2.3955943885717999E-12</v>
      </c>
      <c r="AD32" s="1">
        <f t="shared" si="6"/>
        <v>239.55943885718</v>
      </c>
      <c r="AE32">
        <v>1546.54533234665</v>
      </c>
      <c r="AF32" s="11">
        <v>0.13500000000000001</v>
      </c>
      <c r="AG32" s="13">
        <v>0.22664796699244999</v>
      </c>
      <c r="AH32">
        <v>5.0622947438220498</v>
      </c>
      <c r="AI32">
        <f t="shared" si="7"/>
        <v>4.130659198437402E-3</v>
      </c>
      <c r="AJ32" t="s">
        <v>1932</v>
      </c>
      <c r="AK32" t="s">
        <v>1933</v>
      </c>
      <c r="AL32" t="s">
        <v>1934</v>
      </c>
      <c r="AM32" s="1">
        <v>4.5215189427982696E-12</v>
      </c>
      <c r="AN32" s="1">
        <f t="shared" si="8"/>
        <v>452.15189427982699</v>
      </c>
      <c r="AO32">
        <v>1094.6240601279201</v>
      </c>
    </row>
    <row r="33" spans="1:41" x14ac:dyDescent="0.25">
      <c r="A33" s="11">
        <v>0.14000000000000001</v>
      </c>
      <c r="B33" s="13">
        <f t="shared" si="0"/>
        <v>280</v>
      </c>
      <c r="C33" s="13">
        <v>8.8140876052619395E-3</v>
      </c>
      <c r="D33">
        <v>1.0166169085549099</v>
      </c>
      <c r="E33">
        <f t="shared" si="1"/>
        <v>1.7275611706313405E-4</v>
      </c>
      <c r="F33" t="s">
        <v>510</v>
      </c>
      <c r="G33" t="s">
        <v>511</v>
      </c>
      <c r="H33" t="s">
        <v>512</v>
      </c>
      <c r="I33" s="1">
        <v>3.5797508146348701E-13</v>
      </c>
      <c r="J33" s="1">
        <f t="shared" si="2"/>
        <v>35.797508146348704</v>
      </c>
      <c r="K33">
        <v>2072.1412795627002</v>
      </c>
      <c r="L33" s="11">
        <v>0.14000000000000001</v>
      </c>
      <c r="M33" s="13">
        <v>4.7008467228063698E-2</v>
      </c>
      <c r="N33">
        <v>2.3477761832676101</v>
      </c>
      <c r="O33">
        <f t="shared" si="3"/>
        <v>9.2136595767004868E-4</v>
      </c>
      <c r="P33" t="s">
        <v>735</v>
      </c>
      <c r="Q33" t="s">
        <v>736</v>
      </c>
      <c r="R33" t="s">
        <v>737</v>
      </c>
      <c r="S33" s="1">
        <v>1.68749652857737E-12</v>
      </c>
      <c r="T33" s="1">
        <f t="shared" si="4"/>
        <v>168.749652857737</v>
      </c>
      <c r="U33">
        <v>1831.5160382577101</v>
      </c>
      <c r="V33" s="11">
        <v>0.14000000000000001</v>
      </c>
      <c r="W33" s="13">
        <v>8.8140876052619402E-2</v>
      </c>
      <c r="X33">
        <v>3.2148249388726402</v>
      </c>
      <c r="Y33">
        <f t="shared" si="5"/>
        <v>1.7275611706313405E-3</v>
      </c>
      <c r="Z33" t="s">
        <v>1335</v>
      </c>
      <c r="AA33" t="s">
        <v>1336</v>
      </c>
      <c r="AB33" t="s">
        <v>1337</v>
      </c>
      <c r="AC33" s="1">
        <v>2.6065168070079701E-12</v>
      </c>
      <c r="AD33" s="1">
        <f t="shared" si="6"/>
        <v>260.65168070079699</v>
      </c>
      <c r="AE33">
        <v>1508.7840889914301</v>
      </c>
      <c r="AF33" s="11">
        <v>0.14000000000000001</v>
      </c>
      <c r="AG33" s="13">
        <v>0.235042336140319</v>
      </c>
      <c r="AH33">
        <v>5.2497871417413897</v>
      </c>
      <c r="AI33">
        <f t="shared" si="7"/>
        <v>4.6068297883502538E-3</v>
      </c>
      <c r="AJ33" t="s">
        <v>1935</v>
      </c>
      <c r="AK33" t="s">
        <v>1936</v>
      </c>
      <c r="AL33" t="s">
        <v>1937</v>
      </c>
      <c r="AM33" s="1">
        <v>4.9208466522293399E-12</v>
      </c>
      <c r="AN33" s="1">
        <f t="shared" si="8"/>
        <v>492.08466522293401</v>
      </c>
      <c r="AO33">
        <v>1068.1633310336699</v>
      </c>
    </row>
    <row r="34" spans="1:41" x14ac:dyDescent="0.25">
      <c r="A34" s="11">
        <v>0.14499999999999999</v>
      </c>
      <c r="B34" s="13">
        <f t="shared" si="0"/>
        <v>290</v>
      </c>
      <c r="C34" s="13">
        <v>9.1288764483070106E-3</v>
      </c>
      <c r="D34">
        <v>1.0529246552890199</v>
      </c>
      <c r="E34">
        <f t="shared" si="1"/>
        <v>1.9193462732565488E-4</v>
      </c>
      <c r="F34" t="s">
        <v>238</v>
      </c>
      <c r="G34" t="s">
        <v>311</v>
      </c>
      <c r="H34" t="s">
        <v>390</v>
      </c>
      <c r="I34" s="1">
        <v>4.0205004418126999E-13</v>
      </c>
      <c r="J34" s="1">
        <f t="shared" si="2"/>
        <v>40.205004418126997</v>
      </c>
      <c r="K34">
        <v>2094.72386397017</v>
      </c>
      <c r="L34" s="11">
        <v>0.14499999999999999</v>
      </c>
      <c r="M34" s="13">
        <v>4.8687341057637397E-2</v>
      </c>
      <c r="N34">
        <v>2.4316253326700301</v>
      </c>
      <c r="O34">
        <f t="shared" si="3"/>
        <v>1.0236513457368261E-3</v>
      </c>
      <c r="P34" t="s">
        <v>738</v>
      </c>
      <c r="Q34" t="s">
        <v>739</v>
      </c>
      <c r="R34" t="s">
        <v>740</v>
      </c>
      <c r="S34" s="1">
        <v>1.8399351751310499E-12</v>
      </c>
      <c r="T34" s="1">
        <f t="shared" si="4"/>
        <v>183.99351751310499</v>
      </c>
      <c r="U34">
        <v>1797.4236860956401</v>
      </c>
      <c r="V34" s="11">
        <v>0.14499999999999999</v>
      </c>
      <c r="W34" s="13">
        <v>9.1288764483070106E-2</v>
      </c>
      <c r="X34">
        <v>3.3296401152609501</v>
      </c>
      <c r="Y34">
        <f t="shared" si="5"/>
        <v>1.9193462732565486E-3</v>
      </c>
      <c r="Z34" t="s">
        <v>1338</v>
      </c>
      <c r="AA34" t="s">
        <v>1339</v>
      </c>
      <c r="AB34" t="s">
        <v>1340</v>
      </c>
      <c r="AC34" s="1">
        <v>2.82621581012304E-12</v>
      </c>
      <c r="AD34" s="1">
        <f t="shared" si="6"/>
        <v>282.62158101230398</v>
      </c>
      <c r="AE34">
        <v>1472.4887580227</v>
      </c>
      <c r="AF34" s="11">
        <v>0.14499999999999999</v>
      </c>
      <c r="AG34" s="13">
        <v>0.24343670528818701</v>
      </c>
      <c r="AH34">
        <v>5.4372795396607199</v>
      </c>
      <c r="AI34">
        <f t="shared" si="7"/>
        <v>5.1182567286841311E-3</v>
      </c>
      <c r="AJ34" t="s">
        <v>1938</v>
      </c>
      <c r="AK34" t="s">
        <v>1939</v>
      </c>
      <c r="AL34" t="s">
        <v>1940</v>
      </c>
      <c r="AM34" s="1">
        <v>5.34273635474564E-12</v>
      </c>
      <c r="AN34" s="1">
        <f t="shared" si="8"/>
        <v>534.273635474564</v>
      </c>
      <c r="AO34">
        <v>1043.8586100621801</v>
      </c>
    </row>
    <row r="35" spans="1:41" x14ac:dyDescent="0.25">
      <c r="A35" s="11">
        <v>0.15</v>
      </c>
      <c r="B35" s="13">
        <f t="shared" si="0"/>
        <v>300</v>
      </c>
      <c r="C35" s="13">
        <v>9.44366529135208E-3</v>
      </c>
      <c r="D35">
        <v>1.0892324020231201</v>
      </c>
      <c r="E35">
        <f t="shared" si="1"/>
        <v>2.1248246905542181E-4</v>
      </c>
      <c r="F35" t="s">
        <v>50</v>
      </c>
      <c r="G35" t="s">
        <v>110</v>
      </c>
      <c r="H35" t="s">
        <v>175</v>
      </c>
      <c r="I35" s="1">
        <v>4.4908700257392701E-13</v>
      </c>
      <c r="J35" s="1">
        <f t="shared" si="2"/>
        <v>44.908700257392702</v>
      </c>
      <c r="K35">
        <v>2113.5249631196298</v>
      </c>
      <c r="L35" s="11">
        <v>0.15</v>
      </c>
      <c r="M35" s="13">
        <v>5.0366214887211103E-2</v>
      </c>
      <c r="N35">
        <v>2.51547448207244</v>
      </c>
      <c r="O35">
        <f t="shared" si="3"/>
        <v>1.1332398349622498E-3</v>
      </c>
      <c r="P35" t="s">
        <v>741</v>
      </c>
      <c r="Q35" t="s">
        <v>742</v>
      </c>
      <c r="R35" t="s">
        <v>743</v>
      </c>
      <c r="S35" s="1">
        <v>1.9988289088769199E-12</v>
      </c>
      <c r="T35" s="1">
        <f t="shared" si="4"/>
        <v>199.88289088769199</v>
      </c>
      <c r="U35">
        <v>1763.8180791125401</v>
      </c>
      <c r="V35" s="11">
        <v>0.15</v>
      </c>
      <c r="W35" s="13">
        <v>9.4436652913520797E-2</v>
      </c>
      <c r="X35">
        <v>3.4444552916492501</v>
      </c>
      <c r="Y35">
        <f t="shared" si="5"/>
        <v>2.124824690554218E-3</v>
      </c>
      <c r="Z35" t="s">
        <v>1341</v>
      </c>
      <c r="AA35" t="s">
        <v>1342</v>
      </c>
      <c r="AB35" t="s">
        <v>1343</v>
      </c>
      <c r="AC35" s="1">
        <v>3.0547044067510798E-12</v>
      </c>
      <c r="AD35" s="1">
        <f t="shared" si="6"/>
        <v>305.47044067510797</v>
      </c>
      <c r="AE35">
        <v>1437.6265582429401</v>
      </c>
      <c r="AF35" s="11">
        <v>0.15</v>
      </c>
      <c r="AG35" s="13">
        <v>0.25183107443605601</v>
      </c>
      <c r="AH35">
        <v>5.6247719375800598</v>
      </c>
      <c r="AI35">
        <f t="shared" si="7"/>
        <v>5.6661991748112603E-3</v>
      </c>
      <c r="AJ35" t="s">
        <v>1941</v>
      </c>
      <c r="AK35" t="s">
        <v>1942</v>
      </c>
      <c r="AL35" t="s">
        <v>1943</v>
      </c>
      <c r="AM35" s="1">
        <v>5.7885011022885398E-12</v>
      </c>
      <c r="AN35" s="1">
        <f t="shared" si="8"/>
        <v>578.85011022885396</v>
      </c>
      <c r="AO35">
        <v>1021.58447377229</v>
      </c>
    </row>
    <row r="36" spans="1:41" x14ac:dyDescent="0.25">
      <c r="A36" s="11">
        <v>0.155</v>
      </c>
      <c r="B36" s="13">
        <f t="shared" si="0"/>
        <v>310</v>
      </c>
      <c r="C36" s="13">
        <v>9.7584541343971494E-3</v>
      </c>
      <c r="D36">
        <v>1.1255401487572201</v>
      </c>
      <c r="E36">
        <f t="shared" si="1"/>
        <v>2.3444686057889151E-4</v>
      </c>
      <c r="F36" t="s">
        <v>51</v>
      </c>
      <c r="G36" t="s">
        <v>111</v>
      </c>
      <c r="H36" t="s">
        <v>176</v>
      </c>
      <c r="I36" s="1">
        <v>4.9910042542849299E-13</v>
      </c>
      <c r="J36" s="1">
        <f t="shared" si="2"/>
        <v>49.910042542849297</v>
      </c>
      <c r="K36">
        <v>2128.8424344694799</v>
      </c>
      <c r="L36" s="11">
        <v>0.155</v>
      </c>
      <c r="M36" s="13">
        <v>5.2045088716784801E-2</v>
      </c>
      <c r="N36">
        <v>2.59932363147486</v>
      </c>
      <c r="O36">
        <f t="shared" si="3"/>
        <v>1.2503832564207547E-3</v>
      </c>
      <c r="P36" t="s">
        <v>744</v>
      </c>
      <c r="Q36" t="s">
        <v>745</v>
      </c>
      <c r="R36" t="s">
        <v>746</v>
      </c>
      <c r="S36" s="1">
        <v>2.1641611298698499E-12</v>
      </c>
      <c r="T36" s="1">
        <f t="shared" si="4"/>
        <v>216.41611298698498</v>
      </c>
      <c r="U36">
        <v>1730.79823226744</v>
      </c>
      <c r="V36" s="11">
        <v>0.155</v>
      </c>
      <c r="W36" s="13">
        <v>9.7584541343971501E-2</v>
      </c>
      <c r="X36">
        <v>3.55927046803756</v>
      </c>
      <c r="Y36">
        <f t="shared" si="5"/>
        <v>2.3444686057889153E-3</v>
      </c>
      <c r="Z36" t="s">
        <v>1344</v>
      </c>
      <c r="AA36" t="s">
        <v>1345</v>
      </c>
      <c r="AB36" t="s">
        <v>1346</v>
      </c>
      <c r="AC36" s="1">
        <v>3.2920003125857601E-12</v>
      </c>
      <c r="AD36" s="1">
        <f t="shared" si="6"/>
        <v>329.20003125857602</v>
      </c>
      <c r="AE36">
        <v>1404.15627850901</v>
      </c>
      <c r="AF36" s="11">
        <v>0.155</v>
      </c>
      <c r="AG36" s="13">
        <v>0.26022544358392402</v>
      </c>
      <c r="AH36">
        <v>5.8122643354993899</v>
      </c>
      <c r="AI36">
        <f t="shared" si="7"/>
        <v>6.251916282103775E-3</v>
      </c>
      <c r="AJ36" t="s">
        <v>1944</v>
      </c>
      <c r="AK36" t="s">
        <v>1945</v>
      </c>
      <c r="AL36" t="s">
        <v>1946</v>
      </c>
      <c r="AM36" s="1">
        <v>6.2595846914718096E-12</v>
      </c>
      <c r="AN36" s="1">
        <f t="shared" si="8"/>
        <v>625.95846914718095</v>
      </c>
      <c r="AO36">
        <v>1001.2265694264</v>
      </c>
    </row>
    <row r="37" spans="1:41" x14ac:dyDescent="0.25">
      <c r="A37" s="11">
        <v>0.16</v>
      </c>
      <c r="B37" s="13">
        <f t="shared" si="0"/>
        <v>320</v>
      </c>
      <c r="C37" s="13">
        <v>1.00732429774422E-2</v>
      </c>
      <c r="D37">
        <v>1.1618478954913301</v>
      </c>
      <c r="E37">
        <f t="shared" si="1"/>
        <v>2.5787502022252029E-4</v>
      </c>
      <c r="F37" t="s">
        <v>52</v>
      </c>
      <c r="G37" t="s">
        <v>112</v>
      </c>
      <c r="H37" t="s">
        <v>177</v>
      </c>
      <c r="I37" s="1">
        <v>5.5210045961681705E-13</v>
      </c>
      <c r="J37" s="1">
        <f t="shared" si="2"/>
        <v>55.210045961681708</v>
      </c>
      <c r="K37">
        <v>2140.9613817592999</v>
      </c>
      <c r="L37" s="11">
        <v>0.16</v>
      </c>
      <c r="M37" s="13">
        <v>5.37239625463585E-2</v>
      </c>
      <c r="N37">
        <v>2.6831727808772698</v>
      </c>
      <c r="O37">
        <f t="shared" si="3"/>
        <v>1.3753334411867777E-3</v>
      </c>
      <c r="P37" t="s">
        <v>747</v>
      </c>
      <c r="Q37" t="s">
        <v>748</v>
      </c>
      <c r="R37" t="s">
        <v>749</v>
      </c>
      <c r="S37" s="1">
        <v>2.3359175032706598E-12</v>
      </c>
      <c r="T37" s="1">
        <f t="shared" si="4"/>
        <v>233.59175032706597</v>
      </c>
      <c r="U37">
        <v>1698.4372177084499</v>
      </c>
      <c r="V37" s="11">
        <v>0.16</v>
      </c>
      <c r="W37" s="13">
        <v>0.100732429774422</v>
      </c>
      <c r="X37">
        <v>3.6740856444258698</v>
      </c>
      <c r="Y37">
        <f t="shared" si="5"/>
        <v>2.578750202225203E-3</v>
      </c>
      <c r="Z37" t="s">
        <v>1347</v>
      </c>
      <c r="AA37" t="s">
        <v>1348</v>
      </c>
      <c r="AB37" t="s">
        <v>1349</v>
      </c>
      <c r="AC37" s="1">
        <v>3.5381259211171202E-12</v>
      </c>
      <c r="AD37" s="1">
        <f t="shared" si="6"/>
        <v>353.81259211171204</v>
      </c>
      <c r="AE37">
        <v>1372.03127238306</v>
      </c>
      <c r="AF37" s="11">
        <v>0.16</v>
      </c>
      <c r="AG37" s="13">
        <v>0.26861981273179297</v>
      </c>
      <c r="AH37">
        <v>5.9997567334187298</v>
      </c>
      <c r="AI37">
        <f t="shared" si="7"/>
        <v>6.8766672059339005E-3</v>
      </c>
      <c r="AJ37" t="s">
        <v>1947</v>
      </c>
      <c r="AK37" t="s">
        <v>1948</v>
      </c>
      <c r="AL37" t="s">
        <v>1949</v>
      </c>
      <c r="AM37" s="1">
        <v>6.7575675729472302E-12</v>
      </c>
      <c r="AN37" s="1">
        <f t="shared" si="8"/>
        <v>675.756757294723</v>
      </c>
      <c r="AO37">
        <v>982.68061701693398</v>
      </c>
    </row>
    <row r="38" spans="1:41" x14ac:dyDescent="0.25">
      <c r="A38" s="11">
        <v>0.16500000000000001</v>
      </c>
      <c r="B38" s="13">
        <f t="shared" si="0"/>
        <v>330</v>
      </c>
      <c r="C38" s="13">
        <v>1.03880318204873E-2</v>
      </c>
      <c r="D38">
        <v>1.19815564222543</v>
      </c>
      <c r="E38">
        <f t="shared" si="1"/>
        <v>2.8281416631276677E-4</v>
      </c>
      <c r="F38" t="s">
        <v>53</v>
      </c>
      <c r="G38" t="s">
        <v>113</v>
      </c>
      <c r="H38" t="s">
        <v>178</v>
      </c>
      <c r="I38" s="1">
        <v>6.0809359775955399E-13</v>
      </c>
      <c r="J38" s="1">
        <f t="shared" si="2"/>
        <v>60.8093597759554</v>
      </c>
      <c r="K38">
        <v>2150.15253898936</v>
      </c>
      <c r="L38" s="11">
        <v>0.16500000000000001</v>
      </c>
      <c r="M38" s="13">
        <v>5.5402836375932199E-2</v>
      </c>
      <c r="N38">
        <v>2.7670219302796899</v>
      </c>
      <c r="O38">
        <f t="shared" si="3"/>
        <v>1.5083422203347541E-3</v>
      </c>
      <c r="P38" t="s">
        <v>750</v>
      </c>
      <c r="Q38" t="s">
        <v>751</v>
      </c>
      <c r="R38" t="s">
        <v>752</v>
      </c>
      <c r="S38" s="1">
        <v>2.5140857711575201E-12</v>
      </c>
      <c r="T38" s="1">
        <f t="shared" si="4"/>
        <v>251.40857711575202</v>
      </c>
      <c r="U38">
        <v>1666.7873757452501</v>
      </c>
      <c r="V38" s="11">
        <v>0.16500000000000001</v>
      </c>
      <c r="W38" s="13">
        <v>0.10388031820487301</v>
      </c>
      <c r="X38">
        <v>3.7889008208141801</v>
      </c>
      <c r="Y38">
        <f t="shared" si="5"/>
        <v>2.8281416631276675E-3</v>
      </c>
      <c r="Z38" t="s">
        <v>1350</v>
      </c>
      <c r="AA38" t="s">
        <v>1351</v>
      </c>
      <c r="AB38" t="s">
        <v>1352</v>
      </c>
      <c r="AC38" s="1">
        <v>3.7931083316269599E-12</v>
      </c>
      <c r="AD38" s="1">
        <f t="shared" si="6"/>
        <v>379.31083316269599</v>
      </c>
      <c r="AE38">
        <v>1341.20167355129</v>
      </c>
      <c r="AF38" s="11">
        <v>0.16500000000000001</v>
      </c>
      <c r="AG38" s="13">
        <v>0.27701418187966098</v>
      </c>
      <c r="AH38">
        <v>6.18724913133806</v>
      </c>
      <c r="AI38">
        <f t="shared" si="7"/>
        <v>7.5417111016737714E-3</v>
      </c>
      <c r="AJ38" t="s">
        <v>1950</v>
      </c>
      <c r="AK38" t="s">
        <v>1951</v>
      </c>
      <c r="AL38" t="s">
        <v>1952</v>
      </c>
      <c r="AM38" s="1">
        <v>7.2841726093024808E-12</v>
      </c>
      <c r="AN38" s="1">
        <f t="shared" si="8"/>
        <v>728.41726093024806</v>
      </c>
      <c r="AO38">
        <v>965.85145083134603</v>
      </c>
    </row>
    <row r="39" spans="1:41" x14ac:dyDescent="0.25">
      <c r="A39" s="11">
        <v>0.17</v>
      </c>
      <c r="B39" s="13">
        <f t="shared" si="0"/>
        <v>340</v>
      </c>
      <c r="C39" s="13">
        <v>1.0702820663532399E-2</v>
      </c>
      <c r="D39">
        <v>1.23446338895954</v>
      </c>
      <c r="E39">
        <f t="shared" si="1"/>
        <v>3.0931151717608635E-4</v>
      </c>
      <c r="F39" t="s">
        <v>54</v>
      </c>
      <c r="G39" t="s">
        <v>114</v>
      </c>
      <c r="H39" t="s">
        <v>179</v>
      </c>
      <c r="I39" s="1">
        <v>6.6708326850250799E-13</v>
      </c>
      <c r="J39" s="1">
        <f t="shared" si="2"/>
        <v>66.708326850250799</v>
      </c>
      <c r="K39">
        <v>2156.6712891675202</v>
      </c>
      <c r="L39" s="11">
        <v>0.17</v>
      </c>
      <c r="M39" s="13">
        <v>5.7081710205505898E-2</v>
      </c>
      <c r="N39">
        <v>2.8508710796821002</v>
      </c>
      <c r="O39">
        <f t="shared" si="3"/>
        <v>1.6496614249391207E-3</v>
      </c>
      <c r="P39" t="s">
        <v>753</v>
      </c>
      <c r="Q39" t="s">
        <v>754</v>
      </c>
      <c r="R39" t="s">
        <v>755</v>
      </c>
      <c r="S39" s="1">
        <v>2.6986555754584301E-12</v>
      </c>
      <c r="T39" s="1">
        <f t="shared" si="4"/>
        <v>269.86555754584299</v>
      </c>
      <c r="U39">
        <v>1635.8845122162099</v>
      </c>
      <c r="V39" s="11">
        <v>0.17</v>
      </c>
      <c r="W39" s="13">
        <v>0.107028206635324</v>
      </c>
      <c r="X39">
        <v>3.90371599720249</v>
      </c>
      <c r="Y39">
        <f t="shared" si="5"/>
        <v>3.0931151717608642E-3</v>
      </c>
      <c r="Z39" t="s">
        <v>1353</v>
      </c>
      <c r="AA39" t="s">
        <v>1354</v>
      </c>
      <c r="AB39" t="s">
        <v>1355</v>
      </c>
      <c r="AC39" s="1">
        <v>4.0569794265946504E-12</v>
      </c>
      <c r="AD39" s="1">
        <f t="shared" si="6"/>
        <v>405.69794265946501</v>
      </c>
      <c r="AE39">
        <v>1311.61602504607</v>
      </c>
      <c r="AF39" s="11">
        <v>0.17</v>
      </c>
      <c r="AG39" s="13">
        <v>0.28540855102752999</v>
      </c>
      <c r="AH39">
        <v>6.3747415292573999</v>
      </c>
      <c r="AI39">
        <f t="shared" si="7"/>
        <v>8.2483071246956183E-3</v>
      </c>
      <c r="AJ39" t="s">
        <v>1953</v>
      </c>
      <c r="AK39" t="s">
        <v>1954</v>
      </c>
      <c r="AL39" t="s">
        <v>1955</v>
      </c>
      <c r="AM39" s="1">
        <v>7.8412706587950194E-12</v>
      </c>
      <c r="AN39" s="1">
        <f t="shared" si="8"/>
        <v>784.12706587950197</v>
      </c>
      <c r="AO39">
        <v>950.65212052035395</v>
      </c>
    </row>
    <row r="40" spans="1:41" x14ac:dyDescent="0.25">
      <c r="A40" s="11">
        <v>0.17499999999999999</v>
      </c>
      <c r="B40" s="13">
        <f t="shared" si="0"/>
        <v>350</v>
      </c>
      <c r="C40" s="13">
        <v>1.1017609506577399E-2</v>
      </c>
      <c r="D40">
        <v>1.27077113569364</v>
      </c>
      <c r="E40">
        <f t="shared" si="1"/>
        <v>3.3741429113893281E-4</v>
      </c>
      <c r="F40" t="s">
        <v>55</v>
      </c>
      <c r="G40" t="s">
        <v>115</v>
      </c>
      <c r="H40" t="s">
        <v>180</v>
      </c>
      <c r="I40" s="1">
        <v>7.2907035380040897E-13</v>
      </c>
      <c r="J40" s="1">
        <f t="shared" si="2"/>
        <v>72.907035380040895</v>
      </c>
      <c r="K40">
        <v>2160.7571847044501</v>
      </c>
      <c r="L40" s="11">
        <v>0.17499999999999999</v>
      </c>
      <c r="M40" s="13">
        <v>5.8760584035079597E-2</v>
      </c>
      <c r="N40">
        <v>2.9347202290845198</v>
      </c>
      <c r="O40">
        <f t="shared" si="3"/>
        <v>1.7995428860743126E-3</v>
      </c>
      <c r="P40" t="s">
        <v>756</v>
      </c>
      <c r="Q40" t="s">
        <v>757</v>
      </c>
      <c r="R40" t="s">
        <v>758</v>
      </c>
      <c r="S40" s="1">
        <v>2.88961829439743E-12</v>
      </c>
      <c r="T40" s="1">
        <f t="shared" si="4"/>
        <v>288.96182943974298</v>
      </c>
      <c r="U40">
        <v>1605.7512809273001</v>
      </c>
      <c r="V40" s="11">
        <v>0.17499999999999999</v>
      </c>
      <c r="W40" s="13">
        <v>0.110176095065774</v>
      </c>
      <c r="X40">
        <v>4.0185311735907998</v>
      </c>
      <c r="Y40">
        <f t="shared" si="5"/>
        <v>3.3741429113893283E-3</v>
      </c>
      <c r="Z40" t="s">
        <v>1356</v>
      </c>
      <c r="AA40" t="s">
        <v>1357</v>
      </c>
      <c r="AB40" t="s">
        <v>1358</v>
      </c>
      <c r="AC40" s="1">
        <v>4.3297759909996702E-12</v>
      </c>
      <c r="AD40" s="1">
        <f t="shared" si="6"/>
        <v>432.97759909996699</v>
      </c>
      <c r="AE40">
        <v>1283.22246706997</v>
      </c>
      <c r="AF40" s="11">
        <v>0.17499999999999999</v>
      </c>
      <c r="AG40" s="13">
        <v>0.293802920175398</v>
      </c>
      <c r="AH40">
        <v>6.56223392717673</v>
      </c>
      <c r="AI40">
        <f t="shared" si="7"/>
        <v>8.9977144303715617E-3</v>
      </c>
      <c r="AJ40" t="s">
        <v>1956</v>
      </c>
      <c r="AK40" t="s">
        <v>1957</v>
      </c>
      <c r="AL40" t="s">
        <v>1958</v>
      </c>
      <c r="AM40" s="1">
        <v>8.4308859621968003E-12</v>
      </c>
      <c r="AN40" s="1">
        <f t="shared" si="8"/>
        <v>843.08859621967997</v>
      </c>
      <c r="AO40">
        <v>937.00306088161199</v>
      </c>
    </row>
    <row r="41" spans="1:41" x14ac:dyDescent="0.25">
      <c r="A41" s="11">
        <v>0.18</v>
      </c>
      <c r="B41" s="13">
        <f t="shared" si="0"/>
        <v>360</v>
      </c>
      <c r="C41" s="13">
        <v>1.13323983496225E-2</v>
      </c>
      <c r="D41">
        <v>1.30707888242774</v>
      </c>
      <c r="E41">
        <f t="shared" si="1"/>
        <v>3.67169706527769E-4</v>
      </c>
      <c r="F41" t="s">
        <v>56</v>
      </c>
      <c r="G41" t="s">
        <v>116</v>
      </c>
      <c r="H41" t="s">
        <v>181</v>
      </c>
      <c r="I41" s="1">
        <v>7.9405363880626401E-13</v>
      </c>
      <c r="J41" s="1">
        <f t="shared" si="2"/>
        <v>79.405363880626396</v>
      </c>
      <c r="K41">
        <v>2162.6338575571199</v>
      </c>
      <c r="L41" s="11">
        <v>0.18</v>
      </c>
      <c r="M41" s="13">
        <v>6.0439457864653302E-2</v>
      </c>
      <c r="N41">
        <v>3.0185693784869301</v>
      </c>
      <c r="O41">
        <f t="shared" si="3"/>
        <v>1.9582384348147668E-3</v>
      </c>
      <c r="P41" t="s">
        <v>759</v>
      </c>
      <c r="Q41" t="s">
        <v>760</v>
      </c>
      <c r="R41" t="s">
        <v>761</v>
      </c>
      <c r="S41" s="1">
        <v>3.0869668940763302E-12</v>
      </c>
      <c r="T41" s="1">
        <f t="shared" si="4"/>
        <v>308.69668940763302</v>
      </c>
      <c r="U41">
        <v>1576.39991085577</v>
      </c>
      <c r="V41" s="11">
        <v>0.18</v>
      </c>
      <c r="W41" s="13">
        <v>0.11332398349622499</v>
      </c>
      <c r="X41">
        <v>4.1333463499791101</v>
      </c>
      <c r="Y41">
        <f t="shared" si="5"/>
        <v>3.6716970652776897E-3</v>
      </c>
      <c r="Z41" t="s">
        <v>1359</v>
      </c>
      <c r="AA41" t="s">
        <v>1360</v>
      </c>
      <c r="AB41" t="s">
        <v>1361</v>
      </c>
      <c r="AC41" s="1">
        <v>4.6115398664581302E-12</v>
      </c>
      <c r="AD41" s="1">
        <f t="shared" si="6"/>
        <v>461.15398664581301</v>
      </c>
      <c r="AE41">
        <v>1255.9695923904801</v>
      </c>
      <c r="AF41" s="11">
        <v>0.18</v>
      </c>
      <c r="AG41" s="13">
        <v>0.302197289323267</v>
      </c>
      <c r="AH41">
        <v>6.74972632509607</v>
      </c>
      <c r="AI41">
        <f t="shared" si="7"/>
        <v>9.7911921740738497E-3</v>
      </c>
      <c r="AJ41" t="s">
        <v>1959</v>
      </c>
      <c r="AK41" t="s">
        <v>1960</v>
      </c>
      <c r="AL41" t="s">
        <v>1961</v>
      </c>
      <c r="AM41" s="1">
        <v>9.0552013102607405E-12</v>
      </c>
      <c r="AN41" s="1">
        <f t="shared" si="8"/>
        <v>905.52013102607407</v>
      </c>
      <c r="AO41">
        <v>924.83133302582598</v>
      </c>
    </row>
    <row r="42" spans="1:41" x14ac:dyDescent="0.25">
      <c r="A42" s="11">
        <v>0.185</v>
      </c>
      <c r="B42" s="13">
        <f t="shared" si="0"/>
        <v>370</v>
      </c>
      <c r="C42" s="13">
        <v>1.16471871926676E-2</v>
      </c>
      <c r="D42">
        <v>1.3433866291618499</v>
      </c>
      <c r="E42">
        <f t="shared" si="1"/>
        <v>3.986249816690486E-4</v>
      </c>
      <c r="F42" t="s">
        <v>57</v>
      </c>
      <c r="G42" t="s">
        <v>117</v>
      </c>
      <c r="H42" t="s">
        <v>182</v>
      </c>
      <c r="I42" s="1">
        <v>8.6203020079734903E-13</v>
      </c>
      <c r="J42" s="1">
        <f t="shared" si="2"/>
        <v>86.203020079734898</v>
      </c>
      <c r="K42">
        <v>2162.50922656181</v>
      </c>
      <c r="L42" s="11">
        <v>0.185</v>
      </c>
      <c r="M42" s="13">
        <v>6.2118331694227001E-2</v>
      </c>
      <c r="N42">
        <v>3.1024185278893501</v>
      </c>
      <c r="O42">
        <f t="shared" si="3"/>
        <v>2.1259999022349191E-3</v>
      </c>
      <c r="P42" t="s">
        <v>762</v>
      </c>
      <c r="Q42" t="s">
        <v>763</v>
      </c>
      <c r="R42" t="s">
        <v>764</v>
      </c>
      <c r="S42" s="1">
        <v>3.2906957958773E-12</v>
      </c>
      <c r="T42" s="1">
        <f t="shared" si="4"/>
        <v>329.06957958773</v>
      </c>
      <c r="U42">
        <v>1547.8344060213799</v>
      </c>
      <c r="V42" s="11">
        <v>0.185</v>
      </c>
      <c r="W42" s="13">
        <v>0.116471871926676</v>
      </c>
      <c r="X42">
        <v>4.2481615263674097</v>
      </c>
      <c r="Y42">
        <f t="shared" si="5"/>
        <v>3.9862498166904868E-3</v>
      </c>
      <c r="Z42" t="s">
        <v>1362</v>
      </c>
      <c r="AA42" t="s">
        <v>1363</v>
      </c>
      <c r="AB42" t="s">
        <v>1364</v>
      </c>
      <c r="AC42" s="1">
        <v>4.9023181338602799E-12</v>
      </c>
      <c r="AD42" s="1">
        <f t="shared" si="6"/>
        <v>490.23181338602797</v>
      </c>
      <c r="AE42">
        <v>1229.80705156366</v>
      </c>
      <c r="AF42" s="11">
        <v>0.185</v>
      </c>
      <c r="AG42" s="13">
        <v>0.31059165847113501</v>
      </c>
      <c r="AH42">
        <v>6.9372187230154001</v>
      </c>
      <c r="AI42">
        <f t="shared" si="7"/>
        <v>1.0629999511174595E-2</v>
      </c>
      <c r="AJ42" t="s">
        <v>1962</v>
      </c>
      <c r="AK42" t="s">
        <v>1963</v>
      </c>
      <c r="AL42" t="s">
        <v>1964</v>
      </c>
      <c r="AM42" s="1">
        <v>9.7165629698095697E-12</v>
      </c>
      <c r="AN42" s="1">
        <f t="shared" si="8"/>
        <v>971.65629698095699</v>
      </c>
      <c r="AO42">
        <v>914.06993571309204</v>
      </c>
    </row>
    <row r="43" spans="1:41" x14ac:dyDescent="0.25">
      <c r="A43" s="11">
        <v>0.19</v>
      </c>
      <c r="B43" s="13">
        <f t="shared" si="0"/>
        <v>380</v>
      </c>
      <c r="C43" s="13">
        <v>1.19619760357126E-2</v>
      </c>
      <c r="D43">
        <v>1.3796943758959499</v>
      </c>
      <c r="E43">
        <f t="shared" si="1"/>
        <v>4.3182733488922488E-4</v>
      </c>
      <c r="F43" t="s">
        <v>513</v>
      </c>
      <c r="G43" t="s">
        <v>514</v>
      </c>
      <c r="H43" t="s">
        <v>515</v>
      </c>
      <c r="I43" s="1">
        <v>9.3299574278237108E-13</v>
      </c>
      <c r="J43" s="1">
        <f t="shared" si="2"/>
        <v>93.299574278237102</v>
      </c>
      <c r="K43">
        <v>2160.57592329514</v>
      </c>
      <c r="L43" s="11">
        <v>0.19</v>
      </c>
      <c r="M43" s="13">
        <v>6.3797205523800707E-2</v>
      </c>
      <c r="N43">
        <v>3.18626767729176</v>
      </c>
      <c r="O43">
        <f t="shared" si="3"/>
        <v>2.3030791194092056E-3</v>
      </c>
      <c r="P43" t="s">
        <v>765</v>
      </c>
      <c r="Q43" t="s">
        <v>766</v>
      </c>
      <c r="R43" t="s">
        <v>767</v>
      </c>
      <c r="S43" s="1">
        <v>3.50080076000872E-12</v>
      </c>
      <c r="T43" s="1">
        <f t="shared" si="4"/>
        <v>350.080076000872</v>
      </c>
      <c r="U43">
        <v>1520.0523206110099</v>
      </c>
      <c r="V43" s="11">
        <v>0.19</v>
      </c>
      <c r="W43" s="13">
        <v>0.119619760357126</v>
      </c>
      <c r="X43">
        <v>4.36297670275572</v>
      </c>
      <c r="Y43">
        <f t="shared" si="5"/>
        <v>4.3182733488922485E-3</v>
      </c>
      <c r="Z43" t="s">
        <v>1365</v>
      </c>
      <c r="AA43" t="s">
        <v>1366</v>
      </c>
      <c r="AB43" t="s">
        <v>1367</v>
      </c>
      <c r="AC43" s="1">
        <v>5.20216331898439E-12</v>
      </c>
      <c r="AD43" s="1">
        <f t="shared" si="6"/>
        <v>520.21633189843897</v>
      </c>
      <c r="AE43">
        <v>1204.6859702197601</v>
      </c>
      <c r="AF43" s="11">
        <v>0.19</v>
      </c>
      <c r="AG43" s="13">
        <v>0.31898602761900402</v>
      </c>
      <c r="AH43">
        <v>7.12471112093474</v>
      </c>
      <c r="AI43">
        <f t="shared" si="7"/>
        <v>1.1515395597046046E-2</v>
      </c>
      <c r="AJ43" t="s">
        <v>1965</v>
      </c>
      <c r="AK43" t="s">
        <v>1966</v>
      </c>
      <c r="AL43" t="s">
        <v>1967</v>
      </c>
      <c r="AM43" s="1">
        <v>1.04174853472209E-11</v>
      </c>
      <c r="AN43" s="1">
        <f t="shared" si="8"/>
        <v>1041.74853472209</v>
      </c>
      <c r="AO43">
        <v>904.65718345735297</v>
      </c>
    </row>
    <row r="44" spans="1:41" x14ac:dyDescent="0.25">
      <c r="A44" s="11">
        <v>0.19500000000000001</v>
      </c>
      <c r="B44" s="13">
        <f t="shared" si="0"/>
        <v>390</v>
      </c>
      <c r="C44" s="13">
        <v>1.2276764878757699E-2</v>
      </c>
      <c r="D44">
        <v>1.4160021226300601</v>
      </c>
      <c r="E44">
        <f t="shared" si="1"/>
        <v>4.6682398451476154E-4</v>
      </c>
      <c r="F44" t="s">
        <v>58</v>
      </c>
      <c r="G44" t="s">
        <v>118</v>
      </c>
      <c r="H44" t="s">
        <v>183</v>
      </c>
      <c r="I44" s="1">
        <v>1.0069448787754899E-12</v>
      </c>
      <c r="J44" s="1">
        <f t="shared" si="2"/>
        <v>100.69448787754899</v>
      </c>
      <c r="K44">
        <v>2157.0118763759601</v>
      </c>
      <c r="L44" s="11">
        <v>0.19500000000000001</v>
      </c>
      <c r="M44" s="13">
        <v>6.5476079353374406E-2</v>
      </c>
      <c r="N44">
        <v>3.27011682669418</v>
      </c>
      <c r="O44">
        <f t="shared" si="3"/>
        <v>2.4897279174120619E-3</v>
      </c>
      <c r="P44" t="s">
        <v>768</v>
      </c>
      <c r="Q44" t="s">
        <v>769</v>
      </c>
      <c r="R44" t="s">
        <v>770</v>
      </c>
      <c r="S44" s="1">
        <v>3.7172787848717897E-12</v>
      </c>
      <c r="T44" s="1">
        <f t="shared" si="4"/>
        <v>371.727878487179</v>
      </c>
      <c r="U44">
        <v>1493.0461914632399</v>
      </c>
      <c r="V44" s="11">
        <v>0.19500000000000001</v>
      </c>
      <c r="W44" s="13">
        <v>0.122767648787577</v>
      </c>
      <c r="X44">
        <v>4.4777918791440303</v>
      </c>
      <c r="Y44">
        <f t="shared" si="5"/>
        <v>4.6682398451476162E-3</v>
      </c>
      <c r="Z44" t="s">
        <v>1368</v>
      </c>
      <c r="AA44" t="s">
        <v>1369</v>
      </c>
      <c r="AB44" t="s">
        <v>1370</v>
      </c>
      <c r="AC44" s="1">
        <v>5.5111336164436403E-12</v>
      </c>
      <c r="AD44" s="1">
        <f t="shared" si="6"/>
        <v>551.11336164436409</v>
      </c>
      <c r="AE44">
        <v>1180.5592255873801</v>
      </c>
      <c r="AF44" s="11">
        <v>0.19500000000000001</v>
      </c>
      <c r="AG44" s="13">
        <v>0.32738039676687197</v>
      </c>
      <c r="AH44">
        <v>7.3122035188540799</v>
      </c>
      <c r="AI44">
        <f t="shared" si="7"/>
        <v>1.2448639587060308E-2</v>
      </c>
      <c r="AJ44" t="s">
        <v>1968</v>
      </c>
      <c r="AK44" t="s">
        <v>1969</v>
      </c>
      <c r="AL44" t="s">
        <v>1970</v>
      </c>
      <c r="AM44" s="1">
        <v>1.11606553692358E-11</v>
      </c>
      <c r="AN44" s="1">
        <f t="shared" si="8"/>
        <v>1116.0655369235799</v>
      </c>
      <c r="AO44">
        <v>896.53614687637798</v>
      </c>
    </row>
    <row r="45" spans="1:41" x14ac:dyDescent="0.25">
      <c r="A45" s="11">
        <v>0.2</v>
      </c>
      <c r="B45" s="13">
        <f t="shared" si="0"/>
        <v>400</v>
      </c>
      <c r="C45" s="13">
        <v>1.25915537218028E-2</v>
      </c>
      <c r="D45">
        <v>1.4523098693641601</v>
      </c>
      <c r="E45">
        <f t="shared" si="1"/>
        <v>5.0366214887211211E-4</v>
      </c>
      <c r="F45" t="s">
        <v>516</v>
      </c>
      <c r="G45" t="s">
        <v>119</v>
      </c>
      <c r="H45" t="s">
        <v>517</v>
      </c>
      <c r="I45" s="1">
        <v>1.08387137544228E-12</v>
      </c>
      <c r="J45" s="1">
        <f t="shared" si="2"/>
        <v>108.387137544228</v>
      </c>
      <c r="K45">
        <v>2151.9810012911898</v>
      </c>
      <c r="L45" s="11">
        <v>0.2</v>
      </c>
      <c r="M45" s="13">
        <v>6.7154953182948202E-2</v>
      </c>
      <c r="N45">
        <v>3.3539659760965899</v>
      </c>
      <c r="O45">
        <f t="shared" si="3"/>
        <v>2.6861981273179282E-3</v>
      </c>
      <c r="P45" t="s">
        <v>771</v>
      </c>
      <c r="Q45" t="s">
        <v>772</v>
      </c>
      <c r="R45" t="s">
        <v>773</v>
      </c>
      <c r="S45" s="1">
        <v>3.9401280217548898E-12</v>
      </c>
      <c r="T45" s="1">
        <f t="shared" si="4"/>
        <v>394.01280217548896</v>
      </c>
      <c r="U45">
        <v>1466.80469384772</v>
      </c>
      <c r="V45" s="11">
        <v>0.2</v>
      </c>
      <c r="W45" s="13">
        <v>0.12591553721802801</v>
      </c>
      <c r="X45">
        <v>4.5926070555323397</v>
      </c>
      <c r="Y45">
        <f t="shared" si="5"/>
        <v>5.0366214887211207E-3</v>
      </c>
      <c r="Z45" t="s">
        <v>1371</v>
      </c>
      <c r="AA45" t="s">
        <v>1372</v>
      </c>
      <c r="AB45" t="s">
        <v>1373</v>
      </c>
      <c r="AC45" s="1">
        <v>5.8292931281766497E-12</v>
      </c>
      <c r="AD45" s="1">
        <f t="shared" si="6"/>
        <v>582.92931281766494</v>
      </c>
      <c r="AE45">
        <v>1157.3816180609599</v>
      </c>
      <c r="AF45" s="11">
        <v>0.2</v>
      </c>
      <c r="AG45" s="13">
        <v>0.33577476591474098</v>
      </c>
      <c r="AH45">
        <v>7.4996959167734101</v>
      </c>
      <c r="AI45">
        <f t="shared" si="7"/>
        <v>1.3430990636589641E-2</v>
      </c>
      <c r="AJ45" t="s">
        <v>1971</v>
      </c>
      <c r="AK45" t="s">
        <v>1972</v>
      </c>
      <c r="AL45" t="s">
        <v>1973</v>
      </c>
      <c r="AM45" s="1">
        <v>1.19489365622763E-11</v>
      </c>
      <c r="AN45" s="1">
        <f t="shared" si="8"/>
        <v>1194.8936562276301</v>
      </c>
      <c r="AO45">
        <v>889.65415028465304</v>
      </c>
    </row>
    <row r="46" spans="1:41" x14ac:dyDescent="0.25">
      <c r="A46" s="11">
        <v>0.20499999999999999</v>
      </c>
      <c r="B46" s="13">
        <f t="shared" si="0"/>
        <v>410</v>
      </c>
      <c r="C46" s="13">
        <v>1.29063425648478E-2</v>
      </c>
      <c r="D46">
        <v>1.48861761609826</v>
      </c>
      <c r="E46">
        <f t="shared" si="1"/>
        <v>5.4238904628772875E-4</v>
      </c>
      <c r="F46" t="s">
        <v>518</v>
      </c>
      <c r="G46" t="s">
        <v>519</v>
      </c>
      <c r="H46" t="s">
        <v>520</v>
      </c>
      <c r="I46" s="1">
        <v>1.1637683568695301E-12</v>
      </c>
      <c r="J46" s="1">
        <f t="shared" si="2"/>
        <v>116.376835686953</v>
      </c>
      <c r="K46">
        <v>2145.6339593041198</v>
      </c>
      <c r="L46" s="11">
        <v>0.20499999999999999</v>
      </c>
      <c r="M46" s="13">
        <v>6.8833827012521803E-2</v>
      </c>
      <c r="N46">
        <v>3.4378151254990001</v>
      </c>
      <c r="O46">
        <f t="shared" si="3"/>
        <v>2.8927415802012285E-3</v>
      </c>
      <c r="P46" t="s">
        <v>774</v>
      </c>
      <c r="Q46" t="s">
        <v>775</v>
      </c>
      <c r="R46" t="s">
        <v>776</v>
      </c>
      <c r="S46" s="1">
        <v>4.1693477040786403E-12</v>
      </c>
      <c r="T46" s="1">
        <f t="shared" si="4"/>
        <v>416.93477040786405</v>
      </c>
      <c r="U46">
        <v>1441.3135734677701</v>
      </c>
      <c r="V46" s="11">
        <v>0.20499999999999999</v>
      </c>
      <c r="W46" s="13">
        <v>0.129063425648478</v>
      </c>
      <c r="X46">
        <v>4.70742223192065</v>
      </c>
      <c r="Y46">
        <f t="shared" si="5"/>
        <v>5.4238904628772875E-3</v>
      </c>
      <c r="Z46" t="s">
        <v>1374</v>
      </c>
      <c r="AA46" t="s">
        <v>1375</v>
      </c>
      <c r="AB46" t="s">
        <v>1376</v>
      </c>
      <c r="AC46" s="1">
        <v>6.1567121135376403E-12</v>
      </c>
      <c r="AD46" s="1">
        <f t="shared" si="6"/>
        <v>615.67121135376408</v>
      </c>
      <c r="AE46">
        <v>1135.10996501054</v>
      </c>
      <c r="AF46" s="11">
        <v>0.20499999999999999</v>
      </c>
      <c r="AG46" s="13">
        <v>0.34416913506260899</v>
      </c>
      <c r="AH46">
        <v>7.68718831469275</v>
      </c>
      <c r="AI46">
        <f t="shared" si="7"/>
        <v>1.4463707901006142E-2</v>
      </c>
      <c r="AJ46" t="s">
        <v>1974</v>
      </c>
      <c r="AK46" t="s">
        <v>1975</v>
      </c>
      <c r="AL46" t="s">
        <v>1976</v>
      </c>
      <c r="AM46" s="1">
        <v>1.27853728129169E-11</v>
      </c>
      <c r="AN46" s="1">
        <f t="shared" si="8"/>
        <v>1278.5372812916901</v>
      </c>
      <c r="AO46">
        <v>883.96232144784506</v>
      </c>
    </row>
    <row r="47" spans="1:41" x14ac:dyDescent="0.25">
      <c r="A47" s="11">
        <v>0.21</v>
      </c>
      <c r="B47" s="13">
        <f t="shared" si="0"/>
        <v>420</v>
      </c>
      <c r="C47" s="13">
        <v>1.3221131407892901E-2</v>
      </c>
      <c r="D47">
        <v>1.52492536283237</v>
      </c>
      <c r="E47">
        <f t="shared" si="1"/>
        <v>5.8305189508807691E-4</v>
      </c>
      <c r="F47" t="s">
        <v>521</v>
      </c>
      <c r="G47" t="s">
        <v>120</v>
      </c>
      <c r="H47" t="s">
        <v>522</v>
      </c>
      <c r="I47" s="1">
        <v>1.24662847600184E-12</v>
      </c>
      <c r="J47" s="1">
        <f t="shared" si="2"/>
        <v>124.66284760018399</v>
      </c>
      <c r="K47">
        <v>2138.10895137133</v>
      </c>
      <c r="L47" s="11">
        <v>0.21</v>
      </c>
      <c r="M47" s="13">
        <v>7.0512700842095599E-2</v>
      </c>
      <c r="N47">
        <v>3.5216642749014202</v>
      </c>
      <c r="O47">
        <f t="shared" si="3"/>
        <v>3.1096101071364157E-3</v>
      </c>
      <c r="P47" t="s">
        <v>777</v>
      </c>
      <c r="Q47" t="s">
        <v>778</v>
      </c>
      <c r="R47" t="s">
        <v>779</v>
      </c>
      <c r="S47" s="1">
        <v>4.40493809015501E-12</v>
      </c>
      <c r="T47" s="1">
        <f t="shared" si="4"/>
        <v>440.49380901550097</v>
      </c>
      <c r="U47">
        <v>1416.5563972299601</v>
      </c>
      <c r="V47" s="11">
        <v>0.21</v>
      </c>
      <c r="W47" s="13">
        <v>0.132211314078929</v>
      </c>
      <c r="X47">
        <v>4.8222374083089603</v>
      </c>
      <c r="Y47">
        <f t="shared" si="5"/>
        <v>5.830518950880768E-3</v>
      </c>
      <c r="Z47" t="s">
        <v>1377</v>
      </c>
      <c r="AA47" t="s">
        <v>1378</v>
      </c>
      <c r="AB47" t="s">
        <v>1379</v>
      </c>
      <c r="AC47" s="1">
        <v>6.4934672486691502E-12</v>
      </c>
      <c r="AD47" s="1">
        <f t="shared" si="6"/>
        <v>649.346724866915</v>
      </c>
      <c r="AE47">
        <v>1113.7031374691301</v>
      </c>
      <c r="AF47" s="11">
        <v>0.21</v>
      </c>
      <c r="AG47" s="13">
        <v>0.352563504210478</v>
      </c>
      <c r="AH47">
        <v>7.8746807126120801</v>
      </c>
      <c r="AI47">
        <f t="shared" si="7"/>
        <v>1.5548050535682079E-2</v>
      </c>
      <c r="AJ47" t="s">
        <v>1977</v>
      </c>
      <c r="AK47" t="s">
        <v>1978</v>
      </c>
      <c r="AL47" t="s">
        <v>1979</v>
      </c>
      <c r="AM47" s="1">
        <v>1.36731917934801E-11</v>
      </c>
      <c r="AN47" s="1">
        <f t="shared" si="8"/>
        <v>1367.31917934801</v>
      </c>
      <c r="AO47">
        <v>879.41518855375205</v>
      </c>
    </row>
    <row r="48" spans="1:41" x14ac:dyDescent="0.25">
      <c r="A48" s="11">
        <v>0.215</v>
      </c>
      <c r="B48" s="13">
        <f t="shared" si="0"/>
        <v>430</v>
      </c>
      <c r="C48" s="13">
        <v>1.3535920250937999E-2</v>
      </c>
      <c r="D48">
        <v>1.56123310956647</v>
      </c>
      <c r="E48">
        <f t="shared" si="1"/>
        <v>6.2569791359960898E-4</v>
      </c>
      <c r="F48" t="s">
        <v>59</v>
      </c>
      <c r="G48" t="s">
        <v>121</v>
      </c>
      <c r="H48" t="s">
        <v>184</v>
      </c>
      <c r="I48" s="1">
        <v>1.33244405850603E-12</v>
      </c>
      <c r="J48" s="1">
        <f t="shared" si="2"/>
        <v>133.24440585060299</v>
      </c>
      <c r="K48">
        <v>2129.5325260724399</v>
      </c>
      <c r="L48" s="11">
        <v>0.215</v>
      </c>
      <c r="M48" s="13">
        <v>7.2191574671669298E-2</v>
      </c>
      <c r="N48">
        <v>3.60551342430383</v>
      </c>
      <c r="O48">
        <f t="shared" si="3"/>
        <v>3.3370555391979131E-3</v>
      </c>
      <c r="P48" t="s">
        <v>780</v>
      </c>
      <c r="Q48" t="s">
        <v>781</v>
      </c>
      <c r="R48" t="s">
        <v>782</v>
      </c>
      <c r="S48" s="1">
        <v>4.6469004184063403E-12</v>
      </c>
      <c r="T48" s="1">
        <f t="shared" si="4"/>
        <v>464.69004184063402</v>
      </c>
      <c r="U48">
        <v>1392.51515709662</v>
      </c>
      <c r="V48" s="11">
        <v>0.215</v>
      </c>
      <c r="W48" s="13">
        <v>0.13535920250937999</v>
      </c>
      <c r="X48">
        <v>4.9370525846972599</v>
      </c>
      <c r="Y48">
        <f t="shared" si="5"/>
        <v>6.2569791359960904E-3</v>
      </c>
      <c r="Z48" t="s">
        <v>1380</v>
      </c>
      <c r="AA48" t="s">
        <v>1381</v>
      </c>
      <c r="AB48" t="s">
        <v>1382</v>
      </c>
      <c r="AC48" s="1">
        <v>6.8396418935389003E-12</v>
      </c>
      <c r="AD48" s="1">
        <f t="shared" si="6"/>
        <v>683.96418935388999</v>
      </c>
      <c r="AE48">
        <v>1093.1220553686701</v>
      </c>
      <c r="AF48" s="11">
        <v>0.215</v>
      </c>
      <c r="AG48" s="13">
        <v>0.360957873358346</v>
      </c>
      <c r="AH48">
        <v>8.0621731105314201</v>
      </c>
      <c r="AI48">
        <f t="shared" si="7"/>
        <v>1.6685277695989542E-2</v>
      </c>
      <c r="AJ48" t="s">
        <v>1980</v>
      </c>
      <c r="AK48" t="s">
        <v>1981</v>
      </c>
      <c r="AL48" t="s">
        <v>1982</v>
      </c>
      <c r="AM48" s="1">
        <v>1.46158080384448E-11</v>
      </c>
      <c r="AN48" s="1">
        <f t="shared" si="8"/>
        <v>1461.58080384448</v>
      </c>
      <c r="AO48">
        <v>875.97031974827905</v>
      </c>
    </row>
    <row r="49" spans="1:41" x14ac:dyDescent="0.25">
      <c r="A49" s="11">
        <v>0.22</v>
      </c>
      <c r="B49" s="13">
        <f t="shared" si="0"/>
        <v>440</v>
      </c>
      <c r="C49" s="13">
        <v>1.38507090939831E-2</v>
      </c>
      <c r="D49">
        <v>1.59754085630058</v>
      </c>
      <c r="E49">
        <f t="shared" si="1"/>
        <v>6.70374320148782E-4</v>
      </c>
      <c r="F49" t="s">
        <v>60</v>
      </c>
      <c r="G49" t="s">
        <v>122</v>
      </c>
      <c r="H49" t="s">
        <v>185</v>
      </c>
      <c r="I49" s="1">
        <v>1.42120722192599E-12</v>
      </c>
      <c r="J49" s="1">
        <f t="shared" si="2"/>
        <v>142.120722192599</v>
      </c>
      <c r="K49">
        <v>2120.0203814647498</v>
      </c>
      <c r="L49" s="11">
        <v>0.22</v>
      </c>
      <c r="M49" s="13">
        <v>7.3870448501242997E-2</v>
      </c>
      <c r="N49">
        <v>3.6893625737062501</v>
      </c>
      <c r="O49">
        <f t="shared" si="3"/>
        <v>3.5753297074601607E-3</v>
      </c>
      <c r="P49" t="s">
        <v>783</v>
      </c>
      <c r="Q49" t="s">
        <v>784</v>
      </c>
      <c r="R49" t="s">
        <v>785</v>
      </c>
      <c r="S49" s="1">
        <v>4.8952368738479796E-12</v>
      </c>
      <c r="T49" s="1">
        <f t="shared" si="4"/>
        <v>489.52368738479794</v>
      </c>
      <c r="U49">
        <v>1369.1707546953601</v>
      </c>
      <c r="V49" s="11">
        <v>0.22</v>
      </c>
      <c r="W49" s="13">
        <v>0.13850709093983099</v>
      </c>
      <c r="X49">
        <v>5.0518677610855702</v>
      </c>
      <c r="Y49">
        <f t="shared" si="5"/>
        <v>6.7037432014878202E-3</v>
      </c>
      <c r="Z49" t="s">
        <v>1383</v>
      </c>
      <c r="AA49" t="s">
        <v>1384</v>
      </c>
      <c r="AB49" t="s">
        <v>1385</v>
      </c>
      <c r="AC49" s="1">
        <v>7.1953263654155004E-12</v>
      </c>
      <c r="AD49" s="1">
        <f t="shared" si="6"/>
        <v>719.53263654155</v>
      </c>
      <c r="AE49">
        <v>1073.3296531732601</v>
      </c>
      <c r="AF49" s="11">
        <v>0.22</v>
      </c>
      <c r="AG49" s="13">
        <v>0.36935224250621501</v>
      </c>
      <c r="AH49">
        <v>8.2496655084507502</v>
      </c>
      <c r="AI49">
        <f t="shared" si="7"/>
        <v>1.7876648537300806E-2</v>
      </c>
      <c r="AJ49" t="s">
        <v>1983</v>
      </c>
      <c r="AK49" t="s">
        <v>1984</v>
      </c>
      <c r="AL49" t="s">
        <v>1985</v>
      </c>
      <c r="AM49" s="1">
        <v>1.5616825658504601E-11</v>
      </c>
      <c r="AN49" s="1">
        <f t="shared" si="8"/>
        <v>1561.6825658504602</v>
      </c>
      <c r="AO49">
        <v>873.58800090067803</v>
      </c>
    </row>
    <row r="50" spans="1:41" x14ac:dyDescent="0.25">
      <c r="A50" s="11">
        <v>0.22500000000000001</v>
      </c>
      <c r="B50" s="13">
        <f t="shared" si="0"/>
        <v>450</v>
      </c>
      <c r="C50" s="13">
        <v>1.41654979370281E-2</v>
      </c>
      <c r="D50">
        <v>1.6338486030346799</v>
      </c>
      <c r="E50">
        <f t="shared" si="1"/>
        <v>7.171283330620476E-4</v>
      </c>
      <c r="F50" t="s">
        <v>61</v>
      </c>
      <c r="G50" t="s">
        <v>123</v>
      </c>
      <c r="H50" t="s">
        <v>186</v>
      </c>
      <c r="I50" s="1">
        <v>1.5129099743646399E-12</v>
      </c>
      <c r="J50" s="1">
        <f t="shared" si="2"/>
        <v>151.29099743646398</v>
      </c>
      <c r="K50">
        <v>2109.6781491043598</v>
      </c>
      <c r="L50" s="11">
        <v>0.22500000000000001</v>
      </c>
      <c r="M50" s="13">
        <v>7.5549322330816696E-2</v>
      </c>
      <c r="N50">
        <v>3.7732117231086599</v>
      </c>
      <c r="O50">
        <f t="shared" si="3"/>
        <v>3.8246844429975957E-3</v>
      </c>
      <c r="P50" t="s">
        <v>786</v>
      </c>
      <c r="Q50" t="s">
        <v>787</v>
      </c>
      <c r="R50" t="s">
        <v>788</v>
      </c>
      <c r="S50" s="1">
        <v>5.1499505646703901E-12</v>
      </c>
      <c r="T50" s="1">
        <f t="shared" si="4"/>
        <v>514.99505646703903</v>
      </c>
      <c r="U50">
        <v>1346.5033890832899</v>
      </c>
      <c r="V50" s="11">
        <v>0.22500000000000001</v>
      </c>
      <c r="W50" s="13">
        <v>0.14165497937028099</v>
      </c>
      <c r="X50">
        <v>5.1666829374738796</v>
      </c>
      <c r="Y50">
        <f t="shared" si="5"/>
        <v>7.1712833306204751E-3</v>
      </c>
      <c r="Z50" t="s">
        <v>1386</v>
      </c>
      <c r="AA50" t="s">
        <v>1387</v>
      </c>
      <c r="AB50" t="s">
        <v>1388</v>
      </c>
      <c r="AC50" s="1">
        <v>7.5606182180263197E-12</v>
      </c>
      <c r="AD50" s="1">
        <f t="shared" si="6"/>
        <v>756.06182180263193</v>
      </c>
      <c r="AE50">
        <v>1054.29082487139</v>
      </c>
      <c r="AF50" s="11">
        <v>0.22500000000000001</v>
      </c>
      <c r="AG50" s="13">
        <v>0.37774661165408302</v>
      </c>
      <c r="AH50">
        <v>8.4371579063700892</v>
      </c>
      <c r="AI50">
        <f t="shared" si="7"/>
        <v>1.9123422214987956E-2</v>
      </c>
      <c r="AJ50" t="s">
        <v>1986</v>
      </c>
      <c r="AK50" t="s">
        <v>1987</v>
      </c>
      <c r="AL50" t="s">
        <v>1988</v>
      </c>
      <c r="AM50" s="1">
        <v>1.6680040680747399E-11</v>
      </c>
      <c r="AN50" s="1">
        <f t="shared" si="8"/>
        <v>1668.00406807474</v>
      </c>
      <c r="AO50">
        <v>872.23094764254097</v>
      </c>
    </row>
    <row r="51" spans="1:41" x14ac:dyDescent="0.25">
      <c r="A51" s="11">
        <v>0.23</v>
      </c>
      <c r="B51" s="13">
        <f t="shared" si="0"/>
        <v>460</v>
      </c>
      <c r="C51" s="13">
        <v>1.4480286780073201E-2</v>
      </c>
      <c r="D51">
        <v>1.6701563497687799</v>
      </c>
      <c r="E51">
        <f t="shared" si="1"/>
        <v>7.6600717066587236E-4</v>
      </c>
      <c r="F51" t="s">
        <v>62</v>
      </c>
      <c r="G51" t="s">
        <v>124</v>
      </c>
      <c r="H51" t="s">
        <v>187</v>
      </c>
      <c r="I51" s="1">
        <v>1.60754429544146E-12</v>
      </c>
      <c r="J51" s="1">
        <f t="shared" si="2"/>
        <v>160.75442954414601</v>
      </c>
      <c r="K51">
        <v>2098.6021502175399</v>
      </c>
      <c r="L51" s="11">
        <v>0.23</v>
      </c>
      <c r="M51" s="13">
        <v>7.7228196160390394E-2</v>
      </c>
      <c r="N51">
        <v>3.85706087251108</v>
      </c>
      <c r="O51">
        <f t="shared" si="3"/>
        <v>4.085371576884652E-3</v>
      </c>
      <c r="P51" t="s">
        <v>789</v>
      </c>
      <c r="Q51" t="s">
        <v>790</v>
      </c>
      <c r="R51" t="s">
        <v>791</v>
      </c>
      <c r="S51" s="1">
        <v>5.4110455077080097E-12</v>
      </c>
      <c r="T51" s="1">
        <f t="shared" si="4"/>
        <v>541.10455077080098</v>
      </c>
      <c r="U51">
        <v>1324.49286579564</v>
      </c>
      <c r="V51" s="11">
        <v>0.23</v>
      </c>
      <c r="W51" s="13">
        <v>0.14480286780073201</v>
      </c>
      <c r="X51">
        <v>5.2814981138621899</v>
      </c>
      <c r="Y51">
        <f t="shared" si="5"/>
        <v>7.6600717066587229E-3</v>
      </c>
      <c r="Z51" t="s">
        <v>1389</v>
      </c>
      <c r="AA51" t="s">
        <v>1390</v>
      </c>
      <c r="AB51" t="s">
        <v>1391</v>
      </c>
      <c r="AC51" s="1">
        <v>7.9356225258164801E-12</v>
      </c>
      <c r="AD51" s="1">
        <f t="shared" si="6"/>
        <v>793.56225258164795</v>
      </c>
      <c r="AE51">
        <v>1035.9723550522699</v>
      </c>
      <c r="AF51" s="11">
        <v>0.23</v>
      </c>
      <c r="AG51" s="13">
        <v>0.38614098080195203</v>
      </c>
      <c r="AH51">
        <v>8.6246503042894194</v>
      </c>
      <c r="AI51">
        <f t="shared" si="7"/>
        <v>2.0426857884423267E-2</v>
      </c>
      <c r="AJ51" t="s">
        <v>1989</v>
      </c>
      <c r="AK51" t="s">
        <v>1990</v>
      </c>
      <c r="AL51" t="s">
        <v>1991</v>
      </c>
      <c r="AM51" s="1">
        <v>1.7809443004695099E-11</v>
      </c>
      <c r="AN51" s="1">
        <f t="shared" si="8"/>
        <v>1780.9443004695099</v>
      </c>
      <c r="AO51">
        <v>871.86404808132204</v>
      </c>
    </row>
    <row r="52" spans="1:41" x14ac:dyDescent="0.25">
      <c r="A52" s="11">
        <v>0.23499999999999999</v>
      </c>
      <c r="B52" s="13">
        <f t="shared" si="0"/>
        <v>470</v>
      </c>
      <c r="C52" s="13">
        <v>1.47950756231183E-2</v>
      </c>
      <c r="D52">
        <v>1.7064640965028901</v>
      </c>
      <c r="E52">
        <f t="shared" si="1"/>
        <v>8.1705805128670802E-4</v>
      </c>
      <c r="F52" t="s">
        <v>63</v>
      </c>
      <c r="G52" t="s">
        <v>125</v>
      </c>
      <c r="H52" t="s">
        <v>188</v>
      </c>
      <c r="I52" s="1">
        <v>1.7051022021367599E-12</v>
      </c>
      <c r="J52" s="1">
        <f t="shared" si="2"/>
        <v>170.51022021367598</v>
      </c>
      <c r="K52">
        <v>2086.8801175773901</v>
      </c>
      <c r="L52" s="11">
        <v>0.23499999999999999</v>
      </c>
      <c r="M52" s="13">
        <v>7.8907069989964093E-2</v>
      </c>
      <c r="N52">
        <v>3.9409100219134898</v>
      </c>
      <c r="O52">
        <f t="shared" si="3"/>
        <v>4.3576429401957668E-3</v>
      </c>
      <c r="P52" t="s">
        <v>792</v>
      </c>
      <c r="Q52" t="s">
        <v>793</v>
      </c>
      <c r="R52" t="s">
        <v>794</v>
      </c>
      <c r="S52" s="1">
        <v>5.6785266216447698E-12</v>
      </c>
      <c r="T52" s="1">
        <f t="shared" si="4"/>
        <v>567.85266216447701</v>
      </c>
      <c r="U52">
        <v>1303.1188419007201</v>
      </c>
      <c r="V52" s="11">
        <v>0.23499999999999999</v>
      </c>
      <c r="W52" s="13">
        <v>0.14795075623118301</v>
      </c>
      <c r="X52">
        <v>5.3963132902505002</v>
      </c>
      <c r="Y52">
        <f t="shared" si="5"/>
        <v>8.1705805128670806E-3</v>
      </c>
      <c r="Z52" t="s">
        <v>1392</v>
      </c>
      <c r="AA52" t="s">
        <v>1393</v>
      </c>
      <c r="AB52" t="s">
        <v>1394</v>
      </c>
      <c r="AC52" s="1">
        <v>8.3204521730399893E-12</v>
      </c>
      <c r="AD52" s="1">
        <f t="shared" si="6"/>
        <v>832.04521730399892</v>
      </c>
      <c r="AE52">
        <v>1018.34284111599</v>
      </c>
      <c r="AF52" s="11">
        <v>0.23499999999999999</v>
      </c>
      <c r="AG52" s="13">
        <v>0.39453534994981998</v>
      </c>
      <c r="AH52">
        <v>8.8121427022087602</v>
      </c>
      <c r="AI52">
        <f t="shared" si="7"/>
        <v>2.1788214700978806E-2</v>
      </c>
      <c r="AJ52" t="s">
        <v>1992</v>
      </c>
      <c r="AK52" t="s">
        <v>1993</v>
      </c>
      <c r="AL52" t="s">
        <v>1994</v>
      </c>
      <c r="AM52" s="1">
        <v>1.9009217965311999E-11</v>
      </c>
      <c r="AN52" s="1">
        <f t="shared" si="8"/>
        <v>1900.9217965311998</v>
      </c>
      <c r="AO52">
        <v>872.45413294270497</v>
      </c>
    </row>
    <row r="53" spans="1:41" x14ac:dyDescent="0.25">
      <c r="A53" s="11">
        <v>0.24</v>
      </c>
      <c r="B53" s="13">
        <f t="shared" si="0"/>
        <v>480</v>
      </c>
      <c r="C53" s="13">
        <v>1.51098644661633E-2</v>
      </c>
      <c r="D53">
        <v>1.7427718432369901</v>
      </c>
      <c r="E53">
        <f t="shared" si="1"/>
        <v>8.7032819325100598E-4</v>
      </c>
      <c r="F53" t="s">
        <v>523</v>
      </c>
      <c r="G53" t="s">
        <v>524</v>
      </c>
      <c r="H53" t="s">
        <v>525</v>
      </c>
      <c r="I53" s="1">
        <v>1.8055758023065801E-12</v>
      </c>
      <c r="J53" s="1">
        <f t="shared" si="2"/>
        <v>180.557580230658</v>
      </c>
      <c r="K53">
        <v>2074.5918796012702</v>
      </c>
      <c r="L53" s="11">
        <v>0.24</v>
      </c>
      <c r="M53" s="13">
        <v>8.0585943819537806E-2</v>
      </c>
      <c r="N53">
        <v>4.0247591713159103</v>
      </c>
      <c r="O53">
        <f t="shared" si="3"/>
        <v>4.6417503640053771E-3</v>
      </c>
      <c r="P53" t="s">
        <v>795</v>
      </c>
      <c r="Q53" t="s">
        <v>796</v>
      </c>
      <c r="R53" t="s">
        <v>797</v>
      </c>
      <c r="S53" s="1">
        <v>5.9523997269762203E-12</v>
      </c>
      <c r="T53" s="1">
        <f t="shared" si="4"/>
        <v>595.23997269762208</v>
      </c>
      <c r="U53">
        <v>1282.3610190531399</v>
      </c>
      <c r="V53" s="11">
        <v>0.24</v>
      </c>
      <c r="W53" s="13">
        <v>0.151098644661633</v>
      </c>
      <c r="X53">
        <v>5.5111284666388096</v>
      </c>
      <c r="Y53">
        <f t="shared" si="5"/>
        <v>8.7032819325100607E-3</v>
      </c>
      <c r="Z53" t="s">
        <v>1395</v>
      </c>
      <c r="AA53" t="s">
        <v>1396</v>
      </c>
      <c r="AB53" t="s">
        <v>1397</v>
      </c>
      <c r="AC53" s="1">
        <v>8.7152281474180397E-12</v>
      </c>
      <c r="AD53" s="1">
        <f t="shared" si="6"/>
        <v>871.52281474180393</v>
      </c>
      <c r="AE53">
        <v>1001.37261035556</v>
      </c>
      <c r="AF53" s="11">
        <v>0.24</v>
      </c>
      <c r="AG53" s="13">
        <v>0.40292971909768899</v>
      </c>
      <c r="AH53">
        <v>8.9996351001280903</v>
      </c>
      <c r="AI53">
        <f t="shared" si="7"/>
        <v>2.3208751820026886E-2</v>
      </c>
      <c r="AJ53" t="s">
        <v>1995</v>
      </c>
      <c r="AK53" t="s">
        <v>1996</v>
      </c>
      <c r="AL53" t="s">
        <v>1997</v>
      </c>
      <c r="AM53" s="1">
        <v>2.0283747495390001E-11</v>
      </c>
      <c r="AN53" s="1">
        <f t="shared" si="8"/>
        <v>2028.374749539</v>
      </c>
      <c r="AO53">
        <v>873.96977022638202</v>
      </c>
    </row>
    <row r="54" spans="1:41" x14ac:dyDescent="0.25">
      <c r="A54" s="11">
        <v>0.245</v>
      </c>
      <c r="B54" s="13">
        <f t="shared" si="0"/>
        <v>490</v>
      </c>
      <c r="C54" s="13">
        <v>1.54246533092084E-2</v>
      </c>
      <c r="D54">
        <v>1.7790795899711001</v>
      </c>
      <c r="E54">
        <f t="shared" si="1"/>
        <v>9.2586481488523425E-4</v>
      </c>
      <c r="F54" t="s">
        <v>64</v>
      </c>
      <c r="G54" t="s">
        <v>126</v>
      </c>
      <c r="H54" t="s">
        <v>189</v>
      </c>
      <c r="I54" s="1">
        <v>1.9089573370520402E-12</v>
      </c>
      <c r="J54" s="1">
        <f t="shared" si="2"/>
        <v>190.89573370520401</v>
      </c>
      <c r="K54">
        <v>2061.8100033196201</v>
      </c>
      <c r="L54" s="11">
        <v>0.245</v>
      </c>
      <c r="M54" s="13">
        <v>8.2264817649111505E-2</v>
      </c>
      <c r="N54">
        <v>4.1086083207183197</v>
      </c>
      <c r="O54">
        <f t="shared" si="3"/>
        <v>4.9379456793879183E-3</v>
      </c>
      <c r="P54" t="s">
        <v>798</v>
      </c>
      <c r="Q54" t="s">
        <v>799</v>
      </c>
      <c r="R54" t="s">
        <v>800</v>
      </c>
      <c r="S54" s="1">
        <v>6.2326715516068404E-12</v>
      </c>
      <c r="T54" s="1">
        <f t="shared" si="4"/>
        <v>623.26715516068407</v>
      </c>
      <c r="U54">
        <v>1262.1992942578099</v>
      </c>
      <c r="V54" s="11">
        <v>0.245</v>
      </c>
      <c r="W54" s="13">
        <v>0.154246533092084</v>
      </c>
      <c r="X54">
        <v>5.6259436430271199</v>
      </c>
      <c r="Y54">
        <f t="shared" si="5"/>
        <v>9.2586481488523414E-3</v>
      </c>
      <c r="Z54" t="s">
        <v>1398</v>
      </c>
      <c r="AA54" t="s">
        <v>1399</v>
      </c>
      <c r="AB54" t="s">
        <v>1400</v>
      </c>
      <c r="AC54" s="1">
        <v>9.1200798382380498E-12</v>
      </c>
      <c r="AD54" s="1">
        <f t="shared" si="6"/>
        <v>912.00798382380503</v>
      </c>
      <c r="AE54">
        <v>985.03363467468296</v>
      </c>
      <c r="AF54" s="11">
        <v>0.245</v>
      </c>
      <c r="AG54" s="13">
        <v>0.411324088245557</v>
      </c>
      <c r="AH54">
        <v>9.1871274980474293</v>
      </c>
      <c r="AI54">
        <f t="shared" si="7"/>
        <v>2.4689728396939559E-2</v>
      </c>
      <c r="AJ54" t="s">
        <v>1998</v>
      </c>
      <c r="AK54" t="s">
        <v>1999</v>
      </c>
      <c r="AL54" t="s">
        <v>2000</v>
      </c>
      <c r="AM54" s="1">
        <v>2.1637610881057399E-11</v>
      </c>
      <c r="AN54" s="1">
        <f t="shared" si="8"/>
        <v>2163.7610881057399</v>
      </c>
      <c r="AO54">
        <v>876.38108176757203</v>
      </c>
    </row>
    <row r="55" spans="1:41" x14ac:dyDescent="0.25">
      <c r="A55" s="11">
        <v>0.25</v>
      </c>
      <c r="B55" s="13">
        <f t="shared" si="0"/>
        <v>500</v>
      </c>
      <c r="C55" s="13">
        <v>1.5739442152253501E-2</v>
      </c>
      <c r="D55">
        <v>1.8153873367052</v>
      </c>
      <c r="E55">
        <f t="shared" si="1"/>
        <v>9.837151345158438E-4</v>
      </c>
      <c r="F55" t="s">
        <v>65</v>
      </c>
      <c r="G55" t="s">
        <v>127</v>
      </c>
      <c r="H55" t="s">
        <v>190</v>
      </c>
      <c r="I55" s="1">
        <v>2.0152392144749201E-12</v>
      </c>
      <c r="J55" s="1">
        <f t="shared" si="2"/>
        <v>201.523921447492</v>
      </c>
      <c r="K55">
        <v>2048.6003963604398</v>
      </c>
      <c r="L55" s="11">
        <v>0.25</v>
      </c>
      <c r="M55" s="13">
        <v>8.3943691478685203E-2</v>
      </c>
      <c r="N55">
        <v>4.1924574701207398</v>
      </c>
      <c r="O55">
        <f t="shared" si="3"/>
        <v>5.2464807174178252E-3</v>
      </c>
      <c r="P55" t="s">
        <v>801</v>
      </c>
      <c r="Q55" t="s">
        <v>802</v>
      </c>
      <c r="R55" t="s">
        <v>803</v>
      </c>
      <c r="S55" s="1">
        <v>6.5193497413022499E-12</v>
      </c>
      <c r="T55" s="1">
        <f t="shared" si="4"/>
        <v>651.93497413022499</v>
      </c>
      <c r="U55">
        <v>1242.6138763187701</v>
      </c>
      <c r="V55" s="11">
        <v>0.25</v>
      </c>
      <c r="W55" s="13">
        <v>0.15739442152253499</v>
      </c>
      <c r="X55">
        <v>5.7407588194154204</v>
      </c>
      <c r="Y55">
        <f t="shared" si="5"/>
        <v>9.8371513451584371E-3</v>
      </c>
      <c r="Z55" t="s">
        <v>1401</v>
      </c>
      <c r="AA55" t="s">
        <v>1402</v>
      </c>
      <c r="AB55" t="s">
        <v>1403</v>
      </c>
      <c r="AC55" s="1">
        <v>9.5351453387773393E-12</v>
      </c>
      <c r="AD55" s="1">
        <f t="shared" si="6"/>
        <v>953.51453387773392</v>
      </c>
      <c r="AE55">
        <v>969.29944495265704</v>
      </c>
      <c r="AF55" s="11">
        <v>0.25</v>
      </c>
      <c r="AG55" s="13">
        <v>0.419718457393426</v>
      </c>
      <c r="AH55">
        <v>9.3746198959667595</v>
      </c>
      <c r="AI55">
        <f t="shared" si="7"/>
        <v>2.6232403587089125E-2</v>
      </c>
      <c r="AJ55" t="s">
        <v>2001</v>
      </c>
      <c r="AK55" t="s">
        <v>2002</v>
      </c>
      <c r="AL55" t="s">
        <v>2003</v>
      </c>
      <c r="AM55" s="1">
        <v>2.3075585105373401E-11</v>
      </c>
      <c r="AN55" s="1">
        <f t="shared" si="8"/>
        <v>2307.5585105373402</v>
      </c>
      <c r="AO55">
        <v>879.65957937344899</v>
      </c>
    </row>
    <row r="56" spans="1:41" x14ac:dyDescent="0.25">
      <c r="A56" s="11">
        <v>0.255</v>
      </c>
      <c r="B56" s="13">
        <f t="shared" si="0"/>
        <v>510</v>
      </c>
      <c r="C56" s="13">
        <v>1.6054230995298499E-2</v>
      </c>
      <c r="D56">
        <v>1.8516950834393</v>
      </c>
      <c r="E56">
        <f t="shared" si="1"/>
        <v>1.0439263704692849E-3</v>
      </c>
      <c r="F56" t="s">
        <v>66</v>
      </c>
      <c r="G56" t="s">
        <v>128</v>
      </c>
      <c r="H56" t="s">
        <v>191</v>
      </c>
      <c r="I56" s="1">
        <v>2.12441403567498E-12</v>
      </c>
      <c r="J56" s="1">
        <f t="shared" si="2"/>
        <v>212.44140356749801</v>
      </c>
      <c r="K56">
        <v>2035.0228672927999</v>
      </c>
      <c r="L56" s="11">
        <v>0.255</v>
      </c>
      <c r="M56" s="13">
        <v>8.5622565308258902E-2</v>
      </c>
      <c r="N56">
        <v>4.2763066195231501</v>
      </c>
      <c r="O56">
        <f t="shared" si="3"/>
        <v>5.5676073091695351E-3</v>
      </c>
      <c r="P56" t="s">
        <v>804</v>
      </c>
      <c r="Q56" t="s">
        <v>805</v>
      </c>
      <c r="R56" t="s">
        <v>806</v>
      </c>
      <c r="S56" s="1">
        <v>6.8124428741319103E-12</v>
      </c>
      <c r="T56" s="1">
        <f t="shared" si="4"/>
        <v>681.24428741319105</v>
      </c>
      <c r="U56">
        <v>1223.58537444123</v>
      </c>
      <c r="V56" s="11">
        <v>0.255</v>
      </c>
      <c r="W56" s="13">
        <v>0.16054230995298499</v>
      </c>
      <c r="X56">
        <v>5.8555739958037298</v>
      </c>
      <c r="Y56">
        <f t="shared" si="5"/>
        <v>1.043926370469285E-2</v>
      </c>
      <c r="Z56" t="s">
        <v>1404</v>
      </c>
      <c r="AA56" t="s">
        <v>1405</v>
      </c>
      <c r="AB56" t="s">
        <v>1406</v>
      </c>
      <c r="AC56" s="1">
        <v>9.9605717529132793E-12</v>
      </c>
      <c r="AD56" s="1">
        <f t="shared" si="6"/>
        <v>996.05717529132789</v>
      </c>
      <c r="AE56">
        <v>954.14504649744595</v>
      </c>
      <c r="AF56" s="11">
        <v>0.255</v>
      </c>
      <c r="AG56" s="13">
        <v>0.42811282654129401</v>
      </c>
      <c r="AH56">
        <v>9.5621122938861003</v>
      </c>
      <c r="AI56">
        <f t="shared" si="7"/>
        <v>2.7838036545847641E-2</v>
      </c>
      <c r="AJ56" t="s">
        <v>2004</v>
      </c>
      <c r="AK56" t="s">
        <v>2005</v>
      </c>
      <c r="AL56" t="s">
        <v>2006</v>
      </c>
      <c r="AM56" s="1">
        <v>2.46026447763865E-11</v>
      </c>
      <c r="AN56" s="1">
        <f t="shared" si="8"/>
        <v>2460.2644776386501</v>
      </c>
      <c r="AO56">
        <v>883.77801846288003</v>
      </c>
    </row>
    <row r="57" spans="1:41" x14ac:dyDescent="0.25">
      <c r="A57" s="11">
        <v>0.26</v>
      </c>
      <c r="B57" s="13">
        <f t="shared" si="0"/>
        <v>520</v>
      </c>
      <c r="C57" s="13">
        <v>1.6369019838343601E-2</v>
      </c>
      <c r="D57">
        <v>1.88800283017341</v>
      </c>
      <c r="E57">
        <f t="shared" si="1"/>
        <v>1.1065457410720273E-3</v>
      </c>
      <c r="F57" t="s">
        <v>67</v>
      </c>
      <c r="G57" t="s">
        <v>129</v>
      </c>
      <c r="H57" t="s">
        <v>192</v>
      </c>
      <c r="I57" s="1">
        <v>2.2364746144282799E-12</v>
      </c>
      <c r="J57" s="1">
        <f t="shared" si="2"/>
        <v>223.64746144282799</v>
      </c>
      <c r="K57">
        <v>2021.13164545875</v>
      </c>
      <c r="L57" s="11">
        <v>0.26</v>
      </c>
      <c r="M57" s="13">
        <v>8.7301439137832601E-2</v>
      </c>
      <c r="N57">
        <v>4.3601557689255701</v>
      </c>
      <c r="O57">
        <f t="shared" si="3"/>
        <v>5.9015772857174843E-3</v>
      </c>
      <c r="P57" t="s">
        <v>807</v>
      </c>
      <c r="Q57" t="s">
        <v>808</v>
      </c>
      <c r="R57" t="s">
        <v>809</v>
      </c>
      <c r="S57" s="1">
        <v>7.1119604782789498E-12</v>
      </c>
      <c r="T57" s="1">
        <f t="shared" si="4"/>
        <v>711.19604782789497</v>
      </c>
      <c r="U57">
        <v>1205.09486429852</v>
      </c>
      <c r="V57" s="11">
        <v>0.26</v>
      </c>
      <c r="W57" s="13">
        <v>0.16369019838343599</v>
      </c>
      <c r="X57">
        <v>5.9703891721920401</v>
      </c>
      <c r="Y57">
        <f t="shared" si="5"/>
        <v>1.1065457410720275E-2</v>
      </c>
      <c r="Z57" t="s">
        <v>1407</v>
      </c>
      <c r="AA57" t="s">
        <v>1408</v>
      </c>
      <c r="AB57" t="s">
        <v>1409</v>
      </c>
      <c r="AC57" s="1">
        <v>1.0396515505776E-11</v>
      </c>
      <c r="AD57" s="1">
        <f t="shared" si="6"/>
        <v>1039.6515505775999</v>
      </c>
      <c r="AE57">
        <v>939.54683660015303</v>
      </c>
      <c r="AF57" s="11">
        <v>0.26</v>
      </c>
      <c r="AG57" s="13">
        <v>0.43650719568916302</v>
      </c>
      <c r="AH57">
        <v>9.7496046918054304</v>
      </c>
      <c r="AI57">
        <f t="shared" si="7"/>
        <v>2.9507886428587423E-2</v>
      </c>
      <c r="AJ57" t="s">
        <v>2007</v>
      </c>
      <c r="AK57" t="s">
        <v>2008</v>
      </c>
      <c r="AL57" t="s">
        <v>2009</v>
      </c>
      <c r="AM57" s="1">
        <v>2.6223961636957099E-11</v>
      </c>
      <c r="AN57" s="1">
        <f t="shared" si="8"/>
        <v>2622.3961636957097</v>
      </c>
      <c r="AO57">
        <v>888.71026735249802</v>
      </c>
    </row>
    <row r="58" spans="1:41" x14ac:dyDescent="0.25">
      <c r="A58" s="11">
        <v>0.26500000000000001</v>
      </c>
      <c r="B58" s="13">
        <f t="shared" si="0"/>
        <v>530</v>
      </c>
      <c r="C58" s="13">
        <v>1.66838086813887E-2</v>
      </c>
      <c r="D58">
        <v>1.92431057690751</v>
      </c>
      <c r="E58">
        <f t="shared" si="1"/>
        <v>1.1716204646505216E-3</v>
      </c>
      <c r="F58" t="s">
        <v>68</v>
      </c>
      <c r="G58" t="s">
        <v>130</v>
      </c>
      <c r="H58" t="s">
        <v>193</v>
      </c>
      <c r="I58" s="1">
        <v>2.3514139919189102E-12</v>
      </c>
      <c r="J58" s="1">
        <f t="shared" si="2"/>
        <v>235.14139919189103</v>
      </c>
      <c r="K58">
        <v>2006.97586194887</v>
      </c>
      <c r="L58" s="11">
        <v>0.26500000000000001</v>
      </c>
      <c r="M58" s="13">
        <v>8.89803129674063E-2</v>
      </c>
      <c r="N58">
        <v>4.4440049183279804</v>
      </c>
      <c r="O58">
        <f t="shared" si="3"/>
        <v>6.2486424781361084E-3</v>
      </c>
      <c r="P58" t="s">
        <v>810</v>
      </c>
      <c r="Q58" t="s">
        <v>811</v>
      </c>
      <c r="R58" t="s">
        <v>812</v>
      </c>
      <c r="S58" s="1">
        <v>7.4179130525574607E-12</v>
      </c>
      <c r="T58" s="1">
        <f t="shared" si="4"/>
        <v>741.79130525574612</v>
      </c>
      <c r="U58">
        <v>1187.12393588089</v>
      </c>
      <c r="V58" s="11">
        <v>0.26500000000000001</v>
      </c>
      <c r="W58" s="13">
        <v>0.16683808681388701</v>
      </c>
      <c r="X58">
        <v>6.0852043485803504</v>
      </c>
      <c r="Y58">
        <f t="shared" si="5"/>
        <v>1.1716204646505217E-2</v>
      </c>
      <c r="Z58" t="s">
        <v>1410</v>
      </c>
      <c r="AA58" t="s">
        <v>1411</v>
      </c>
      <c r="AB58" t="s">
        <v>1412</v>
      </c>
      <c r="AC58" s="1">
        <v>1.0843142658268701E-11</v>
      </c>
      <c r="AD58" s="1">
        <f t="shared" si="6"/>
        <v>1084.31426582687</v>
      </c>
      <c r="AE58">
        <v>925.48252488087599</v>
      </c>
      <c r="AF58" s="11">
        <v>0.26500000000000001</v>
      </c>
      <c r="AG58" s="13">
        <v>0.44490156483703103</v>
      </c>
      <c r="AH58">
        <v>9.9370970897247695</v>
      </c>
      <c r="AI58">
        <f t="shared" si="7"/>
        <v>3.1243212390680505E-2</v>
      </c>
      <c r="AJ58" t="s">
        <v>2010</v>
      </c>
      <c r="AK58" t="s">
        <v>2011</v>
      </c>
      <c r="AL58" t="s">
        <v>2012</v>
      </c>
      <c r="AM58" s="1">
        <v>2.79449036553683E-11</v>
      </c>
      <c r="AN58" s="1">
        <f t="shared" si="8"/>
        <v>2794.4903655368298</v>
      </c>
      <c r="AO58">
        <v>894.43119055529303</v>
      </c>
    </row>
    <row r="59" spans="1:41" x14ac:dyDescent="0.25">
      <c r="A59" s="11">
        <v>0.27</v>
      </c>
      <c r="B59" s="13">
        <f t="shared" si="0"/>
        <v>540</v>
      </c>
      <c r="C59" s="13">
        <v>1.6998597524433799E-2</v>
      </c>
      <c r="D59">
        <v>1.9606183236416199</v>
      </c>
      <c r="E59">
        <f t="shared" si="1"/>
        <v>1.239197759531224E-3</v>
      </c>
      <c r="F59" t="s">
        <v>69</v>
      </c>
      <c r="G59" t="s">
        <v>131</v>
      </c>
      <c r="H59" t="s">
        <v>194</v>
      </c>
      <c r="I59" s="1">
        <v>2.4692254467938998E-12</v>
      </c>
      <c r="J59" s="1">
        <f t="shared" si="2"/>
        <v>246.92254467938997</v>
      </c>
      <c r="K59">
        <v>1992.5999928598901</v>
      </c>
      <c r="L59" s="11">
        <v>0.27</v>
      </c>
      <c r="M59" s="13">
        <v>9.0659186796979999E-2</v>
      </c>
      <c r="N59">
        <v>4.5278540677303996</v>
      </c>
      <c r="O59">
        <f t="shared" si="3"/>
        <v>6.6090547174998421E-3</v>
      </c>
      <c r="P59" t="s">
        <v>813</v>
      </c>
      <c r="Q59" t="s">
        <v>814</v>
      </c>
      <c r="R59" t="s">
        <v>815</v>
      </c>
      <c r="S59" s="1">
        <v>7.7303120892046205E-12</v>
      </c>
      <c r="T59" s="1">
        <f t="shared" si="4"/>
        <v>773.03120892046206</v>
      </c>
      <c r="U59">
        <v>1169.6547266791199</v>
      </c>
      <c r="V59" s="11">
        <v>0.27</v>
      </c>
      <c r="W59" s="13">
        <v>0.16998597524433801</v>
      </c>
      <c r="X59">
        <v>6.2000195249686598</v>
      </c>
      <c r="Y59">
        <f t="shared" si="5"/>
        <v>1.2391977595312241E-2</v>
      </c>
      <c r="Z59" t="s">
        <v>1413</v>
      </c>
      <c r="AA59" t="s">
        <v>1414</v>
      </c>
      <c r="AB59" t="s">
        <v>1415</v>
      </c>
      <c r="AC59" s="1">
        <v>1.13006292252547E-11</v>
      </c>
      <c r="AD59" s="1">
        <f t="shared" si="6"/>
        <v>1130.06292252547</v>
      </c>
      <c r="AE59">
        <v>911.93105687422303</v>
      </c>
      <c r="AF59" s="11">
        <v>0.27</v>
      </c>
      <c r="AG59" s="13">
        <v>0.45329593398489998</v>
      </c>
      <c r="AH59">
        <v>10.1245894876441</v>
      </c>
      <c r="AI59">
        <f t="shared" si="7"/>
        <v>3.3045273587499216E-2</v>
      </c>
      <c r="AJ59" t="s">
        <v>2013</v>
      </c>
      <c r="AK59" t="s">
        <v>2014</v>
      </c>
      <c r="AL59" t="s">
        <v>2015</v>
      </c>
      <c r="AM59" s="1">
        <v>2.97710336964992E-11</v>
      </c>
      <c r="AN59" s="1">
        <f t="shared" si="8"/>
        <v>2977.1033696499198</v>
      </c>
      <c r="AO59">
        <v>900.91654462081101</v>
      </c>
    </row>
    <row r="60" spans="1:41" x14ac:dyDescent="0.25">
      <c r="A60" s="11">
        <v>0.27500000000000002</v>
      </c>
      <c r="B60" s="13">
        <f t="shared" si="0"/>
        <v>550</v>
      </c>
      <c r="C60" s="13">
        <v>1.7313386367478801E-2</v>
      </c>
      <c r="D60">
        <v>1.9969260703757199</v>
      </c>
      <c r="E60">
        <f t="shared" si="1"/>
        <v>1.3093248440405846E-3</v>
      </c>
      <c r="F60" t="s">
        <v>526</v>
      </c>
      <c r="G60" t="s">
        <v>527</v>
      </c>
      <c r="H60" t="s">
        <v>528</v>
      </c>
      <c r="I60" s="1">
        <v>2.5899025016263101E-12</v>
      </c>
      <c r="J60" s="1">
        <f t="shared" si="2"/>
        <v>258.99025016263101</v>
      </c>
      <c r="K60">
        <v>1978.04426717655</v>
      </c>
      <c r="L60" s="11">
        <v>0.27500000000000002</v>
      </c>
      <c r="M60" s="13">
        <v>9.2338060626553697E-2</v>
      </c>
      <c r="N60">
        <v>4.6117032171328098</v>
      </c>
      <c r="O60">
        <f t="shared" si="3"/>
        <v>6.9830658348831245E-3</v>
      </c>
      <c r="P60" t="s">
        <v>816</v>
      </c>
      <c r="Q60" t="s">
        <v>817</v>
      </c>
      <c r="R60" t="s">
        <v>818</v>
      </c>
      <c r="S60" s="1">
        <v>8.0491700985109503E-12</v>
      </c>
      <c r="T60" s="1">
        <f t="shared" si="4"/>
        <v>804.91700985109503</v>
      </c>
      <c r="U60">
        <v>1152.6699430932199</v>
      </c>
      <c r="V60" s="11">
        <v>0.27500000000000002</v>
      </c>
      <c r="W60" s="13">
        <v>0.173133863674788</v>
      </c>
      <c r="X60">
        <v>6.3148347013569701</v>
      </c>
      <c r="Y60">
        <f t="shared" si="5"/>
        <v>1.3093248440405844E-2</v>
      </c>
      <c r="Z60" t="s">
        <v>1416</v>
      </c>
      <c r="AA60" t="s">
        <v>1417</v>
      </c>
      <c r="AB60" t="s">
        <v>1418</v>
      </c>
      <c r="AC60" s="1">
        <v>1.1769161497152399E-11</v>
      </c>
      <c r="AD60" s="1">
        <f t="shared" si="6"/>
        <v>1176.91614971524</v>
      </c>
      <c r="AE60">
        <v>898.87254112070798</v>
      </c>
      <c r="AF60" s="11">
        <v>0.27500000000000002</v>
      </c>
      <c r="AG60" s="13">
        <v>0.46169030313276799</v>
      </c>
      <c r="AH60">
        <v>10.3120818855634</v>
      </c>
      <c r="AI60">
        <f t="shared" si="7"/>
        <v>3.4915329174415588E-2</v>
      </c>
      <c r="AJ60" t="s">
        <v>2016</v>
      </c>
      <c r="AK60" t="s">
        <v>2017</v>
      </c>
      <c r="AL60" t="s">
        <v>2018</v>
      </c>
      <c r="AM60" s="1">
        <v>3.1708107774864902E-11</v>
      </c>
      <c r="AN60" s="1">
        <f t="shared" si="8"/>
        <v>3170.8107774864902</v>
      </c>
      <c r="AO60">
        <v>908.14288522014704</v>
      </c>
    </row>
    <row r="61" spans="1:41" x14ac:dyDescent="0.25">
      <c r="A61" s="11">
        <v>0.28000000000000003</v>
      </c>
      <c r="B61" s="13">
        <f t="shared" si="0"/>
        <v>560</v>
      </c>
      <c r="C61" s="13">
        <v>1.76281752105239E-2</v>
      </c>
      <c r="D61">
        <v>2.0332338171098199</v>
      </c>
      <c r="E61">
        <f t="shared" si="1"/>
        <v>1.3820489365050741E-3</v>
      </c>
      <c r="F61" t="s">
        <v>70</v>
      </c>
      <c r="G61" t="s">
        <v>132</v>
      </c>
      <c r="H61" t="s">
        <v>195</v>
      </c>
      <c r="I61" s="1">
        <v>2.71343892672654E-12</v>
      </c>
      <c r="J61" s="1">
        <f t="shared" si="2"/>
        <v>271.34389267265402</v>
      </c>
      <c r="K61">
        <v>1963.3450415933</v>
      </c>
      <c r="L61" s="11">
        <v>0.28000000000000003</v>
      </c>
      <c r="M61" s="13">
        <v>9.4016934456127396E-2</v>
      </c>
      <c r="N61">
        <v>4.6955523665352299</v>
      </c>
      <c r="O61">
        <f t="shared" si="3"/>
        <v>7.3709276613603894E-3</v>
      </c>
      <c r="P61" t="s">
        <v>819</v>
      </c>
      <c r="Q61" t="s">
        <v>820</v>
      </c>
      <c r="R61" t="s">
        <v>821</v>
      </c>
      <c r="S61" s="1">
        <v>8.3745006349534193E-12</v>
      </c>
      <c r="T61" s="1">
        <f t="shared" si="4"/>
        <v>837.45006349534196</v>
      </c>
      <c r="U61">
        <v>1136.1528724334</v>
      </c>
      <c r="V61" s="11">
        <v>0.28000000000000003</v>
      </c>
      <c r="W61" s="13">
        <v>0.176281752105239</v>
      </c>
      <c r="X61">
        <v>6.4296498777452697</v>
      </c>
      <c r="Y61">
        <f t="shared" si="5"/>
        <v>1.382048936505074E-2</v>
      </c>
      <c r="Z61" t="s">
        <v>1419</v>
      </c>
      <c r="AA61" t="s">
        <v>1420</v>
      </c>
      <c r="AB61" t="s">
        <v>1421</v>
      </c>
      <c r="AC61" s="1">
        <v>1.2248936364716599E-11</v>
      </c>
      <c r="AD61" s="1">
        <f t="shared" si="6"/>
        <v>1224.8936364716599</v>
      </c>
      <c r="AE61">
        <v>886.28817990278799</v>
      </c>
      <c r="AF61" s="11">
        <v>0.28000000000000003</v>
      </c>
      <c r="AG61" s="13">
        <v>0.47008467228063699</v>
      </c>
      <c r="AH61">
        <v>10.499574283482801</v>
      </c>
      <c r="AI61">
        <f t="shared" si="7"/>
        <v>3.6854638306801947E-2</v>
      </c>
      <c r="AJ61" t="s">
        <v>2019</v>
      </c>
      <c r="AK61" t="s">
        <v>2020</v>
      </c>
      <c r="AL61" t="s">
        <v>2021</v>
      </c>
      <c r="AM61" s="1">
        <v>3.3762072891816101E-11</v>
      </c>
      <c r="AN61" s="1">
        <f t="shared" si="8"/>
        <v>3376.2072891816101</v>
      </c>
      <c r="AO61">
        <v>916.08748431496304</v>
      </c>
    </row>
    <row r="62" spans="1:41" x14ac:dyDescent="0.25">
      <c r="A62" s="11">
        <v>0.28499999999999998</v>
      </c>
      <c r="B62" s="13">
        <f t="shared" si="0"/>
        <v>570</v>
      </c>
      <c r="C62" s="13">
        <v>1.7942964053568999E-2</v>
      </c>
      <c r="D62">
        <v>2.0695415638439298</v>
      </c>
      <c r="E62">
        <f t="shared" si="1"/>
        <v>1.4574172552511415E-3</v>
      </c>
      <c r="F62" t="s">
        <v>239</v>
      </c>
      <c r="G62" t="s">
        <v>312</v>
      </c>
      <c r="H62" t="s">
        <v>391</v>
      </c>
      <c r="I62" s="1">
        <v>2.8398287410641198E-12</v>
      </c>
      <c r="J62" s="1">
        <f t="shared" si="2"/>
        <v>283.982874106412</v>
      </c>
      <c r="K62">
        <v>1948.53514381835</v>
      </c>
      <c r="L62" s="11">
        <v>0.28499999999999998</v>
      </c>
      <c r="M62" s="13">
        <v>9.5695808285701095E-2</v>
      </c>
      <c r="N62">
        <v>4.7794015159376402</v>
      </c>
      <c r="O62">
        <f t="shared" si="3"/>
        <v>7.7728920280060705E-3</v>
      </c>
      <c r="P62" t="s">
        <v>822</v>
      </c>
      <c r="Q62" t="s">
        <v>823</v>
      </c>
      <c r="R62" t="s">
        <v>824</v>
      </c>
      <c r="S62" s="1">
        <v>8.7063183246161396E-12</v>
      </c>
      <c r="T62" s="1">
        <f t="shared" si="4"/>
        <v>870.63183246161395</v>
      </c>
      <c r="U62">
        <v>1120.0873874546201</v>
      </c>
      <c r="V62" s="11">
        <v>0.28499999999999998</v>
      </c>
      <c r="W62" s="13">
        <v>0.17942964053568999</v>
      </c>
      <c r="X62">
        <v>6.54446505413358</v>
      </c>
      <c r="Y62">
        <f t="shared" si="5"/>
        <v>1.4574172552511418E-2</v>
      </c>
      <c r="Z62" t="s">
        <v>1422</v>
      </c>
      <c r="AA62" t="s">
        <v>1423</v>
      </c>
      <c r="AB62" t="s">
        <v>1424</v>
      </c>
      <c r="AC62" s="1">
        <v>1.2740161646671999E-11</v>
      </c>
      <c r="AD62" s="1">
        <f t="shared" si="6"/>
        <v>1274.0161646672</v>
      </c>
      <c r="AE62">
        <v>874.16020365949498</v>
      </c>
      <c r="AF62" s="11">
        <v>0.28499999999999998</v>
      </c>
      <c r="AG62" s="13">
        <v>0.478479041428506</v>
      </c>
      <c r="AH62">
        <v>10.687066681402101</v>
      </c>
      <c r="AI62">
        <f t="shared" si="7"/>
        <v>3.8864460140030394E-2</v>
      </c>
      <c r="AJ62" t="s">
        <v>2022</v>
      </c>
      <c r="AK62" t="s">
        <v>2023</v>
      </c>
      <c r="AL62" t="s">
        <v>2024</v>
      </c>
      <c r="AM62" s="1">
        <v>3.59390644604458E-11</v>
      </c>
      <c r="AN62" s="1">
        <f t="shared" si="8"/>
        <v>3593.9064460445802</v>
      </c>
      <c r="AO62">
        <v>924.72825638014297</v>
      </c>
    </row>
    <row r="63" spans="1:41" x14ac:dyDescent="0.25">
      <c r="A63" s="11">
        <v>0.28999999999999998</v>
      </c>
      <c r="B63" s="13">
        <f t="shared" si="0"/>
        <v>580</v>
      </c>
      <c r="C63" s="13">
        <v>1.8257752896614E-2</v>
      </c>
      <c r="D63">
        <v>2.10584931057803</v>
      </c>
      <c r="E63">
        <f t="shared" si="1"/>
        <v>1.5354770186052373E-3</v>
      </c>
      <c r="F63" t="s">
        <v>240</v>
      </c>
      <c r="G63" t="s">
        <v>313</v>
      </c>
      <c r="H63" t="s">
        <v>392</v>
      </c>
      <c r="I63" s="1">
        <v>2.9690662116155899E-12</v>
      </c>
      <c r="J63" s="1">
        <f t="shared" si="2"/>
        <v>296.90662116155897</v>
      </c>
      <c r="K63">
        <v>1933.6441872067601</v>
      </c>
      <c r="L63" s="11">
        <v>0.28999999999999998</v>
      </c>
      <c r="M63" s="13">
        <v>9.7374682115274794E-2</v>
      </c>
      <c r="N63">
        <v>4.8632506653400602</v>
      </c>
      <c r="O63">
        <f t="shared" si="3"/>
        <v>8.1892107658946087E-3</v>
      </c>
      <c r="P63" t="s">
        <v>825</v>
      </c>
      <c r="Q63" t="s">
        <v>826</v>
      </c>
      <c r="R63" t="s">
        <v>827</v>
      </c>
      <c r="S63" s="1">
        <v>9.0446388936705798E-12</v>
      </c>
      <c r="T63" s="1">
        <f t="shared" si="4"/>
        <v>904.46388936705796</v>
      </c>
      <c r="U63">
        <v>1104.45794499985</v>
      </c>
      <c r="V63" s="11">
        <v>0.28999999999999998</v>
      </c>
      <c r="W63" s="13">
        <v>0.18257752896613999</v>
      </c>
      <c r="X63">
        <v>6.6592802305218903</v>
      </c>
      <c r="Y63">
        <f t="shared" si="5"/>
        <v>1.5354770186052372E-2</v>
      </c>
      <c r="Z63" t="s">
        <v>1425</v>
      </c>
      <c r="AA63" t="s">
        <v>1426</v>
      </c>
      <c r="AB63" t="s">
        <v>1427</v>
      </c>
      <c r="AC63" s="1">
        <v>1.3243056419961E-11</v>
      </c>
      <c r="AD63" s="1">
        <f t="shared" si="6"/>
        <v>1324.3056419961001</v>
      </c>
      <c r="AE63">
        <v>862.471809053215</v>
      </c>
      <c r="AF63" s="11">
        <v>0.28999999999999998</v>
      </c>
      <c r="AG63" s="13">
        <v>0.48687341057637401</v>
      </c>
      <c r="AH63">
        <v>10.874559079321401</v>
      </c>
      <c r="AI63">
        <f t="shared" si="7"/>
        <v>4.0946053829473049E-2</v>
      </c>
      <c r="AJ63" t="s">
        <v>2025</v>
      </c>
      <c r="AK63" t="s">
        <v>2026</v>
      </c>
      <c r="AL63" t="s">
        <v>2027</v>
      </c>
      <c r="AM63" s="1">
        <v>3.824540332288E-11</v>
      </c>
      <c r="AN63" s="1">
        <f t="shared" si="8"/>
        <v>3824.5403322880002</v>
      </c>
      <c r="AO63">
        <v>934.04369276120303</v>
      </c>
    </row>
    <row r="64" spans="1:41" x14ac:dyDescent="0.25">
      <c r="A64" s="11">
        <v>0.29499999999999998</v>
      </c>
      <c r="B64" s="13">
        <f t="shared" si="0"/>
        <v>590</v>
      </c>
      <c r="C64" s="13">
        <v>1.8572541739659099E-2</v>
      </c>
      <c r="D64">
        <v>2.1421570573121298</v>
      </c>
      <c r="E64">
        <f t="shared" si="1"/>
        <v>1.6162754448938328E-3</v>
      </c>
      <c r="F64" t="s">
        <v>529</v>
      </c>
      <c r="G64" t="s">
        <v>530</v>
      </c>
      <c r="H64" t="s">
        <v>531</v>
      </c>
      <c r="I64" s="1">
        <v>3.1011458507474599E-12</v>
      </c>
      <c r="J64" s="1">
        <f t="shared" si="2"/>
        <v>310.114585074746</v>
      </c>
      <c r="K64">
        <v>1918.69885825752</v>
      </c>
      <c r="L64" s="11">
        <v>0.29499999999999998</v>
      </c>
      <c r="M64" s="13">
        <v>9.9053555944848506E-2</v>
      </c>
      <c r="N64">
        <v>4.9470998147424696</v>
      </c>
      <c r="O64">
        <f t="shared" si="3"/>
        <v>8.6201357061004395E-3</v>
      </c>
      <c r="P64" t="s">
        <v>828</v>
      </c>
      <c r="Q64" t="s">
        <v>829</v>
      </c>
      <c r="R64" t="s">
        <v>830</v>
      </c>
      <c r="S64" s="1">
        <v>9.3894791977508192E-12</v>
      </c>
      <c r="T64" s="1">
        <f t="shared" si="4"/>
        <v>938.94791977508191</v>
      </c>
      <c r="U64">
        <v>1089.2495800392001</v>
      </c>
      <c r="V64" s="11">
        <v>0.29499999999999998</v>
      </c>
      <c r="W64" s="13">
        <v>0.18572541739659101</v>
      </c>
      <c r="X64">
        <v>6.7740954069101997</v>
      </c>
      <c r="Y64">
        <f t="shared" si="5"/>
        <v>1.6162754448938332E-2</v>
      </c>
      <c r="Z64" t="s">
        <v>1428</v>
      </c>
      <c r="AA64" t="s">
        <v>1429</v>
      </c>
      <c r="AB64" t="s">
        <v>1430</v>
      </c>
      <c r="AC64" s="1">
        <v>1.37578513522532E-11</v>
      </c>
      <c r="AD64" s="1">
        <f t="shared" si="6"/>
        <v>1375.7851352253199</v>
      </c>
      <c r="AE64">
        <v>851.20710060387705</v>
      </c>
      <c r="AF64" s="11">
        <v>0.29499999999999998</v>
      </c>
      <c r="AG64" s="13">
        <v>0.49526777972424302</v>
      </c>
      <c r="AH64">
        <v>11.0620514772408</v>
      </c>
      <c r="AI64">
        <f t="shared" si="7"/>
        <v>4.3100678530502243E-2</v>
      </c>
      <c r="AJ64" t="s">
        <v>2028</v>
      </c>
      <c r="AK64" t="s">
        <v>2029</v>
      </c>
      <c r="AL64" t="s">
        <v>2030</v>
      </c>
      <c r="AM64" s="1">
        <v>4.0687592365610499E-11</v>
      </c>
      <c r="AN64" s="1">
        <f t="shared" si="8"/>
        <v>4068.7592365610499</v>
      </c>
      <c r="AO64">
        <v>944.01280334405999</v>
      </c>
    </row>
    <row r="65" spans="1:41" x14ac:dyDescent="0.25">
      <c r="A65" s="11">
        <v>0.3</v>
      </c>
      <c r="B65" s="13">
        <f t="shared" si="0"/>
        <v>600</v>
      </c>
      <c r="C65" s="13">
        <v>1.8887330582704202E-2</v>
      </c>
      <c r="D65">
        <v>2.1784648040462402</v>
      </c>
      <c r="E65">
        <f t="shared" si="1"/>
        <v>1.699859752443378E-3</v>
      </c>
      <c r="F65" t="s">
        <v>532</v>
      </c>
      <c r="G65" t="s">
        <v>133</v>
      </c>
      <c r="H65" t="s">
        <v>533</v>
      </c>
      <c r="I65" s="1">
        <v>3.236062412507E-12</v>
      </c>
      <c r="J65" s="1">
        <f t="shared" si="2"/>
        <v>323.60624125070001</v>
      </c>
      <c r="K65">
        <v>1903.72317943024</v>
      </c>
      <c r="L65" s="11">
        <v>0.3</v>
      </c>
      <c r="M65" s="13">
        <v>0.100732429774422</v>
      </c>
      <c r="N65">
        <v>5.0309489641448897</v>
      </c>
      <c r="O65">
        <f t="shared" si="3"/>
        <v>9.0659186796979794E-3</v>
      </c>
      <c r="P65" t="s">
        <v>831</v>
      </c>
      <c r="Q65" t="s">
        <v>832</v>
      </c>
      <c r="R65" t="s">
        <v>833</v>
      </c>
      <c r="S65" s="1">
        <v>9.7408572522015208E-12</v>
      </c>
      <c r="T65" s="1">
        <f t="shared" si="4"/>
        <v>974.08572522015209</v>
      </c>
      <c r="U65">
        <v>1074.4478961646701</v>
      </c>
      <c r="V65" s="11">
        <v>0.3</v>
      </c>
      <c r="W65" s="13">
        <v>0.18887330582704201</v>
      </c>
      <c r="X65">
        <v>6.88891058329851</v>
      </c>
      <c r="Y65">
        <f t="shared" si="5"/>
        <v>1.6998597524433778E-2</v>
      </c>
      <c r="Z65" t="s">
        <v>1431</v>
      </c>
      <c r="AA65" t="s">
        <v>1432</v>
      </c>
      <c r="AB65" t="s">
        <v>1433</v>
      </c>
      <c r="AC65" s="1">
        <v>1.4284789036477801E-11</v>
      </c>
      <c r="AD65" s="1">
        <f t="shared" si="6"/>
        <v>1428.47890364778</v>
      </c>
      <c r="AE65">
        <v>840.35103578073904</v>
      </c>
      <c r="AF65" s="11">
        <v>0.3</v>
      </c>
      <c r="AG65" s="13">
        <v>0.50366214887211103</v>
      </c>
      <c r="AH65">
        <v>11.2495438751601</v>
      </c>
      <c r="AI65">
        <f t="shared" si="7"/>
        <v>4.5329593398489992E-2</v>
      </c>
      <c r="AJ65" t="s">
        <v>2031</v>
      </c>
      <c r="AK65" t="s">
        <v>2032</v>
      </c>
      <c r="AL65" t="s">
        <v>2033</v>
      </c>
      <c r="AM65" s="1">
        <v>4.32723127397795E-11</v>
      </c>
      <c r="AN65" s="1">
        <f t="shared" si="8"/>
        <v>4327.23127397795</v>
      </c>
      <c r="AO65">
        <v>954.61506480711</v>
      </c>
    </row>
    <row r="66" spans="1:41" x14ac:dyDescent="0.25">
      <c r="A66" s="11">
        <v>0.30499999999999999</v>
      </c>
      <c r="B66" s="13">
        <f t="shared" si="0"/>
        <v>610</v>
      </c>
      <c r="C66" s="13">
        <v>1.92021194257492E-2</v>
      </c>
      <c r="D66">
        <v>2.21477255078034</v>
      </c>
      <c r="E66">
        <f t="shared" si="1"/>
        <v>1.7862771595803192E-3</v>
      </c>
      <c r="F66" t="s">
        <v>534</v>
      </c>
      <c r="G66" t="s">
        <v>535</v>
      </c>
      <c r="H66" t="s">
        <v>536</v>
      </c>
      <c r="I66" s="1">
        <v>3.3738108877939899E-12</v>
      </c>
      <c r="J66" s="1">
        <f t="shared" si="2"/>
        <v>337.38108877939897</v>
      </c>
      <c r="K66">
        <v>1888.7387490229401</v>
      </c>
      <c r="L66" s="11">
        <v>0.30499999999999999</v>
      </c>
      <c r="M66" s="13">
        <v>0.102411303603996</v>
      </c>
      <c r="N66">
        <v>5.1147981135473</v>
      </c>
      <c r="O66">
        <f t="shared" si="3"/>
        <v>9.5268115177617272E-3</v>
      </c>
      <c r="P66" t="s">
        <v>834</v>
      </c>
      <c r="Q66" t="s">
        <v>835</v>
      </c>
      <c r="R66" t="s">
        <v>836</v>
      </c>
      <c r="S66" s="1">
        <v>1.0098792263010499E-11</v>
      </c>
      <c r="T66" s="1">
        <f t="shared" si="4"/>
        <v>1009.8792263010499</v>
      </c>
      <c r="U66">
        <v>1060.0390533792399</v>
      </c>
      <c r="V66" s="11">
        <v>0.30499999999999999</v>
      </c>
      <c r="W66" s="13">
        <v>0.19202119425749201</v>
      </c>
      <c r="X66">
        <v>7.0037257596868203</v>
      </c>
      <c r="Y66">
        <f t="shared" si="5"/>
        <v>1.7862771595803191E-2</v>
      </c>
      <c r="Z66" t="s">
        <v>1434</v>
      </c>
      <c r="AA66" t="s">
        <v>1435</v>
      </c>
      <c r="AB66" t="s">
        <v>1436</v>
      </c>
      <c r="AC66" s="1">
        <v>1.4824124327017599E-11</v>
      </c>
      <c r="AD66" s="1">
        <f t="shared" si="6"/>
        <v>1482.4124327017598</v>
      </c>
      <c r="AE66">
        <v>829.88937341058897</v>
      </c>
      <c r="AF66" s="11">
        <v>0.30499999999999999</v>
      </c>
      <c r="AG66" s="13">
        <v>0.51205651801997998</v>
      </c>
      <c r="AH66">
        <v>11.437036273079499</v>
      </c>
      <c r="AI66">
        <f t="shared" si="7"/>
        <v>4.7634057588808641E-2</v>
      </c>
      <c r="AJ66" t="s">
        <v>2034</v>
      </c>
      <c r="AK66" t="s">
        <v>2035</v>
      </c>
      <c r="AL66" t="s">
        <v>2036</v>
      </c>
      <c r="AM66" s="1">
        <v>4.6006419694304198E-11</v>
      </c>
      <c r="AN66" s="1">
        <f t="shared" si="8"/>
        <v>4600.6419694304195</v>
      </c>
      <c r="AO66">
        <v>965.83037480126802</v>
      </c>
    </row>
    <row r="67" spans="1:41" x14ac:dyDescent="0.25">
      <c r="A67" s="11">
        <v>0.31</v>
      </c>
      <c r="B67" s="13">
        <f t="shared" si="0"/>
        <v>620</v>
      </c>
      <c r="C67" s="13">
        <v>1.9516908268794299E-2</v>
      </c>
      <c r="D67">
        <v>2.2510802975144499</v>
      </c>
      <c r="E67">
        <f t="shared" si="1"/>
        <v>1.8755748846311321E-3</v>
      </c>
      <c r="F67" t="s">
        <v>241</v>
      </c>
      <c r="G67" t="s">
        <v>314</v>
      </c>
      <c r="H67" t="s">
        <v>393</v>
      </c>
      <c r="I67" s="1">
        <v>3.5143864986140899E-12</v>
      </c>
      <c r="J67" s="1">
        <f t="shared" si="2"/>
        <v>351.43864986140898</v>
      </c>
      <c r="K67">
        <v>1873.7649599660001</v>
      </c>
      <c r="L67" s="11">
        <v>0.31</v>
      </c>
      <c r="M67" s="13">
        <v>0.10409017743357001</v>
      </c>
      <c r="N67">
        <v>5.19864726294972</v>
      </c>
      <c r="O67">
        <f t="shared" si="3"/>
        <v>1.0003066051366076E-2</v>
      </c>
      <c r="P67" t="s">
        <v>837</v>
      </c>
      <c r="Q67" t="s">
        <v>838</v>
      </c>
      <c r="R67" t="s">
        <v>839</v>
      </c>
      <c r="S67" s="1">
        <v>1.0463304658538599E-11</v>
      </c>
      <c r="T67" s="1">
        <f t="shared" si="4"/>
        <v>1046.33046585386</v>
      </c>
      <c r="U67">
        <v>1046.0097538903799</v>
      </c>
      <c r="V67" s="11">
        <v>0.31</v>
      </c>
      <c r="W67" s="13">
        <v>0.195169082687943</v>
      </c>
      <c r="X67">
        <v>7.11854093607512</v>
      </c>
      <c r="Y67">
        <f t="shared" si="5"/>
        <v>1.8755748846311322E-2</v>
      </c>
      <c r="Z67" t="s">
        <v>1437</v>
      </c>
      <c r="AA67" t="s">
        <v>1438</v>
      </c>
      <c r="AB67" t="s">
        <v>1439</v>
      </c>
      <c r="AC67" s="1">
        <v>1.5376124677343599E-11</v>
      </c>
      <c r="AD67" s="1">
        <f t="shared" si="6"/>
        <v>1537.6124677343598</v>
      </c>
      <c r="AE67">
        <v>819.80862525612395</v>
      </c>
      <c r="AF67" s="11">
        <v>0.31</v>
      </c>
      <c r="AG67" s="13">
        <v>0.52045088716784804</v>
      </c>
      <c r="AH67">
        <v>11.624528670998799</v>
      </c>
      <c r="AI67">
        <f t="shared" si="7"/>
        <v>5.00153302568302E-2</v>
      </c>
      <c r="AJ67" t="s">
        <v>2037</v>
      </c>
      <c r="AK67" t="s">
        <v>2038</v>
      </c>
      <c r="AL67" t="s">
        <v>2039</v>
      </c>
      <c r="AM67" s="1">
        <v>4.8896938030602798E-11</v>
      </c>
      <c r="AN67" s="1">
        <f t="shared" si="8"/>
        <v>4889.6938030602796</v>
      </c>
      <c r="AO67">
        <v>977.639011469396</v>
      </c>
    </row>
    <row r="68" spans="1:41" x14ac:dyDescent="0.25">
      <c r="A68" s="11">
        <v>0.315</v>
      </c>
      <c r="B68" s="13">
        <f t="shared" si="0"/>
        <v>630</v>
      </c>
      <c r="C68" s="13">
        <v>1.9831697111839401E-2</v>
      </c>
      <c r="D68">
        <v>2.2873880442485501</v>
      </c>
      <c r="E68">
        <f t="shared" si="1"/>
        <v>1.9678001459222643E-3</v>
      </c>
      <c r="F68" t="s">
        <v>242</v>
      </c>
      <c r="G68" t="s">
        <v>315</v>
      </c>
      <c r="H68" t="s">
        <v>394</v>
      </c>
      <c r="I68" s="1">
        <v>3.6577846919020602E-12</v>
      </c>
      <c r="J68" s="1">
        <f t="shared" si="2"/>
        <v>365.77846919020601</v>
      </c>
      <c r="K68">
        <v>1858.8191994404699</v>
      </c>
      <c r="L68" s="11">
        <v>0.315</v>
      </c>
      <c r="M68" s="13">
        <v>0.105769051263143</v>
      </c>
      <c r="N68">
        <v>5.2824964123521303</v>
      </c>
      <c r="O68">
        <f t="shared" si="3"/>
        <v>1.0494934111585365E-2</v>
      </c>
      <c r="P68" t="s">
        <v>840</v>
      </c>
      <c r="Q68" t="s">
        <v>841</v>
      </c>
      <c r="R68" t="s">
        <v>842</v>
      </c>
      <c r="S68" s="1">
        <v>1.08344161218228E-11</v>
      </c>
      <c r="T68" s="1">
        <f t="shared" si="4"/>
        <v>1083.4416121822799</v>
      </c>
      <c r="U68">
        <v>1032.3472264454399</v>
      </c>
      <c r="V68" s="11">
        <v>0.315</v>
      </c>
      <c r="W68" s="13">
        <v>0.198316971118394</v>
      </c>
      <c r="X68">
        <v>7.2333561124634302</v>
      </c>
      <c r="Y68">
        <f t="shared" si="5"/>
        <v>1.9678001459222647E-2</v>
      </c>
      <c r="Z68" t="s">
        <v>1440</v>
      </c>
      <c r="AA68" t="s">
        <v>1441</v>
      </c>
      <c r="AB68" t="s">
        <v>1442</v>
      </c>
      <c r="AC68" s="1">
        <v>1.5941070478748201E-11</v>
      </c>
      <c r="AD68" s="1">
        <f t="shared" si="6"/>
        <v>1594.1070478748202</v>
      </c>
      <c r="AE68">
        <v>810.09601060259297</v>
      </c>
      <c r="AF68" s="11">
        <v>0.315</v>
      </c>
      <c r="AG68" s="13">
        <v>0.52884525631571699</v>
      </c>
      <c r="AH68">
        <v>11.812021068918099</v>
      </c>
      <c r="AI68">
        <f t="shared" si="7"/>
        <v>5.2474670557927018E-2</v>
      </c>
      <c r="AJ68" t="s">
        <v>2040</v>
      </c>
      <c r="AK68" t="s">
        <v>2041</v>
      </c>
      <c r="AL68" t="s">
        <v>2042</v>
      </c>
      <c r="AM68" s="1">
        <v>5.1951057188905797E-11</v>
      </c>
      <c r="AN68" s="1">
        <f t="shared" si="8"/>
        <v>5195.1057188905797</v>
      </c>
      <c r="AO68">
        <v>990.02159778319799</v>
      </c>
    </row>
    <row r="69" spans="1:41" x14ac:dyDescent="0.25">
      <c r="A69" s="11">
        <v>0.32</v>
      </c>
      <c r="B69" s="13">
        <f t="shared" si="0"/>
        <v>640</v>
      </c>
      <c r="C69" s="13">
        <v>2.0146485954884399E-2</v>
      </c>
      <c r="D69">
        <v>2.3236957909826499</v>
      </c>
      <c r="E69">
        <f t="shared" si="1"/>
        <v>2.0630001617801623E-3</v>
      </c>
      <c r="F69" t="s">
        <v>243</v>
      </c>
      <c r="G69" t="s">
        <v>316</v>
      </c>
      <c r="H69" t="s">
        <v>196</v>
      </c>
      <c r="I69" s="1">
        <v>3.8040011326139102E-12</v>
      </c>
      <c r="J69" s="1">
        <f t="shared" si="2"/>
        <v>380.40011326139103</v>
      </c>
      <c r="K69">
        <v>1843.91703068575</v>
      </c>
      <c r="L69" s="11">
        <v>0.32</v>
      </c>
      <c r="M69" s="13">
        <v>0.107447925092717</v>
      </c>
      <c r="N69">
        <v>5.3663455617545397</v>
      </c>
      <c r="O69">
        <f t="shared" si="3"/>
        <v>1.1002667529494222E-2</v>
      </c>
      <c r="P69" t="s">
        <v>843</v>
      </c>
      <c r="Q69" t="s">
        <v>844</v>
      </c>
      <c r="R69" t="s">
        <v>845</v>
      </c>
      <c r="S69" s="1">
        <v>1.12121496236437E-11</v>
      </c>
      <c r="T69" s="1">
        <f t="shared" si="4"/>
        <v>1121.21496236437</v>
      </c>
      <c r="U69">
        <v>1019.03920968146</v>
      </c>
      <c r="V69" s="11">
        <v>0.32</v>
      </c>
      <c r="W69" s="13">
        <v>0.20146485954884399</v>
      </c>
      <c r="X69">
        <v>7.3481712888517396</v>
      </c>
      <c r="Y69">
        <f t="shared" si="5"/>
        <v>2.0630001617801624E-2</v>
      </c>
      <c r="Z69" t="s">
        <v>1443</v>
      </c>
      <c r="AA69" t="s">
        <v>1444</v>
      </c>
      <c r="AB69" t="s">
        <v>1445</v>
      </c>
      <c r="AC69" s="1">
        <v>1.6519255399919901E-11</v>
      </c>
      <c r="AD69" s="1">
        <f t="shared" si="6"/>
        <v>1651.92553999199</v>
      </c>
      <c r="AE69">
        <v>800.73941369279396</v>
      </c>
      <c r="AF69" s="11">
        <v>0.32</v>
      </c>
      <c r="AG69" s="13">
        <v>0.53723962546358495</v>
      </c>
      <c r="AH69">
        <v>11.999513466837501</v>
      </c>
      <c r="AI69">
        <f t="shared" si="7"/>
        <v>5.50133376474711E-2</v>
      </c>
      <c r="AJ69" t="s">
        <v>2043</v>
      </c>
      <c r="AK69" t="s">
        <v>2044</v>
      </c>
      <c r="AL69" t="s">
        <v>2045</v>
      </c>
      <c r="AM69" s="1">
        <v>5.5176125976980497E-11</v>
      </c>
      <c r="AN69" s="1">
        <f t="shared" si="8"/>
        <v>5517.6125976980493</v>
      </c>
      <c r="AO69">
        <v>1002.9590702268</v>
      </c>
    </row>
    <row r="70" spans="1:41" x14ac:dyDescent="0.25">
      <c r="A70" s="11">
        <v>0.32500000000000001</v>
      </c>
      <c r="B70" s="13">
        <f t="shared" si="0"/>
        <v>650</v>
      </c>
      <c r="C70" s="13">
        <v>2.0461274797929498E-2</v>
      </c>
      <c r="D70">
        <v>2.3600035377167599</v>
      </c>
      <c r="E70">
        <f t="shared" si="1"/>
        <v>2.1612221505313035E-3</v>
      </c>
      <c r="F70" t="s">
        <v>71</v>
      </c>
      <c r="G70" t="s">
        <v>134</v>
      </c>
      <c r="H70" t="s">
        <v>197</v>
      </c>
      <c r="I70" s="1">
        <v>3.9530316967594298E-12</v>
      </c>
      <c r="J70" s="1">
        <f t="shared" si="2"/>
        <v>395.30316967594297</v>
      </c>
      <c r="K70">
        <v>1829.0723587983</v>
      </c>
      <c r="L70" s="11">
        <v>0.32500000000000001</v>
      </c>
      <c r="M70" s="13">
        <v>0.109126798922291</v>
      </c>
      <c r="N70">
        <v>5.4501947111569597</v>
      </c>
      <c r="O70">
        <f t="shared" si="3"/>
        <v>1.1526518136166987E-2</v>
      </c>
      <c r="P70" t="s">
        <v>846</v>
      </c>
      <c r="Q70" t="s">
        <v>847</v>
      </c>
      <c r="R70" t="s">
        <v>848</v>
      </c>
      <c r="S70" s="1">
        <v>1.15965294562181E-11</v>
      </c>
      <c r="T70" s="1">
        <f t="shared" si="4"/>
        <v>1159.65294562181</v>
      </c>
      <c r="U70">
        <v>1006.07393483653</v>
      </c>
      <c r="V70" s="11">
        <v>0.32500000000000001</v>
      </c>
      <c r="W70" s="13">
        <v>0.20461274797929499</v>
      </c>
      <c r="X70">
        <v>7.4629864652400499</v>
      </c>
      <c r="Y70">
        <f t="shared" si="5"/>
        <v>2.1612221505313035E-2</v>
      </c>
      <c r="Z70" t="s">
        <v>1446</v>
      </c>
      <c r="AA70" t="s">
        <v>1447</v>
      </c>
      <c r="AB70" t="s">
        <v>1448</v>
      </c>
      <c r="AC70" s="1">
        <v>1.71109867271868E-11</v>
      </c>
      <c r="AD70" s="1">
        <f t="shared" si="6"/>
        <v>1711.0986727186801</v>
      </c>
      <c r="AE70">
        <v>791.72734385404499</v>
      </c>
      <c r="AF70" s="11">
        <v>0.32500000000000001</v>
      </c>
      <c r="AG70" s="13">
        <v>0.54563399461145401</v>
      </c>
      <c r="AH70">
        <v>12.1870058647568</v>
      </c>
      <c r="AI70">
        <f t="shared" si="7"/>
        <v>5.7632590680834837E-2</v>
      </c>
      <c r="AJ70" t="s">
        <v>2046</v>
      </c>
      <c r="AK70" t="s">
        <v>2047</v>
      </c>
      <c r="AL70" t="s">
        <v>2048</v>
      </c>
      <c r="AM70" s="1">
        <v>5.8579646952800805E-11</v>
      </c>
      <c r="AN70" s="1">
        <f t="shared" si="8"/>
        <v>5857.9646952800804</v>
      </c>
      <c r="AO70">
        <v>1016.4326514005</v>
      </c>
    </row>
    <row r="71" spans="1:41" x14ac:dyDescent="0.25">
      <c r="A71" s="11">
        <v>0.33</v>
      </c>
      <c r="B71" s="13">
        <f t="shared" ref="B71:B134" si="9">2*A71*1000</f>
        <v>660</v>
      </c>
      <c r="C71" s="13">
        <v>2.0776063640974601E-2</v>
      </c>
      <c r="D71">
        <v>2.3963112844508601</v>
      </c>
      <c r="E71">
        <f t="shared" ref="E71:E134" si="10">C71*A71*A71</f>
        <v>2.2625133305021342E-3</v>
      </c>
      <c r="F71" t="s">
        <v>72</v>
      </c>
      <c r="G71" t="s">
        <v>135</v>
      </c>
      <c r="H71" t="s">
        <v>198</v>
      </c>
      <c r="I71" s="1">
        <v>4.10487246372829E-12</v>
      </c>
      <c r="J71" s="1">
        <f t="shared" ref="J71:J134" si="11">100000000000000*I71</f>
        <v>410.48724637282902</v>
      </c>
      <c r="K71">
        <v>1814.29758153835</v>
      </c>
      <c r="L71" s="11">
        <v>0.33</v>
      </c>
      <c r="M71" s="13">
        <v>0.110805672751864</v>
      </c>
      <c r="N71">
        <v>5.53404386055937</v>
      </c>
      <c r="O71">
        <f t="shared" ref="O71:O134" si="12">M71*L71*L71</f>
        <v>1.2066737762677989E-2</v>
      </c>
      <c r="P71" t="s">
        <v>849</v>
      </c>
      <c r="Q71" t="s">
        <v>850</v>
      </c>
      <c r="R71" t="s">
        <v>851</v>
      </c>
      <c r="S71" s="1">
        <v>1.19875812675748E-11</v>
      </c>
      <c r="T71" s="1">
        <f t="shared" ref="T71:T134" si="13">100000000000000*S71</f>
        <v>1198.7581267574799</v>
      </c>
      <c r="U71">
        <v>993.44010811703902</v>
      </c>
      <c r="V71" s="11">
        <v>0.33</v>
      </c>
      <c r="W71" s="13">
        <v>0.20776063640974601</v>
      </c>
      <c r="X71">
        <v>7.5778016416283602</v>
      </c>
      <c r="Y71">
        <f t="shared" ref="Y71:Y134" si="14">W71*V71*V71</f>
        <v>2.262513330502134E-2</v>
      </c>
      <c r="Z71" t="s">
        <v>1449</v>
      </c>
      <c r="AA71" t="s">
        <v>1450</v>
      </c>
      <c r="AB71" t="s">
        <v>1451</v>
      </c>
      <c r="AC71" s="1">
        <v>1.7716585705008002E-11</v>
      </c>
      <c r="AD71" s="1">
        <f t="shared" ref="AD71:AD134" si="15">100000000000000*AC71</f>
        <v>1771.6585705008001</v>
      </c>
      <c r="AE71">
        <v>783.04889815062802</v>
      </c>
      <c r="AF71" s="11">
        <v>0.33</v>
      </c>
      <c r="AG71" s="13">
        <v>0.55402836375932196</v>
      </c>
      <c r="AH71">
        <v>12.3744982626761</v>
      </c>
      <c r="AI71">
        <f t="shared" ref="AI71:AI134" si="16">AG71*AF71*AF71</f>
        <v>6.0333688813390171E-2</v>
      </c>
      <c r="AJ71" t="s">
        <v>2049</v>
      </c>
      <c r="AK71" t="s">
        <v>2050</v>
      </c>
      <c r="AL71" t="s">
        <v>2051</v>
      </c>
      <c r="AM71" s="1">
        <v>6.2169270474030296E-11</v>
      </c>
      <c r="AN71" s="1">
        <f t="shared" ref="AN71:AN134" si="17">100000000000000*AM71</f>
        <v>6216.92704740303</v>
      </c>
      <c r="AO71">
        <v>1030.4238261697801</v>
      </c>
    </row>
    <row r="72" spans="1:41" x14ac:dyDescent="0.25">
      <c r="A72" s="11">
        <v>0.33500000000000002</v>
      </c>
      <c r="B72" s="13">
        <f t="shared" si="9"/>
        <v>670</v>
      </c>
      <c r="C72" s="13">
        <v>2.10908524840197E-2</v>
      </c>
      <c r="D72">
        <v>2.43261903118497</v>
      </c>
      <c r="E72">
        <f t="shared" si="10"/>
        <v>2.366920920019111E-3</v>
      </c>
      <c r="F72" t="s">
        <v>244</v>
      </c>
      <c r="G72" t="s">
        <v>317</v>
      </c>
      <c r="H72" t="s">
        <v>395</v>
      </c>
      <c r="I72" s="1">
        <v>4.2595197089078198E-12</v>
      </c>
      <c r="J72" s="1">
        <f t="shared" si="11"/>
        <v>425.95197089078198</v>
      </c>
      <c r="K72">
        <v>1799.6037268847299</v>
      </c>
      <c r="L72" s="11">
        <v>0.33500000000000002</v>
      </c>
      <c r="M72" s="13">
        <v>0.112484546581438</v>
      </c>
      <c r="N72">
        <v>5.6178930099617901</v>
      </c>
      <c r="O72">
        <f t="shared" si="12"/>
        <v>1.2623578240101883E-2</v>
      </c>
      <c r="P72" t="s">
        <v>852</v>
      </c>
      <c r="Q72" t="s">
        <v>853</v>
      </c>
      <c r="R72" t="s">
        <v>854</v>
      </c>
      <c r="S72" s="1">
        <v>1.23853320966094E-11</v>
      </c>
      <c r="T72" s="1">
        <f t="shared" si="13"/>
        <v>1238.53320966094</v>
      </c>
      <c r="U72">
        <v>981.126892948967</v>
      </c>
      <c r="V72" s="11">
        <v>0.33500000000000002</v>
      </c>
      <c r="W72" s="13">
        <v>0.21090852484019701</v>
      </c>
      <c r="X72">
        <v>7.6926168180166696</v>
      </c>
      <c r="Y72">
        <f t="shared" si="14"/>
        <v>2.3669209200191114E-2</v>
      </c>
      <c r="Z72" t="s">
        <v>1452</v>
      </c>
      <c r="AA72" t="s">
        <v>1453</v>
      </c>
      <c r="AB72" t="s">
        <v>1454</v>
      </c>
      <c r="AC72" s="1">
        <v>1.83363878766267E-11</v>
      </c>
      <c r="AD72" s="1">
        <f t="shared" si="15"/>
        <v>1833.63878766267</v>
      </c>
      <c r="AE72">
        <v>774.693726416456</v>
      </c>
      <c r="AF72" s="11">
        <v>0.33500000000000002</v>
      </c>
      <c r="AG72" s="13">
        <v>0.56242273290719103</v>
      </c>
      <c r="AH72">
        <v>12.5619906605955</v>
      </c>
      <c r="AI72">
        <f t="shared" si="16"/>
        <v>6.3117891200509521E-2</v>
      </c>
      <c r="AJ72" t="s">
        <v>2052</v>
      </c>
      <c r="AK72" t="s">
        <v>2053</v>
      </c>
      <c r="AL72" t="s">
        <v>2054</v>
      </c>
      <c r="AM72" s="1">
        <v>6.5952788427595504E-11</v>
      </c>
      <c r="AN72" s="1">
        <f t="shared" si="17"/>
        <v>6595.2788427595506</v>
      </c>
      <c r="AO72">
        <v>1044.9143210136799</v>
      </c>
    </row>
    <row r="73" spans="1:41" x14ac:dyDescent="0.25">
      <c r="A73" s="11">
        <v>0.34</v>
      </c>
      <c r="B73" s="13">
        <f t="shared" si="9"/>
        <v>680</v>
      </c>
      <c r="C73" s="13">
        <v>2.1405641327064701E-2</v>
      </c>
      <c r="D73">
        <v>2.4689267779190698</v>
      </c>
      <c r="E73">
        <f t="shared" si="10"/>
        <v>2.4744921374086799E-3</v>
      </c>
      <c r="F73" t="s">
        <v>73</v>
      </c>
      <c r="G73" t="s">
        <v>136</v>
      </c>
      <c r="H73" t="s">
        <v>199</v>
      </c>
      <c r="I73" s="1">
        <v>4.4169698958865502E-12</v>
      </c>
      <c r="J73" s="1">
        <f t="shared" si="11"/>
        <v>441.69698958865501</v>
      </c>
      <c r="K73">
        <v>1785.0005781437001</v>
      </c>
      <c r="L73" s="11">
        <v>0.34</v>
      </c>
      <c r="M73" s="13">
        <v>0.114163420411012</v>
      </c>
      <c r="N73">
        <v>5.7017421593642004</v>
      </c>
      <c r="O73">
        <f t="shared" si="12"/>
        <v>1.319729139951299E-2</v>
      </c>
      <c r="P73" t="s">
        <v>855</v>
      </c>
      <c r="Q73" t="s">
        <v>856</v>
      </c>
      <c r="R73" t="s">
        <v>857</v>
      </c>
      <c r="S73" s="1">
        <v>1.2789810408804101E-11</v>
      </c>
      <c r="T73" s="1">
        <f t="shared" si="13"/>
        <v>1278.9810408804101</v>
      </c>
      <c r="U73">
        <v>969.12389229172004</v>
      </c>
      <c r="V73" s="11">
        <v>0.34</v>
      </c>
      <c r="W73" s="13">
        <v>0.21405641327064701</v>
      </c>
      <c r="X73">
        <v>7.8074319944049799</v>
      </c>
      <c r="Y73">
        <f t="shared" si="14"/>
        <v>2.4744921374086796E-2</v>
      </c>
      <c r="Z73" t="s">
        <v>1455</v>
      </c>
      <c r="AA73" t="s">
        <v>1456</v>
      </c>
      <c r="AB73" t="s">
        <v>1457</v>
      </c>
      <c r="AC73" s="1">
        <v>1.8970743424617599E-11</v>
      </c>
      <c r="AD73" s="1">
        <f t="shared" si="15"/>
        <v>1897.0743424617599</v>
      </c>
      <c r="AE73">
        <v>766.65199851812702</v>
      </c>
      <c r="AF73" s="11">
        <v>0.34</v>
      </c>
      <c r="AG73" s="13">
        <v>0.57081710205505898</v>
      </c>
      <c r="AH73">
        <v>12.7494830585148</v>
      </c>
      <c r="AI73">
        <f t="shared" si="16"/>
        <v>6.5986456997564835E-2</v>
      </c>
      <c r="AJ73" t="s">
        <v>2055</v>
      </c>
      <c r="AK73" t="s">
        <v>2056</v>
      </c>
      <c r="AL73" t="s">
        <v>2057</v>
      </c>
      <c r="AM73" s="1">
        <v>6.9938127653662203E-11</v>
      </c>
      <c r="AN73" s="1">
        <f t="shared" si="17"/>
        <v>6993.8127653662204</v>
      </c>
      <c r="AO73">
        <v>1059.88608626529</v>
      </c>
    </row>
    <row r="74" spans="1:41" x14ac:dyDescent="0.25">
      <c r="A74" s="11">
        <v>0.34499999999999997</v>
      </c>
      <c r="B74" s="13">
        <f t="shared" si="9"/>
        <v>690</v>
      </c>
      <c r="C74" s="13">
        <v>2.17204301701098E-2</v>
      </c>
      <c r="D74">
        <v>2.50523452465317</v>
      </c>
      <c r="E74">
        <f t="shared" si="10"/>
        <v>2.5852742009973184E-3</v>
      </c>
      <c r="F74" t="s">
        <v>537</v>
      </c>
      <c r="G74" t="s">
        <v>538</v>
      </c>
      <c r="H74" t="s">
        <v>539</v>
      </c>
      <c r="I74" s="1">
        <v>4.5772196688384402E-12</v>
      </c>
      <c r="J74" s="1">
        <f t="shared" si="11"/>
        <v>457.721966883844</v>
      </c>
      <c r="K74">
        <v>1770.49678795104</v>
      </c>
      <c r="L74" s="11">
        <v>0.34499999999999997</v>
      </c>
      <c r="M74" s="13">
        <v>0.11584229424058599</v>
      </c>
      <c r="N74">
        <v>5.7855913087666204</v>
      </c>
      <c r="O74">
        <f t="shared" si="12"/>
        <v>1.3788129071985745E-2</v>
      </c>
      <c r="P74" t="s">
        <v>858</v>
      </c>
      <c r="Q74" t="s">
        <v>859</v>
      </c>
      <c r="R74" t="s">
        <v>860</v>
      </c>
      <c r="S74" s="1">
        <v>1.32010461326756E-11</v>
      </c>
      <c r="T74" s="1">
        <f t="shared" si="13"/>
        <v>1320.1046132675601</v>
      </c>
      <c r="U74">
        <v>957.42113115963502</v>
      </c>
      <c r="V74" s="11">
        <v>0.34499999999999997</v>
      </c>
      <c r="W74" s="13">
        <v>0.217204301701098</v>
      </c>
      <c r="X74">
        <v>7.9222471707932796</v>
      </c>
      <c r="Y74">
        <f t="shared" si="14"/>
        <v>2.5852742009973187E-2</v>
      </c>
      <c r="Z74" t="s">
        <v>1458</v>
      </c>
      <c r="AA74" t="s">
        <v>1459</v>
      </c>
      <c r="AB74" t="s">
        <v>1460</v>
      </c>
      <c r="AC74" s="1">
        <v>1.9620017511022E-11</v>
      </c>
      <c r="AD74" s="1">
        <f t="shared" si="15"/>
        <v>1962.0017511021999</v>
      </c>
      <c r="AE74">
        <v>758.91437370369601</v>
      </c>
      <c r="AF74" s="11">
        <v>0.34499999999999997</v>
      </c>
      <c r="AG74" s="13">
        <v>0.57921147120292804</v>
      </c>
      <c r="AH74">
        <v>12.9369754564341</v>
      </c>
      <c r="AI74">
        <f t="shared" si="16"/>
        <v>6.8940645359928499E-2</v>
      </c>
      <c r="AJ74" t="s">
        <v>2058</v>
      </c>
      <c r="AK74" t="s">
        <v>2059</v>
      </c>
      <c r="AL74" t="s">
        <v>2060</v>
      </c>
      <c r="AM74" s="1">
        <v>7.41333430791699E-11</v>
      </c>
      <c r="AN74" s="1">
        <f t="shared" si="17"/>
        <v>7413.3343079169899</v>
      </c>
      <c r="AO74">
        <v>1075.3212809675799</v>
      </c>
    </row>
    <row r="75" spans="1:41" x14ac:dyDescent="0.25">
      <c r="A75" s="11">
        <v>0.35</v>
      </c>
      <c r="B75" s="13">
        <f t="shared" si="9"/>
        <v>700</v>
      </c>
      <c r="C75" s="13">
        <v>2.2035219013154899E-2</v>
      </c>
      <c r="D75">
        <v>2.5415422713872799</v>
      </c>
      <c r="E75">
        <f t="shared" si="10"/>
        <v>2.6993143291114746E-3</v>
      </c>
      <c r="F75" t="s">
        <v>74</v>
      </c>
      <c r="G75" t="s">
        <v>137</v>
      </c>
      <c r="H75" t="s">
        <v>200</v>
      </c>
      <c r="I75" s="1">
        <v>4.7402658448187599E-12</v>
      </c>
      <c r="J75" s="1">
        <f t="shared" si="11"/>
        <v>474.026584481876</v>
      </c>
      <c r="K75">
        <v>1756.0999820199199</v>
      </c>
      <c r="L75" s="11">
        <v>0.35</v>
      </c>
      <c r="M75" s="13">
        <v>0.117521168070159</v>
      </c>
      <c r="N75">
        <v>5.8694404581690298</v>
      </c>
      <c r="O75">
        <f t="shared" si="12"/>
        <v>1.4396343088594476E-2</v>
      </c>
      <c r="P75" t="s">
        <v>861</v>
      </c>
      <c r="Q75" t="s">
        <v>862</v>
      </c>
      <c r="R75" t="s">
        <v>863</v>
      </c>
      <c r="S75" s="1">
        <v>1.3619070696831201E-11</v>
      </c>
      <c r="T75" s="1">
        <f t="shared" si="13"/>
        <v>1361.90706968312</v>
      </c>
      <c r="U75">
        <v>946.00903944981098</v>
      </c>
      <c r="V75" s="11">
        <v>0.35</v>
      </c>
      <c r="W75" s="13">
        <v>0.220352190131549</v>
      </c>
      <c r="X75">
        <v>8.0370623471815907</v>
      </c>
      <c r="Y75">
        <f t="shared" si="14"/>
        <v>2.6993143291114748E-2</v>
      </c>
      <c r="Z75" t="s">
        <v>1461</v>
      </c>
      <c r="AA75" t="s">
        <v>1462</v>
      </c>
      <c r="AB75" t="s">
        <v>1463</v>
      </c>
      <c r="AC75" s="1">
        <v>2.0284590616958799E-11</v>
      </c>
      <c r="AD75" s="1">
        <f t="shared" si="15"/>
        <v>2028.4590616958799</v>
      </c>
      <c r="AE75">
        <v>751.47197190761699</v>
      </c>
      <c r="AF75" s="11">
        <v>0.35</v>
      </c>
      <c r="AG75" s="13">
        <v>0.58760584035079599</v>
      </c>
      <c r="AH75">
        <v>13.124467854353499</v>
      </c>
      <c r="AI75">
        <f t="shared" si="16"/>
        <v>7.1981715442972494E-2</v>
      </c>
      <c r="AJ75" t="s">
        <v>2061</v>
      </c>
      <c r="AK75" t="s">
        <v>2062</v>
      </c>
      <c r="AL75" t="s">
        <v>2063</v>
      </c>
      <c r="AM75" s="1">
        <v>7.8546610576343802E-11</v>
      </c>
      <c r="AN75" s="1">
        <f t="shared" si="17"/>
        <v>7854.6610576343801</v>
      </c>
      <c r="AO75">
        <v>1091.20226008746</v>
      </c>
    </row>
    <row r="76" spans="1:41" x14ac:dyDescent="0.25">
      <c r="A76" s="11">
        <v>0.35499999999999998</v>
      </c>
      <c r="B76" s="13">
        <f t="shared" si="9"/>
        <v>710</v>
      </c>
      <c r="C76" s="13">
        <v>2.2350007856199901E-2</v>
      </c>
      <c r="D76">
        <v>2.5778500181213801</v>
      </c>
      <c r="E76">
        <f t="shared" si="10"/>
        <v>2.8166597400775921E-3</v>
      </c>
      <c r="F76" t="s">
        <v>540</v>
      </c>
      <c r="G76" t="s">
        <v>541</v>
      </c>
      <c r="H76" t="s">
        <v>542</v>
      </c>
      <c r="I76" s="1">
        <v>4.9061054060844301E-12</v>
      </c>
      <c r="J76" s="1">
        <f t="shared" si="11"/>
        <v>490.61054060844299</v>
      </c>
      <c r="K76">
        <v>1741.81685358604</v>
      </c>
      <c r="L76" s="11">
        <v>0.35499999999999998</v>
      </c>
      <c r="M76" s="13">
        <v>0.119200041899733</v>
      </c>
      <c r="N76">
        <v>5.9532896075714499</v>
      </c>
      <c r="O76">
        <f t="shared" si="12"/>
        <v>1.5022185280413851E-2</v>
      </c>
      <c r="P76" t="s">
        <v>864</v>
      </c>
      <c r="Q76" t="s">
        <v>865</v>
      </c>
      <c r="R76" t="s">
        <v>866</v>
      </c>
      <c r="S76" s="1">
        <v>1.4043917067776E-11</v>
      </c>
      <c r="T76" s="1">
        <f t="shared" si="13"/>
        <v>1404.3917067775999</v>
      </c>
      <c r="U76">
        <v>934.87843516925795</v>
      </c>
      <c r="V76" s="11">
        <v>0.35499999999999998</v>
      </c>
      <c r="W76" s="13">
        <v>0.22350007856199899</v>
      </c>
      <c r="X76">
        <v>8.1518775235698993</v>
      </c>
      <c r="Y76">
        <f t="shared" si="14"/>
        <v>2.8166597400775921E-2</v>
      </c>
      <c r="Z76" t="s">
        <v>1464</v>
      </c>
      <c r="AA76" t="s">
        <v>1465</v>
      </c>
      <c r="AB76" t="s">
        <v>1466</v>
      </c>
      <c r="AC76" s="1">
        <v>2.09648588814767E-11</v>
      </c>
      <c r="AD76" s="1">
        <f t="shared" si="15"/>
        <v>2096.4858881476698</v>
      </c>
      <c r="AE76">
        <v>744.31634688324596</v>
      </c>
      <c r="AF76" s="11">
        <v>0.35499999999999998</v>
      </c>
      <c r="AG76" s="13">
        <v>0.59600020949866495</v>
      </c>
      <c r="AH76">
        <v>13.311960252272801</v>
      </c>
      <c r="AI76">
        <f t="shared" si="16"/>
        <v>7.5110926402069247E-2</v>
      </c>
      <c r="AJ76" t="s">
        <v>2064</v>
      </c>
      <c r="AK76" t="s">
        <v>2065</v>
      </c>
      <c r="AL76" t="s">
        <v>2066</v>
      </c>
      <c r="AM76" s="1">
        <v>8.3186219563248896E-11</v>
      </c>
      <c r="AN76" s="1">
        <f t="shared" si="17"/>
        <v>8318.6219563248887</v>
      </c>
      <c r="AO76">
        <v>1107.51156386958</v>
      </c>
    </row>
    <row r="77" spans="1:41" x14ac:dyDescent="0.25">
      <c r="A77" s="11">
        <v>0.36</v>
      </c>
      <c r="B77" s="13">
        <f t="shared" si="9"/>
        <v>720</v>
      </c>
      <c r="C77" s="13">
        <v>2.2664796699245E-2</v>
      </c>
      <c r="D77">
        <v>2.6141577648554901</v>
      </c>
      <c r="E77">
        <f t="shared" si="10"/>
        <v>2.937357652222152E-3</v>
      </c>
      <c r="F77" t="s">
        <v>543</v>
      </c>
      <c r="G77" t="s">
        <v>544</v>
      </c>
      <c r="H77" t="s">
        <v>545</v>
      </c>
      <c r="I77" s="1">
        <v>5.0747354926031103E-12</v>
      </c>
      <c r="J77" s="1">
        <f t="shared" si="11"/>
        <v>507.47354926031102</v>
      </c>
      <c r="K77">
        <v>1727.65324943117</v>
      </c>
      <c r="L77" s="11">
        <v>0.36</v>
      </c>
      <c r="M77" s="13">
        <v>0.12087891572930699</v>
      </c>
      <c r="N77">
        <v>6.0371387569738602</v>
      </c>
      <c r="O77">
        <f t="shared" si="12"/>
        <v>1.5665907478518183E-2</v>
      </c>
      <c r="P77" t="s">
        <v>867</v>
      </c>
      <c r="Q77" t="s">
        <v>868</v>
      </c>
      <c r="R77" t="s">
        <v>869</v>
      </c>
      <c r="S77" s="1">
        <v>1.44756197883478E-11</v>
      </c>
      <c r="T77" s="1">
        <f t="shared" si="13"/>
        <v>1447.5619788347801</v>
      </c>
      <c r="U77">
        <v>924.02050811275899</v>
      </c>
      <c r="V77" s="11">
        <v>0.36</v>
      </c>
      <c r="W77" s="13">
        <v>0.22664796699244999</v>
      </c>
      <c r="X77">
        <v>8.2666926999582095</v>
      </c>
      <c r="Y77">
        <f t="shared" si="14"/>
        <v>2.9373576522221518E-2</v>
      </c>
      <c r="Z77" t="s">
        <v>1467</v>
      </c>
      <c r="AA77" t="s">
        <v>1468</v>
      </c>
      <c r="AB77" t="s">
        <v>1469</v>
      </c>
      <c r="AC77" s="1">
        <v>2.1661234439336601E-11</v>
      </c>
      <c r="AD77" s="1">
        <f t="shared" si="15"/>
        <v>2166.1234439336599</v>
      </c>
      <c r="AE77">
        <v>737.43946103906001</v>
      </c>
      <c r="AF77" s="11">
        <v>0.36</v>
      </c>
      <c r="AG77" s="13">
        <v>0.60439457864653301</v>
      </c>
      <c r="AH77">
        <v>13.499452650192101</v>
      </c>
      <c r="AI77">
        <f t="shared" si="16"/>
        <v>7.8329537392590673E-2</v>
      </c>
      <c r="AJ77" t="s">
        <v>2067</v>
      </c>
      <c r="AK77" t="s">
        <v>2068</v>
      </c>
      <c r="AL77" t="s">
        <v>2069</v>
      </c>
      <c r="AM77" s="1">
        <v>8.8060565362630902E-11</v>
      </c>
      <c r="AN77" s="1">
        <f t="shared" si="17"/>
        <v>8806.0565362630896</v>
      </c>
      <c r="AO77">
        <v>1124.2319091107099</v>
      </c>
    </row>
    <row r="78" spans="1:41" x14ac:dyDescent="0.25">
      <c r="A78" s="11">
        <v>0.36499999999999999</v>
      </c>
      <c r="B78" s="13">
        <f t="shared" si="9"/>
        <v>730</v>
      </c>
      <c r="C78" s="13">
        <v>2.2979585542290099E-2</v>
      </c>
      <c r="D78">
        <v>2.6504655115895899</v>
      </c>
      <c r="E78">
        <f t="shared" si="10"/>
        <v>3.0614552838715984E-3</v>
      </c>
      <c r="F78" t="s">
        <v>245</v>
      </c>
      <c r="G78" t="s">
        <v>318</v>
      </c>
      <c r="H78" t="s">
        <v>396</v>
      </c>
      <c r="I78" s="1">
        <v>5.2461533947987503E-12</v>
      </c>
      <c r="J78" s="1">
        <f t="shared" si="11"/>
        <v>524.61533947987505</v>
      </c>
      <c r="K78">
        <v>1713.6142482421999</v>
      </c>
      <c r="L78" s="11">
        <v>0.36499999999999999</v>
      </c>
      <c r="M78" s="13">
        <v>0.12255778955888</v>
      </c>
      <c r="N78">
        <v>6.1209879063762802</v>
      </c>
      <c r="O78">
        <f t="shared" si="12"/>
        <v>1.6327761513981787E-2</v>
      </c>
      <c r="P78" t="s">
        <v>870</v>
      </c>
      <c r="Q78" t="s">
        <v>871</v>
      </c>
      <c r="R78" t="s">
        <v>872</v>
      </c>
      <c r="S78" s="1">
        <v>1.4914215016820501E-11</v>
      </c>
      <c r="T78" s="1">
        <f t="shared" si="13"/>
        <v>1491.4215016820501</v>
      </c>
      <c r="U78">
        <v>913.42680403857503</v>
      </c>
      <c r="V78" s="11">
        <v>0.36499999999999999</v>
      </c>
      <c r="W78" s="13">
        <v>0.22979585542290101</v>
      </c>
      <c r="X78">
        <v>8.3815078763465198</v>
      </c>
      <c r="Y78">
        <f t="shared" si="14"/>
        <v>3.0614552838715985E-2</v>
      </c>
      <c r="Z78" t="s">
        <v>1470</v>
      </c>
      <c r="AA78" t="s">
        <v>1471</v>
      </c>
      <c r="AB78" t="s">
        <v>1472</v>
      </c>
      <c r="AC78" s="1">
        <v>2.2374145757704098E-11</v>
      </c>
      <c r="AD78" s="1">
        <f t="shared" si="15"/>
        <v>2237.41457577041</v>
      </c>
      <c r="AE78">
        <v>730.83366187237505</v>
      </c>
      <c r="AF78" s="11">
        <v>0.36499999999999999</v>
      </c>
      <c r="AG78" s="13">
        <v>0.61278894779440196</v>
      </c>
      <c r="AH78">
        <v>13.6869450481115</v>
      </c>
      <c r="AI78">
        <f t="shared" si="16"/>
        <v>8.1638807569909197E-2</v>
      </c>
      <c r="AJ78" t="s">
        <v>2070</v>
      </c>
      <c r="AK78" t="s">
        <v>2071</v>
      </c>
      <c r="AL78" t="s">
        <v>2072</v>
      </c>
      <c r="AM78" s="1">
        <v>9.3178141338284999E-11</v>
      </c>
      <c r="AN78" s="1">
        <f t="shared" si="17"/>
        <v>9317.8141338285004</v>
      </c>
      <c r="AO78">
        <v>1141.34618218786</v>
      </c>
    </row>
    <row r="79" spans="1:41" x14ac:dyDescent="0.25">
      <c r="A79" s="11">
        <v>0.37</v>
      </c>
      <c r="B79" s="13">
        <f t="shared" si="9"/>
        <v>740</v>
      </c>
      <c r="C79" s="13">
        <v>2.32943743853351E-2</v>
      </c>
      <c r="D79">
        <v>2.6867732583236998</v>
      </c>
      <c r="E79">
        <f t="shared" si="10"/>
        <v>3.1889998533523754E-3</v>
      </c>
      <c r="F79" t="s">
        <v>75</v>
      </c>
      <c r="G79" t="s">
        <v>138</v>
      </c>
      <c r="H79" t="s">
        <v>201</v>
      </c>
      <c r="I79" s="1">
        <v>5.4203565461985103E-12</v>
      </c>
      <c r="J79" s="1">
        <f t="shared" si="11"/>
        <v>542.03565461985102</v>
      </c>
      <c r="K79">
        <v>1699.70423187711</v>
      </c>
      <c r="L79" s="11">
        <v>0.37</v>
      </c>
      <c r="M79" s="13">
        <v>0.124236663388454</v>
      </c>
      <c r="N79">
        <v>6.2048370557786896</v>
      </c>
      <c r="O79">
        <f t="shared" si="12"/>
        <v>1.7007999217879353E-2</v>
      </c>
      <c r="P79" t="s">
        <v>873</v>
      </c>
      <c r="Q79" t="s">
        <v>874</v>
      </c>
      <c r="R79" t="s">
        <v>875</v>
      </c>
      <c r="S79" s="1">
        <v>1.5359740566648199E-11</v>
      </c>
      <c r="T79" s="1">
        <f t="shared" si="13"/>
        <v>1535.97405666482</v>
      </c>
      <c r="U79">
        <v>903.08920937046798</v>
      </c>
      <c r="V79" s="11">
        <v>0.37</v>
      </c>
      <c r="W79" s="13">
        <v>0.23294374385335101</v>
      </c>
      <c r="X79">
        <v>8.4963230527348301</v>
      </c>
      <c r="Y79">
        <f t="shared" si="14"/>
        <v>3.1889998533523756E-2</v>
      </c>
      <c r="Z79" t="s">
        <v>1473</v>
      </c>
      <c r="AA79" t="s">
        <v>1474</v>
      </c>
      <c r="AB79" t="s">
        <v>1475</v>
      </c>
      <c r="AC79" s="1">
        <v>2.3104037971370899E-11</v>
      </c>
      <c r="AD79" s="1">
        <f t="shared" si="15"/>
        <v>2310.4037971370899</v>
      </c>
      <c r="AE79">
        <v>724.49165988776099</v>
      </c>
      <c r="AF79" s="11">
        <v>0.37</v>
      </c>
      <c r="AG79" s="13">
        <v>0.62118331694227102</v>
      </c>
      <c r="AH79">
        <v>13.8744374460308</v>
      </c>
      <c r="AI79">
        <f t="shared" si="16"/>
        <v>8.5039996089396899E-2</v>
      </c>
      <c r="AJ79" t="s">
        <v>2073</v>
      </c>
      <c r="AK79" t="s">
        <v>2074</v>
      </c>
      <c r="AL79" t="s">
        <v>2075</v>
      </c>
      <c r="AM79" s="1">
        <v>9.8547530825177498E-11</v>
      </c>
      <c r="AN79" s="1">
        <f t="shared" si="17"/>
        <v>9854.7530825177491</v>
      </c>
      <c r="AO79">
        <v>1158.83743364218</v>
      </c>
    </row>
    <row r="80" spans="1:41" x14ac:dyDescent="0.25">
      <c r="A80" s="11">
        <v>0.375</v>
      </c>
      <c r="B80" s="13">
        <f t="shared" si="9"/>
        <v>750</v>
      </c>
      <c r="C80" s="13">
        <v>2.3609163228380199E-2</v>
      </c>
      <c r="D80">
        <v>2.7230810050578</v>
      </c>
      <c r="E80">
        <f t="shared" si="10"/>
        <v>3.3200385789909658E-3</v>
      </c>
      <c r="F80" t="s">
        <v>76</v>
      </c>
      <c r="G80" t="s">
        <v>139</v>
      </c>
      <c r="H80" t="s">
        <v>202</v>
      </c>
      <c r="I80" s="1">
        <v>5.5973425163244897E-12</v>
      </c>
      <c r="J80" s="1">
        <f t="shared" si="11"/>
        <v>559.73425163244895</v>
      </c>
      <c r="K80">
        <v>1685.9269502903301</v>
      </c>
      <c r="L80" s="11">
        <v>0.375</v>
      </c>
      <c r="M80" s="13">
        <v>0.12591553721802801</v>
      </c>
      <c r="N80">
        <v>6.2886862051811097</v>
      </c>
      <c r="O80">
        <f t="shared" si="12"/>
        <v>1.7706872421285189E-2</v>
      </c>
      <c r="P80" t="s">
        <v>876</v>
      </c>
      <c r="Q80" t="s">
        <v>877</v>
      </c>
      <c r="R80" t="s">
        <v>878</v>
      </c>
      <c r="S80" s="1">
        <v>1.5812235946840401E-11</v>
      </c>
      <c r="T80" s="1">
        <f t="shared" si="13"/>
        <v>1581.2235946840401</v>
      </c>
      <c r="U80">
        <v>892.99993644460801</v>
      </c>
      <c r="V80" s="11">
        <v>0.375</v>
      </c>
      <c r="W80" s="13">
        <v>0.23609163228380201</v>
      </c>
      <c r="X80">
        <v>8.6111382291231404</v>
      </c>
      <c r="Y80">
        <f t="shared" si="14"/>
        <v>3.3200385789909657E-2</v>
      </c>
      <c r="Z80" t="s">
        <v>1476</v>
      </c>
      <c r="AA80" t="s">
        <v>1477</v>
      </c>
      <c r="AB80" t="s">
        <v>1478</v>
      </c>
      <c r="AC80" s="1">
        <v>2.3851373216445001E-11</v>
      </c>
      <c r="AD80" s="1">
        <f t="shared" si="15"/>
        <v>2385.1373216444999</v>
      </c>
      <c r="AE80">
        <v>718.40650790551899</v>
      </c>
      <c r="AF80" s="11">
        <v>0.375</v>
      </c>
      <c r="AG80" s="13">
        <v>0.62957768609013898</v>
      </c>
      <c r="AH80">
        <v>14.0619298439501</v>
      </c>
      <c r="AI80">
        <f t="shared" si="16"/>
        <v>8.853436210642579E-2</v>
      </c>
      <c r="AJ80" t="s">
        <v>2076</v>
      </c>
      <c r="AK80" t="s">
        <v>2077</v>
      </c>
      <c r="AL80" t="s">
        <v>2078</v>
      </c>
      <c r="AM80" s="1">
        <v>1.0417739887419999E-10</v>
      </c>
      <c r="AN80" s="1">
        <f t="shared" si="17"/>
        <v>10417.739887419999</v>
      </c>
      <c r="AO80">
        <v>1176.6888741906801</v>
      </c>
    </row>
    <row r="81" spans="1:41" x14ac:dyDescent="0.25">
      <c r="A81" s="11">
        <v>0.38</v>
      </c>
      <c r="B81" s="13">
        <f t="shared" si="9"/>
        <v>760</v>
      </c>
      <c r="C81" s="13">
        <v>2.3923952071425302E-2</v>
      </c>
      <c r="D81">
        <v>2.7593887517918998</v>
      </c>
      <c r="E81">
        <f t="shared" si="10"/>
        <v>3.4546186791138138E-3</v>
      </c>
      <c r="F81" t="s">
        <v>77</v>
      </c>
      <c r="G81" t="s">
        <v>140</v>
      </c>
      <c r="H81" t="s">
        <v>203</v>
      </c>
      <c r="I81" s="1">
        <v>5.7771090039856301E-12</v>
      </c>
      <c r="J81" s="1">
        <f t="shared" si="11"/>
        <v>577.71090039856301</v>
      </c>
      <c r="K81">
        <v>1672.2855807251001</v>
      </c>
      <c r="L81" s="11">
        <v>0.38</v>
      </c>
      <c r="M81" s="13">
        <v>0.127594411047601</v>
      </c>
      <c r="N81">
        <v>6.3725353545835199</v>
      </c>
      <c r="O81">
        <f t="shared" si="12"/>
        <v>1.8424632955273582E-2</v>
      </c>
      <c r="P81" t="s">
        <v>879</v>
      </c>
      <c r="Q81" t="s">
        <v>880</v>
      </c>
      <c r="R81" t="s">
        <v>881</v>
      </c>
      <c r="S81" s="1">
        <v>1.62717424029397E-11</v>
      </c>
      <c r="T81" s="1">
        <f t="shared" si="13"/>
        <v>1627.1742402939699</v>
      </c>
      <c r="U81">
        <v>883.15150931037897</v>
      </c>
      <c r="V81" s="11">
        <v>0.38</v>
      </c>
      <c r="W81" s="13">
        <v>0.239239520714253</v>
      </c>
      <c r="X81">
        <v>8.7259534055114401</v>
      </c>
      <c r="Y81">
        <f t="shared" si="14"/>
        <v>3.4546186791138134E-2</v>
      </c>
      <c r="Z81" t="s">
        <v>1479</v>
      </c>
      <c r="AA81" t="s">
        <v>1480</v>
      </c>
      <c r="AB81" t="s">
        <v>1481</v>
      </c>
      <c r="AC81" s="1">
        <v>2.4616630962238599E-11</v>
      </c>
      <c r="AD81" s="1">
        <f t="shared" si="15"/>
        <v>2461.6630962238601</v>
      </c>
      <c r="AE81">
        <v>712.57158166450301</v>
      </c>
      <c r="AF81" s="11">
        <v>0.38</v>
      </c>
      <c r="AG81" s="13">
        <v>0.63797205523800704</v>
      </c>
      <c r="AH81">
        <v>14.2494222418695</v>
      </c>
      <c r="AI81">
        <f t="shared" si="16"/>
        <v>9.2123164776368213E-2</v>
      </c>
      <c r="AJ81" t="s">
        <v>2079</v>
      </c>
      <c r="AK81" t="s">
        <v>2080</v>
      </c>
      <c r="AL81" t="s">
        <v>2081</v>
      </c>
      <c r="AM81" s="1">
        <v>1.1007648382982801E-10</v>
      </c>
      <c r="AN81" s="1">
        <f t="shared" si="17"/>
        <v>11007.648382982801</v>
      </c>
      <c r="AO81">
        <v>1194.8838720102899</v>
      </c>
    </row>
    <row r="82" spans="1:41" x14ac:dyDescent="0.25">
      <c r="A82" s="11">
        <v>0.38500000000000001</v>
      </c>
      <c r="B82" s="13">
        <f t="shared" si="9"/>
        <v>770</v>
      </c>
      <c r="C82" s="13">
        <v>2.42387409144703E-2</v>
      </c>
      <c r="D82">
        <v>2.7956964985260102</v>
      </c>
      <c r="E82">
        <f t="shared" si="10"/>
        <v>3.59278737204736E-3</v>
      </c>
      <c r="F82" t="s">
        <v>546</v>
      </c>
      <c r="G82" t="s">
        <v>547</v>
      </c>
      <c r="H82" t="s">
        <v>548</v>
      </c>
      <c r="I82" s="1">
        <v>5.9596538306580197E-12</v>
      </c>
      <c r="J82" s="1">
        <f t="shared" si="11"/>
        <v>595.96538306580203</v>
      </c>
      <c r="K82">
        <v>1658.7827815877399</v>
      </c>
      <c r="L82" s="11">
        <v>0.38500000000000001</v>
      </c>
      <c r="M82" s="13">
        <v>0.12927328487717499</v>
      </c>
      <c r="N82">
        <v>6.45638450398594</v>
      </c>
      <c r="O82">
        <f t="shared" si="12"/>
        <v>1.9161532650919265E-2</v>
      </c>
      <c r="P82" t="s">
        <v>882</v>
      </c>
      <c r="Q82" t="s">
        <v>883</v>
      </c>
      <c r="R82" t="s">
        <v>884</v>
      </c>
      <c r="S82" s="1">
        <v>1.6738302958574599E-11</v>
      </c>
      <c r="T82" s="1">
        <f t="shared" si="13"/>
        <v>1673.83029585746</v>
      </c>
      <c r="U82">
        <v>873.53675008724201</v>
      </c>
      <c r="V82" s="11">
        <v>0.38500000000000001</v>
      </c>
      <c r="W82" s="13">
        <v>0.242387409144703</v>
      </c>
      <c r="X82">
        <v>8.8407685818997503</v>
      </c>
      <c r="Y82">
        <f t="shared" si="14"/>
        <v>3.5927873720473603E-2</v>
      </c>
      <c r="Z82" t="s">
        <v>1482</v>
      </c>
      <c r="AA82" t="s">
        <v>1483</v>
      </c>
      <c r="AB82" t="s">
        <v>1484</v>
      </c>
      <c r="AC82" s="1">
        <v>2.5400308341154699E-11</v>
      </c>
      <c r="AD82" s="1">
        <f t="shared" si="15"/>
        <v>2540.03083411547</v>
      </c>
      <c r="AE82">
        <v>706.98056163229501</v>
      </c>
      <c r="AF82" s="11">
        <v>0.38500000000000001</v>
      </c>
      <c r="AG82" s="13">
        <v>0.64636642438587599</v>
      </c>
      <c r="AH82">
        <v>14.4369146397888</v>
      </c>
      <c r="AI82">
        <f t="shared" si="16"/>
        <v>9.580766325459647E-2</v>
      </c>
      <c r="AJ82" t="s">
        <v>2082</v>
      </c>
      <c r="AK82" t="s">
        <v>2083</v>
      </c>
      <c r="AL82" t="s">
        <v>2084</v>
      </c>
      <c r="AM82" s="1">
        <v>1.16253588760559E-10</v>
      </c>
      <c r="AN82" s="1">
        <f t="shared" si="17"/>
        <v>11625.3588760559</v>
      </c>
      <c r="AO82">
        <v>1213.4059511672899</v>
      </c>
    </row>
    <row r="83" spans="1:41" x14ac:dyDescent="0.25">
      <c r="A83" s="11">
        <v>0.39</v>
      </c>
      <c r="B83" s="13">
        <f t="shared" si="9"/>
        <v>780</v>
      </c>
      <c r="C83" s="13">
        <v>2.4553529757515399E-2</v>
      </c>
      <c r="D83">
        <v>2.83200424526011</v>
      </c>
      <c r="E83">
        <f t="shared" si="10"/>
        <v>3.7345918761180923E-3</v>
      </c>
      <c r="F83" t="s">
        <v>549</v>
      </c>
      <c r="G83" t="s">
        <v>319</v>
      </c>
      <c r="H83" t="s">
        <v>550</v>
      </c>
      <c r="I83" s="1">
        <v>6.1449749339458802E-12</v>
      </c>
      <c r="J83" s="1">
        <f t="shared" si="11"/>
        <v>614.49749339458799</v>
      </c>
      <c r="K83">
        <v>1645.42074148494</v>
      </c>
      <c r="L83" s="11">
        <v>0.39</v>
      </c>
      <c r="M83" s="13">
        <v>0.13095215870674901</v>
      </c>
      <c r="N83">
        <v>6.5402336533883503</v>
      </c>
      <c r="O83">
        <f t="shared" si="12"/>
        <v>1.9917823339296526E-2</v>
      </c>
      <c r="P83" t="s">
        <v>885</v>
      </c>
      <c r="Q83" t="s">
        <v>886</v>
      </c>
      <c r="R83" t="s">
        <v>887</v>
      </c>
      <c r="S83" s="1">
        <v>1.7211962457603901E-11</v>
      </c>
      <c r="T83" s="1">
        <f t="shared" si="13"/>
        <v>1721.1962457603902</v>
      </c>
      <c r="U83">
        <v>864.14876587673598</v>
      </c>
      <c r="V83" s="11">
        <v>0.39</v>
      </c>
      <c r="W83" s="13">
        <v>0.24553529757515399</v>
      </c>
      <c r="X83">
        <v>8.9555837582880606</v>
      </c>
      <c r="Y83">
        <f t="shared" si="14"/>
        <v>3.734591876118093E-2</v>
      </c>
      <c r="Z83" t="s">
        <v>1485</v>
      </c>
      <c r="AA83" t="s">
        <v>1486</v>
      </c>
      <c r="AB83" t="s">
        <v>1487</v>
      </c>
      <c r="AC83" s="1">
        <v>2.62029204764092E-11</v>
      </c>
      <c r="AD83" s="1">
        <f t="shared" si="15"/>
        <v>2620.2920476409199</v>
      </c>
      <c r="AE83">
        <v>701.62741594259001</v>
      </c>
      <c r="AF83" s="11">
        <v>0.39</v>
      </c>
      <c r="AG83" s="13">
        <v>0.65476079353374395</v>
      </c>
      <c r="AH83">
        <v>14.624407037708099</v>
      </c>
      <c r="AI83">
        <f t="shared" si="16"/>
        <v>9.958911669648246E-2</v>
      </c>
      <c r="AJ83" t="s">
        <v>2085</v>
      </c>
      <c r="AK83" t="s">
        <v>2086</v>
      </c>
      <c r="AL83" t="s">
        <v>2087</v>
      </c>
      <c r="AM83" s="1">
        <v>1.22717572763071E-10</v>
      </c>
      <c r="AN83" s="1">
        <f t="shared" si="17"/>
        <v>12271.7572763071</v>
      </c>
      <c r="AO83">
        <v>1232.2387910827399</v>
      </c>
    </row>
    <row r="84" spans="1:41" x14ac:dyDescent="0.25">
      <c r="A84" s="11">
        <v>0.39500000000000002</v>
      </c>
      <c r="B84" s="13">
        <f t="shared" si="9"/>
        <v>790</v>
      </c>
      <c r="C84" s="13">
        <v>2.4868318600560501E-2</v>
      </c>
      <c r="D84">
        <v>2.8683119919942102</v>
      </c>
      <c r="E84">
        <f t="shared" si="10"/>
        <v>3.8800794096524524E-3</v>
      </c>
      <c r="F84" t="s">
        <v>78</v>
      </c>
      <c r="G84" t="s">
        <v>141</v>
      </c>
      <c r="H84" t="s">
        <v>204</v>
      </c>
      <c r="I84" s="1">
        <v>6.3330703614028398E-12</v>
      </c>
      <c r="J84" s="1">
        <f t="shared" si="11"/>
        <v>633.30703614028403</v>
      </c>
      <c r="K84">
        <v>1632.20122393581</v>
      </c>
      <c r="L84" s="11">
        <v>0.39500000000000002</v>
      </c>
      <c r="M84" s="13">
        <v>0.132631032536323</v>
      </c>
      <c r="N84">
        <v>6.6240828027907703</v>
      </c>
      <c r="O84">
        <f t="shared" si="12"/>
        <v>2.0693756851479797E-2</v>
      </c>
      <c r="P84" t="s">
        <v>888</v>
      </c>
      <c r="Q84" t="s">
        <v>889</v>
      </c>
      <c r="R84" t="s">
        <v>890</v>
      </c>
      <c r="S84" s="1">
        <v>1.76927676067436E-11</v>
      </c>
      <c r="T84" s="1">
        <f t="shared" si="13"/>
        <v>1769.27676067436</v>
      </c>
      <c r="U84">
        <v>854.98093621789496</v>
      </c>
      <c r="V84" s="11">
        <v>0.39500000000000002</v>
      </c>
      <c r="W84" s="13">
        <v>0.24868318600560499</v>
      </c>
      <c r="X84">
        <v>9.0703989346763692</v>
      </c>
      <c r="Y84">
        <f t="shared" si="14"/>
        <v>3.8800794096524524E-2</v>
      </c>
      <c r="Z84" t="s">
        <v>1488</v>
      </c>
      <c r="AA84" t="s">
        <v>1489</v>
      </c>
      <c r="AB84" t="s">
        <v>1490</v>
      </c>
      <c r="AC84" s="1">
        <v>2.7025000807473301E-11</v>
      </c>
      <c r="AD84" s="1">
        <f t="shared" si="15"/>
        <v>2702.5000807473302</v>
      </c>
      <c r="AE84">
        <v>696.50638438593296</v>
      </c>
      <c r="AF84" s="11">
        <v>0.39500000000000002</v>
      </c>
      <c r="AG84" s="13">
        <v>0.66315516268161301</v>
      </c>
      <c r="AH84">
        <v>14.811899435627501</v>
      </c>
      <c r="AI84">
        <f t="shared" si="16"/>
        <v>0.10346878425739867</v>
      </c>
      <c r="AJ84" t="s">
        <v>2088</v>
      </c>
      <c r="AK84" t="s">
        <v>2089</v>
      </c>
      <c r="AL84" t="s">
        <v>2090</v>
      </c>
      <c r="AM84" s="1">
        <v>1.2947734215938401E-10</v>
      </c>
      <c r="AN84" s="1">
        <f t="shared" si="17"/>
        <v>12947.734215938401</v>
      </c>
      <c r="AO84">
        <v>1251.3662269122999</v>
      </c>
    </row>
    <row r="85" spans="1:41" x14ac:dyDescent="0.25">
      <c r="A85" s="11">
        <v>0.4</v>
      </c>
      <c r="B85" s="13">
        <f t="shared" si="9"/>
        <v>800</v>
      </c>
      <c r="C85" s="13">
        <v>2.51831074436056E-2</v>
      </c>
      <c r="D85">
        <v>2.9046197387283201</v>
      </c>
      <c r="E85">
        <f t="shared" si="10"/>
        <v>4.0292971909768969E-3</v>
      </c>
      <c r="F85" t="s">
        <v>79</v>
      </c>
      <c r="G85" t="s">
        <v>142</v>
      </c>
      <c r="H85" t="s">
        <v>205</v>
      </c>
      <c r="I85" s="1">
        <v>6.5239382647711798E-12</v>
      </c>
      <c r="J85" s="1">
        <f t="shared" si="11"/>
        <v>652.39382647711795</v>
      </c>
      <c r="K85">
        <v>1619.12560815339</v>
      </c>
      <c r="L85" s="11">
        <v>0.4</v>
      </c>
      <c r="M85" s="13">
        <v>0.13430990636589599</v>
      </c>
      <c r="N85">
        <v>6.7079319521931797</v>
      </c>
      <c r="O85">
        <f t="shared" si="12"/>
        <v>2.148958501854336E-2</v>
      </c>
      <c r="P85" t="s">
        <v>891</v>
      </c>
      <c r="Q85" t="s">
        <v>892</v>
      </c>
      <c r="R85" t="s">
        <v>893</v>
      </c>
      <c r="S85" s="1">
        <v>1.8180767018766701E-11</v>
      </c>
      <c r="T85" s="1">
        <f t="shared" si="13"/>
        <v>1818.0767018766701</v>
      </c>
      <c r="U85">
        <v>846.02690108154604</v>
      </c>
      <c r="V85" s="11">
        <v>0.4</v>
      </c>
      <c r="W85" s="13">
        <v>0.25183107443605601</v>
      </c>
      <c r="X85">
        <v>9.1852141110646794</v>
      </c>
      <c r="Y85">
        <f t="shared" si="14"/>
        <v>4.0292971909768965E-2</v>
      </c>
      <c r="Z85" t="s">
        <v>1491</v>
      </c>
      <c r="AA85" t="s">
        <v>1492</v>
      </c>
      <c r="AB85" t="s">
        <v>1493</v>
      </c>
      <c r="AC85" s="1">
        <v>2.7867101412820301E-11</v>
      </c>
      <c r="AD85" s="1">
        <f t="shared" si="15"/>
        <v>2786.7101412820302</v>
      </c>
      <c r="AE85">
        <v>691.61196337726699</v>
      </c>
      <c r="AF85" s="11">
        <v>0.4</v>
      </c>
      <c r="AG85" s="13">
        <v>0.67154953182948096</v>
      </c>
      <c r="AH85">
        <v>14.999391833546801</v>
      </c>
      <c r="AI85">
        <f t="shared" si="16"/>
        <v>0.10744792509271697</v>
      </c>
      <c r="AJ85" t="s">
        <v>2091</v>
      </c>
      <c r="AK85" t="s">
        <v>2092</v>
      </c>
      <c r="AL85" t="s">
        <v>2093</v>
      </c>
      <c r="AM85" s="1">
        <v>1.36541841609581E-10</v>
      </c>
      <c r="AN85" s="1">
        <f t="shared" si="17"/>
        <v>13654.184160958101</v>
      </c>
      <c r="AO85">
        <v>1270.77225076016</v>
      </c>
    </row>
    <row r="86" spans="1:41" x14ac:dyDescent="0.25">
      <c r="A86" s="11">
        <v>0.40500000000000003</v>
      </c>
      <c r="B86" s="13">
        <f t="shared" si="9"/>
        <v>810</v>
      </c>
      <c r="C86" s="13">
        <v>2.5497896286650602E-2</v>
      </c>
      <c r="D86">
        <v>2.9409274854624199</v>
      </c>
      <c r="E86">
        <f t="shared" si="10"/>
        <v>4.1822924384178652E-3</v>
      </c>
      <c r="F86" t="s">
        <v>80</v>
      </c>
      <c r="G86" t="s">
        <v>320</v>
      </c>
      <c r="H86" t="s">
        <v>397</v>
      </c>
      <c r="I86" s="1">
        <v>6.7175768939637399E-12</v>
      </c>
      <c r="J86" s="1">
        <f t="shared" si="11"/>
        <v>671.75768939637396</v>
      </c>
      <c r="K86">
        <v>1606.19492607862</v>
      </c>
      <c r="L86" s="11">
        <v>0.40500000000000003</v>
      </c>
      <c r="M86" s="13">
        <v>0.13598878019547</v>
      </c>
      <c r="N86">
        <v>6.79178110159559</v>
      </c>
      <c r="O86">
        <f t="shared" si="12"/>
        <v>2.2305559671561972E-2</v>
      </c>
      <c r="P86" t="s">
        <v>894</v>
      </c>
      <c r="Q86" t="s">
        <v>895</v>
      </c>
      <c r="R86" t="s">
        <v>896</v>
      </c>
      <c r="S86" s="1">
        <v>1.8676011256164299E-11</v>
      </c>
      <c r="T86" s="1">
        <f t="shared" si="13"/>
        <v>1867.60112561643</v>
      </c>
      <c r="U86">
        <v>837.28054938585296</v>
      </c>
      <c r="V86" s="11">
        <v>0.40500000000000003</v>
      </c>
      <c r="W86" s="13">
        <v>0.25497896286650601</v>
      </c>
      <c r="X86">
        <v>9.3000292874529809</v>
      </c>
      <c r="Y86">
        <f t="shared" si="14"/>
        <v>4.1822924384178652E-2</v>
      </c>
      <c r="Z86" t="s">
        <v>1494</v>
      </c>
      <c r="AA86" t="s">
        <v>1495</v>
      </c>
      <c r="AB86" t="s">
        <v>1496</v>
      </c>
      <c r="AC86" s="1">
        <v>2.87297933300934E-11</v>
      </c>
      <c r="AD86" s="1">
        <f t="shared" si="15"/>
        <v>2872.9793330093398</v>
      </c>
      <c r="AE86">
        <v>686.93889184281102</v>
      </c>
      <c r="AF86" s="11">
        <v>0.40500000000000003</v>
      </c>
      <c r="AG86" s="13">
        <v>0.67994390097735002</v>
      </c>
      <c r="AH86">
        <v>15.1868842314662</v>
      </c>
      <c r="AI86">
        <f t="shared" si="16"/>
        <v>0.11152779835780985</v>
      </c>
      <c r="AJ86" t="s">
        <v>2094</v>
      </c>
      <c r="AK86" t="s">
        <v>2095</v>
      </c>
      <c r="AL86" t="s">
        <v>2096</v>
      </c>
      <c r="AM86" s="1">
        <v>1.43920045159759E-10</v>
      </c>
      <c r="AN86" s="1">
        <f t="shared" si="17"/>
        <v>14392.004515975899</v>
      </c>
      <c r="AO86">
        <v>1290.4410136208901</v>
      </c>
    </row>
    <row r="87" spans="1:41" x14ac:dyDescent="0.25">
      <c r="A87" s="11">
        <v>0.41</v>
      </c>
      <c r="B87" s="13">
        <f t="shared" si="9"/>
        <v>820</v>
      </c>
      <c r="C87" s="13">
        <v>2.5812685129695701E-2</v>
      </c>
      <c r="D87">
        <v>2.9772352321965299</v>
      </c>
      <c r="E87">
        <f t="shared" si="10"/>
        <v>4.3391123703018465E-3</v>
      </c>
      <c r="F87" t="s">
        <v>551</v>
      </c>
      <c r="G87" t="s">
        <v>552</v>
      </c>
      <c r="H87" t="s">
        <v>553</v>
      </c>
      <c r="I87" s="1">
        <v>6.9139845918842497E-12</v>
      </c>
      <c r="J87" s="1">
        <f t="shared" si="11"/>
        <v>691.39845918842502</v>
      </c>
      <c r="K87">
        <v>1593.40989627408</v>
      </c>
      <c r="L87" s="11">
        <v>0.41</v>
      </c>
      <c r="M87" s="13">
        <v>0.137667654025044</v>
      </c>
      <c r="N87">
        <v>6.8756302509980101</v>
      </c>
      <c r="O87">
        <f t="shared" si="12"/>
        <v>2.3141932641609894E-2</v>
      </c>
      <c r="P87" t="s">
        <v>897</v>
      </c>
      <c r="Q87" t="s">
        <v>898</v>
      </c>
      <c r="R87" t="s">
        <v>899</v>
      </c>
      <c r="S87" s="1">
        <v>1.9178552875270599E-11</v>
      </c>
      <c r="T87" s="1">
        <f t="shared" si="13"/>
        <v>1917.85528752706</v>
      </c>
      <c r="U87">
        <v>828.73600801979205</v>
      </c>
      <c r="V87" s="11">
        <v>0.41</v>
      </c>
      <c r="W87" s="13">
        <v>0.25812685129695701</v>
      </c>
      <c r="X87">
        <v>9.4148444638412894</v>
      </c>
      <c r="Y87">
        <f t="shared" si="14"/>
        <v>4.3391123703018467E-2</v>
      </c>
      <c r="Z87" t="s">
        <v>1497</v>
      </c>
      <c r="AA87" t="s">
        <v>1498</v>
      </c>
      <c r="AB87" t="s">
        <v>1499</v>
      </c>
      <c r="AC87" s="1">
        <v>2.9613666873290999E-11</v>
      </c>
      <c r="AD87" s="1">
        <f t="shared" si="15"/>
        <v>2961.3666873290999</v>
      </c>
      <c r="AE87">
        <v>682.48213795926597</v>
      </c>
      <c r="AF87" s="11">
        <v>0.41</v>
      </c>
      <c r="AG87" s="13">
        <v>0.68833827012521798</v>
      </c>
      <c r="AH87">
        <v>15.3743766293855</v>
      </c>
      <c r="AI87">
        <f t="shared" si="16"/>
        <v>0.11570966320804914</v>
      </c>
      <c r="AJ87" t="s">
        <v>2097</v>
      </c>
      <c r="AK87" t="s">
        <v>2098</v>
      </c>
      <c r="AL87" t="s">
        <v>2099</v>
      </c>
      <c r="AM87" s="1">
        <v>1.5162094724733799E-10</v>
      </c>
      <c r="AN87" s="1">
        <f t="shared" si="17"/>
        <v>15162.094724733799</v>
      </c>
      <c r="AO87">
        <v>1310.3568279748599</v>
      </c>
    </row>
    <row r="88" spans="1:41" x14ac:dyDescent="0.25">
      <c r="A88" s="11">
        <v>0.41499999999999998</v>
      </c>
      <c r="B88" s="13">
        <f t="shared" si="9"/>
        <v>830</v>
      </c>
      <c r="C88" s="13">
        <v>2.6127473972740799E-2</v>
      </c>
      <c r="D88">
        <v>3.0135429789306301</v>
      </c>
      <c r="E88">
        <f t="shared" si="10"/>
        <v>4.4998042049552833E-3</v>
      </c>
      <c r="F88" t="s">
        <v>81</v>
      </c>
      <c r="G88" t="s">
        <v>143</v>
      </c>
      <c r="H88" t="s">
        <v>206</v>
      </c>
      <c r="I88" s="1">
        <v>7.11315978903323E-12</v>
      </c>
      <c r="J88" s="1">
        <f t="shared" si="11"/>
        <v>711.31597890332296</v>
      </c>
      <c r="K88">
        <v>1580.77095470067</v>
      </c>
      <c r="L88" s="11">
        <v>0.41499999999999998</v>
      </c>
      <c r="M88" s="13">
        <v>0.13934652785461701</v>
      </c>
      <c r="N88">
        <v>6.9594794004004301</v>
      </c>
      <c r="O88">
        <f t="shared" si="12"/>
        <v>2.3998955759761412E-2</v>
      </c>
      <c r="P88" t="s">
        <v>900</v>
      </c>
      <c r="Q88" t="s">
        <v>901</v>
      </c>
      <c r="R88" t="s">
        <v>902</v>
      </c>
      <c r="S88" s="1">
        <v>1.9688446470841699E-11</v>
      </c>
      <c r="T88" s="1">
        <f t="shared" si="13"/>
        <v>1968.84464708417</v>
      </c>
      <c r="U88">
        <v>820.38763135906504</v>
      </c>
      <c r="V88" s="11">
        <v>0.41499999999999998</v>
      </c>
      <c r="W88" s="13">
        <v>0.261274739727408</v>
      </c>
      <c r="X88">
        <v>9.5296596402295997</v>
      </c>
      <c r="Y88">
        <f t="shared" si="14"/>
        <v>4.4998042049552843E-2</v>
      </c>
      <c r="Z88" t="s">
        <v>1500</v>
      </c>
      <c r="AA88" t="s">
        <v>1501</v>
      </c>
      <c r="AB88" t="s">
        <v>1502</v>
      </c>
      <c r="AC88" s="1">
        <v>3.0519331946810397E-11</v>
      </c>
      <c r="AD88" s="1">
        <f t="shared" si="15"/>
        <v>3051.9331946810398</v>
      </c>
      <c r="AE88">
        <v>678.23688668946704</v>
      </c>
      <c r="AF88" s="11">
        <v>0.41499999999999998</v>
      </c>
      <c r="AG88" s="13">
        <v>0.69673263927308704</v>
      </c>
      <c r="AH88">
        <v>15.5618690273048</v>
      </c>
      <c r="AI88">
        <f t="shared" si="16"/>
        <v>0.11999477879880741</v>
      </c>
      <c r="AJ88" t="s">
        <v>2100</v>
      </c>
      <c r="AK88" t="s">
        <v>2101</v>
      </c>
      <c r="AL88" t="s">
        <v>2102</v>
      </c>
      <c r="AM88" s="1">
        <v>1.59653553685392E-10</v>
      </c>
      <c r="AN88" s="1">
        <f t="shared" si="17"/>
        <v>15965.3553685392</v>
      </c>
      <c r="AO88">
        <v>1330.5041709612999</v>
      </c>
    </row>
    <row r="89" spans="1:41" x14ac:dyDescent="0.25">
      <c r="A89" s="11">
        <v>0.42</v>
      </c>
      <c r="B89" s="13">
        <f t="shared" si="9"/>
        <v>840</v>
      </c>
      <c r="C89" s="13">
        <v>2.6442262815785801E-2</v>
      </c>
      <c r="D89">
        <v>3.0498507256647298</v>
      </c>
      <c r="E89">
        <f t="shared" si="10"/>
        <v>4.6644151607046153E-3</v>
      </c>
      <c r="F89" t="s">
        <v>246</v>
      </c>
      <c r="G89" t="s">
        <v>321</v>
      </c>
      <c r="H89" t="s">
        <v>398</v>
      </c>
      <c r="I89" s="1">
        <v>7.3151009985725993E-12</v>
      </c>
      <c r="J89" s="1">
        <f t="shared" si="11"/>
        <v>731.51009985725989</v>
      </c>
      <c r="K89">
        <v>1568.2782828163899</v>
      </c>
      <c r="L89" s="11">
        <v>0.42</v>
      </c>
      <c r="M89" s="13">
        <v>0.141025401684191</v>
      </c>
      <c r="N89">
        <v>7.0433285498028404</v>
      </c>
      <c r="O89">
        <f t="shared" si="12"/>
        <v>2.4876880857091291E-2</v>
      </c>
      <c r="P89" t="s">
        <v>903</v>
      </c>
      <c r="Q89" t="s">
        <v>904</v>
      </c>
      <c r="R89" t="s">
        <v>905</v>
      </c>
      <c r="S89" s="1">
        <v>2.0205748721083799E-11</v>
      </c>
      <c r="T89" s="1">
        <f t="shared" si="13"/>
        <v>2020.5748721083799</v>
      </c>
      <c r="U89">
        <v>812.22999125808997</v>
      </c>
      <c r="V89" s="11">
        <v>0.42</v>
      </c>
      <c r="W89" s="13">
        <v>0.264422628157858</v>
      </c>
      <c r="X89">
        <v>9.64447481661791</v>
      </c>
      <c r="Y89">
        <f t="shared" si="14"/>
        <v>4.6644151607046144E-2</v>
      </c>
      <c r="Z89" t="s">
        <v>1503</v>
      </c>
      <c r="AA89" t="s">
        <v>1504</v>
      </c>
      <c r="AB89" t="s">
        <v>1505</v>
      </c>
      <c r="AC89" s="1">
        <v>3.1447418356298402E-11</v>
      </c>
      <c r="AD89" s="1">
        <f t="shared" si="15"/>
        <v>3144.7418356298404</v>
      </c>
      <c r="AE89">
        <v>674.19852806472397</v>
      </c>
      <c r="AF89" s="11">
        <v>0.42</v>
      </c>
      <c r="AG89" s="13">
        <v>0.70512700842095499</v>
      </c>
      <c r="AH89">
        <v>15.749361425224199</v>
      </c>
      <c r="AI89">
        <f t="shared" si="16"/>
        <v>0.12438440428545644</v>
      </c>
      <c r="AJ89" t="s">
        <v>2103</v>
      </c>
      <c r="AK89" t="s">
        <v>2104</v>
      </c>
      <c r="AL89" t="s">
        <v>2105</v>
      </c>
      <c r="AM89" s="1">
        <v>1.68026872647285E-10</v>
      </c>
      <c r="AN89" s="1">
        <f t="shared" si="17"/>
        <v>16802.687264728502</v>
      </c>
      <c r="AO89">
        <v>1350.86768805574</v>
      </c>
    </row>
    <row r="90" spans="1:41" x14ac:dyDescent="0.25">
      <c r="A90" s="11">
        <v>0.42499999999999999</v>
      </c>
      <c r="B90" s="13">
        <f t="shared" si="9"/>
        <v>850</v>
      </c>
      <c r="C90" s="13">
        <v>2.67570516588309E-2</v>
      </c>
      <c r="D90">
        <v>3.0861584723988398</v>
      </c>
      <c r="E90">
        <f t="shared" si="10"/>
        <v>4.832992455876331E-3</v>
      </c>
      <c r="F90" t="s">
        <v>554</v>
      </c>
      <c r="G90" t="s">
        <v>144</v>
      </c>
      <c r="H90" t="s">
        <v>555</v>
      </c>
      <c r="I90" s="1">
        <v>7.5198068115817195E-12</v>
      </c>
      <c r="J90" s="1">
        <f t="shared" si="11"/>
        <v>751.98068115817193</v>
      </c>
      <c r="K90">
        <v>1555.93183317275</v>
      </c>
      <c r="L90" s="11">
        <v>0.42499999999999999</v>
      </c>
      <c r="M90" s="13">
        <v>0.14270427551376499</v>
      </c>
      <c r="N90">
        <v>7.1271776992052498</v>
      </c>
      <c r="O90">
        <f t="shared" si="12"/>
        <v>2.5775959764673801E-2</v>
      </c>
      <c r="P90" t="s">
        <v>906</v>
      </c>
      <c r="Q90" t="s">
        <v>907</v>
      </c>
      <c r="R90" t="s">
        <v>908</v>
      </c>
      <c r="S90" s="1">
        <v>2.0730518432997599E-11</v>
      </c>
      <c r="T90" s="1">
        <f t="shared" si="13"/>
        <v>2073.0518432997601</v>
      </c>
      <c r="U90">
        <v>804.25786749593897</v>
      </c>
      <c r="V90" s="11">
        <v>0.42499999999999999</v>
      </c>
      <c r="W90" s="13">
        <v>0.26757051658830899</v>
      </c>
      <c r="X90">
        <v>9.7592899930062202</v>
      </c>
      <c r="Y90">
        <f t="shared" si="14"/>
        <v>4.832992455876331E-2</v>
      </c>
      <c r="Z90" t="s">
        <v>1506</v>
      </c>
      <c r="AA90" t="s">
        <v>1507</v>
      </c>
      <c r="AB90" t="s">
        <v>1508</v>
      </c>
      <c r="AC90" s="1">
        <v>3.2398576115997997E-11</v>
      </c>
      <c r="AD90" s="1">
        <f t="shared" si="15"/>
        <v>3239.8576115997998</v>
      </c>
      <c r="AE90">
        <v>670.36264616149504</v>
      </c>
      <c r="AF90" s="11">
        <v>0.42499999999999999</v>
      </c>
      <c r="AG90" s="13">
        <v>0.71352137756882394</v>
      </c>
      <c r="AH90">
        <v>15.936853823143499</v>
      </c>
      <c r="AI90">
        <f t="shared" si="16"/>
        <v>0.12887979882336881</v>
      </c>
      <c r="AJ90" t="s">
        <v>2106</v>
      </c>
      <c r="AK90" t="s">
        <v>2107</v>
      </c>
      <c r="AL90" t="s">
        <v>2108</v>
      </c>
      <c r="AM90" s="1">
        <v>1.76749905672976E-10</v>
      </c>
      <c r="AN90" s="1">
        <f t="shared" si="17"/>
        <v>17674.990567297598</v>
      </c>
      <c r="AO90">
        <v>1371.43219718408</v>
      </c>
    </row>
    <row r="91" spans="1:41" x14ac:dyDescent="0.25">
      <c r="A91" s="11">
        <v>0.43</v>
      </c>
      <c r="B91" s="13">
        <f t="shared" si="9"/>
        <v>860</v>
      </c>
      <c r="C91" s="13">
        <v>2.7071840501875999E-2</v>
      </c>
      <c r="D91">
        <v>3.12246621913294</v>
      </c>
      <c r="E91">
        <f t="shared" si="10"/>
        <v>5.0055833087968718E-3</v>
      </c>
      <c r="F91" t="s">
        <v>82</v>
      </c>
      <c r="G91" t="s">
        <v>145</v>
      </c>
      <c r="H91" t="s">
        <v>207</v>
      </c>
      <c r="I91" s="1">
        <v>7.7272758925734204E-12</v>
      </c>
      <c r="J91" s="1">
        <f t="shared" si="11"/>
        <v>772.72758925734206</v>
      </c>
      <c r="K91">
        <v>1543.73135274633</v>
      </c>
      <c r="L91" s="11">
        <v>0.43</v>
      </c>
      <c r="M91" s="13">
        <v>0.14438314934333901</v>
      </c>
      <c r="N91">
        <v>7.2110268486076698</v>
      </c>
      <c r="O91">
        <f t="shared" si="12"/>
        <v>2.6696444313583385E-2</v>
      </c>
      <c r="P91" t="s">
        <v>909</v>
      </c>
      <c r="Q91" t="s">
        <v>910</v>
      </c>
      <c r="R91" t="s">
        <v>911</v>
      </c>
      <c r="S91" s="1">
        <v>2.1262816588242099E-11</v>
      </c>
      <c r="T91" s="1">
        <f t="shared" si="13"/>
        <v>2126.2816588242099</v>
      </c>
      <c r="U91">
        <v>796.466238667727</v>
      </c>
      <c r="V91" s="11">
        <v>0.43</v>
      </c>
      <c r="W91" s="13">
        <v>0.27071840501875999</v>
      </c>
      <c r="X91">
        <v>9.8741051693945305</v>
      </c>
      <c r="Y91">
        <f t="shared" si="14"/>
        <v>5.0055833087968724E-2</v>
      </c>
      <c r="Z91" t="s">
        <v>1509</v>
      </c>
      <c r="AA91" t="s">
        <v>1510</v>
      </c>
      <c r="AB91" t="s">
        <v>1511</v>
      </c>
      <c r="AC91" s="1">
        <v>3.3373475752507503E-11</v>
      </c>
      <c r="AD91" s="1">
        <f t="shared" si="15"/>
        <v>3337.3475752507502</v>
      </c>
      <c r="AE91">
        <v>666.72500872888497</v>
      </c>
      <c r="AF91" s="11">
        <v>0.43</v>
      </c>
      <c r="AG91" s="13">
        <v>0.72191574671669301</v>
      </c>
      <c r="AH91">
        <v>16.124346221062801</v>
      </c>
      <c r="AI91">
        <f t="shared" si="16"/>
        <v>0.13348222156791653</v>
      </c>
      <c r="AJ91" t="s">
        <v>2109</v>
      </c>
      <c r="AK91" t="s">
        <v>2110</v>
      </c>
      <c r="AL91" t="s">
        <v>2111</v>
      </c>
      <c r="AM91" s="1">
        <v>1.8583163872049801E-10</v>
      </c>
      <c r="AN91" s="1">
        <f t="shared" si="17"/>
        <v>18583.163872049801</v>
      </c>
      <c r="AO91">
        <v>1392.1826932281499</v>
      </c>
    </row>
    <row r="92" spans="1:41" x14ac:dyDescent="0.25">
      <c r="A92" s="11">
        <v>0.435</v>
      </c>
      <c r="B92" s="13">
        <f t="shared" si="9"/>
        <v>870</v>
      </c>
      <c r="C92" s="13">
        <v>2.7386629344921001E-2</v>
      </c>
      <c r="D92">
        <v>3.1587739658670499</v>
      </c>
      <c r="E92">
        <f t="shared" si="10"/>
        <v>5.1822349377926768E-3</v>
      </c>
      <c r="F92" t="s">
        <v>556</v>
      </c>
      <c r="G92" t="s">
        <v>146</v>
      </c>
      <c r="H92" t="s">
        <v>557</v>
      </c>
      <c r="I92" s="1">
        <v>7.9375069752075497E-12</v>
      </c>
      <c r="J92" s="1">
        <f t="shared" si="11"/>
        <v>793.75069752075501</v>
      </c>
      <c r="K92">
        <v>1531.6764041941401</v>
      </c>
      <c r="L92" s="11">
        <v>0.435</v>
      </c>
      <c r="M92" s="13">
        <v>0.146062023172912</v>
      </c>
      <c r="N92">
        <v>7.2948759980100801</v>
      </c>
      <c r="O92">
        <f t="shared" si="12"/>
        <v>2.7638586334894272E-2</v>
      </c>
      <c r="P92" t="s">
        <v>912</v>
      </c>
      <c r="Q92" t="s">
        <v>913</v>
      </c>
      <c r="R92" t="s">
        <v>914</v>
      </c>
      <c r="S92" s="1">
        <v>2.1802706389258998E-11</v>
      </c>
      <c r="T92" s="1">
        <f t="shared" si="13"/>
        <v>2180.2706389258997</v>
      </c>
      <c r="U92">
        <v>788.850273493641</v>
      </c>
      <c r="V92" s="11">
        <v>0.435</v>
      </c>
      <c r="W92" s="13">
        <v>0.27386629344920999</v>
      </c>
      <c r="X92">
        <v>9.9889203457828408</v>
      </c>
      <c r="Y92">
        <f t="shared" si="14"/>
        <v>5.1822349377926756E-2</v>
      </c>
      <c r="Z92" t="s">
        <v>1512</v>
      </c>
      <c r="AA92" t="s">
        <v>1513</v>
      </c>
      <c r="AB92" t="s">
        <v>1514</v>
      </c>
      <c r="AC92" s="1">
        <v>3.4372808604658603E-11</v>
      </c>
      <c r="AD92" s="1">
        <f t="shared" si="15"/>
        <v>3437.2808604658603</v>
      </c>
      <c r="AE92">
        <v>663.28155742200602</v>
      </c>
      <c r="AF92" s="11">
        <v>0.435</v>
      </c>
      <c r="AG92" s="13">
        <v>0.73031011586456096</v>
      </c>
      <c r="AH92">
        <v>16.3118386189822</v>
      </c>
      <c r="AI92">
        <f t="shared" si="16"/>
        <v>0.13819293167447153</v>
      </c>
      <c r="AJ92" t="s">
        <v>2112</v>
      </c>
      <c r="AK92" t="s">
        <v>2113</v>
      </c>
      <c r="AL92" t="s">
        <v>2114</v>
      </c>
      <c r="AM92" s="1">
        <v>1.9528103328143101E-10</v>
      </c>
      <c r="AN92" s="1">
        <f t="shared" si="17"/>
        <v>19528.103328143101</v>
      </c>
      <c r="AO92">
        <v>1413.1043528437301</v>
      </c>
    </row>
    <row r="93" spans="1:41" x14ac:dyDescent="0.25">
      <c r="A93" s="11">
        <v>0.44</v>
      </c>
      <c r="B93" s="13">
        <f t="shared" si="9"/>
        <v>880</v>
      </c>
      <c r="C93" s="13">
        <v>2.77014181879661E-2</v>
      </c>
      <c r="D93">
        <v>3.1950817126011501</v>
      </c>
      <c r="E93">
        <f t="shared" si="10"/>
        <v>5.3629945611902369E-3</v>
      </c>
      <c r="F93" t="s">
        <v>247</v>
      </c>
      <c r="G93" t="s">
        <v>147</v>
      </c>
      <c r="H93" t="s">
        <v>399</v>
      </c>
      <c r="I93" s="1">
        <v>8.1504988582879194E-12</v>
      </c>
      <c r="J93" s="1">
        <f t="shared" si="11"/>
        <v>815.04988582879196</v>
      </c>
      <c r="K93">
        <v>1519.76638523367</v>
      </c>
      <c r="L93" s="11">
        <v>0.44</v>
      </c>
      <c r="M93" s="13">
        <v>0.14774089700248599</v>
      </c>
      <c r="N93">
        <v>7.3787251474125002</v>
      </c>
      <c r="O93">
        <f t="shared" si="12"/>
        <v>2.8602637659681285E-2</v>
      </c>
      <c r="P93" t="s">
        <v>915</v>
      </c>
      <c r="Q93" t="s">
        <v>916</v>
      </c>
      <c r="R93" t="s">
        <v>917</v>
      </c>
      <c r="S93" s="1">
        <v>2.2350253305763701E-11</v>
      </c>
      <c r="T93" s="1">
        <f t="shared" si="13"/>
        <v>2235.0253305763699</v>
      </c>
      <c r="U93">
        <v>781.40532253320805</v>
      </c>
      <c r="V93" s="11">
        <v>0.44</v>
      </c>
      <c r="W93" s="13">
        <v>0.27701418187966098</v>
      </c>
      <c r="X93">
        <v>10.1037355221711</v>
      </c>
      <c r="Y93">
        <f t="shared" si="14"/>
        <v>5.3629945611902367E-2</v>
      </c>
      <c r="Z93" t="s">
        <v>1515</v>
      </c>
      <c r="AA93" t="s">
        <v>1516</v>
      </c>
      <c r="AB93" t="s">
        <v>1517</v>
      </c>
      <c r="AC93" s="1">
        <v>3.5397287119568699E-11</v>
      </c>
      <c r="AD93" s="1">
        <f t="shared" si="15"/>
        <v>3539.72871195687</v>
      </c>
      <c r="AE93">
        <v>660.02839860633298</v>
      </c>
      <c r="AF93" s="11">
        <v>0.44</v>
      </c>
      <c r="AG93" s="13">
        <v>0.73870448501243002</v>
      </c>
      <c r="AH93">
        <v>16.4993310169015</v>
      </c>
      <c r="AI93">
        <f t="shared" si="16"/>
        <v>0.14301318829840645</v>
      </c>
      <c r="AJ93" t="s">
        <v>2115</v>
      </c>
      <c r="AK93" t="s">
        <v>2116</v>
      </c>
      <c r="AL93" t="s">
        <v>2117</v>
      </c>
      <c r="AM93" s="1">
        <v>2.0510701758448099E-10</v>
      </c>
      <c r="AN93" s="1">
        <f t="shared" si="17"/>
        <v>20510.7017584481</v>
      </c>
      <c r="AO93">
        <v>1434.1825395607</v>
      </c>
    </row>
    <row r="94" spans="1:41" x14ac:dyDescent="0.25">
      <c r="A94" s="11">
        <v>0.44500000000000001</v>
      </c>
      <c r="B94" s="13">
        <f t="shared" si="9"/>
        <v>890</v>
      </c>
      <c r="C94" s="13">
        <v>2.8016207031011198E-2</v>
      </c>
      <c r="D94">
        <v>3.2313894593352499</v>
      </c>
      <c r="E94">
        <f t="shared" si="10"/>
        <v>5.5479093973159928E-3</v>
      </c>
      <c r="F94" t="s">
        <v>558</v>
      </c>
      <c r="G94" t="s">
        <v>322</v>
      </c>
      <c r="H94" t="s">
        <v>559</v>
      </c>
      <c r="I94" s="1">
        <v>8.3662504019218003E-12</v>
      </c>
      <c r="J94" s="1">
        <f t="shared" si="11"/>
        <v>836.62504019217999</v>
      </c>
      <c r="K94">
        <v>1508.00054629034</v>
      </c>
      <c r="L94" s="11">
        <v>0.44500000000000001</v>
      </c>
      <c r="M94" s="13">
        <v>0.14941977083206001</v>
      </c>
      <c r="N94">
        <v>7.4625742968149096</v>
      </c>
      <c r="O94">
        <f t="shared" si="12"/>
        <v>2.9588850119018687E-2</v>
      </c>
      <c r="P94" t="s">
        <v>918</v>
      </c>
      <c r="Q94" t="s">
        <v>919</v>
      </c>
      <c r="R94" t="s">
        <v>920</v>
      </c>
      <c r="S94" s="1">
        <v>2.2905525121616999E-11</v>
      </c>
      <c r="T94" s="1">
        <f t="shared" si="13"/>
        <v>2290.5525121616997</v>
      </c>
      <c r="U94">
        <v>774.126910288217</v>
      </c>
      <c r="V94" s="11">
        <v>0.44500000000000001</v>
      </c>
      <c r="W94" s="13">
        <v>0.28016207031011198</v>
      </c>
      <c r="X94">
        <v>10.2185506985595</v>
      </c>
      <c r="Y94">
        <f t="shared" si="14"/>
        <v>5.5479093973159928E-2</v>
      </c>
      <c r="Z94" t="s">
        <v>1518</v>
      </c>
      <c r="AA94" t="s">
        <v>1519</v>
      </c>
      <c r="AB94" t="s">
        <v>1520</v>
      </c>
      <c r="AC94" s="1">
        <v>3.6447645144375502E-11</v>
      </c>
      <c r="AD94" s="1">
        <f t="shared" si="15"/>
        <v>3644.7645144375501</v>
      </c>
      <c r="AE94">
        <v>656.96179468987702</v>
      </c>
      <c r="AF94" s="11">
        <v>0.44500000000000001</v>
      </c>
      <c r="AG94" s="13">
        <v>0.74709885416029798</v>
      </c>
      <c r="AH94">
        <v>16.6868234148208</v>
      </c>
      <c r="AI94">
        <f t="shared" si="16"/>
        <v>0.14794425059509303</v>
      </c>
      <c r="AJ94" t="s">
        <v>2118</v>
      </c>
      <c r="AK94" t="s">
        <v>2119</v>
      </c>
      <c r="AL94" t="s">
        <v>2120</v>
      </c>
      <c r="AM94" s="1">
        <v>2.1531847790758601E-10</v>
      </c>
      <c r="AN94" s="1">
        <f t="shared" si="17"/>
        <v>21531.847790758602</v>
      </c>
      <c r="AO94">
        <v>1455.40280910874</v>
      </c>
    </row>
    <row r="95" spans="1:41" x14ac:dyDescent="0.25">
      <c r="A95" s="11">
        <v>0.45</v>
      </c>
      <c r="B95" s="13">
        <f t="shared" si="9"/>
        <v>900</v>
      </c>
      <c r="C95" s="13">
        <v>2.83309958740562E-2</v>
      </c>
      <c r="D95">
        <v>3.2676972060693599</v>
      </c>
      <c r="E95">
        <f t="shared" si="10"/>
        <v>5.7370266644963808E-3</v>
      </c>
      <c r="F95" t="s">
        <v>560</v>
      </c>
      <c r="G95" t="s">
        <v>561</v>
      </c>
      <c r="H95" t="s">
        <v>562</v>
      </c>
      <c r="I95" s="1">
        <v>8.5847605239597802E-12</v>
      </c>
      <c r="J95" s="1">
        <f t="shared" si="11"/>
        <v>858.47605239597806</v>
      </c>
      <c r="K95">
        <v>1496.3780065877299</v>
      </c>
      <c r="L95" s="11">
        <v>0.45</v>
      </c>
      <c r="M95" s="13">
        <v>0.151098644661633</v>
      </c>
      <c r="N95">
        <v>7.5464234462173296</v>
      </c>
      <c r="O95">
        <f t="shared" si="12"/>
        <v>3.0597475543980682E-2</v>
      </c>
      <c r="P95" t="s">
        <v>921</v>
      </c>
      <c r="Q95" t="s">
        <v>922</v>
      </c>
      <c r="R95" t="s">
        <v>923</v>
      </c>
      <c r="S95" s="1">
        <v>2.3468591981987501E-11</v>
      </c>
      <c r="T95" s="1">
        <f t="shared" si="13"/>
        <v>2346.8591981987502</v>
      </c>
      <c r="U95">
        <v>767.01072767437404</v>
      </c>
      <c r="V95" s="11">
        <v>0.45</v>
      </c>
      <c r="W95" s="13">
        <v>0.28330995874056197</v>
      </c>
      <c r="X95">
        <v>10.3333658749478</v>
      </c>
      <c r="Y95">
        <f t="shared" si="14"/>
        <v>5.7370266644963801E-2</v>
      </c>
      <c r="Z95" t="s">
        <v>1521</v>
      </c>
      <c r="AA95" t="s">
        <v>1522</v>
      </c>
      <c r="AB95" t="s">
        <v>1523</v>
      </c>
      <c r="AC95" s="1">
        <v>3.7524638213789597E-11</v>
      </c>
      <c r="AD95" s="1">
        <f t="shared" si="15"/>
        <v>3752.4638213789599</v>
      </c>
      <c r="AE95">
        <v>654.078155955086</v>
      </c>
      <c r="AF95" s="11">
        <v>0.45</v>
      </c>
      <c r="AG95" s="13">
        <v>0.75549322330816704</v>
      </c>
      <c r="AH95">
        <v>16.8743158127402</v>
      </c>
      <c r="AI95">
        <f t="shared" si="16"/>
        <v>0.15298737771990384</v>
      </c>
      <c r="AJ95" t="s">
        <v>2121</v>
      </c>
      <c r="AK95" t="s">
        <v>2122</v>
      </c>
      <c r="AL95" t="s">
        <v>2123</v>
      </c>
      <c r="AM95" s="1">
        <v>2.2592425001933399E-10</v>
      </c>
      <c r="AN95" s="1">
        <f t="shared" si="17"/>
        <v>22592.425001933399</v>
      </c>
      <c r="AO95">
        <v>1476.7509149216601</v>
      </c>
    </row>
    <row r="96" spans="1:41" x14ac:dyDescent="0.25">
      <c r="A96" s="11">
        <v>0.45500000000000002</v>
      </c>
      <c r="B96" s="13">
        <f t="shared" si="9"/>
        <v>910</v>
      </c>
      <c r="C96" s="13">
        <v>2.8645784717101299E-2</v>
      </c>
      <c r="D96">
        <v>3.3040049528034601</v>
      </c>
      <c r="E96">
        <f t="shared" si="10"/>
        <v>5.9303935810578971E-3</v>
      </c>
      <c r="F96" t="s">
        <v>83</v>
      </c>
      <c r="G96" t="s">
        <v>148</v>
      </c>
      <c r="H96" t="s">
        <v>208</v>
      </c>
      <c r="I96" s="1">
        <v>8.8060281966244693E-12</v>
      </c>
      <c r="J96" s="1">
        <f t="shared" si="11"/>
        <v>880.6028196624469</v>
      </c>
      <c r="K96">
        <v>1484.89776880097</v>
      </c>
      <c r="L96" s="11">
        <v>0.45500000000000002</v>
      </c>
      <c r="M96" s="13">
        <v>0.15277751849120699</v>
      </c>
      <c r="N96">
        <v>7.6302725956197399</v>
      </c>
      <c r="O96">
        <f t="shared" si="12"/>
        <v>3.1628765765642129E-2</v>
      </c>
      <c r="P96" t="s">
        <v>924</v>
      </c>
      <c r="Q96" t="s">
        <v>925</v>
      </c>
      <c r="R96" t="s">
        <v>926</v>
      </c>
      <c r="S96" s="1">
        <v>2.4039526440799801E-11</v>
      </c>
      <c r="T96" s="1">
        <f t="shared" si="13"/>
        <v>2403.95264407998</v>
      </c>
      <c r="U96">
        <v>760.05262484549905</v>
      </c>
      <c r="V96" s="11">
        <v>0.45500000000000002</v>
      </c>
      <c r="W96" s="13">
        <v>0.28645784717101302</v>
      </c>
      <c r="X96">
        <v>10.4481810513361</v>
      </c>
      <c r="Y96">
        <f t="shared" si="14"/>
        <v>5.9303935810578981E-2</v>
      </c>
      <c r="Z96" t="s">
        <v>1524</v>
      </c>
      <c r="AA96" t="s">
        <v>1525</v>
      </c>
      <c r="AB96" t="s">
        <v>1526</v>
      </c>
      <c r="AC96" s="1">
        <v>3.8629043833288899E-11</v>
      </c>
      <c r="AD96" s="1">
        <f t="shared" si="15"/>
        <v>3862.9043833288897</v>
      </c>
      <c r="AE96">
        <v>651.37403285800099</v>
      </c>
      <c r="AF96" s="11">
        <v>0.45500000000000002</v>
      </c>
      <c r="AG96" s="13">
        <v>0.76388759245603499</v>
      </c>
      <c r="AH96">
        <v>17.0618082106595</v>
      </c>
      <c r="AI96">
        <f t="shared" si="16"/>
        <v>0.15814382882821065</v>
      </c>
      <c r="AJ96" t="s">
        <v>2124</v>
      </c>
      <c r="AK96" t="s">
        <v>2125</v>
      </c>
      <c r="AL96" t="s">
        <v>2126</v>
      </c>
      <c r="AM96" s="1">
        <v>2.36933110770888E-10</v>
      </c>
      <c r="AN96" s="1">
        <f t="shared" si="17"/>
        <v>23693.311077088802</v>
      </c>
      <c r="AO96">
        <v>1498.21281378147</v>
      </c>
    </row>
    <row r="97" spans="1:41" x14ac:dyDescent="0.25">
      <c r="A97" s="11">
        <v>0.46</v>
      </c>
      <c r="B97" s="13">
        <f t="shared" si="9"/>
        <v>920</v>
      </c>
      <c r="C97" s="13">
        <v>2.8960573560146401E-2</v>
      </c>
      <c r="D97">
        <v>3.34031269953757</v>
      </c>
      <c r="E97">
        <f t="shared" si="10"/>
        <v>6.1280573653269789E-3</v>
      </c>
      <c r="F97" t="s">
        <v>248</v>
      </c>
      <c r="G97" t="s">
        <v>323</v>
      </c>
      <c r="H97" t="s">
        <v>400</v>
      </c>
      <c r="I97" s="1">
        <v>9.0300524433028207E-12</v>
      </c>
      <c r="J97" s="1">
        <f t="shared" si="11"/>
        <v>903.00524433028204</v>
      </c>
      <c r="K97">
        <v>1473.55873239627</v>
      </c>
      <c r="L97" s="11">
        <v>0.46</v>
      </c>
      <c r="M97" s="13">
        <v>0.15445639232078101</v>
      </c>
      <c r="N97">
        <v>7.71412174502216</v>
      </c>
      <c r="O97">
        <f t="shared" si="12"/>
        <v>3.2682972615077265E-2</v>
      </c>
      <c r="P97" t="s">
        <v>927</v>
      </c>
      <c r="Q97" t="s">
        <v>928</v>
      </c>
      <c r="R97" t="s">
        <v>929</v>
      </c>
      <c r="S97" s="1">
        <v>2.4618403508495501E-11</v>
      </c>
      <c r="T97" s="1">
        <f t="shared" si="13"/>
        <v>2461.8403508495503</v>
      </c>
      <c r="U97">
        <v>753.24860435548806</v>
      </c>
      <c r="V97" s="11">
        <v>0.46</v>
      </c>
      <c r="W97" s="13">
        <v>0.28960573560146402</v>
      </c>
      <c r="X97">
        <v>10.562996227724399</v>
      </c>
      <c r="Y97">
        <f t="shared" si="14"/>
        <v>6.1280573653269783E-2</v>
      </c>
      <c r="Z97" t="s">
        <v>1527</v>
      </c>
      <c r="AA97" t="s">
        <v>1528</v>
      </c>
      <c r="AB97" t="s">
        <v>1529</v>
      </c>
      <c r="AC97" s="1">
        <v>3.9761661757320902E-11</v>
      </c>
      <c r="AD97" s="1">
        <f t="shared" si="15"/>
        <v>3976.1661757320903</v>
      </c>
      <c r="AE97">
        <v>648.84610875700105</v>
      </c>
      <c r="AF97" s="11">
        <v>0.46</v>
      </c>
      <c r="AG97" s="13">
        <v>0.77228196160390405</v>
      </c>
      <c r="AH97">
        <v>17.2493006085788</v>
      </c>
      <c r="AI97">
        <f t="shared" si="16"/>
        <v>0.16341486307538614</v>
      </c>
      <c r="AJ97" t="s">
        <v>2127</v>
      </c>
      <c r="AK97" t="s">
        <v>2128</v>
      </c>
      <c r="AL97" t="s">
        <v>2129</v>
      </c>
      <c r="AM97" s="1">
        <v>2.4835376986039799E-10</v>
      </c>
      <c r="AN97" s="1">
        <f t="shared" si="17"/>
        <v>24835.376986039799</v>
      </c>
      <c r="AO97">
        <v>1519.77467157212</v>
      </c>
    </row>
    <row r="98" spans="1:41" x14ac:dyDescent="0.25">
      <c r="A98" s="11">
        <v>0.46500000000000002</v>
      </c>
      <c r="B98" s="13">
        <f t="shared" si="9"/>
        <v>930</v>
      </c>
      <c r="C98" s="13">
        <v>2.92753624031915E-2</v>
      </c>
      <c r="D98">
        <v>3.3766204462716698</v>
      </c>
      <c r="E98">
        <f t="shared" si="10"/>
        <v>6.3300652356300833E-3</v>
      </c>
      <c r="F98" t="s">
        <v>84</v>
      </c>
      <c r="G98" t="s">
        <v>149</v>
      </c>
      <c r="H98" t="s">
        <v>209</v>
      </c>
      <c r="I98" s="1">
        <v>9.2568323357338898E-12</v>
      </c>
      <c r="J98" s="1">
        <f t="shared" si="11"/>
        <v>925.68323357338897</v>
      </c>
      <c r="K98">
        <v>1462.3597058099699</v>
      </c>
      <c r="L98" s="11">
        <v>0.46500000000000002</v>
      </c>
      <c r="M98" s="13">
        <v>0.156135266150354</v>
      </c>
      <c r="N98">
        <v>7.7979708944245703</v>
      </c>
      <c r="O98">
        <f t="shared" si="12"/>
        <v>3.3760347923360301E-2</v>
      </c>
      <c r="P98" t="s">
        <v>930</v>
      </c>
      <c r="Q98" t="s">
        <v>931</v>
      </c>
      <c r="R98" t="s">
        <v>932</v>
      </c>
      <c r="S98" s="1">
        <v>2.5205300700112801E-11</v>
      </c>
      <c r="T98" s="1">
        <f t="shared" si="13"/>
        <v>2520.5300700112803</v>
      </c>
      <c r="U98">
        <v>746.59481464265502</v>
      </c>
      <c r="V98" s="11">
        <v>0.46500000000000002</v>
      </c>
      <c r="W98" s="13">
        <v>0.29275362403191502</v>
      </c>
      <c r="X98">
        <v>10.677811404112701</v>
      </c>
      <c r="Y98">
        <f t="shared" si="14"/>
        <v>6.3300652356300835E-2</v>
      </c>
      <c r="Z98" t="s">
        <v>1530</v>
      </c>
      <c r="AA98" t="s">
        <v>1531</v>
      </c>
      <c r="AB98" t="s">
        <v>1532</v>
      </c>
      <c r="AC98" s="1">
        <v>4.0923314263189199E-11</v>
      </c>
      <c r="AD98" s="1">
        <f t="shared" si="15"/>
        <v>4092.33142631892</v>
      </c>
      <c r="AE98">
        <v>646.49119305823206</v>
      </c>
      <c r="AF98" s="11">
        <v>0.46500000000000002</v>
      </c>
      <c r="AG98" s="13">
        <v>0.78067633075177201</v>
      </c>
      <c r="AH98">
        <v>17.436793006498199</v>
      </c>
      <c r="AI98">
        <f t="shared" si="16"/>
        <v>0.16880173961680192</v>
      </c>
      <c r="AJ98" t="s">
        <v>2130</v>
      </c>
      <c r="AK98" t="s">
        <v>2131</v>
      </c>
      <c r="AL98" t="s">
        <v>2132</v>
      </c>
      <c r="AM98" s="1">
        <v>2.6019486178703101E-10</v>
      </c>
      <c r="AN98" s="1">
        <f t="shared" si="17"/>
        <v>26019.4861787031</v>
      </c>
      <c r="AO98">
        <v>1541.42286908714</v>
      </c>
    </row>
    <row r="99" spans="1:41" x14ac:dyDescent="0.25">
      <c r="A99" s="11">
        <v>0.47</v>
      </c>
      <c r="B99" s="13">
        <f t="shared" si="9"/>
        <v>940</v>
      </c>
      <c r="C99" s="13">
        <v>2.9590151246236499E-2</v>
      </c>
      <c r="D99">
        <v>3.41292819300577</v>
      </c>
      <c r="E99">
        <f t="shared" si="10"/>
        <v>6.5364644102936416E-3</v>
      </c>
      <c r="F99" t="s">
        <v>249</v>
      </c>
      <c r="G99" t="s">
        <v>324</v>
      </c>
      <c r="H99" t="s">
        <v>401</v>
      </c>
      <c r="I99" s="1">
        <v>9.4863669910084506E-12</v>
      </c>
      <c r="J99" s="1">
        <f t="shared" si="11"/>
        <v>948.63669910084502</v>
      </c>
      <c r="K99">
        <v>1451.2994174754899</v>
      </c>
      <c r="L99" s="11">
        <v>0.47</v>
      </c>
      <c r="M99" s="13">
        <v>0.15781413997992799</v>
      </c>
      <c r="N99">
        <v>7.8818200438269903</v>
      </c>
      <c r="O99">
        <f t="shared" si="12"/>
        <v>3.4861143521566086E-2</v>
      </c>
      <c r="P99" t="s">
        <v>933</v>
      </c>
      <c r="Q99" t="s">
        <v>934</v>
      </c>
      <c r="R99" t="s">
        <v>935</v>
      </c>
      <c r="S99" s="1">
        <v>2.58002980835384E-11</v>
      </c>
      <c r="T99" s="1">
        <f t="shared" si="13"/>
        <v>2580.0298083538401</v>
      </c>
      <c r="U99">
        <v>740.08754381730603</v>
      </c>
      <c r="V99" s="11">
        <v>0.47</v>
      </c>
      <c r="W99" s="13">
        <v>0.29590151246236501</v>
      </c>
      <c r="X99">
        <v>10.792626580501</v>
      </c>
      <c r="Y99">
        <f t="shared" si="14"/>
        <v>6.5364644102936423E-2</v>
      </c>
      <c r="Z99" t="s">
        <v>1533</v>
      </c>
      <c r="AA99" t="s">
        <v>1534</v>
      </c>
      <c r="AB99" t="s">
        <v>1535</v>
      </c>
      <c r="AC99" s="1">
        <v>4.21148464196973E-11</v>
      </c>
      <c r="AD99" s="1">
        <f t="shared" si="15"/>
        <v>4211.4846419697296</v>
      </c>
      <c r="AE99">
        <v>644.30621473857798</v>
      </c>
      <c r="AF99" s="11">
        <v>0.47</v>
      </c>
      <c r="AG99" s="13">
        <v>0.78907069989964096</v>
      </c>
      <c r="AH99">
        <v>17.624285404417499</v>
      </c>
      <c r="AI99">
        <f t="shared" si="16"/>
        <v>0.17430571760783067</v>
      </c>
      <c r="AJ99" t="s">
        <v>2133</v>
      </c>
      <c r="AK99" t="s">
        <v>2134</v>
      </c>
      <c r="AL99" t="s">
        <v>2135</v>
      </c>
      <c r="AM99" s="1">
        <v>2.7246493801778103E-10</v>
      </c>
      <c r="AN99" s="1">
        <f t="shared" si="17"/>
        <v>27246.493801778102</v>
      </c>
      <c r="AO99">
        <v>1563.14400787929</v>
      </c>
    </row>
    <row r="100" spans="1:41" x14ac:dyDescent="0.25">
      <c r="A100" s="11">
        <v>0.47499999999999998</v>
      </c>
      <c r="B100" s="13">
        <f t="shared" si="9"/>
        <v>950</v>
      </c>
      <c r="C100" s="13">
        <v>2.9904940089281601E-2</v>
      </c>
      <c r="D100">
        <v>3.44923593973988</v>
      </c>
      <c r="E100">
        <f t="shared" si="10"/>
        <v>6.7473021076441611E-3</v>
      </c>
      <c r="F100" t="s">
        <v>85</v>
      </c>
      <c r="G100" t="s">
        <v>150</v>
      </c>
      <c r="H100" t="s">
        <v>210</v>
      </c>
      <c r="I100" s="1">
        <v>9.7186555691642408E-12</v>
      </c>
      <c r="J100" s="1">
        <f t="shared" si="11"/>
        <v>971.86555691642411</v>
      </c>
      <c r="K100">
        <v>1440.3765259234201</v>
      </c>
      <c r="L100" s="11">
        <v>0.47499999999999998</v>
      </c>
      <c r="M100" s="13">
        <v>0.15949301380950201</v>
      </c>
      <c r="N100">
        <v>7.9656691932293997</v>
      </c>
      <c r="O100">
        <f t="shared" si="12"/>
        <v>3.5985611240768885E-2</v>
      </c>
      <c r="P100" t="s">
        <v>936</v>
      </c>
      <c r="Q100" t="s">
        <v>937</v>
      </c>
      <c r="R100" t="s">
        <v>938</v>
      </c>
      <c r="S100" s="1">
        <v>2.6403478328150499E-11</v>
      </c>
      <c r="T100" s="1">
        <f t="shared" si="13"/>
        <v>2640.34783281505</v>
      </c>
      <c r="U100">
        <v>733.72321374487103</v>
      </c>
      <c r="V100" s="11">
        <v>0.47499999999999998</v>
      </c>
      <c r="W100" s="13">
        <v>0.29904940089281601</v>
      </c>
      <c r="X100">
        <v>10.9074417568893</v>
      </c>
      <c r="Y100">
        <f t="shared" si="14"/>
        <v>6.7473021076441611E-2</v>
      </c>
      <c r="Z100" t="s">
        <v>1536</v>
      </c>
      <c r="AA100" t="s">
        <v>1537</v>
      </c>
      <c r="AB100" t="s">
        <v>1538</v>
      </c>
      <c r="AC100" s="1">
        <v>4.3337126350841197E-11</v>
      </c>
      <c r="AD100" s="1">
        <f t="shared" si="15"/>
        <v>4333.7126350841199</v>
      </c>
      <c r="AE100">
        <v>642.28821623006399</v>
      </c>
      <c r="AF100" s="11">
        <v>0.47499999999999998</v>
      </c>
      <c r="AG100" s="13">
        <v>0.79746506904750902</v>
      </c>
      <c r="AH100">
        <v>17.811777802336898</v>
      </c>
      <c r="AI100">
        <f t="shared" si="16"/>
        <v>0.17992805620384422</v>
      </c>
      <c r="AJ100" t="s">
        <v>2136</v>
      </c>
      <c r="AK100" t="s">
        <v>2137</v>
      </c>
      <c r="AL100" t="s">
        <v>2138</v>
      </c>
      <c r="AM100" s="1">
        <v>2.8517245938317902E-10</v>
      </c>
      <c r="AN100" s="1">
        <f t="shared" si="17"/>
        <v>28517.245938317901</v>
      </c>
      <c r="AO100">
        <v>1584.92491610147</v>
      </c>
    </row>
    <row r="101" spans="1:41" x14ac:dyDescent="0.25">
      <c r="A101" s="11">
        <v>0.48</v>
      </c>
      <c r="B101" s="13">
        <f t="shared" si="9"/>
        <v>960</v>
      </c>
      <c r="C101" s="13">
        <v>3.02197289323267E-2</v>
      </c>
      <c r="D101">
        <v>3.4855436864739802</v>
      </c>
      <c r="E101">
        <f t="shared" si="10"/>
        <v>6.9626255460080713E-3</v>
      </c>
      <c r="F101" t="s">
        <v>563</v>
      </c>
      <c r="G101" t="s">
        <v>564</v>
      </c>
      <c r="H101" t="s">
        <v>565</v>
      </c>
      <c r="I101" s="1">
        <v>9.9536972707839003E-12</v>
      </c>
      <c r="J101" s="1">
        <f t="shared" si="11"/>
        <v>995.36972707839004</v>
      </c>
      <c r="K101">
        <v>1429.58962894259</v>
      </c>
      <c r="L101" s="11">
        <v>0.48</v>
      </c>
      <c r="M101" s="13">
        <v>0.161171887639076</v>
      </c>
      <c r="N101">
        <v>8.0495183426318206</v>
      </c>
      <c r="O101">
        <f t="shared" si="12"/>
        <v>3.7134002912043107E-2</v>
      </c>
      <c r="P101" t="s">
        <v>939</v>
      </c>
      <c r="Q101" t="s">
        <v>940</v>
      </c>
      <c r="R101" t="s">
        <v>941</v>
      </c>
      <c r="S101" s="1">
        <v>2.70149267535394E-11</v>
      </c>
      <c r="T101" s="1">
        <f t="shared" si="13"/>
        <v>2701.4926753539398</v>
      </c>
      <c r="U101">
        <v>727.49837440170302</v>
      </c>
      <c r="V101" s="11">
        <v>0.48</v>
      </c>
      <c r="W101" s="13">
        <v>0.302197289323267</v>
      </c>
      <c r="X101">
        <v>11.0222569332776</v>
      </c>
      <c r="Y101">
        <f t="shared" si="14"/>
        <v>6.9626255460080722E-2</v>
      </c>
      <c r="Z101" t="s">
        <v>1539</v>
      </c>
      <c r="AA101" t="s">
        <v>1540</v>
      </c>
      <c r="AB101" t="s">
        <v>1541</v>
      </c>
      <c r="AC101" s="1">
        <v>4.4591045494267403E-11</v>
      </c>
      <c r="AD101" s="1">
        <f t="shared" si="15"/>
        <v>4459.10454942674</v>
      </c>
      <c r="AE101">
        <v>640.43434764107201</v>
      </c>
      <c r="AF101" s="11">
        <v>0.48</v>
      </c>
      <c r="AG101" s="13">
        <v>0.80585943819537798</v>
      </c>
      <c r="AH101">
        <v>17.999270200256198</v>
      </c>
      <c r="AI101">
        <f t="shared" si="16"/>
        <v>0.18567001456021509</v>
      </c>
      <c r="AJ101" t="s">
        <v>2139</v>
      </c>
      <c r="AK101" t="s">
        <v>2140</v>
      </c>
      <c r="AL101" t="s">
        <v>2141</v>
      </c>
      <c r="AM101" s="1">
        <v>2.9832578872432E-10</v>
      </c>
      <c r="AN101" s="1">
        <f t="shared" si="17"/>
        <v>29832.578872432001</v>
      </c>
      <c r="AO101">
        <v>1606.7526543311001</v>
      </c>
    </row>
    <row r="102" spans="1:41" x14ac:dyDescent="0.25">
      <c r="A102" s="11">
        <v>0.48499999999999999</v>
      </c>
      <c r="B102" s="13">
        <f t="shared" si="9"/>
        <v>970</v>
      </c>
      <c r="C102" s="13">
        <v>3.0534517775371701E-2</v>
      </c>
      <c r="D102">
        <v>3.5218514332080901</v>
      </c>
      <c r="E102">
        <f t="shared" si="10"/>
        <v>7.1824819437118076E-3</v>
      </c>
      <c r="F102" t="s">
        <v>86</v>
      </c>
      <c r="G102" t="s">
        <v>151</v>
      </c>
      <c r="H102" t="s">
        <v>211</v>
      </c>
      <c r="I102" s="1">
        <v>1.01914913345787E-11</v>
      </c>
      <c r="J102" s="1">
        <f t="shared" si="11"/>
        <v>1019.14913345787</v>
      </c>
      <c r="K102">
        <v>1418.9372718857001</v>
      </c>
      <c r="L102" s="11">
        <v>0.48499999999999999</v>
      </c>
      <c r="M102" s="13">
        <v>0.16285076146864899</v>
      </c>
      <c r="N102">
        <v>8.13336749203423</v>
      </c>
      <c r="O102">
        <f t="shared" si="12"/>
        <v>3.8306570366462962E-2</v>
      </c>
      <c r="P102" t="s">
        <v>942</v>
      </c>
      <c r="Q102" t="s">
        <v>943</v>
      </c>
      <c r="R102" t="s">
        <v>944</v>
      </c>
      <c r="S102" s="1">
        <v>2.7634731378664502E-11</v>
      </c>
      <c r="T102" s="1">
        <f t="shared" si="13"/>
        <v>2763.4731378664501</v>
      </c>
      <c r="U102">
        <v>721.40969850066199</v>
      </c>
      <c r="V102" s="11">
        <v>0.48499999999999999</v>
      </c>
      <c r="W102" s="13">
        <v>0.305345177753717</v>
      </c>
      <c r="X102">
        <v>11.137072109665899</v>
      </c>
      <c r="Y102">
        <f t="shared" si="14"/>
        <v>7.1824819437118076E-2</v>
      </c>
      <c r="Z102" t="s">
        <v>1542</v>
      </c>
      <c r="AA102" t="s">
        <v>1543</v>
      </c>
      <c r="AB102" t="s">
        <v>1544</v>
      </c>
      <c r="AC102" s="1">
        <v>4.5877518854266102E-11</v>
      </c>
      <c r="AD102" s="1">
        <f t="shared" si="15"/>
        <v>4587.75188542661</v>
      </c>
      <c r="AE102">
        <v>638.74186129254895</v>
      </c>
      <c r="AF102" s="11">
        <v>0.48499999999999999</v>
      </c>
      <c r="AG102" s="13">
        <v>0.81425380734324604</v>
      </c>
      <c r="AH102">
        <v>18.186762598175498</v>
      </c>
      <c r="AI102">
        <f t="shared" si="16"/>
        <v>0.19153285183231505</v>
      </c>
      <c r="AJ102" t="s">
        <v>2142</v>
      </c>
      <c r="AK102" t="s">
        <v>2143</v>
      </c>
      <c r="AL102" t="s">
        <v>2144</v>
      </c>
      <c r="AM102" s="1">
        <v>3.1193318380373998E-10</v>
      </c>
      <c r="AN102" s="1">
        <f t="shared" si="17"/>
        <v>31193.318380373999</v>
      </c>
      <c r="AO102">
        <v>1628.61452131895</v>
      </c>
    </row>
    <row r="103" spans="1:41" x14ac:dyDescent="0.25">
      <c r="A103" s="11">
        <v>0.49</v>
      </c>
      <c r="B103" s="13">
        <f t="shared" si="9"/>
        <v>980</v>
      </c>
      <c r="C103" s="13">
        <v>3.08493066184168E-2</v>
      </c>
      <c r="D103">
        <v>3.5581591799421899</v>
      </c>
      <c r="E103">
        <f t="shared" si="10"/>
        <v>7.406918519081874E-3</v>
      </c>
      <c r="F103" t="s">
        <v>250</v>
      </c>
      <c r="G103" t="s">
        <v>325</v>
      </c>
      <c r="H103" t="s">
        <v>402</v>
      </c>
      <c r="I103" s="1">
        <v>1.04320370355282E-11</v>
      </c>
      <c r="J103" s="1">
        <f t="shared" si="11"/>
        <v>1043.2037035528201</v>
      </c>
      <c r="K103">
        <v>1408.4179552742401</v>
      </c>
      <c r="L103" s="11">
        <v>0.49</v>
      </c>
      <c r="M103" s="13">
        <v>0.16452963529822301</v>
      </c>
      <c r="N103">
        <v>8.2172166414366501</v>
      </c>
      <c r="O103">
        <f t="shared" si="12"/>
        <v>3.9503565435103347E-2</v>
      </c>
      <c r="P103" t="s">
        <v>945</v>
      </c>
      <c r="Q103" t="s">
        <v>946</v>
      </c>
      <c r="R103" t="s">
        <v>947</v>
      </c>
      <c r="S103" s="1">
        <v>2.8262982971064599E-11</v>
      </c>
      <c r="T103" s="1">
        <f t="shared" si="13"/>
        <v>2826.2982971064598</v>
      </c>
      <c r="U103">
        <v>715.45397636310099</v>
      </c>
      <c r="V103" s="11">
        <v>0.49</v>
      </c>
      <c r="W103" s="13">
        <v>0.308493066184168</v>
      </c>
      <c r="X103">
        <v>11.251887286054201</v>
      </c>
      <c r="Y103">
        <f t="shared" si="14"/>
        <v>7.4069185190818732E-2</v>
      </c>
      <c r="Z103" t="s">
        <v>1545</v>
      </c>
      <c r="AA103" t="s">
        <v>1546</v>
      </c>
      <c r="AB103" t="s">
        <v>1547</v>
      </c>
      <c r="AC103" s="1">
        <v>4.7197485249385699E-11</v>
      </c>
      <c r="AD103" s="1">
        <f t="shared" si="15"/>
        <v>4719.74852493857</v>
      </c>
      <c r="AE103">
        <v>637.20810655327796</v>
      </c>
      <c r="AF103" s="11">
        <v>0.49</v>
      </c>
      <c r="AG103" s="13">
        <v>0.82264817649111499</v>
      </c>
      <c r="AH103">
        <v>18.374254996094901</v>
      </c>
      <c r="AI103">
        <f t="shared" si="16"/>
        <v>0.19751782717551672</v>
      </c>
      <c r="AJ103" t="s">
        <v>2145</v>
      </c>
      <c r="AK103" t="s">
        <v>2146</v>
      </c>
      <c r="AL103" t="s">
        <v>2147</v>
      </c>
      <c r="AM103" s="1">
        <v>3.26002790503804E-10</v>
      </c>
      <c r="AN103" s="1">
        <f t="shared" si="17"/>
        <v>32600.279050380399</v>
      </c>
      <c r="AO103">
        <v>1650.4980596719199</v>
      </c>
    </row>
    <row r="104" spans="1:41" x14ac:dyDescent="0.25">
      <c r="A104" s="11">
        <v>0.495</v>
      </c>
      <c r="B104" s="13">
        <f t="shared" si="9"/>
        <v>990</v>
      </c>
      <c r="C104" s="13">
        <v>3.1164095461461899E-2</v>
      </c>
      <c r="D104">
        <v>3.5944669266762901</v>
      </c>
      <c r="E104">
        <f t="shared" si="10"/>
        <v>7.6359824904447017E-3</v>
      </c>
      <c r="F104" t="s">
        <v>87</v>
      </c>
      <c r="G104" t="s">
        <v>152</v>
      </c>
      <c r="H104" t="s">
        <v>212</v>
      </c>
      <c r="I104" s="1">
        <v>1.0675333682836199E-11</v>
      </c>
      <c r="J104" s="1">
        <f t="shared" si="11"/>
        <v>1067.5333682836199</v>
      </c>
      <c r="K104">
        <v>1398.0301416608499</v>
      </c>
      <c r="L104" s="11">
        <v>0.495</v>
      </c>
      <c r="M104" s="13">
        <v>0.166208509127797</v>
      </c>
      <c r="N104">
        <v>8.3010657908390595</v>
      </c>
      <c r="O104">
        <f t="shared" si="12"/>
        <v>4.0725239949038462E-2</v>
      </c>
      <c r="P104" t="s">
        <v>948</v>
      </c>
      <c r="Q104" t="s">
        <v>949</v>
      </c>
      <c r="R104" t="s">
        <v>950</v>
      </c>
      <c r="S104" s="1">
        <v>2.8899775096376701E-11</v>
      </c>
      <c r="T104" s="1">
        <f t="shared" si="13"/>
        <v>2889.9775096376702</v>
      </c>
      <c r="U104">
        <v>709.62811103238505</v>
      </c>
      <c r="V104" s="11">
        <v>0.495</v>
      </c>
      <c r="W104" s="13">
        <v>0.31164095461461899</v>
      </c>
      <c r="X104">
        <v>11.3667024624425</v>
      </c>
      <c r="Y104">
        <f t="shared" si="14"/>
        <v>7.6359824904447024E-2</v>
      </c>
      <c r="Z104" t="s">
        <v>1548</v>
      </c>
      <c r="AA104" t="s">
        <v>1549</v>
      </c>
      <c r="AB104" t="s">
        <v>1550</v>
      </c>
      <c r="AC104" s="1">
        <v>4.85519075544249E-11</v>
      </c>
      <c r="AD104" s="1">
        <f t="shared" si="15"/>
        <v>4855.1907554424897</v>
      </c>
      <c r="AE104">
        <v>635.830524954456</v>
      </c>
      <c r="AF104" s="11">
        <v>0.495</v>
      </c>
      <c r="AG104" s="13">
        <v>0.83104254563898305</v>
      </c>
      <c r="AH104">
        <v>18.561747394014201</v>
      </c>
      <c r="AI104">
        <f t="shared" si="16"/>
        <v>0.20362619974519183</v>
      </c>
      <c r="AJ104" t="s">
        <v>2148</v>
      </c>
      <c r="AK104" t="s">
        <v>2149</v>
      </c>
      <c r="AL104" t="s">
        <v>2150</v>
      </c>
      <c r="AM104" s="1">
        <v>3.4054263632561602E-10</v>
      </c>
      <c r="AN104" s="1">
        <f t="shared" si="17"/>
        <v>34054.263632561604</v>
      </c>
      <c r="AO104">
        <v>1672.3910614240899</v>
      </c>
    </row>
    <row r="105" spans="1:41" x14ac:dyDescent="0.25">
      <c r="A105" s="11">
        <v>0.5</v>
      </c>
      <c r="B105" s="13">
        <f t="shared" si="9"/>
        <v>1000</v>
      </c>
      <c r="C105" s="13">
        <v>3.1478884304506898E-2</v>
      </c>
      <c r="D105">
        <v>3.6307746734104001</v>
      </c>
      <c r="E105">
        <f t="shared" si="10"/>
        <v>7.8697210761267244E-3</v>
      </c>
      <c r="F105" t="s">
        <v>88</v>
      </c>
      <c r="G105" t="s">
        <v>153</v>
      </c>
      <c r="H105" t="s">
        <v>213</v>
      </c>
      <c r="I105" s="1">
        <v>1.0921380618232899E-11</v>
      </c>
      <c r="J105" s="1">
        <f t="shared" si="11"/>
        <v>1092.1380618232899</v>
      </c>
      <c r="K105">
        <v>1387.7722618865801</v>
      </c>
      <c r="L105" s="11">
        <v>0.5</v>
      </c>
      <c r="M105" s="13">
        <v>0.16788738295736999</v>
      </c>
      <c r="N105">
        <v>8.3849149402414795</v>
      </c>
      <c r="O105">
        <f t="shared" si="12"/>
        <v>4.1971845739342498E-2</v>
      </c>
      <c r="P105" t="s">
        <v>951</v>
      </c>
      <c r="Q105" t="s">
        <v>952</v>
      </c>
      <c r="R105" t="s">
        <v>953</v>
      </c>
      <c r="S105" s="1">
        <v>2.9545204168065699E-11</v>
      </c>
      <c r="T105" s="1">
        <f t="shared" si="13"/>
        <v>2954.5204168065698</v>
      </c>
      <c r="U105">
        <v>703.92911361463598</v>
      </c>
      <c r="V105" s="11">
        <v>0.5</v>
      </c>
      <c r="W105" s="13">
        <v>0.31478884304506899</v>
      </c>
      <c r="X105">
        <v>11.4815176388308</v>
      </c>
      <c r="Y105">
        <f t="shared" si="14"/>
        <v>7.8697210761267247E-2</v>
      </c>
      <c r="Z105" t="s">
        <v>1551</v>
      </c>
      <c r="AA105" t="s">
        <v>1552</v>
      </c>
      <c r="AB105" t="s">
        <v>1553</v>
      </c>
      <c r="AC105" s="1">
        <v>4.9941772936443203E-11</v>
      </c>
      <c r="AD105" s="1">
        <f t="shared" si="15"/>
        <v>4994.1772936443203</v>
      </c>
      <c r="AE105">
        <v>634.606645563901</v>
      </c>
      <c r="AF105" s="11">
        <v>0.5</v>
      </c>
      <c r="AG105" s="13">
        <v>0.83943691478685201</v>
      </c>
      <c r="AH105">
        <v>18.749239791933501</v>
      </c>
      <c r="AI105">
        <f t="shared" si="16"/>
        <v>0.209859228696713</v>
      </c>
      <c r="AJ105" t="s">
        <v>2151</v>
      </c>
      <c r="AK105" t="s">
        <v>2152</v>
      </c>
      <c r="AL105" t="s">
        <v>2153</v>
      </c>
      <c r="AM105" s="1">
        <v>3.55560624202513E-10</v>
      </c>
      <c r="AN105" s="1">
        <f t="shared" si="17"/>
        <v>35556.062420251299</v>
      </c>
      <c r="AO105">
        <v>1694.28157346545</v>
      </c>
    </row>
    <row r="106" spans="1:41" x14ac:dyDescent="0.25">
      <c r="A106" s="11">
        <v>0.505</v>
      </c>
      <c r="B106" s="13">
        <f t="shared" si="9"/>
        <v>1010</v>
      </c>
      <c r="C106" s="13">
        <v>3.1793673147552E-2</v>
      </c>
      <c r="D106">
        <v>3.6670824201444998</v>
      </c>
      <c r="E106">
        <f t="shared" si="10"/>
        <v>8.1081814944544486E-3</v>
      </c>
      <c r="F106" t="s">
        <v>89</v>
      </c>
      <c r="G106" t="s">
        <v>154</v>
      </c>
      <c r="H106" t="s">
        <v>214</v>
      </c>
      <c r="I106" s="1">
        <v>1.1170177214228301E-11</v>
      </c>
      <c r="J106" s="1">
        <f t="shared" si="11"/>
        <v>1117.0177214228302</v>
      </c>
      <c r="K106">
        <v>1377.64272073437</v>
      </c>
      <c r="L106" s="11">
        <v>0.505</v>
      </c>
      <c r="M106" s="13">
        <v>0.16956625678694401</v>
      </c>
      <c r="N106">
        <v>8.4687640896438907</v>
      </c>
      <c r="O106">
        <f t="shared" si="12"/>
        <v>4.3243634637090397E-2</v>
      </c>
      <c r="P106" t="s">
        <v>954</v>
      </c>
      <c r="Q106" t="s">
        <v>955</v>
      </c>
      <c r="R106" t="s">
        <v>956</v>
      </c>
      <c r="S106" s="1">
        <v>3.0199369497300003E-11</v>
      </c>
      <c r="T106" s="1">
        <f t="shared" si="13"/>
        <v>3019.9369497300004</v>
      </c>
      <c r="U106">
        <v>698.35409883418401</v>
      </c>
      <c r="V106" s="11">
        <v>0.505</v>
      </c>
      <c r="W106" s="13">
        <v>0.31793673147551998</v>
      </c>
      <c r="X106">
        <v>11.596332815219199</v>
      </c>
      <c r="Y106">
        <f t="shared" si="14"/>
        <v>8.1081814944544486E-2</v>
      </c>
      <c r="Z106" t="s">
        <v>1554</v>
      </c>
      <c r="AA106" t="s">
        <v>1555</v>
      </c>
      <c r="AB106" t="s">
        <v>1556</v>
      </c>
      <c r="AC106" s="1">
        <v>5.1368093084982898E-11</v>
      </c>
      <c r="AD106" s="1">
        <f t="shared" si="15"/>
        <v>5136.8093084982902</v>
      </c>
      <c r="AE106">
        <v>633.53408060877598</v>
      </c>
      <c r="AF106" s="11">
        <v>0.505</v>
      </c>
      <c r="AG106" s="13">
        <v>0.84783128393471996</v>
      </c>
      <c r="AH106">
        <v>18.936732189852901</v>
      </c>
      <c r="AI106">
        <f t="shared" si="16"/>
        <v>0.21621817318545195</v>
      </c>
      <c r="AJ106" t="s">
        <v>2154</v>
      </c>
      <c r="AK106" t="s">
        <v>2155</v>
      </c>
      <c r="AL106" t="s">
        <v>2156</v>
      </c>
      <c r="AM106" s="1">
        <v>3.7106452664929899E-10</v>
      </c>
      <c r="AN106" s="1">
        <f t="shared" si="17"/>
        <v>37106.4526649299</v>
      </c>
      <c r="AO106">
        <v>1716.1579028374899</v>
      </c>
    </row>
    <row r="107" spans="1:41" x14ac:dyDescent="0.25">
      <c r="A107" s="11">
        <v>0.51</v>
      </c>
      <c r="B107" s="13">
        <f t="shared" si="9"/>
        <v>1020</v>
      </c>
      <c r="C107" s="13">
        <v>3.2108461990597102E-2</v>
      </c>
      <c r="D107">
        <v>3.7033901668786098</v>
      </c>
      <c r="E107">
        <f t="shared" si="10"/>
        <v>8.3514109637543073E-3</v>
      </c>
      <c r="F107" t="s">
        <v>90</v>
      </c>
      <c r="G107" t="s">
        <v>155</v>
      </c>
      <c r="H107" t="s">
        <v>215</v>
      </c>
      <c r="I107" s="1">
        <v>1.14217228727417E-11</v>
      </c>
      <c r="J107" s="1">
        <f t="shared" si="11"/>
        <v>1142.17228727417</v>
      </c>
      <c r="K107">
        <v>1367.63990208514</v>
      </c>
      <c r="L107" s="11">
        <v>0.51</v>
      </c>
      <c r="M107" s="13">
        <v>0.171245130616518</v>
      </c>
      <c r="N107">
        <v>8.5526132390463108</v>
      </c>
      <c r="O107">
        <f t="shared" si="12"/>
        <v>4.4540858473356329E-2</v>
      </c>
      <c r="P107" t="s">
        <v>957</v>
      </c>
      <c r="Q107" t="s">
        <v>958</v>
      </c>
      <c r="R107" t="s">
        <v>959</v>
      </c>
      <c r="S107" s="1">
        <v>3.0862373343048703E-11</v>
      </c>
      <c r="T107" s="1">
        <f t="shared" si="13"/>
        <v>3086.2373343048703</v>
      </c>
      <c r="U107">
        <v>692.90028079521903</v>
      </c>
      <c r="V107" s="11">
        <v>0.51</v>
      </c>
      <c r="W107" s="13">
        <v>0.32108461990597098</v>
      </c>
      <c r="X107">
        <v>11.711147991607501</v>
      </c>
      <c r="Y107">
        <f t="shared" si="14"/>
        <v>8.3514109637543049E-2</v>
      </c>
      <c r="Z107" t="s">
        <v>1557</v>
      </c>
      <c r="AA107" t="s">
        <v>1558</v>
      </c>
      <c r="AB107" t="s">
        <v>1559</v>
      </c>
      <c r="AC107" s="1">
        <v>5.2831904436543199E-11</v>
      </c>
      <c r="AD107" s="1">
        <f t="shared" si="15"/>
        <v>5283.19044365432</v>
      </c>
      <c r="AE107">
        <v>632.61052133390797</v>
      </c>
      <c r="AF107" s="11">
        <v>0.51</v>
      </c>
      <c r="AG107" s="13">
        <v>0.85622565308258902</v>
      </c>
      <c r="AH107">
        <v>19.124224587772201</v>
      </c>
      <c r="AI107">
        <f t="shared" si="16"/>
        <v>0.22270429236678141</v>
      </c>
      <c r="AJ107" t="s">
        <v>2157</v>
      </c>
      <c r="AK107" t="s">
        <v>2158</v>
      </c>
      <c r="AL107" t="s">
        <v>2159</v>
      </c>
      <c r="AM107" s="1">
        <v>3.8706198025494599E-10</v>
      </c>
      <c r="AN107" s="1">
        <f t="shared" si="17"/>
        <v>38706.198025494603</v>
      </c>
      <c r="AO107">
        <v>1738.00862184316</v>
      </c>
    </row>
    <row r="108" spans="1:41" x14ac:dyDescent="0.25">
      <c r="A108" s="11">
        <v>0.51500000000000001</v>
      </c>
      <c r="B108" s="13">
        <f t="shared" si="9"/>
        <v>1030</v>
      </c>
      <c r="C108" s="13">
        <v>3.2423250833642198E-2</v>
      </c>
      <c r="D108">
        <v>3.73969791361271</v>
      </c>
      <c r="E108">
        <f t="shared" si="10"/>
        <v>8.5994567023527525E-3</v>
      </c>
      <c r="F108" t="s">
        <v>91</v>
      </c>
      <c r="G108" t="s">
        <v>156</v>
      </c>
      <c r="H108" t="s">
        <v>216</v>
      </c>
      <c r="I108" s="1">
        <v>1.1676017023511501E-11</v>
      </c>
      <c r="J108" s="1">
        <f t="shared" si="11"/>
        <v>1167.6017023511502</v>
      </c>
      <c r="K108">
        <v>1357.7621735472101</v>
      </c>
      <c r="L108" s="11">
        <v>0.51500000000000001</v>
      </c>
      <c r="M108" s="13">
        <v>0.17292400444609099</v>
      </c>
      <c r="N108">
        <v>8.6364623884487202</v>
      </c>
      <c r="O108">
        <f t="shared" si="12"/>
        <v>4.5863769079214481E-2</v>
      </c>
      <c r="P108" t="s">
        <v>960</v>
      </c>
      <c r="Q108" t="s">
        <v>961</v>
      </c>
      <c r="R108" t="s">
        <v>962</v>
      </c>
      <c r="S108" s="1">
        <v>3.1534320962385403E-11</v>
      </c>
      <c r="T108" s="1">
        <f t="shared" si="13"/>
        <v>3153.4320962385405</v>
      </c>
      <c r="U108">
        <v>687.56496893921201</v>
      </c>
      <c r="V108" s="11">
        <v>0.51500000000000001</v>
      </c>
      <c r="W108" s="13">
        <v>0.32423250833642198</v>
      </c>
      <c r="X108">
        <v>11.8259631679958</v>
      </c>
      <c r="Y108">
        <f t="shared" si="14"/>
        <v>8.5994567023527535E-2</v>
      </c>
      <c r="Z108" t="s">
        <v>1560</v>
      </c>
      <c r="AA108" t="s">
        <v>1561</v>
      </c>
      <c r="AB108" t="s">
        <v>1562</v>
      </c>
      <c r="AC108" s="1">
        <v>5.4334268392065002E-11</v>
      </c>
      <c r="AD108" s="1">
        <f t="shared" si="15"/>
        <v>5433.4268392065005</v>
      </c>
      <c r="AE108">
        <v>631.83373406833505</v>
      </c>
      <c r="AF108" s="11">
        <v>0.51500000000000001</v>
      </c>
      <c r="AG108" s="13">
        <v>0.86462002223045697</v>
      </c>
      <c r="AH108">
        <v>19.311716985691501</v>
      </c>
      <c r="AI108">
        <f t="shared" si="16"/>
        <v>0.22931884539607297</v>
      </c>
      <c r="AJ108" t="s">
        <v>2160</v>
      </c>
      <c r="AK108" t="s">
        <v>2161</v>
      </c>
      <c r="AL108" t="s">
        <v>2162</v>
      </c>
      <c r="AM108" s="1">
        <v>4.03560480535363E-10</v>
      </c>
      <c r="AN108" s="1">
        <f t="shared" si="17"/>
        <v>40356.048053536302</v>
      </c>
      <c r="AO108">
        <v>1759.8225729697201</v>
      </c>
    </row>
    <row r="109" spans="1:41" x14ac:dyDescent="0.25">
      <c r="A109" s="11">
        <v>0.52</v>
      </c>
      <c r="B109" s="13">
        <f t="shared" si="9"/>
        <v>1040</v>
      </c>
      <c r="C109" s="13">
        <v>3.2738039676687203E-2</v>
      </c>
      <c r="D109">
        <v>3.7760056603468102</v>
      </c>
      <c r="E109">
        <f t="shared" si="10"/>
        <v>8.8523659285762186E-3</v>
      </c>
      <c r="F109" t="s">
        <v>92</v>
      </c>
      <c r="G109" t="s">
        <v>157</v>
      </c>
      <c r="H109" t="s">
        <v>217</v>
      </c>
      <c r="I109" s="1">
        <v>1.19330591230957E-11</v>
      </c>
      <c r="J109" s="1">
        <f t="shared" si="11"/>
        <v>1193.30591230957</v>
      </c>
      <c r="K109">
        <v>1348.0078907012601</v>
      </c>
      <c r="L109" s="11">
        <v>0.52</v>
      </c>
      <c r="M109" s="13">
        <v>0.17460287827566501</v>
      </c>
      <c r="N109">
        <v>8.7203115378511402</v>
      </c>
      <c r="O109">
        <f t="shared" si="12"/>
        <v>4.7212618285739825E-2</v>
      </c>
      <c r="P109" t="s">
        <v>963</v>
      </c>
      <c r="Q109" t="s">
        <v>964</v>
      </c>
      <c r="R109" t="s">
        <v>965</v>
      </c>
      <c r="S109" s="1">
        <v>3.2215320660904397E-11</v>
      </c>
      <c r="T109" s="1">
        <f t="shared" si="13"/>
        <v>3221.5320660904399</v>
      </c>
      <c r="U109">
        <v>682.34556418648697</v>
      </c>
      <c r="V109" s="11">
        <v>0.52</v>
      </c>
      <c r="W109" s="13">
        <v>0.32738039676687197</v>
      </c>
      <c r="X109">
        <v>11.9407783443841</v>
      </c>
      <c r="Y109">
        <f t="shared" si="14"/>
        <v>8.8523659285762196E-2</v>
      </c>
      <c r="Z109" t="s">
        <v>1563</v>
      </c>
      <c r="AA109" t="s">
        <v>1564</v>
      </c>
      <c r="AB109" t="s">
        <v>1565</v>
      </c>
      <c r="AC109" s="1">
        <v>5.5876271529198702E-11</v>
      </c>
      <c r="AD109" s="1">
        <f t="shared" si="15"/>
        <v>5587.6271529198702</v>
      </c>
      <c r="AE109">
        <v>631.20155651073105</v>
      </c>
      <c r="AF109" s="11">
        <v>0.52</v>
      </c>
      <c r="AG109" s="13">
        <v>0.87301439137832604</v>
      </c>
      <c r="AH109">
        <v>19.4992093836109</v>
      </c>
      <c r="AI109">
        <f t="shared" si="16"/>
        <v>0.23606309142869938</v>
      </c>
      <c r="AJ109" t="s">
        <v>2163</v>
      </c>
      <c r="AK109" t="s">
        <v>2164</v>
      </c>
      <c r="AL109" t="s">
        <v>2165</v>
      </c>
      <c r="AM109" s="1">
        <v>4.2056737715901498E-10</v>
      </c>
      <c r="AN109" s="1">
        <f t="shared" si="17"/>
        <v>42056.737715901501</v>
      </c>
      <c r="AO109">
        <v>1781.5888736085799</v>
      </c>
    </row>
    <row r="110" spans="1:41" x14ac:dyDescent="0.25">
      <c r="A110" s="11">
        <v>0.52500000000000002</v>
      </c>
      <c r="B110" s="13">
        <f t="shared" si="9"/>
        <v>1050</v>
      </c>
      <c r="C110" s="13">
        <v>3.3052828519732298E-2</v>
      </c>
      <c r="D110">
        <v>3.8123134070809201</v>
      </c>
      <c r="E110">
        <f t="shared" si="10"/>
        <v>9.1101858607512149E-3</v>
      </c>
      <c r="F110" t="s">
        <v>93</v>
      </c>
      <c r="G110" t="s">
        <v>158</v>
      </c>
      <c r="H110" t="s">
        <v>218</v>
      </c>
      <c r="I110" s="1">
        <v>1.21928486533973E-11</v>
      </c>
      <c r="J110" s="1">
        <f t="shared" si="11"/>
        <v>1219.28486533973</v>
      </c>
      <c r="K110">
        <v>1338.37540087155</v>
      </c>
      <c r="L110" s="11">
        <v>0.52500000000000002</v>
      </c>
      <c r="M110" s="13">
        <v>0.176281752105239</v>
      </c>
      <c r="N110">
        <v>8.8041606872535496</v>
      </c>
      <c r="O110">
        <f t="shared" si="12"/>
        <v>4.8587657924006503E-2</v>
      </c>
      <c r="P110" t="s">
        <v>966</v>
      </c>
      <c r="Q110" t="s">
        <v>967</v>
      </c>
      <c r="R110" t="s">
        <v>968</v>
      </c>
      <c r="S110" s="1">
        <v>3.2905483843371803E-11</v>
      </c>
      <c r="T110" s="1">
        <f t="shared" si="13"/>
        <v>3290.5483843371803</v>
      </c>
      <c r="U110">
        <v>677.23955525573297</v>
      </c>
      <c r="V110" s="11">
        <v>0.52500000000000002</v>
      </c>
      <c r="W110" s="13">
        <v>0.33052828519732302</v>
      </c>
      <c r="X110">
        <v>12.055593520772399</v>
      </c>
      <c r="Y110">
        <f t="shared" si="14"/>
        <v>9.1101858607512173E-2</v>
      </c>
      <c r="Z110" t="s">
        <v>1566</v>
      </c>
      <c r="AA110" t="s">
        <v>1567</v>
      </c>
      <c r="AB110" t="s">
        <v>1568</v>
      </c>
      <c r="AC110" s="1">
        <v>5.74590258072987E-11</v>
      </c>
      <c r="AD110" s="1">
        <f t="shared" si="15"/>
        <v>5745.9025807298704</v>
      </c>
      <c r="AE110">
        <v>630.71189419795996</v>
      </c>
      <c r="AF110" s="11">
        <v>0.52500000000000002</v>
      </c>
      <c r="AG110" s="13">
        <v>0.88140876052619399</v>
      </c>
      <c r="AH110">
        <v>19.6867017815302</v>
      </c>
      <c r="AI110">
        <f t="shared" si="16"/>
        <v>0.24293828962003222</v>
      </c>
      <c r="AJ110" t="s">
        <v>2166</v>
      </c>
      <c r="AK110" t="s">
        <v>2167</v>
      </c>
      <c r="AL110" t="s">
        <v>2168</v>
      </c>
      <c r="AM110" s="1">
        <v>4.3808986955281202E-10</v>
      </c>
      <c r="AN110" s="1">
        <f t="shared" si="17"/>
        <v>43808.986955281202</v>
      </c>
      <c r="AO110">
        <v>1803.29692053898</v>
      </c>
    </row>
    <row r="111" spans="1:41" x14ac:dyDescent="0.25">
      <c r="A111" s="11">
        <v>0.53</v>
      </c>
      <c r="B111" s="13">
        <f t="shared" si="9"/>
        <v>1060</v>
      </c>
      <c r="C111" s="13">
        <v>3.3367617362777401E-2</v>
      </c>
      <c r="D111">
        <v>3.8486211538150199</v>
      </c>
      <c r="E111">
        <f t="shared" si="10"/>
        <v>9.3729637172041726E-3</v>
      </c>
      <c r="F111" t="s">
        <v>94</v>
      </c>
      <c r="G111" t="s">
        <v>159</v>
      </c>
      <c r="H111" t="s">
        <v>219</v>
      </c>
      <c r="I111" s="1">
        <v>1.2455385120853499E-11</v>
      </c>
      <c r="J111" s="1">
        <f t="shared" si="11"/>
        <v>1245.53851208535</v>
      </c>
      <c r="K111">
        <v>1328.86304659342</v>
      </c>
      <c r="L111" s="11">
        <v>0.53</v>
      </c>
      <c r="M111" s="13">
        <v>0.17796062593481299</v>
      </c>
      <c r="N111">
        <v>8.8880098366559608</v>
      </c>
      <c r="O111">
        <f t="shared" si="12"/>
        <v>4.9989139825088971E-2</v>
      </c>
      <c r="P111" t="s">
        <v>969</v>
      </c>
      <c r="Q111" t="s">
        <v>970</v>
      </c>
      <c r="R111" t="s">
        <v>971</v>
      </c>
      <c r="S111" s="1">
        <v>3.3604925064427597E-11</v>
      </c>
      <c r="T111" s="1">
        <f t="shared" si="13"/>
        <v>3360.4925064427598</v>
      </c>
      <c r="U111">
        <v>672.24451514890302</v>
      </c>
      <c r="V111" s="11">
        <v>0.53</v>
      </c>
      <c r="W111" s="13">
        <v>0.33367617362777402</v>
      </c>
      <c r="X111">
        <v>12.170408697160701</v>
      </c>
      <c r="Y111">
        <f t="shared" si="14"/>
        <v>9.3729637172041733E-2</v>
      </c>
      <c r="Z111" t="s">
        <v>1569</v>
      </c>
      <c r="AA111" t="s">
        <v>1570</v>
      </c>
      <c r="AB111" t="s">
        <v>1571</v>
      </c>
      <c r="AC111" s="1">
        <v>5.9083668766482205E-11</v>
      </c>
      <c r="AD111" s="1">
        <f t="shared" si="15"/>
        <v>5908.3668766482206</v>
      </c>
      <c r="AE111">
        <v>630.36271716312694</v>
      </c>
      <c r="AF111" s="11">
        <v>0.53</v>
      </c>
      <c r="AG111" s="13">
        <v>0.88980312967406305</v>
      </c>
      <c r="AH111">
        <v>19.8741941794495</v>
      </c>
      <c r="AI111">
        <f t="shared" si="16"/>
        <v>0.24994569912544434</v>
      </c>
      <c r="AJ111" t="s">
        <v>2169</v>
      </c>
      <c r="AK111" t="s">
        <v>2170</v>
      </c>
      <c r="AL111" t="s">
        <v>2171</v>
      </c>
      <c r="AM111" s="1">
        <v>4.56135002903649E-10</v>
      </c>
      <c r="AN111" s="1">
        <f t="shared" si="17"/>
        <v>45613.5002903649</v>
      </c>
      <c r="AO111">
        <v>1824.9363941834499</v>
      </c>
    </row>
    <row r="112" spans="1:41" x14ac:dyDescent="0.25">
      <c r="A112" s="11">
        <v>0.53500000000000003</v>
      </c>
      <c r="B112" s="13">
        <f t="shared" si="9"/>
        <v>1070</v>
      </c>
      <c r="C112" s="13">
        <v>3.3682406205822399E-2</v>
      </c>
      <c r="D112">
        <v>3.8849289005491299</v>
      </c>
      <c r="E112">
        <f t="shared" si="10"/>
        <v>9.6407467162615175E-3</v>
      </c>
      <c r="F112" t="s">
        <v>95</v>
      </c>
      <c r="G112" t="s">
        <v>160</v>
      </c>
      <c r="H112" t="s">
        <v>220</v>
      </c>
      <c r="I112" s="1">
        <v>1.27206680553514E-11</v>
      </c>
      <c r="J112" s="1">
        <f t="shared" si="11"/>
        <v>1272.06680553514</v>
      </c>
      <c r="K112">
        <v>1319.4691686998499</v>
      </c>
      <c r="L112" s="11">
        <v>0.53500000000000003</v>
      </c>
      <c r="M112" s="13">
        <v>0.17963949976438601</v>
      </c>
      <c r="N112">
        <v>8.9718589860583808</v>
      </c>
      <c r="O112">
        <f t="shared" si="12"/>
        <v>5.1417315820061392E-2</v>
      </c>
      <c r="P112" t="s">
        <v>972</v>
      </c>
      <c r="Q112" t="s">
        <v>973</v>
      </c>
      <c r="R112" t="s">
        <v>974</v>
      </c>
      <c r="S112" s="1">
        <v>3.4313762079571197E-11</v>
      </c>
      <c r="T112" s="1">
        <f t="shared" si="13"/>
        <v>3431.3762079571197</v>
      </c>
      <c r="U112">
        <v>667.35809779831197</v>
      </c>
      <c r="V112" s="11">
        <v>0.53500000000000003</v>
      </c>
      <c r="W112" s="13">
        <v>0.33682406205822402</v>
      </c>
      <c r="X112">
        <v>12.285223873549</v>
      </c>
      <c r="Y112">
        <f t="shared" si="14"/>
        <v>9.6407467162615182E-2</v>
      </c>
      <c r="Z112" t="s">
        <v>1572</v>
      </c>
      <c r="AA112" t="s">
        <v>1573</v>
      </c>
      <c r="AB112" t="s">
        <v>1574</v>
      </c>
      <c r="AC112" s="1">
        <v>6.07513637196263E-11</v>
      </c>
      <c r="AD112" s="1">
        <f t="shared" si="15"/>
        <v>6075.1363719626297</v>
      </c>
      <c r="AE112">
        <v>630.15205676085202</v>
      </c>
      <c r="AF112" s="11">
        <v>0.53500000000000003</v>
      </c>
      <c r="AG112" s="13">
        <v>0.89819749882193201</v>
      </c>
      <c r="AH112">
        <v>20.061686577368899</v>
      </c>
      <c r="AI112">
        <f t="shared" si="16"/>
        <v>0.25708657910030752</v>
      </c>
      <c r="AJ112" t="s">
        <v>2172</v>
      </c>
      <c r="AK112" t="s">
        <v>2173</v>
      </c>
      <c r="AL112" t="s">
        <v>2174</v>
      </c>
      <c r="AM112" s="1">
        <v>4.7470966456106701E-10</v>
      </c>
      <c r="AN112" s="1">
        <f t="shared" si="17"/>
        <v>47470.966456106704</v>
      </c>
      <c r="AO112">
        <v>1846.4972626044801</v>
      </c>
    </row>
    <row r="113" spans="1:41" x14ac:dyDescent="0.25">
      <c r="A113" s="11">
        <v>0.54</v>
      </c>
      <c r="B113" s="13">
        <f t="shared" si="9"/>
        <v>1080</v>
      </c>
      <c r="C113" s="13">
        <v>3.3997195048867501E-2</v>
      </c>
      <c r="D113">
        <v>3.9212366472832301</v>
      </c>
      <c r="E113">
        <f t="shared" si="10"/>
        <v>9.9135820762497641E-3</v>
      </c>
      <c r="F113" t="s">
        <v>96</v>
      </c>
      <c r="G113" t="s">
        <v>161</v>
      </c>
      <c r="H113" t="s">
        <v>221</v>
      </c>
      <c r="I113" s="1">
        <v>1.29886970092407E-11</v>
      </c>
      <c r="J113" s="1">
        <f t="shared" si="11"/>
        <v>1298.86970092407</v>
      </c>
      <c r="K113">
        <v>1310.1921091023301</v>
      </c>
      <c r="L113" s="11">
        <v>0.54</v>
      </c>
      <c r="M113" s="13">
        <v>0.18131837359396</v>
      </c>
      <c r="N113">
        <v>9.0557081354607902</v>
      </c>
      <c r="O113">
        <f t="shared" si="12"/>
        <v>5.2872437739998737E-2</v>
      </c>
      <c r="P113" t="s">
        <v>975</v>
      </c>
      <c r="Q113" t="s">
        <v>976</v>
      </c>
      <c r="R113" t="s">
        <v>977</v>
      </c>
      <c r="S113" s="1">
        <v>3.5032115896089902E-11</v>
      </c>
      <c r="T113" s="1">
        <f t="shared" si="13"/>
        <v>3503.2115896089904</v>
      </c>
      <c r="U113">
        <v>662.57803486120599</v>
      </c>
      <c r="V113" s="11">
        <v>0.54</v>
      </c>
      <c r="W113" s="13">
        <v>0.33997195048867501</v>
      </c>
      <c r="X113">
        <v>12.4000390499373</v>
      </c>
      <c r="Y113">
        <f t="shared" si="14"/>
        <v>9.9135820762497648E-2</v>
      </c>
      <c r="Z113" t="s">
        <v>1575</v>
      </c>
      <c r="AA113" t="s">
        <v>1576</v>
      </c>
      <c r="AB113" t="s">
        <v>1577</v>
      </c>
      <c r="AC113" s="1">
        <v>6.2463299937800595E-11</v>
      </c>
      <c r="AD113" s="1">
        <f t="shared" si="15"/>
        <v>6246.3299937800593</v>
      </c>
      <c r="AE113">
        <v>630.07800265703702</v>
      </c>
      <c r="AF113" s="11">
        <v>0.54</v>
      </c>
      <c r="AG113" s="13">
        <v>0.90659186796979996</v>
      </c>
      <c r="AH113">
        <v>20.249178975288199</v>
      </c>
      <c r="AI113">
        <f t="shared" si="16"/>
        <v>0.26436218869999373</v>
      </c>
      <c r="AJ113" t="s">
        <v>2175</v>
      </c>
      <c r="AK113" t="s">
        <v>2176</v>
      </c>
      <c r="AL113" t="s">
        <v>2177</v>
      </c>
      <c r="AM113" s="1">
        <v>4.9382058084878301E-10</v>
      </c>
      <c r="AN113" s="1">
        <f t="shared" si="17"/>
        <v>49382.058084878299</v>
      </c>
      <c r="AO113">
        <v>1867.9697852297099</v>
      </c>
    </row>
    <row r="114" spans="1:41" x14ac:dyDescent="0.25">
      <c r="A114" s="11">
        <v>0.54500000000000004</v>
      </c>
      <c r="B114" s="13">
        <f t="shared" si="9"/>
        <v>1090</v>
      </c>
      <c r="C114" s="13">
        <v>3.4311983891912597E-2</v>
      </c>
      <c r="D114">
        <v>3.9575443940173298</v>
      </c>
      <c r="E114">
        <f t="shared" si="10"/>
        <v>1.019151701549534E-2</v>
      </c>
      <c r="F114" t="s">
        <v>251</v>
      </c>
      <c r="G114" t="s">
        <v>326</v>
      </c>
      <c r="H114" t="s">
        <v>403</v>
      </c>
      <c r="I114" s="1">
        <v>1.32594715567089E-11</v>
      </c>
      <c r="J114" s="1">
        <f t="shared" si="11"/>
        <v>1325.94715567089</v>
      </c>
      <c r="K114">
        <v>1301.03021331849</v>
      </c>
      <c r="L114" s="11">
        <v>0.54500000000000004</v>
      </c>
      <c r="M114" s="13">
        <v>0.18299724742353399</v>
      </c>
      <c r="N114">
        <v>9.1395572848632103</v>
      </c>
      <c r="O114">
        <f t="shared" si="12"/>
        <v>5.4354757415975188E-2</v>
      </c>
      <c r="P114" t="s">
        <v>978</v>
      </c>
      <c r="Q114" t="s">
        <v>979</v>
      </c>
      <c r="R114" t="s">
        <v>980</v>
      </c>
      <c r="S114" s="1">
        <v>3.5760110824355797E-11</v>
      </c>
      <c r="T114" s="1">
        <f t="shared" si="13"/>
        <v>3576.0110824355797</v>
      </c>
      <c r="U114">
        <v>657.90213266310695</v>
      </c>
      <c r="V114" s="11">
        <v>0.54500000000000004</v>
      </c>
      <c r="W114" s="13">
        <v>0.34311983891912601</v>
      </c>
      <c r="X114">
        <v>12.5148542263256</v>
      </c>
      <c r="Y114">
        <f t="shared" si="14"/>
        <v>0.10191517015495342</v>
      </c>
      <c r="Z114" t="s">
        <v>1578</v>
      </c>
      <c r="AA114" t="s">
        <v>1579</v>
      </c>
      <c r="AB114" t="s">
        <v>1580</v>
      </c>
      <c r="AC114" s="1">
        <v>6.4220692829205897E-11</v>
      </c>
      <c r="AD114" s="1">
        <f t="shared" si="15"/>
        <v>6422.06928292059</v>
      </c>
      <c r="AE114">
        <v>630.13869997532095</v>
      </c>
      <c r="AF114" s="11">
        <v>0.54500000000000004</v>
      </c>
      <c r="AG114" s="13">
        <v>0.91498623711766802</v>
      </c>
      <c r="AH114">
        <v>20.436671373207499</v>
      </c>
      <c r="AI114">
        <f t="shared" si="16"/>
        <v>0.27177378707987537</v>
      </c>
      <c r="AJ114" t="s">
        <v>2178</v>
      </c>
      <c r="AK114" t="s">
        <v>2179</v>
      </c>
      <c r="AL114" t="s">
        <v>2180</v>
      </c>
      <c r="AM114" s="1">
        <v>5.1347431429471601E-10</v>
      </c>
      <c r="AN114" s="1">
        <f t="shared" si="17"/>
        <v>51347.431429471602</v>
      </c>
      <c r="AO114">
        <v>1889.3445163046699</v>
      </c>
    </row>
    <row r="115" spans="1:41" x14ac:dyDescent="0.25">
      <c r="A115" s="11">
        <v>0.55000000000000004</v>
      </c>
      <c r="B115" s="13">
        <f t="shared" si="9"/>
        <v>1100</v>
      </c>
      <c r="C115" s="13">
        <v>3.4626772734957602E-2</v>
      </c>
      <c r="D115">
        <v>3.9938521407514398</v>
      </c>
      <c r="E115">
        <f t="shared" si="10"/>
        <v>1.0474598752324676E-2</v>
      </c>
      <c r="F115" t="s">
        <v>97</v>
      </c>
      <c r="G115" t="s">
        <v>162</v>
      </c>
      <c r="H115" t="s">
        <v>222</v>
      </c>
      <c r="I115" s="1">
        <v>1.35329912928799E-11</v>
      </c>
      <c r="J115" s="1">
        <f t="shared" si="11"/>
        <v>1353.2991292879899</v>
      </c>
      <c r="K115">
        <v>1291.9818327051901</v>
      </c>
      <c r="L115" s="11">
        <v>0.55000000000000004</v>
      </c>
      <c r="M115" s="13">
        <v>0.18467612125310701</v>
      </c>
      <c r="N115">
        <v>9.2234064342656197</v>
      </c>
      <c r="O115">
        <f t="shared" si="12"/>
        <v>5.5864526679064878E-2</v>
      </c>
      <c r="P115" t="s">
        <v>981</v>
      </c>
      <c r="Q115" t="s">
        <v>982</v>
      </c>
      <c r="R115" t="s">
        <v>983</v>
      </c>
      <c r="S115" s="1">
        <v>3.64978745290391E-11</v>
      </c>
      <c r="T115" s="1">
        <f t="shared" si="13"/>
        <v>3649.78745290391</v>
      </c>
      <c r="U115">
        <v>653.32826927389999</v>
      </c>
      <c r="V115" s="11">
        <v>0.55000000000000004</v>
      </c>
      <c r="W115" s="13">
        <v>0.346267727349576</v>
      </c>
      <c r="X115">
        <v>12.629669402713899</v>
      </c>
      <c r="Y115">
        <f t="shared" si="14"/>
        <v>0.10474598752324675</v>
      </c>
      <c r="Z115" t="s">
        <v>1581</v>
      </c>
      <c r="AA115" t="s">
        <v>1582</v>
      </c>
      <c r="AB115" t="s">
        <v>1583</v>
      </c>
      <c r="AC115" s="1">
        <v>6.6024784110403503E-11</v>
      </c>
      <c r="AD115" s="1">
        <f t="shared" si="15"/>
        <v>6602.4784110403507</v>
      </c>
      <c r="AE115">
        <v>630.33234658034303</v>
      </c>
      <c r="AF115" s="11">
        <v>0.55000000000000004</v>
      </c>
      <c r="AG115" s="13">
        <v>0.92338060626553697</v>
      </c>
      <c r="AH115">
        <v>20.624163771126899</v>
      </c>
      <c r="AI115">
        <f t="shared" si="16"/>
        <v>0.27932263339532498</v>
      </c>
      <c r="AJ115" t="s">
        <v>2181</v>
      </c>
      <c r="AK115" t="s">
        <v>2182</v>
      </c>
      <c r="AL115" t="s">
        <v>2183</v>
      </c>
      <c r="AM115" s="1">
        <v>5.3367726128384496E-10</v>
      </c>
      <c r="AN115" s="1">
        <f t="shared" si="17"/>
        <v>53367.726128384493</v>
      </c>
      <c r="AO115">
        <v>1910.61230805644</v>
      </c>
    </row>
    <row r="116" spans="1:41" x14ac:dyDescent="0.25">
      <c r="A116" s="11">
        <v>0.55500000000000005</v>
      </c>
      <c r="B116" s="13">
        <f t="shared" si="9"/>
        <v>1110</v>
      </c>
      <c r="C116" s="13">
        <v>3.4941561578002697E-2</v>
      </c>
      <c r="D116">
        <v>4.0301598874855404</v>
      </c>
      <c r="E116">
        <f t="shared" si="10"/>
        <v>1.0762874505064282E-2</v>
      </c>
      <c r="F116" t="s">
        <v>566</v>
      </c>
      <c r="G116" t="s">
        <v>567</v>
      </c>
      <c r="H116" t="s">
        <v>568</v>
      </c>
      <c r="I116" s="1">
        <v>1.38092558332156E-11</v>
      </c>
      <c r="J116" s="1">
        <f t="shared" si="11"/>
        <v>1380.92558332156</v>
      </c>
      <c r="K116">
        <v>1283.0453264801899</v>
      </c>
      <c r="L116" s="11">
        <v>0.55500000000000005</v>
      </c>
      <c r="M116" s="13">
        <v>0.186354995082681</v>
      </c>
      <c r="N116">
        <v>9.3072555836680397</v>
      </c>
      <c r="O116">
        <f t="shared" si="12"/>
        <v>5.7401997360342821E-2</v>
      </c>
      <c r="P116" t="s">
        <v>984</v>
      </c>
      <c r="Q116" t="s">
        <v>985</v>
      </c>
      <c r="R116" t="s">
        <v>986</v>
      </c>
      <c r="S116" s="1">
        <v>3.7245538080481898E-11</v>
      </c>
      <c r="T116" s="1">
        <f t="shared" si="13"/>
        <v>3724.5538080481897</v>
      </c>
      <c r="U116">
        <v>648.85439171518499</v>
      </c>
      <c r="V116" s="11">
        <v>0.55500000000000005</v>
      </c>
      <c r="W116" s="13">
        <v>0.349415615780027</v>
      </c>
      <c r="X116">
        <v>12.744484579102201</v>
      </c>
      <c r="Y116">
        <f t="shared" si="14"/>
        <v>0.10762874505064284</v>
      </c>
      <c r="Z116" t="s">
        <v>1584</v>
      </c>
      <c r="AA116" t="s">
        <v>1585</v>
      </c>
      <c r="AB116" t="s">
        <v>1586</v>
      </c>
      <c r="AC116" s="1">
        <v>6.7876841971294702E-11</v>
      </c>
      <c r="AD116" s="1">
        <f t="shared" si="15"/>
        <v>6787.6841971294698</v>
      </c>
      <c r="AE116">
        <v>630.65719050571897</v>
      </c>
      <c r="AF116" s="11">
        <v>0.55500000000000005</v>
      </c>
      <c r="AG116" s="13">
        <v>0.93177497541340604</v>
      </c>
      <c r="AH116">
        <v>20.811656169046199</v>
      </c>
      <c r="AI116">
        <f t="shared" si="16"/>
        <v>0.28700998680171441</v>
      </c>
      <c r="AJ116" t="s">
        <v>2184</v>
      </c>
      <c r="AK116" t="s">
        <v>2185</v>
      </c>
      <c r="AL116" t="s">
        <v>2186</v>
      </c>
      <c r="AM116" s="1">
        <v>5.5443565013457397E-10</v>
      </c>
      <c r="AN116" s="1">
        <f t="shared" si="17"/>
        <v>55443.565013457395</v>
      </c>
      <c r="AO116">
        <v>1931.764313545</v>
      </c>
    </row>
    <row r="117" spans="1:41" x14ac:dyDescent="0.25">
      <c r="A117" s="11">
        <v>0.56000000000000005</v>
      </c>
      <c r="B117" s="13">
        <f t="shared" si="9"/>
        <v>1120</v>
      </c>
      <c r="C117" s="13">
        <v>3.52563504210478E-2</v>
      </c>
      <c r="D117">
        <v>4.0664676342196504</v>
      </c>
      <c r="E117">
        <f t="shared" si="10"/>
        <v>1.1056391492040593E-2</v>
      </c>
      <c r="F117" t="s">
        <v>569</v>
      </c>
      <c r="G117" t="s">
        <v>570</v>
      </c>
      <c r="H117" t="s">
        <v>571</v>
      </c>
      <c r="I117" s="1">
        <v>1.4088264812860999E-11</v>
      </c>
      <c r="J117" s="1">
        <f t="shared" si="11"/>
        <v>1408.8264812861</v>
      </c>
      <c r="K117">
        <v>1274.21906351661</v>
      </c>
      <c r="L117" s="11">
        <v>0.56000000000000005</v>
      </c>
      <c r="M117" s="13">
        <v>0.18803386891225499</v>
      </c>
      <c r="N117">
        <v>9.3911047330704491</v>
      </c>
      <c r="O117">
        <f t="shared" si="12"/>
        <v>5.8967421290883171E-2</v>
      </c>
      <c r="P117" t="s">
        <v>987</v>
      </c>
      <c r="Q117" t="s">
        <v>988</v>
      </c>
      <c r="R117" t="s">
        <v>989</v>
      </c>
      <c r="S117" s="1">
        <v>3.8003236006244798E-11</v>
      </c>
      <c r="T117" s="1">
        <f t="shared" si="13"/>
        <v>3800.3236006244797</v>
      </c>
      <c r="U117">
        <v>644.47851329256696</v>
      </c>
      <c r="V117" s="11">
        <v>0.56000000000000005</v>
      </c>
      <c r="W117" s="13">
        <v>0.352563504210478</v>
      </c>
      <c r="X117">
        <v>12.8592997554905</v>
      </c>
      <c r="Y117">
        <f t="shared" si="14"/>
        <v>0.11056391492040592</v>
      </c>
      <c r="Z117" t="s">
        <v>1587</v>
      </c>
      <c r="AA117" t="s">
        <v>1588</v>
      </c>
      <c r="AB117" t="s">
        <v>1589</v>
      </c>
      <c r="AC117" s="1">
        <v>6.9778161232498894E-11</v>
      </c>
      <c r="AD117" s="1">
        <f t="shared" si="15"/>
        <v>6977.8161232498896</v>
      </c>
      <c r="AE117">
        <v>631.11152750634506</v>
      </c>
      <c r="AF117" s="11">
        <v>0.56000000000000005</v>
      </c>
      <c r="AG117" s="13">
        <v>0.94016934456127399</v>
      </c>
      <c r="AH117">
        <v>20.999148566965498</v>
      </c>
      <c r="AI117">
        <f t="shared" si="16"/>
        <v>0.29483710645441558</v>
      </c>
      <c r="AJ117" t="s">
        <v>2187</v>
      </c>
      <c r="AK117" t="s">
        <v>2188</v>
      </c>
      <c r="AL117" t="s">
        <v>2189</v>
      </c>
      <c r="AM117" s="1">
        <v>5.7575553961203799E-10</v>
      </c>
      <c r="AN117" s="1">
        <f t="shared" si="17"/>
        <v>57575.553961203797</v>
      </c>
      <c r="AO117">
        <v>1952.7919892303501</v>
      </c>
    </row>
    <row r="118" spans="1:41" x14ac:dyDescent="0.25">
      <c r="A118" s="11">
        <v>0.56499999999999995</v>
      </c>
      <c r="B118" s="13">
        <f t="shared" si="9"/>
        <v>1130</v>
      </c>
      <c r="C118" s="13">
        <v>3.5571139264092798E-2</v>
      </c>
      <c r="D118">
        <v>4.1027753809537497</v>
      </c>
      <c r="E118">
        <f t="shared" si="10"/>
        <v>1.1355196931580021E-2</v>
      </c>
      <c r="F118" t="s">
        <v>572</v>
      </c>
      <c r="G118" t="s">
        <v>573</v>
      </c>
      <c r="H118" t="s">
        <v>574</v>
      </c>
      <c r="I118" s="1">
        <v>1.43700178862162E-11</v>
      </c>
      <c r="J118" s="1">
        <f t="shared" si="11"/>
        <v>1437.0017886216201</v>
      </c>
      <c r="K118">
        <v>1265.5014239560701</v>
      </c>
      <c r="L118" s="11">
        <v>0.56499999999999995</v>
      </c>
      <c r="M118" s="13">
        <v>0.18971274274182801</v>
      </c>
      <c r="N118">
        <v>9.4749538824728692</v>
      </c>
      <c r="O118">
        <f t="shared" si="12"/>
        <v>6.0561050301760032E-2</v>
      </c>
      <c r="P118" t="s">
        <v>990</v>
      </c>
      <c r="Q118" t="s">
        <v>991</v>
      </c>
      <c r="R118" t="s">
        <v>992</v>
      </c>
      <c r="S118" s="1">
        <v>3.8771106342608999E-11</v>
      </c>
      <c r="T118" s="1">
        <f t="shared" si="13"/>
        <v>3877.1106342609</v>
      </c>
      <c r="U118">
        <v>640.19871104319498</v>
      </c>
      <c r="V118" s="11">
        <v>0.56499999999999995</v>
      </c>
      <c r="W118" s="13">
        <v>0.35571139264092799</v>
      </c>
      <c r="X118">
        <v>12.9741149318789</v>
      </c>
      <c r="Y118">
        <f t="shared" si="14"/>
        <v>0.11355196931580022</v>
      </c>
      <c r="Z118" t="s">
        <v>1590</v>
      </c>
      <c r="AA118" t="s">
        <v>1591</v>
      </c>
      <c r="AB118" t="s">
        <v>1592</v>
      </c>
      <c r="AC118" s="1">
        <v>7.1730063495446198E-11</v>
      </c>
      <c r="AD118" s="1">
        <f t="shared" si="15"/>
        <v>7173.0063495446202</v>
      </c>
      <c r="AE118">
        <v>631.69369873240305</v>
      </c>
      <c r="AF118" s="11">
        <v>0.56499999999999995</v>
      </c>
      <c r="AG118" s="13">
        <v>0.94856371370914205</v>
      </c>
      <c r="AH118">
        <v>21.186640964884901</v>
      </c>
      <c r="AI118">
        <f t="shared" si="16"/>
        <v>0.30280525150880083</v>
      </c>
      <c r="AJ118" t="s">
        <v>2190</v>
      </c>
      <c r="AK118" t="s">
        <v>2191</v>
      </c>
      <c r="AL118" t="s">
        <v>2192</v>
      </c>
      <c r="AM118" s="1">
        <v>5.9764281786504701E-10</v>
      </c>
      <c r="AN118" s="1">
        <f t="shared" si="17"/>
        <v>59764.281786504704</v>
      </c>
      <c r="AO118">
        <v>1973.68709719249</v>
      </c>
    </row>
    <row r="119" spans="1:41" x14ac:dyDescent="0.25">
      <c r="A119" s="11">
        <v>0.56999999999999995</v>
      </c>
      <c r="B119" s="13">
        <f t="shared" si="9"/>
        <v>1140</v>
      </c>
      <c r="C119" s="13">
        <v>3.58859281071379E-2</v>
      </c>
      <c r="D119">
        <v>4.1390831276878499</v>
      </c>
      <c r="E119">
        <f t="shared" si="10"/>
        <v>1.1659338042009101E-2</v>
      </c>
      <c r="F119" t="s">
        <v>575</v>
      </c>
      <c r="G119" t="s">
        <v>576</v>
      </c>
      <c r="H119" t="s">
        <v>577</v>
      </c>
      <c r="I119" s="1">
        <v>1.4654514726162002E-11</v>
      </c>
      <c r="J119" s="1">
        <f t="shared" si="11"/>
        <v>1465.4514726162001</v>
      </c>
      <c r="K119">
        <v>1256.8908006064501</v>
      </c>
      <c r="L119" s="11">
        <v>0.56999999999999995</v>
      </c>
      <c r="M119" s="13">
        <v>0.191391616571402</v>
      </c>
      <c r="N119">
        <v>9.5588030318752804</v>
      </c>
      <c r="O119">
        <f t="shared" si="12"/>
        <v>6.2183136224048502E-2</v>
      </c>
      <c r="P119" t="s">
        <v>993</v>
      </c>
      <c r="Q119" t="s">
        <v>994</v>
      </c>
      <c r="R119" t="s">
        <v>995</v>
      </c>
      <c r="S119" s="1">
        <v>3.9549290686335199E-11</v>
      </c>
      <c r="T119" s="1">
        <f t="shared" si="13"/>
        <v>3954.9290686335198</v>
      </c>
      <c r="U119">
        <v>636.01312329820996</v>
      </c>
      <c r="V119" s="11">
        <v>0.56999999999999995</v>
      </c>
      <c r="W119" s="13">
        <v>0.35885928107137899</v>
      </c>
      <c r="X119">
        <v>13.088930108267199</v>
      </c>
      <c r="Y119">
        <f t="shared" si="14"/>
        <v>0.11659338042009101</v>
      </c>
      <c r="Z119" t="s">
        <v>1593</v>
      </c>
      <c r="AA119" t="s">
        <v>1594</v>
      </c>
      <c r="AB119" t="s">
        <v>1595</v>
      </c>
      <c r="AC119" s="1">
        <v>7.3733897285699596E-11</v>
      </c>
      <c r="AD119" s="1">
        <f t="shared" si="15"/>
        <v>7373.3897285699595</v>
      </c>
      <c r="AE119">
        <v>632.40208852366402</v>
      </c>
      <c r="AF119" s="11">
        <v>0.56999999999999995</v>
      </c>
      <c r="AG119" s="13">
        <v>0.95695808285701101</v>
      </c>
      <c r="AH119">
        <v>21.374133362804201</v>
      </c>
      <c r="AI119">
        <f t="shared" si="16"/>
        <v>0.31091568112024282</v>
      </c>
      <c r="AJ119" t="s">
        <v>2193</v>
      </c>
      <c r="AK119" t="s">
        <v>2194</v>
      </c>
      <c r="AL119" t="s">
        <v>2195</v>
      </c>
      <c r="AM119" s="1">
        <v>6.2010320180336504E-10</v>
      </c>
      <c r="AN119" s="1">
        <f t="shared" si="17"/>
        <v>62010.320180336501</v>
      </c>
      <c r="AO119">
        <v>1994.4417070541599</v>
      </c>
    </row>
    <row r="120" spans="1:41" x14ac:dyDescent="0.25">
      <c r="A120" s="11">
        <v>0.57499999999999996</v>
      </c>
      <c r="B120" s="13">
        <f t="shared" si="9"/>
        <v>1150</v>
      </c>
      <c r="C120" s="13">
        <v>3.6200716950183003E-2</v>
      </c>
      <c r="D120">
        <v>4.1753908744219599</v>
      </c>
      <c r="E120">
        <f t="shared" si="10"/>
        <v>1.1968862041654255E-2</v>
      </c>
      <c r="F120" t="s">
        <v>578</v>
      </c>
      <c r="G120" t="s">
        <v>579</v>
      </c>
      <c r="H120" t="s">
        <v>580</v>
      </c>
      <c r="I120" s="1">
        <v>1.4941755023867199E-11</v>
      </c>
      <c r="J120" s="1">
        <f t="shared" si="11"/>
        <v>1494.1755023867199</v>
      </c>
      <c r="K120">
        <v>1248.3856002238699</v>
      </c>
      <c r="L120" s="11">
        <v>0.57499999999999996</v>
      </c>
      <c r="M120" s="13">
        <v>0.19307049040097601</v>
      </c>
      <c r="N120">
        <v>9.6426521812777004</v>
      </c>
      <c r="O120">
        <f t="shared" si="12"/>
        <v>6.3833930888822693E-2</v>
      </c>
      <c r="P120" t="s">
        <v>996</v>
      </c>
      <c r="Q120" t="s">
        <v>997</v>
      </c>
      <c r="R120" t="s">
        <v>998</v>
      </c>
      <c r="S120" s="1">
        <v>4.0337934246326402E-11</v>
      </c>
      <c r="T120" s="1">
        <f t="shared" si="13"/>
        <v>4033.7934246326404</v>
      </c>
      <c r="U120">
        <v>631.91994734871605</v>
      </c>
      <c r="V120" s="11">
        <v>0.57499999999999996</v>
      </c>
      <c r="W120" s="13">
        <v>0.36200716950182998</v>
      </c>
      <c r="X120">
        <v>13.203745284655501</v>
      </c>
      <c r="Y120">
        <f t="shared" si="14"/>
        <v>0.11968862041654252</v>
      </c>
      <c r="Z120" t="s">
        <v>1596</v>
      </c>
      <c r="AA120" t="s">
        <v>1597</v>
      </c>
      <c r="AB120" t="s">
        <v>1598</v>
      </c>
      <c r="AC120" s="1">
        <v>7.5791038188432605E-11</v>
      </c>
      <c r="AD120" s="1">
        <f t="shared" si="15"/>
        <v>7579.1038188432603</v>
      </c>
      <c r="AE120">
        <v>633.23512230873098</v>
      </c>
      <c r="AF120" s="11">
        <v>0.57499999999999996</v>
      </c>
      <c r="AG120" s="13">
        <v>0.96535245200487896</v>
      </c>
      <c r="AH120">
        <v>21.561625760723601</v>
      </c>
      <c r="AI120">
        <f t="shared" si="16"/>
        <v>0.31916965444411305</v>
      </c>
      <c r="AJ120" t="s">
        <v>2196</v>
      </c>
      <c r="AK120" t="s">
        <v>2197</v>
      </c>
      <c r="AL120" t="s">
        <v>2198</v>
      </c>
      <c r="AM120" s="1">
        <v>6.4314223690457803E-10</v>
      </c>
      <c r="AN120" s="1">
        <f t="shared" si="17"/>
        <v>64314.223690457802</v>
      </c>
      <c r="AO120">
        <v>2015.04819756351</v>
      </c>
    </row>
    <row r="121" spans="1:41" x14ac:dyDescent="0.25">
      <c r="A121" s="11">
        <v>0.57999999999999996</v>
      </c>
      <c r="B121" s="13">
        <f t="shared" si="9"/>
        <v>1160</v>
      </c>
      <c r="C121" s="13">
        <v>3.6515505793228098E-2</v>
      </c>
      <c r="D121">
        <v>4.2116986211560601</v>
      </c>
      <c r="E121">
        <f t="shared" si="10"/>
        <v>1.228381614884193E-2</v>
      </c>
      <c r="F121" t="s">
        <v>252</v>
      </c>
      <c r="G121" t="s">
        <v>327</v>
      </c>
      <c r="H121" t="s">
        <v>404</v>
      </c>
      <c r="I121" s="1">
        <v>1.52317384882209E-11</v>
      </c>
      <c r="J121" s="1">
        <f t="shared" si="11"/>
        <v>1523.1738488220901</v>
      </c>
      <c r="K121">
        <v>1239.98424460764</v>
      </c>
      <c r="L121" s="11">
        <v>0.57999999999999996</v>
      </c>
      <c r="M121" s="13">
        <v>0.19474936423055</v>
      </c>
      <c r="N121">
        <v>9.7265013306801098</v>
      </c>
      <c r="O121">
        <f t="shared" si="12"/>
        <v>6.5513686127157009E-2</v>
      </c>
      <c r="P121" t="s">
        <v>999</v>
      </c>
      <c r="Q121" t="s">
        <v>1000</v>
      </c>
      <c r="R121" t="s">
        <v>1001</v>
      </c>
      <c r="S121" s="1">
        <v>4.1137185895399202E-11</v>
      </c>
      <c r="T121" s="1">
        <f t="shared" si="13"/>
        <v>4113.7185895399207</v>
      </c>
      <c r="U121">
        <v>627.91743721388502</v>
      </c>
      <c r="V121" s="11">
        <v>0.57999999999999996</v>
      </c>
      <c r="W121" s="13">
        <v>0.36515505793228098</v>
      </c>
      <c r="X121">
        <v>13.3185604610438</v>
      </c>
      <c r="Y121">
        <f t="shared" si="14"/>
        <v>0.12283816148841931</v>
      </c>
      <c r="Z121" t="s">
        <v>1599</v>
      </c>
      <c r="AA121" t="s">
        <v>1600</v>
      </c>
      <c r="AB121" t="s">
        <v>1601</v>
      </c>
      <c r="AC121" s="1">
        <v>7.7902888976240301E-11</v>
      </c>
      <c r="AD121" s="1">
        <f t="shared" si="15"/>
        <v>7790.2888976240301</v>
      </c>
      <c r="AE121">
        <v>634.19126460619304</v>
      </c>
      <c r="AF121" s="11">
        <v>0.57999999999999996</v>
      </c>
      <c r="AG121" s="13">
        <v>0.97374682115274802</v>
      </c>
      <c r="AH121">
        <v>21.749118158642901</v>
      </c>
      <c r="AI121">
        <f t="shared" si="16"/>
        <v>0.32756843063578439</v>
      </c>
      <c r="AJ121" t="s">
        <v>2199</v>
      </c>
      <c r="AK121" t="s">
        <v>2200</v>
      </c>
      <c r="AL121" t="s">
        <v>2201</v>
      </c>
      <c r="AM121" s="1">
        <v>6.6676529744967098E-10</v>
      </c>
      <c r="AN121" s="1">
        <f t="shared" si="17"/>
        <v>66676.529744967091</v>
      </c>
      <c r="AO121">
        <v>2035.49925783609</v>
      </c>
    </row>
    <row r="122" spans="1:41" x14ac:dyDescent="0.25">
      <c r="A122" s="11">
        <v>0.58499999999999996</v>
      </c>
      <c r="B122" s="13">
        <f t="shared" si="9"/>
        <v>1170</v>
      </c>
      <c r="C122" s="13">
        <v>3.6830294636273103E-2</v>
      </c>
      <c r="D122">
        <v>4.2480063678901701</v>
      </c>
      <c r="E122">
        <f t="shared" si="10"/>
        <v>1.2604247581898561E-2</v>
      </c>
      <c r="F122" t="s">
        <v>581</v>
      </c>
      <c r="G122" t="s">
        <v>328</v>
      </c>
      <c r="H122" t="s">
        <v>582</v>
      </c>
      <c r="I122" s="1">
        <v>1.5524464845556601E-11</v>
      </c>
      <c r="J122" s="1">
        <f t="shared" si="11"/>
        <v>1552.4464845556602</v>
      </c>
      <c r="K122">
        <v>1231.68517158072</v>
      </c>
      <c r="L122" s="11">
        <v>0.58499999999999996</v>
      </c>
      <c r="M122" s="13">
        <v>0.19642823806012299</v>
      </c>
      <c r="N122">
        <v>9.8103504800825299</v>
      </c>
      <c r="O122">
        <f t="shared" si="12"/>
        <v>6.7222653770125582E-2</v>
      </c>
      <c r="P122" t="s">
        <v>1002</v>
      </c>
      <c r="Q122" t="s">
        <v>1003</v>
      </c>
      <c r="R122" t="s">
        <v>1004</v>
      </c>
      <c r="S122" s="1">
        <v>4.19471982222007E-11</v>
      </c>
      <c r="T122" s="1">
        <f t="shared" si="13"/>
        <v>4194.7198222200695</v>
      </c>
      <c r="U122">
        <v>624.00390150682199</v>
      </c>
      <c r="V122" s="11">
        <v>0.58499999999999996</v>
      </c>
      <c r="W122" s="13">
        <v>0.36830294636273098</v>
      </c>
      <c r="X122">
        <v>13.4333756374321</v>
      </c>
      <c r="Y122">
        <f t="shared" si="14"/>
        <v>0.12604247581898559</v>
      </c>
      <c r="Z122" t="s">
        <v>1602</v>
      </c>
      <c r="AA122" t="s">
        <v>1603</v>
      </c>
      <c r="AB122" t="s">
        <v>1604</v>
      </c>
      <c r="AC122" s="1">
        <v>8.0070879729882896E-11</v>
      </c>
      <c r="AD122" s="1">
        <f t="shared" si="15"/>
        <v>8007.0879729882899</v>
      </c>
      <c r="AE122">
        <v>635.26901712781103</v>
      </c>
      <c r="AF122" s="11">
        <v>0.58499999999999996</v>
      </c>
      <c r="AG122" s="13">
        <v>0.98214119030061697</v>
      </c>
      <c r="AH122">
        <v>21.936610556562201</v>
      </c>
      <c r="AI122">
        <f t="shared" si="16"/>
        <v>0.33611326885062859</v>
      </c>
      <c r="AJ122" t="s">
        <v>2202</v>
      </c>
      <c r="AK122" t="s">
        <v>2203</v>
      </c>
      <c r="AL122" t="s">
        <v>2204</v>
      </c>
      <c r="AM122" s="1">
        <v>6.9097758719258596E-10</v>
      </c>
      <c r="AN122" s="1">
        <f t="shared" si="17"/>
        <v>69097.758719258592</v>
      </c>
      <c r="AO122">
        <v>2055.78788827781</v>
      </c>
    </row>
    <row r="123" spans="1:41" x14ac:dyDescent="0.25">
      <c r="A123" s="11">
        <v>0.59</v>
      </c>
      <c r="B123" s="13">
        <f t="shared" si="9"/>
        <v>1180</v>
      </c>
      <c r="C123" s="13">
        <v>3.7145083479318199E-2</v>
      </c>
      <c r="D123">
        <v>4.2843141146242703</v>
      </c>
      <c r="E123">
        <f t="shared" si="10"/>
        <v>1.2930203559150663E-2</v>
      </c>
      <c r="F123" t="s">
        <v>583</v>
      </c>
      <c r="G123" t="s">
        <v>584</v>
      </c>
      <c r="H123" t="s">
        <v>585</v>
      </c>
      <c r="I123" s="1">
        <v>1.58199338391521E-11</v>
      </c>
      <c r="J123" s="1">
        <f t="shared" si="11"/>
        <v>1581.99338391521</v>
      </c>
      <c r="K123">
        <v>1223.4868358245101</v>
      </c>
      <c r="L123" s="11">
        <v>0.59</v>
      </c>
      <c r="M123" s="13">
        <v>0.19810711188969701</v>
      </c>
      <c r="N123">
        <v>9.8941996294849393</v>
      </c>
      <c r="O123">
        <f t="shared" si="12"/>
        <v>6.8961085648803516E-2</v>
      </c>
      <c r="P123" t="s">
        <v>1005</v>
      </c>
      <c r="Q123" t="s">
        <v>1006</v>
      </c>
      <c r="R123" t="s">
        <v>1007</v>
      </c>
      <c r="S123" s="1">
        <v>4.2768127583028603E-11</v>
      </c>
      <c r="T123" s="1">
        <f t="shared" si="13"/>
        <v>4276.8127583028599</v>
      </c>
      <c r="U123">
        <v>620.17770138992296</v>
      </c>
      <c r="V123" s="11">
        <v>0.59</v>
      </c>
      <c r="W123" s="13">
        <v>0.37145083479318203</v>
      </c>
      <c r="X123">
        <v>13.548190813820399</v>
      </c>
      <c r="Y123">
        <f t="shared" si="14"/>
        <v>0.12930203559150666</v>
      </c>
      <c r="Z123" t="s">
        <v>1605</v>
      </c>
      <c r="AA123" t="s">
        <v>1606</v>
      </c>
      <c r="AB123" t="s">
        <v>1607</v>
      </c>
      <c r="AC123" s="1">
        <v>8.2296467951499705E-11</v>
      </c>
      <c r="AD123" s="1">
        <f t="shared" si="15"/>
        <v>8229.6467951499708</v>
      </c>
      <c r="AE123">
        <v>636.46691697485903</v>
      </c>
      <c r="AF123" s="11">
        <v>0.59</v>
      </c>
      <c r="AG123" s="13">
        <v>0.99053555944848504</v>
      </c>
      <c r="AH123">
        <v>22.1241029544816</v>
      </c>
      <c r="AI123">
        <f t="shared" si="16"/>
        <v>0.34480542824401761</v>
      </c>
      <c r="AJ123" t="s">
        <v>2205</v>
      </c>
      <c r="AK123" t="s">
        <v>2206</v>
      </c>
      <c r="AL123" t="s">
        <v>2207</v>
      </c>
      <c r="AM123" s="1">
        <v>7.1578414044837203E-10</v>
      </c>
      <c r="AN123" s="1">
        <f t="shared" si="17"/>
        <v>71578.414044837205</v>
      </c>
      <c r="AO123">
        <v>2075.9074011497701</v>
      </c>
    </row>
    <row r="124" spans="1:41" x14ac:dyDescent="0.25">
      <c r="A124" s="11">
        <v>0.59499999999999997</v>
      </c>
      <c r="B124" s="13">
        <f t="shared" si="9"/>
        <v>1190</v>
      </c>
      <c r="C124" s="13">
        <v>3.7459872322363301E-2</v>
      </c>
      <c r="D124">
        <v>4.3206218613583696</v>
      </c>
      <c r="E124">
        <f t="shared" si="10"/>
        <v>1.3261731298924665E-2</v>
      </c>
      <c r="F124" t="s">
        <v>253</v>
      </c>
      <c r="G124" t="s">
        <v>329</v>
      </c>
      <c r="H124" t="s">
        <v>405</v>
      </c>
      <c r="I124" s="1">
        <v>1.61181452290996E-11</v>
      </c>
      <c r="J124" s="1">
        <f t="shared" si="11"/>
        <v>1611.81452290996</v>
      </c>
      <c r="K124">
        <v>1215.38770962782</v>
      </c>
      <c r="L124" s="11">
        <v>0.59499999999999997</v>
      </c>
      <c r="M124" s="13">
        <v>0.199785985719271</v>
      </c>
      <c r="N124">
        <v>9.9780487788873504</v>
      </c>
      <c r="O124">
        <f t="shared" si="12"/>
        <v>7.0729233594264918E-2</v>
      </c>
      <c r="P124" t="s">
        <v>1008</v>
      </c>
      <c r="Q124" t="s">
        <v>1009</v>
      </c>
      <c r="R124" t="s">
        <v>1010</v>
      </c>
      <c r="S124" s="1">
        <v>4.3600134153815802E-11</v>
      </c>
      <c r="T124" s="1">
        <f t="shared" si="13"/>
        <v>4360.0134153815798</v>
      </c>
      <c r="U124">
        <v>616.43724861951898</v>
      </c>
      <c r="V124" s="11">
        <v>0.59499999999999997</v>
      </c>
      <c r="W124" s="13">
        <v>0.37459872322363302</v>
      </c>
      <c r="X124">
        <v>13.663005990208701</v>
      </c>
      <c r="Y124">
        <f t="shared" si="14"/>
        <v>0.13261731298924667</v>
      </c>
      <c r="Z124" t="s">
        <v>1608</v>
      </c>
      <c r="AA124" t="s">
        <v>1609</v>
      </c>
      <c r="AB124" t="s">
        <v>1610</v>
      </c>
      <c r="AC124" s="1">
        <v>8.4581138669142798E-11</v>
      </c>
      <c r="AD124" s="1">
        <f t="shared" si="15"/>
        <v>8458.1138669142802</v>
      </c>
      <c r="AE124">
        <v>637.783534914489</v>
      </c>
      <c r="AF124" s="11">
        <v>0.59499999999999997</v>
      </c>
      <c r="AG124" s="13">
        <v>0.99892992859635399</v>
      </c>
      <c r="AH124">
        <v>22.3115953524009</v>
      </c>
      <c r="AI124">
        <f t="shared" si="16"/>
        <v>0.3536461679713242</v>
      </c>
      <c r="AJ124" t="s">
        <v>2208</v>
      </c>
      <c r="AK124" t="s">
        <v>2209</v>
      </c>
      <c r="AL124" t="s">
        <v>2210</v>
      </c>
      <c r="AM124" s="1">
        <v>7.4118982360178399E-10</v>
      </c>
      <c r="AN124" s="1">
        <f t="shared" si="17"/>
        <v>74118.982360178401</v>
      </c>
      <c r="AO124">
        <v>2095.8514207960702</v>
      </c>
    </row>
    <row r="125" spans="1:41" x14ac:dyDescent="0.25">
      <c r="A125" s="11">
        <v>0.6</v>
      </c>
      <c r="B125" s="13">
        <f t="shared" si="9"/>
        <v>1200</v>
      </c>
      <c r="C125" s="13">
        <v>3.7774661165408299E-2</v>
      </c>
      <c r="D125">
        <v>4.3569296080924804</v>
      </c>
      <c r="E125">
        <f t="shared" si="10"/>
        <v>1.3598878019546987E-2</v>
      </c>
      <c r="F125" t="s">
        <v>254</v>
      </c>
      <c r="G125" t="s">
        <v>330</v>
      </c>
      <c r="H125" t="s">
        <v>406</v>
      </c>
      <c r="I125" s="1">
        <v>1.64190987918463E-11</v>
      </c>
      <c r="J125" s="1">
        <f t="shared" si="11"/>
        <v>1641.90987918463</v>
      </c>
      <c r="K125">
        <v>1207.38628350409</v>
      </c>
      <c r="L125" s="11">
        <v>0.6</v>
      </c>
      <c r="M125" s="13">
        <v>0.20146485954884399</v>
      </c>
      <c r="N125">
        <v>10.061897928289801</v>
      </c>
      <c r="O125">
        <f t="shared" si="12"/>
        <v>7.2527349437583835E-2</v>
      </c>
      <c r="P125" t="s">
        <v>1011</v>
      </c>
      <c r="Q125" t="s">
        <v>1012</v>
      </c>
      <c r="R125" t="s">
        <v>1013</v>
      </c>
      <c r="S125" s="1">
        <v>4.4443381982038999E-11</v>
      </c>
      <c r="T125" s="1">
        <f t="shared" si="13"/>
        <v>4444.3381982039</v>
      </c>
      <c r="U125">
        <v>612.78100367208901</v>
      </c>
      <c r="V125" s="11">
        <v>0.6</v>
      </c>
      <c r="W125" s="13">
        <v>0.37774661165408302</v>
      </c>
      <c r="X125">
        <v>13.777821166597001</v>
      </c>
      <c r="Y125">
        <f t="shared" si="14"/>
        <v>0.13598878019546987</v>
      </c>
      <c r="Z125" t="s">
        <v>1611</v>
      </c>
      <c r="AA125" t="s">
        <v>1612</v>
      </c>
      <c r="AB125" t="s">
        <v>1613</v>
      </c>
      <c r="AC125" s="1">
        <v>8.6926404535230598E-11</v>
      </c>
      <c r="AD125" s="1">
        <f t="shared" si="15"/>
        <v>8692.6404535230595</v>
      </c>
      <c r="AE125">
        <v>639.21747375248697</v>
      </c>
      <c r="AF125" s="11">
        <v>0.6</v>
      </c>
      <c r="AG125" s="13">
        <v>1.0073242977442201</v>
      </c>
      <c r="AH125">
        <v>22.4990877503202</v>
      </c>
      <c r="AI125">
        <f t="shared" si="16"/>
        <v>0.36263674718791922</v>
      </c>
      <c r="AJ125" t="s">
        <v>2211</v>
      </c>
      <c r="AK125" t="s">
        <v>2212</v>
      </c>
      <c r="AL125" t="s">
        <v>2213</v>
      </c>
      <c r="AM125" s="1">
        <v>7.6719933702954598E-10</v>
      </c>
      <c r="AN125" s="1">
        <f t="shared" si="17"/>
        <v>76719.9337029546</v>
      </c>
      <c r="AO125">
        <v>2115.6138835317201</v>
      </c>
    </row>
    <row r="126" spans="1:41" x14ac:dyDescent="0.25">
      <c r="A126" s="11">
        <v>0.60499999999999998</v>
      </c>
      <c r="B126" s="13">
        <f t="shared" si="9"/>
        <v>1210</v>
      </c>
      <c r="C126" s="13">
        <v>3.8089450008453402E-2</v>
      </c>
      <c r="D126">
        <v>4.3932373548265797</v>
      </c>
      <c r="E126">
        <f t="shared" si="10"/>
        <v>1.3941690939344156E-2</v>
      </c>
      <c r="F126" t="s">
        <v>255</v>
      </c>
      <c r="G126" t="s">
        <v>331</v>
      </c>
      <c r="H126" t="s">
        <v>407</v>
      </c>
      <c r="I126" s="1">
        <v>1.6722794320093799E-11</v>
      </c>
      <c r="J126" s="1">
        <f t="shared" si="11"/>
        <v>1672.2794320093799</v>
      </c>
      <c r="K126">
        <v>1199.48106674071</v>
      </c>
      <c r="L126" s="11">
        <v>0.60499999999999998</v>
      </c>
      <c r="M126" s="13">
        <v>0.20314373337841801</v>
      </c>
      <c r="N126">
        <v>10.145747077692199</v>
      </c>
      <c r="O126">
        <f t="shared" si="12"/>
        <v>7.4355685009835443E-2</v>
      </c>
      <c r="P126" t="s">
        <v>1014</v>
      </c>
      <c r="Q126" t="s">
        <v>1015</v>
      </c>
      <c r="R126" t="s">
        <v>1016</v>
      </c>
      <c r="S126" s="1">
        <v>4.5298039038704498E-11</v>
      </c>
      <c r="T126" s="1">
        <f t="shared" si="13"/>
        <v>4529.8039038704501</v>
      </c>
      <c r="U126">
        <v>609.20747395054798</v>
      </c>
      <c r="V126" s="11">
        <v>0.60499999999999998</v>
      </c>
      <c r="W126" s="13">
        <v>0.38089450008453402</v>
      </c>
      <c r="X126">
        <v>13.8926363429853</v>
      </c>
      <c r="Y126">
        <f t="shared" si="14"/>
        <v>0.13941690939344156</v>
      </c>
      <c r="Z126" t="s">
        <v>1614</v>
      </c>
      <c r="AA126" t="s">
        <v>1615</v>
      </c>
      <c r="AB126" t="s">
        <v>1616</v>
      </c>
      <c r="AC126" s="1">
        <v>8.9333805915261502E-11</v>
      </c>
      <c r="AD126" s="1">
        <f t="shared" si="15"/>
        <v>8933.380591526151</v>
      </c>
      <c r="AE126">
        <v>640.76736677010194</v>
      </c>
      <c r="AF126" s="11">
        <v>0.60499999999999998</v>
      </c>
      <c r="AG126" s="13">
        <v>1.0157186668920899</v>
      </c>
      <c r="AH126">
        <v>22.686580148239599</v>
      </c>
      <c r="AI126">
        <f t="shared" si="16"/>
        <v>0.37177842504917719</v>
      </c>
      <c r="AJ126" t="s">
        <v>2214</v>
      </c>
      <c r="AK126" t="s">
        <v>2215</v>
      </c>
      <c r="AL126" t="s">
        <v>2216</v>
      </c>
      <c r="AM126" s="1">
        <v>7.9381721742526497E-10</v>
      </c>
      <c r="AN126" s="1">
        <f t="shared" si="17"/>
        <v>79381.721742526497</v>
      </c>
      <c r="AO126">
        <v>2135.1890371805798</v>
      </c>
    </row>
    <row r="127" spans="1:41" x14ac:dyDescent="0.25">
      <c r="A127" s="11">
        <v>0.61</v>
      </c>
      <c r="B127" s="13">
        <f t="shared" si="9"/>
        <v>1220</v>
      </c>
      <c r="C127" s="13">
        <v>3.8404238851498497E-2</v>
      </c>
      <c r="D127">
        <v>4.4295451015606897</v>
      </c>
      <c r="E127">
        <f t="shared" si="10"/>
        <v>1.429021727664259E-2</v>
      </c>
      <c r="F127" t="s">
        <v>256</v>
      </c>
      <c r="G127" t="s">
        <v>332</v>
      </c>
      <c r="H127" t="s">
        <v>408</v>
      </c>
      <c r="I127" s="1">
        <v>1.7029231622368199E-11</v>
      </c>
      <c r="J127" s="1">
        <f t="shared" si="11"/>
        <v>1702.92316223682</v>
      </c>
      <c r="K127">
        <v>1191.6705878365101</v>
      </c>
      <c r="L127" s="11">
        <v>0.61</v>
      </c>
      <c r="M127" s="13">
        <v>0.204822607207992</v>
      </c>
      <c r="N127">
        <v>10.2295962270946</v>
      </c>
      <c r="O127">
        <f t="shared" si="12"/>
        <v>7.6214492142093818E-2</v>
      </c>
      <c r="P127" t="s">
        <v>1017</v>
      </c>
      <c r="Q127" t="s">
        <v>1018</v>
      </c>
      <c r="R127" t="s">
        <v>1019</v>
      </c>
      <c r="S127" s="1">
        <v>4.6164277270235201E-11</v>
      </c>
      <c r="T127" s="1">
        <f t="shared" si="13"/>
        <v>4616.4277270235198</v>
      </c>
      <c r="U127">
        <v>605.71521206448301</v>
      </c>
      <c r="V127" s="11">
        <v>0.61</v>
      </c>
      <c r="W127" s="13">
        <v>0.38404238851498501</v>
      </c>
      <c r="X127">
        <v>14.0074515193736</v>
      </c>
      <c r="Y127">
        <f t="shared" si="14"/>
        <v>0.14290217276642592</v>
      </c>
      <c r="Z127" t="s">
        <v>1617</v>
      </c>
      <c r="AA127" t="s">
        <v>1618</v>
      </c>
      <c r="AB127" t="s">
        <v>1619</v>
      </c>
      <c r="AC127" s="1">
        <v>9.1804910970066098E-11</v>
      </c>
      <c r="AD127" s="1">
        <f t="shared" si="15"/>
        <v>9180.4910970066103</v>
      </c>
      <c r="AE127">
        <v>642.43187624670804</v>
      </c>
      <c r="AF127" s="11">
        <v>0.61</v>
      </c>
      <c r="AG127" s="13">
        <v>1.02411303603996</v>
      </c>
      <c r="AH127">
        <v>22.874072546158899</v>
      </c>
      <c r="AI127">
        <f t="shared" si="16"/>
        <v>0.38107246071046913</v>
      </c>
      <c r="AJ127" t="s">
        <v>2217</v>
      </c>
      <c r="AK127" t="s">
        <v>2218</v>
      </c>
      <c r="AL127" t="s">
        <v>2219</v>
      </c>
      <c r="AM127" s="1">
        <v>8.2104784052261195E-10</v>
      </c>
      <c r="AN127" s="1">
        <f t="shared" si="17"/>
        <v>82104.784052261195</v>
      </c>
      <c r="AO127">
        <v>2154.5714402763601</v>
      </c>
    </row>
    <row r="128" spans="1:41" x14ac:dyDescent="0.25">
      <c r="A128" s="11">
        <v>0.61499999999999999</v>
      </c>
      <c r="B128" s="13">
        <f t="shared" si="9"/>
        <v>1230</v>
      </c>
      <c r="C128" s="13">
        <v>3.8719027694543502E-2</v>
      </c>
      <c r="D128">
        <v>4.4658528482947899</v>
      </c>
      <c r="E128">
        <f t="shared" si="10"/>
        <v>1.4644504249768715E-2</v>
      </c>
      <c r="F128" t="s">
        <v>257</v>
      </c>
      <c r="G128" t="s">
        <v>333</v>
      </c>
      <c r="H128" t="s">
        <v>409</v>
      </c>
      <c r="I128" s="1">
        <v>1.7338410523029599E-11</v>
      </c>
      <c r="J128" s="1">
        <f t="shared" si="11"/>
        <v>1733.84105230296</v>
      </c>
      <c r="K128">
        <v>1183.9533948923799</v>
      </c>
      <c r="L128" s="11">
        <v>0.61499999999999999</v>
      </c>
      <c r="M128" s="13">
        <v>0.20650148103756599</v>
      </c>
      <c r="N128">
        <v>10.313445376497</v>
      </c>
      <c r="O128">
        <f t="shared" si="12"/>
        <v>7.8104022665433398E-2</v>
      </c>
      <c r="P128" t="s">
        <v>1020</v>
      </c>
      <c r="Q128" t="s">
        <v>1021</v>
      </c>
      <c r="R128" t="s">
        <v>1022</v>
      </c>
      <c r="S128" s="1">
        <v>4.7042272650680199E-11</v>
      </c>
      <c r="T128" s="1">
        <f t="shared" si="13"/>
        <v>4704.2272650680197</v>
      </c>
      <c r="U128">
        <v>602.30281418654602</v>
      </c>
      <c r="V128" s="11">
        <v>0.61499999999999999</v>
      </c>
      <c r="W128" s="13">
        <v>0.38719027694543501</v>
      </c>
      <c r="X128">
        <v>14.122266695761899</v>
      </c>
      <c r="Y128">
        <f t="shared" si="14"/>
        <v>0.14644504249768717</v>
      </c>
      <c r="Z128" t="s">
        <v>1620</v>
      </c>
      <c r="AA128" t="s">
        <v>1621</v>
      </c>
      <c r="AB128" t="s">
        <v>1622</v>
      </c>
      <c r="AC128" s="1">
        <v>9.4341315729624699E-11</v>
      </c>
      <c r="AD128" s="1">
        <f t="shared" si="15"/>
        <v>9434.1315729624694</v>
      </c>
      <c r="AE128">
        <v>644.20969204959295</v>
      </c>
      <c r="AF128" s="11">
        <v>0.61499999999999999</v>
      </c>
      <c r="AG128" s="13">
        <v>1.03250740518783</v>
      </c>
      <c r="AH128">
        <v>23.061564944078199</v>
      </c>
      <c r="AI128">
        <f t="shared" si="16"/>
        <v>0.39052011332716696</v>
      </c>
      <c r="AJ128" t="s">
        <v>2220</v>
      </c>
      <c r="AK128" t="s">
        <v>2221</v>
      </c>
      <c r="AL128" t="s">
        <v>2222</v>
      </c>
      <c r="AM128" s="1">
        <v>8.4889542420194103E-10</v>
      </c>
      <c r="AN128" s="1">
        <f t="shared" si="17"/>
        <v>84889.542420194106</v>
      </c>
      <c r="AO128">
        <v>2173.7559609145201</v>
      </c>
    </row>
    <row r="129" spans="1:41" x14ac:dyDescent="0.25">
      <c r="A129" s="11">
        <v>0.62</v>
      </c>
      <c r="B129" s="13">
        <f t="shared" si="9"/>
        <v>1240</v>
      </c>
      <c r="C129" s="13">
        <v>3.9033816537588598E-2</v>
      </c>
      <c r="D129">
        <v>4.5021605950288901</v>
      </c>
      <c r="E129">
        <f t="shared" si="10"/>
        <v>1.5004599077049057E-2</v>
      </c>
      <c r="F129" t="s">
        <v>258</v>
      </c>
      <c r="G129" t="s">
        <v>334</v>
      </c>
      <c r="H129" t="s">
        <v>410</v>
      </c>
      <c r="I129" s="1">
        <v>1.7650330861918901E-11</v>
      </c>
      <c r="J129" s="1">
        <f t="shared" si="11"/>
        <v>1765.0330861918901</v>
      </c>
      <c r="K129">
        <v>1176.32805590365</v>
      </c>
      <c r="L129" s="11">
        <v>0.62</v>
      </c>
      <c r="M129" s="13">
        <v>0.20818035486713901</v>
      </c>
      <c r="N129">
        <v>10.397294525899399</v>
      </c>
      <c r="O129">
        <f t="shared" si="12"/>
        <v>8.0024528410928233E-2</v>
      </c>
      <c r="P129" t="s">
        <v>1023</v>
      </c>
      <c r="Q129" t="s">
        <v>1024</v>
      </c>
      <c r="R129" t="s">
        <v>1025</v>
      </c>
      <c r="S129" s="1">
        <v>4.7932205233401297E-11</v>
      </c>
      <c r="T129" s="1">
        <f t="shared" si="13"/>
        <v>4793.2205233401301</v>
      </c>
      <c r="U129">
        <v>598.96891847044697</v>
      </c>
      <c r="V129" s="11">
        <v>0.62</v>
      </c>
      <c r="W129" s="13">
        <v>0.390338165375886</v>
      </c>
      <c r="X129">
        <v>14.237081872150201</v>
      </c>
      <c r="Y129">
        <f t="shared" si="14"/>
        <v>0.15004599077049058</v>
      </c>
      <c r="Z129" t="s">
        <v>1623</v>
      </c>
      <c r="AA129" t="s">
        <v>1624</v>
      </c>
      <c r="AB129" t="s">
        <v>1625</v>
      </c>
      <c r="AC129" s="1">
        <v>9.69446441588811E-11</v>
      </c>
      <c r="AD129" s="1">
        <f t="shared" si="15"/>
        <v>9694.4644158881092</v>
      </c>
      <c r="AE129">
        <v>646.09953029112899</v>
      </c>
      <c r="AF129" s="11">
        <v>0.62</v>
      </c>
      <c r="AG129" s="13">
        <v>1.0409017743357001</v>
      </c>
      <c r="AH129">
        <v>23.249057341997599</v>
      </c>
      <c r="AI129">
        <f t="shared" si="16"/>
        <v>0.4001226420546431</v>
      </c>
      <c r="AJ129" t="s">
        <v>2223</v>
      </c>
      <c r="AK129" t="s">
        <v>2224</v>
      </c>
      <c r="AL129" t="s">
        <v>2225</v>
      </c>
      <c r="AM129" s="1">
        <v>8.77364031974552E-10</v>
      </c>
      <c r="AN129" s="1">
        <f t="shared" si="17"/>
        <v>87736.403197455205</v>
      </c>
      <c r="AO129">
        <v>2192.73777527126</v>
      </c>
    </row>
    <row r="130" spans="1:41" x14ac:dyDescent="0.25">
      <c r="A130" s="11">
        <v>0.625</v>
      </c>
      <c r="B130" s="13">
        <f t="shared" si="9"/>
        <v>1250</v>
      </c>
      <c r="C130" s="13">
        <v>3.93486053806337E-2</v>
      </c>
      <c r="D130">
        <v>4.5384683417630001</v>
      </c>
      <c r="E130">
        <f t="shared" si="10"/>
        <v>1.5370548976810039E-2</v>
      </c>
      <c r="F130" t="s">
        <v>259</v>
      </c>
      <c r="G130" t="s">
        <v>335</v>
      </c>
      <c r="H130" t="s">
        <v>411</v>
      </c>
      <c r="I130" s="1">
        <v>1.7964992494141101E-11</v>
      </c>
      <c r="J130" s="1">
        <f t="shared" si="11"/>
        <v>1796.4992494141102</v>
      </c>
      <c r="K130">
        <v>1168.7931589981199</v>
      </c>
      <c r="L130" s="11">
        <v>0.625</v>
      </c>
      <c r="M130" s="13">
        <v>0.209859228696713</v>
      </c>
      <c r="N130">
        <v>10.4811436753018</v>
      </c>
      <c r="O130">
        <f t="shared" si="12"/>
        <v>8.1976261209653511E-2</v>
      </c>
      <c r="P130" t="s">
        <v>1026</v>
      </c>
      <c r="Q130" t="s">
        <v>1027</v>
      </c>
      <c r="R130" t="s">
        <v>1028</v>
      </c>
      <c r="S130" s="1">
        <v>4.88342592031938E-11</v>
      </c>
      <c r="T130" s="1">
        <f t="shared" si="13"/>
        <v>4883.4259203193797</v>
      </c>
      <c r="U130">
        <v>595.71220354025002</v>
      </c>
      <c r="V130" s="11">
        <v>0.625</v>
      </c>
      <c r="W130" s="13">
        <v>0.393486053806337</v>
      </c>
      <c r="X130">
        <v>14.3518970485386</v>
      </c>
      <c r="Y130">
        <f t="shared" si="14"/>
        <v>0.15370548976810039</v>
      </c>
      <c r="Z130" t="s">
        <v>1626</v>
      </c>
      <c r="AA130" t="s">
        <v>1627</v>
      </c>
      <c r="AB130" t="s">
        <v>1628</v>
      </c>
      <c r="AC130" s="1">
        <v>9.9616548215583106E-11</v>
      </c>
      <c r="AD130" s="1">
        <f t="shared" si="15"/>
        <v>9961.6548215583098</v>
      </c>
      <c r="AE130">
        <v>648.10013205043799</v>
      </c>
      <c r="AF130" s="11">
        <v>0.625</v>
      </c>
      <c r="AG130" s="13">
        <v>1.0492961434835599</v>
      </c>
      <c r="AH130">
        <v>23.436549739916899</v>
      </c>
      <c r="AI130">
        <f t="shared" si="16"/>
        <v>0.40988130604826561</v>
      </c>
      <c r="AJ130" t="s">
        <v>2226</v>
      </c>
      <c r="AK130" t="s">
        <v>2227</v>
      </c>
      <c r="AL130" t="s">
        <v>2228</v>
      </c>
      <c r="AM130" s="1">
        <v>9.0645757683053099E-10</v>
      </c>
      <c r="AN130" s="1">
        <f t="shared" si="17"/>
        <v>90645.757683053103</v>
      </c>
      <c r="AO130">
        <v>2211.5123657866602</v>
      </c>
    </row>
    <row r="131" spans="1:41" x14ac:dyDescent="0.25">
      <c r="A131" s="11">
        <v>0.63</v>
      </c>
      <c r="B131" s="13">
        <f t="shared" si="9"/>
        <v>1260</v>
      </c>
      <c r="C131" s="13">
        <v>3.9663394223678802E-2</v>
      </c>
      <c r="D131">
        <v>4.5747760884971003</v>
      </c>
      <c r="E131">
        <f t="shared" si="10"/>
        <v>1.5742401167378114E-2</v>
      </c>
      <c r="F131" t="s">
        <v>260</v>
      </c>
      <c r="G131" t="s">
        <v>336</v>
      </c>
      <c r="H131" t="s">
        <v>412</v>
      </c>
      <c r="I131" s="1">
        <v>1.8282395290010699E-11</v>
      </c>
      <c r="J131" s="1">
        <f t="shared" si="11"/>
        <v>1828.23952900107</v>
      </c>
      <c r="K131">
        <v>1161.34731262573</v>
      </c>
      <c r="L131" s="11">
        <v>0.63</v>
      </c>
      <c r="M131" s="13">
        <v>0.21153810252628699</v>
      </c>
      <c r="N131">
        <v>10.5649928247043</v>
      </c>
      <c r="O131">
        <f t="shared" si="12"/>
        <v>8.3959472892683309E-2</v>
      </c>
      <c r="P131" t="s">
        <v>1029</v>
      </c>
      <c r="Q131" t="s">
        <v>1030</v>
      </c>
      <c r="R131" t="s">
        <v>1031</v>
      </c>
      <c r="S131" s="1">
        <v>4.9748622928144697E-11</v>
      </c>
      <c r="T131" s="1">
        <f t="shared" si="13"/>
        <v>4974.8622928144696</v>
      </c>
      <c r="U131">
        <v>592.53138703876004</v>
      </c>
      <c r="V131" s="11">
        <v>0.63</v>
      </c>
      <c r="W131" s="13">
        <v>0.396633942236788</v>
      </c>
      <c r="X131">
        <v>14.4667122249269</v>
      </c>
      <c r="Y131">
        <f t="shared" si="14"/>
        <v>0.15742401167378117</v>
      </c>
      <c r="Z131" t="s">
        <v>1629</v>
      </c>
      <c r="AA131" t="s">
        <v>1630</v>
      </c>
      <c r="AB131" t="s">
        <v>1631</v>
      </c>
      <c r="AC131" s="1">
        <v>1.02358707899946E-10</v>
      </c>
      <c r="AD131" s="1">
        <f t="shared" si="15"/>
        <v>10235.8707899946</v>
      </c>
      <c r="AE131">
        <v>650.21026215528798</v>
      </c>
      <c r="AF131" s="11">
        <v>0.63</v>
      </c>
      <c r="AG131" s="13">
        <v>1.05769051263143</v>
      </c>
      <c r="AH131">
        <v>23.624042137836199</v>
      </c>
      <c r="AI131">
        <f t="shared" si="16"/>
        <v>0.41979736446341454</v>
      </c>
      <c r="AJ131" t="s">
        <v>2229</v>
      </c>
      <c r="AK131" t="s">
        <v>2230</v>
      </c>
      <c r="AL131" t="s">
        <v>2231</v>
      </c>
      <c r="AM131" s="1">
        <v>9.3617982543532294E-10</v>
      </c>
      <c r="AN131" s="1">
        <f t="shared" si="17"/>
        <v>93617.9825435323</v>
      </c>
      <c r="AO131">
        <v>2230.07551901129</v>
      </c>
    </row>
    <row r="132" spans="1:41" x14ac:dyDescent="0.25">
      <c r="A132" s="11">
        <v>0.63500000000000001</v>
      </c>
      <c r="B132" s="13">
        <f t="shared" si="9"/>
        <v>1270</v>
      </c>
      <c r="C132" s="13">
        <v>3.9978183066723801E-2</v>
      </c>
      <c r="D132">
        <v>4.6110838352312102</v>
      </c>
      <c r="E132">
        <f t="shared" si="10"/>
        <v>1.6120202867079703E-2</v>
      </c>
      <c r="F132" t="s">
        <v>261</v>
      </c>
      <c r="G132" t="s">
        <v>337</v>
      </c>
      <c r="H132" t="s">
        <v>413</v>
      </c>
      <c r="I132" s="1">
        <v>1.8602539134839601E-11</v>
      </c>
      <c r="J132" s="1">
        <f t="shared" si="11"/>
        <v>1860.2539134839601</v>
      </c>
      <c r="K132">
        <v>1153.98914568434</v>
      </c>
      <c r="L132" s="11">
        <v>0.63500000000000001</v>
      </c>
      <c r="M132" s="13">
        <v>0.21321697635586001</v>
      </c>
      <c r="N132">
        <v>10.6488419741067</v>
      </c>
      <c r="O132">
        <f t="shared" si="12"/>
        <v>8.5974415291091649E-2</v>
      </c>
      <c r="P132" t="s">
        <v>1032</v>
      </c>
      <c r="Q132" t="s">
        <v>1033</v>
      </c>
      <c r="R132" t="s">
        <v>1034</v>
      </c>
      <c r="S132" s="1">
        <v>5.0675489011489797E-11</v>
      </c>
      <c r="T132" s="1">
        <f t="shared" si="13"/>
        <v>5067.5489011489799</v>
      </c>
      <c r="U132">
        <v>589.42522423575599</v>
      </c>
      <c r="V132" s="11">
        <v>0.63500000000000001</v>
      </c>
      <c r="W132" s="13">
        <v>0.39978183066723799</v>
      </c>
      <c r="X132">
        <v>14.581527401315199</v>
      </c>
      <c r="Y132">
        <f t="shared" si="14"/>
        <v>0.16120202867079703</v>
      </c>
      <c r="Z132" t="s">
        <v>1632</v>
      </c>
      <c r="AA132" t="s">
        <v>1633</v>
      </c>
      <c r="AB132" t="s">
        <v>1634</v>
      </c>
      <c r="AC132" s="1">
        <v>1.05172831296335E-10</v>
      </c>
      <c r="AD132" s="1">
        <f t="shared" si="15"/>
        <v>10517.283129633499</v>
      </c>
      <c r="AE132">
        <v>652.42870802275604</v>
      </c>
      <c r="AF132" s="11">
        <v>0.63500000000000001</v>
      </c>
      <c r="AG132" s="13">
        <v>1.0660848817793001</v>
      </c>
      <c r="AH132">
        <v>23.811534535755602</v>
      </c>
      <c r="AI132">
        <f t="shared" si="16"/>
        <v>0.42987207645545827</v>
      </c>
      <c r="AJ132" t="s">
        <v>2232</v>
      </c>
      <c r="AK132" t="s">
        <v>2233</v>
      </c>
      <c r="AL132" t="s">
        <v>2234</v>
      </c>
      <c r="AM132" s="1">
        <v>9.6653440266631902E-10</v>
      </c>
      <c r="AN132" s="1">
        <f t="shared" si="17"/>
        <v>96653.440266631907</v>
      </c>
      <c r="AO132">
        <v>2248.4233231335902</v>
      </c>
    </row>
    <row r="133" spans="1:41" x14ac:dyDescent="0.25">
      <c r="A133" s="11">
        <v>0.64</v>
      </c>
      <c r="B133" s="13">
        <f t="shared" si="9"/>
        <v>1280</v>
      </c>
      <c r="C133" s="13">
        <v>4.0292971909768903E-2</v>
      </c>
      <c r="D133">
        <v>4.6473915819653104</v>
      </c>
      <c r="E133">
        <f t="shared" si="10"/>
        <v>1.6504001294241344E-2</v>
      </c>
      <c r="F133" t="s">
        <v>262</v>
      </c>
      <c r="G133" t="s">
        <v>338</v>
      </c>
      <c r="H133" t="s">
        <v>414</v>
      </c>
      <c r="I133" s="1">
        <v>1.89254239287942E-11</v>
      </c>
      <c r="J133" s="1">
        <f t="shared" si="11"/>
        <v>1892.54239287942</v>
      </c>
      <c r="K133">
        <v>1146.7173076021099</v>
      </c>
      <c r="L133" s="11">
        <v>0.64</v>
      </c>
      <c r="M133" s="13">
        <v>0.214895850185434</v>
      </c>
      <c r="N133">
        <v>10.732691123509101</v>
      </c>
      <c r="O133">
        <f t="shared" si="12"/>
        <v>8.8021340235953774E-2</v>
      </c>
      <c r="P133" t="s">
        <v>1035</v>
      </c>
      <c r="Q133" t="s">
        <v>1036</v>
      </c>
      <c r="R133" t="s">
        <v>1037</v>
      </c>
      <c r="S133" s="1">
        <v>5.1615054343557803E-11</v>
      </c>
      <c r="T133" s="1">
        <f t="shared" si="13"/>
        <v>5161.5054343557804</v>
      </c>
      <c r="U133">
        <v>586.39250669435705</v>
      </c>
      <c r="V133" s="11">
        <v>0.64</v>
      </c>
      <c r="W133" s="13">
        <v>0.40292971909768899</v>
      </c>
      <c r="X133">
        <v>14.696342577703501</v>
      </c>
      <c r="Y133">
        <f t="shared" si="14"/>
        <v>0.16504001294241341</v>
      </c>
      <c r="Z133" t="s">
        <v>1635</v>
      </c>
      <c r="AA133" t="s">
        <v>1636</v>
      </c>
      <c r="AB133" t="s">
        <v>1637</v>
      </c>
      <c r="AC133" s="1">
        <v>1.0806065460680699E-10</v>
      </c>
      <c r="AD133" s="1">
        <f t="shared" si="15"/>
        <v>10806.0654606807</v>
      </c>
      <c r="AE133">
        <v>654.75427855493797</v>
      </c>
      <c r="AF133" s="11">
        <v>0.64</v>
      </c>
      <c r="AG133" s="13">
        <v>1.0744792509271699</v>
      </c>
      <c r="AH133">
        <v>23.999026933674902</v>
      </c>
      <c r="AI133">
        <f t="shared" si="16"/>
        <v>0.4401067011797688</v>
      </c>
      <c r="AJ133" t="s">
        <v>2235</v>
      </c>
      <c r="AK133" t="s">
        <v>2236</v>
      </c>
      <c r="AL133" t="s">
        <v>2237</v>
      </c>
      <c r="AM133" s="1">
        <v>9.9752479646865695E-10</v>
      </c>
      <c r="AN133" s="1">
        <f t="shared" si="17"/>
        <v>99752.4796468657</v>
      </c>
      <c r="AO133">
        <v>2266.5521651786898</v>
      </c>
    </row>
    <row r="134" spans="1:41" x14ac:dyDescent="0.25">
      <c r="A134" s="11">
        <v>0.64500000000000002</v>
      </c>
      <c r="B134" s="13">
        <f t="shared" si="9"/>
        <v>1290</v>
      </c>
      <c r="C134" s="13">
        <v>4.0607760752813998E-2</v>
      </c>
      <c r="D134">
        <v>4.6836993286994097</v>
      </c>
      <c r="E134">
        <f t="shared" si="10"/>
        <v>1.6893843667189445E-2</v>
      </c>
      <c r="F134" t="s">
        <v>263</v>
      </c>
      <c r="G134" t="s">
        <v>339</v>
      </c>
      <c r="H134" t="s">
        <v>415</v>
      </c>
      <c r="I134" s="1">
        <v>1.92510495866874E-11</v>
      </c>
      <c r="J134" s="1">
        <f t="shared" si="11"/>
        <v>1925.10495866874</v>
      </c>
      <c r="K134">
        <v>1139.5304683726899</v>
      </c>
      <c r="L134" s="11">
        <v>0.64500000000000002</v>
      </c>
      <c r="M134" s="13">
        <v>0.21657472401500799</v>
      </c>
      <c r="N134">
        <v>10.816540272911499</v>
      </c>
      <c r="O134">
        <f t="shared" si="12"/>
        <v>9.0100499558343691E-2</v>
      </c>
      <c r="P134" t="s">
        <v>1038</v>
      </c>
      <c r="Q134" t="s">
        <v>1039</v>
      </c>
      <c r="R134" t="s">
        <v>1040</v>
      </c>
      <c r="S134" s="1">
        <v>5.2567520153423498E-11</v>
      </c>
      <c r="T134" s="1">
        <f t="shared" si="13"/>
        <v>5256.7520153423502</v>
      </c>
      <c r="U134">
        <v>583.43206098856194</v>
      </c>
      <c r="V134" s="11">
        <v>0.64500000000000002</v>
      </c>
      <c r="W134" s="13">
        <v>0.40607760752813998</v>
      </c>
      <c r="X134">
        <v>14.8111577540918</v>
      </c>
      <c r="Y134">
        <f t="shared" si="14"/>
        <v>0.16893843667189443</v>
      </c>
      <c r="Z134" t="s">
        <v>1638</v>
      </c>
      <c r="AA134" t="s">
        <v>1639</v>
      </c>
      <c r="AB134" t="s">
        <v>1640</v>
      </c>
      <c r="AC134" s="1">
        <v>1.11023942176362E-10</v>
      </c>
      <c r="AD134" s="1">
        <f t="shared" si="15"/>
        <v>11102.3942176362</v>
      </c>
      <c r="AE134">
        <v>657.18580308629498</v>
      </c>
      <c r="AF134" s="11">
        <v>0.64500000000000002</v>
      </c>
      <c r="AG134" s="13">
        <v>1.08287362007504</v>
      </c>
      <c r="AH134">
        <v>24.186519331594202</v>
      </c>
      <c r="AI134">
        <f t="shared" si="16"/>
        <v>0.45050249779171853</v>
      </c>
      <c r="AJ134" t="s">
        <v>2238</v>
      </c>
      <c r="AK134" t="s">
        <v>2239</v>
      </c>
      <c r="AL134" t="s">
        <v>2240</v>
      </c>
      <c r="AM134" s="1">
        <v>1.0291543630225801E-9</v>
      </c>
      <c r="AN134" s="1">
        <f t="shared" si="17"/>
        <v>102915.43630225801</v>
      </c>
      <c r="AO134">
        <v>2284.4587279034099</v>
      </c>
    </row>
    <row r="135" spans="1:41" x14ac:dyDescent="0.25">
      <c r="A135" s="11">
        <v>0.65</v>
      </c>
      <c r="B135" s="13">
        <f t="shared" ref="B135:B198" si="18">2*A135*1000</f>
        <v>1300</v>
      </c>
      <c r="C135" s="13">
        <v>4.0922549595858997E-2</v>
      </c>
      <c r="D135">
        <v>4.7200070754335197</v>
      </c>
      <c r="E135">
        <f t="shared" ref="E135:E198" si="19">C135*A135*A135</f>
        <v>1.7289777204250428E-2</v>
      </c>
      <c r="F135" t="s">
        <v>586</v>
      </c>
      <c r="G135" t="s">
        <v>587</v>
      </c>
      <c r="H135" t="s">
        <v>588</v>
      </c>
      <c r="I135" s="1">
        <v>1.9579416037981201E-11</v>
      </c>
      <c r="J135" s="1">
        <f t="shared" ref="J135:J198" si="20">100000000000000*I135</f>
        <v>1957.94160379812</v>
      </c>
      <c r="K135">
        <v>1132.42731856417</v>
      </c>
      <c r="L135" s="11">
        <v>0.65</v>
      </c>
      <c r="M135" s="13">
        <v>0.21825359784458101</v>
      </c>
      <c r="N135">
        <v>10.9003894223139</v>
      </c>
      <c r="O135">
        <f t="shared" ref="O135:O198" si="21">M135*L135*L135</f>
        <v>9.2212145089335493E-2</v>
      </c>
      <c r="P135" t="s">
        <v>1041</v>
      </c>
      <c r="Q135" t="s">
        <v>1042</v>
      </c>
      <c r="R135" t="s">
        <v>1043</v>
      </c>
      <c r="S135" s="1">
        <v>5.3533092060773499E-11</v>
      </c>
      <c r="T135" s="1">
        <f t="shared" ref="T135:T198" si="22">100000000000000*S135</f>
        <v>5353.3092060773497</v>
      </c>
      <c r="U135">
        <v>580.54274747551301</v>
      </c>
      <c r="V135" s="11">
        <v>0.65</v>
      </c>
      <c r="W135" s="13">
        <v>0.40922549595858998</v>
      </c>
      <c r="X135">
        <v>14.9259729304801</v>
      </c>
      <c r="Y135">
        <f t="shared" ref="Y135:Y198" si="23">W135*V135*V135</f>
        <v>0.17289777204250428</v>
      </c>
      <c r="Z135" t="s">
        <v>1641</v>
      </c>
      <c r="AA135" t="s">
        <v>1642</v>
      </c>
      <c r="AB135" t="s">
        <v>1643</v>
      </c>
      <c r="AC135" s="1">
        <v>1.14064486509789E-10</v>
      </c>
      <c r="AD135" s="1">
        <f t="shared" ref="AD135:AD198" si="24">100000000000000*AC135</f>
        <v>11406.4486509789</v>
      </c>
      <c r="AE135">
        <v>659.72213037972301</v>
      </c>
      <c r="AF135" s="11">
        <v>0.65</v>
      </c>
      <c r="AG135" s="13">
        <v>1.09126798922291</v>
      </c>
      <c r="AH135">
        <v>24.374011729513601</v>
      </c>
      <c r="AI135">
        <f t="shared" ref="AI135:AI198" si="25">AG135*AF135*AF135</f>
        <v>0.46106072544667953</v>
      </c>
      <c r="AJ135" t="s">
        <v>2241</v>
      </c>
      <c r="AK135" t="s">
        <v>2242</v>
      </c>
      <c r="AL135" t="s">
        <v>2243</v>
      </c>
      <c r="AM135" s="1">
        <v>1.0614263321958801E-9</v>
      </c>
      <c r="AN135" s="1">
        <f t="shared" ref="AN135:AN198" si="26">100000000000000*AM135</f>
        <v>106142.63321958801</v>
      </c>
      <c r="AO135">
        <v>2302.1399863706902</v>
      </c>
    </row>
    <row r="136" spans="1:41" x14ac:dyDescent="0.25">
      <c r="A136" s="11">
        <v>0.65500000000000003</v>
      </c>
      <c r="B136" s="13">
        <f t="shared" si="18"/>
        <v>1310</v>
      </c>
      <c r="C136" s="13">
        <v>4.1237338438904099E-2</v>
      </c>
      <c r="D136">
        <v>4.7563148221676199</v>
      </c>
      <c r="E136">
        <f t="shared" si="19"/>
        <v>1.7691849123750832E-2</v>
      </c>
      <c r="F136" t="s">
        <v>264</v>
      </c>
      <c r="G136" t="s">
        <v>340</v>
      </c>
      <c r="H136" t="s">
        <v>416</v>
      </c>
      <c r="I136" s="1">
        <v>1.9910523226582099E-11</v>
      </c>
      <c r="J136" s="1">
        <f t="shared" si="20"/>
        <v>1991.05232265821</v>
      </c>
      <c r="K136">
        <v>1125.40656928013</v>
      </c>
      <c r="L136" s="11">
        <v>0.65500000000000003</v>
      </c>
      <c r="M136" s="13">
        <v>0.219932471674155</v>
      </c>
      <c r="N136">
        <v>10.9842385717163</v>
      </c>
      <c r="O136">
        <f t="shared" si="21"/>
        <v>9.4356528660004366E-2</v>
      </c>
      <c r="P136" t="s">
        <v>1044</v>
      </c>
      <c r="Q136" t="s">
        <v>1045</v>
      </c>
      <c r="R136" t="s">
        <v>1046</v>
      </c>
      <c r="S136" s="1">
        <v>5.4511980127385498E-11</v>
      </c>
      <c r="T136" s="1">
        <f t="shared" si="22"/>
        <v>5451.1980127385496</v>
      </c>
      <c r="U136">
        <v>577.72345911334799</v>
      </c>
      <c r="V136" s="11">
        <v>0.65500000000000003</v>
      </c>
      <c r="W136" s="13">
        <v>0.41237338438904098</v>
      </c>
      <c r="X136">
        <v>15.0407881068684</v>
      </c>
      <c r="Y136">
        <f t="shared" si="23"/>
        <v>0.17691849123750833</v>
      </c>
      <c r="Z136" t="s">
        <v>1644</v>
      </c>
      <c r="AA136" t="s">
        <v>1645</v>
      </c>
      <c r="AB136" t="s">
        <v>1646</v>
      </c>
      <c r="AC136" s="1">
        <v>1.1718410828082701E-10</v>
      </c>
      <c r="AD136" s="1">
        <f t="shared" si="24"/>
        <v>11718.4108280827</v>
      </c>
      <c r="AE136">
        <v>662.36212767330596</v>
      </c>
      <c r="AF136" s="11">
        <v>0.65500000000000003</v>
      </c>
      <c r="AG136" s="13">
        <v>1.0996623583707801</v>
      </c>
      <c r="AH136">
        <v>24.561504127432901</v>
      </c>
      <c r="AI136">
        <f t="shared" si="25"/>
        <v>0.47178264330002395</v>
      </c>
      <c r="AJ136" t="s">
        <v>2244</v>
      </c>
      <c r="AK136" t="s">
        <v>2245</v>
      </c>
      <c r="AL136" t="s">
        <v>2246</v>
      </c>
      <c r="AM136" s="1">
        <v>1.0943438132778101E-9</v>
      </c>
      <c r="AN136" s="1">
        <f t="shared" si="26"/>
        <v>109434.38132778101</v>
      </c>
      <c r="AO136">
        <v>2319.5932042414802</v>
      </c>
    </row>
    <row r="137" spans="1:41" x14ac:dyDescent="0.25">
      <c r="A137" s="11">
        <v>0.66</v>
      </c>
      <c r="B137" s="13">
        <f t="shared" si="18"/>
        <v>1320</v>
      </c>
      <c r="C137" s="13">
        <v>4.1552127281949201E-2</v>
      </c>
      <c r="D137">
        <v>4.7926225689017299</v>
      </c>
      <c r="E137">
        <f t="shared" si="19"/>
        <v>1.8100106644017074E-2</v>
      </c>
      <c r="F137" t="s">
        <v>265</v>
      </c>
      <c r="G137" t="s">
        <v>341</v>
      </c>
      <c r="H137" t="s">
        <v>417</v>
      </c>
      <c r="I137" s="1">
        <v>2.0244371110667E-11</v>
      </c>
      <c r="J137" s="1">
        <f t="shared" si="20"/>
        <v>2024.4371110667</v>
      </c>
      <c r="K137">
        <v>1118.46695209162</v>
      </c>
      <c r="L137" s="11">
        <v>0.66</v>
      </c>
      <c r="M137" s="13">
        <v>0.22161134550372899</v>
      </c>
      <c r="N137">
        <v>11.068087721118699</v>
      </c>
      <c r="O137">
        <f t="shared" si="21"/>
        <v>9.653390210142436E-2</v>
      </c>
      <c r="P137" t="s">
        <v>1047</v>
      </c>
      <c r="Q137" t="s">
        <v>1048</v>
      </c>
      <c r="R137" t="s">
        <v>1049</v>
      </c>
      <c r="S137" s="1">
        <v>5.5504398908887899E-11</v>
      </c>
      <c r="T137" s="1">
        <f t="shared" si="22"/>
        <v>5550.4398908887897</v>
      </c>
      <c r="U137">
        <v>574.97312033001299</v>
      </c>
      <c r="V137" s="11">
        <v>0.66</v>
      </c>
      <c r="W137" s="13">
        <v>0.41552127281949203</v>
      </c>
      <c r="X137">
        <v>15.155603283256699</v>
      </c>
      <c r="Y137">
        <f t="shared" si="23"/>
        <v>0.18100106644017072</v>
      </c>
      <c r="Z137" t="s">
        <v>1647</v>
      </c>
      <c r="AA137" t="s">
        <v>1648</v>
      </c>
      <c r="AB137" t="s">
        <v>1649</v>
      </c>
      <c r="AC137" s="1">
        <v>1.2038465633249701E-10</v>
      </c>
      <c r="AD137" s="1">
        <f t="shared" si="24"/>
        <v>12038.465633249702</v>
      </c>
      <c r="AE137">
        <v>665.10467976877999</v>
      </c>
      <c r="AF137" s="11">
        <v>0.66</v>
      </c>
      <c r="AG137" s="13">
        <v>1.1080567275186399</v>
      </c>
      <c r="AH137">
        <v>24.7489965253523</v>
      </c>
      <c r="AI137">
        <f t="shared" si="25"/>
        <v>0.48266951050711959</v>
      </c>
      <c r="AJ137" t="s">
        <v>2247</v>
      </c>
      <c r="AK137" t="s">
        <v>2248</v>
      </c>
      <c r="AL137" t="s">
        <v>2249</v>
      </c>
      <c r="AM137" s="1">
        <v>1.1279098009641299E-9</v>
      </c>
      <c r="AN137" s="1">
        <f t="shared" si="26"/>
        <v>112790.980096413</v>
      </c>
      <c r="AO137">
        <v>2336.8159297633701</v>
      </c>
    </row>
    <row r="138" spans="1:41" x14ac:dyDescent="0.25">
      <c r="A138" s="11">
        <v>0.66500000000000004</v>
      </c>
      <c r="B138" s="13">
        <f t="shared" si="18"/>
        <v>1330</v>
      </c>
      <c r="C138" s="13">
        <v>4.18669161249942E-2</v>
      </c>
      <c r="D138">
        <v>4.8289303156358301</v>
      </c>
      <c r="E138">
        <f t="shared" si="19"/>
        <v>1.8514596983375563E-2</v>
      </c>
      <c r="F138" t="s">
        <v>266</v>
      </c>
      <c r="G138" t="s">
        <v>342</v>
      </c>
      <c r="H138" t="s">
        <v>418</v>
      </c>
      <c r="I138" s="1">
        <v>2.0580959662750099E-11</v>
      </c>
      <c r="J138" s="1">
        <f t="shared" si="20"/>
        <v>2058.0959662750097</v>
      </c>
      <c r="K138">
        <v>1111.6072189543199</v>
      </c>
      <c r="L138" s="11">
        <v>0.66500000000000004</v>
      </c>
      <c r="M138" s="13">
        <v>0.22329021933330301</v>
      </c>
      <c r="N138">
        <v>11.151936870521199</v>
      </c>
      <c r="O138">
        <f t="shared" si="21"/>
        <v>9.8744517244669941E-2</v>
      </c>
      <c r="P138" t="s">
        <v>1050</v>
      </c>
      <c r="Q138" t="s">
        <v>1051</v>
      </c>
      <c r="R138" t="s">
        <v>1052</v>
      </c>
      <c r="S138" s="1">
        <v>5.6510567506123697E-11</v>
      </c>
      <c r="T138" s="1">
        <f t="shared" si="22"/>
        <v>5651.0567506123698</v>
      </c>
      <c r="U138">
        <v>572.29068593349405</v>
      </c>
      <c r="V138" s="11">
        <v>0.66500000000000004</v>
      </c>
      <c r="W138" s="13">
        <v>0.41866916124994202</v>
      </c>
      <c r="X138">
        <v>15.270418459645001</v>
      </c>
      <c r="Y138">
        <f t="shared" si="23"/>
        <v>0.18514596983375564</v>
      </c>
      <c r="Z138" t="s">
        <v>1650</v>
      </c>
      <c r="AA138" t="s">
        <v>1651</v>
      </c>
      <c r="AB138" t="s">
        <v>1652</v>
      </c>
      <c r="AC138" s="1">
        <v>1.2366800766922501E-10</v>
      </c>
      <c r="AD138" s="1">
        <f t="shared" si="24"/>
        <v>12366.800766922501</v>
      </c>
      <c r="AE138">
        <v>667.94868816354904</v>
      </c>
      <c r="AF138" s="11">
        <v>0.66500000000000004</v>
      </c>
      <c r="AG138" s="13">
        <v>1.11645109666651</v>
      </c>
      <c r="AH138">
        <v>24.9364889232716</v>
      </c>
      <c r="AI138">
        <f t="shared" si="25"/>
        <v>0.49372258622334741</v>
      </c>
      <c r="AJ138" t="s">
        <v>2250</v>
      </c>
      <c r="AK138" t="s">
        <v>2251</v>
      </c>
      <c r="AL138" t="s">
        <v>2252</v>
      </c>
      <c r="AM138" s="1">
        <v>1.16212718158347E-9</v>
      </c>
      <c r="AN138" s="1">
        <f t="shared" si="26"/>
        <v>116212.71815834701</v>
      </c>
      <c r="AO138">
        <v>2353.80599148395</v>
      </c>
    </row>
    <row r="139" spans="1:41" x14ac:dyDescent="0.25">
      <c r="A139" s="11">
        <v>0.67</v>
      </c>
      <c r="B139" s="13">
        <f t="shared" si="18"/>
        <v>1340</v>
      </c>
      <c r="C139" s="13">
        <v>4.2181704968039302E-2</v>
      </c>
      <c r="D139">
        <v>4.8652380623699303</v>
      </c>
      <c r="E139">
        <f t="shared" si="19"/>
        <v>1.8935367360152847E-2</v>
      </c>
      <c r="F139" t="s">
        <v>589</v>
      </c>
      <c r="G139" t="s">
        <v>590</v>
      </c>
      <c r="H139" t="s">
        <v>591</v>
      </c>
      <c r="I139" s="1">
        <v>2.0920288869391599E-11</v>
      </c>
      <c r="J139" s="1">
        <f t="shared" si="20"/>
        <v>2092.0288869391597</v>
      </c>
      <c r="K139">
        <v>1104.8261420803401</v>
      </c>
      <c r="L139" s="11">
        <v>0.67</v>
      </c>
      <c r="M139" s="13">
        <v>0.224969093162876</v>
      </c>
      <c r="N139">
        <v>11.2357860199236</v>
      </c>
      <c r="O139">
        <f t="shared" si="21"/>
        <v>0.10098862592081506</v>
      </c>
      <c r="P139" t="s">
        <v>1053</v>
      </c>
      <c r="Q139" t="s">
        <v>1054</v>
      </c>
      <c r="R139" t="s">
        <v>1055</v>
      </c>
      <c r="S139" s="1">
        <v>5.7530709616541102E-11</v>
      </c>
      <c r="T139" s="1">
        <f t="shared" si="22"/>
        <v>5753.0709616541099</v>
      </c>
      <c r="U139">
        <v>569.67514006627505</v>
      </c>
      <c r="V139" s="11">
        <v>0.67</v>
      </c>
      <c r="W139" s="13">
        <v>0.42181704968039302</v>
      </c>
      <c r="X139">
        <v>15.3852336360333</v>
      </c>
      <c r="Y139">
        <f t="shared" si="23"/>
        <v>0.18935367360152847</v>
      </c>
      <c r="Z139" t="s">
        <v>1653</v>
      </c>
      <c r="AA139" t="s">
        <v>1654</v>
      </c>
      <c r="AB139" t="s">
        <v>1655</v>
      </c>
      <c r="AC139" s="1">
        <v>1.27036067441164E-10</v>
      </c>
      <c r="AD139" s="1">
        <f t="shared" si="24"/>
        <v>12703.6067441164</v>
      </c>
      <c r="AE139">
        <v>670.89307022633</v>
      </c>
      <c r="AF139" s="11">
        <v>0.67</v>
      </c>
      <c r="AG139" s="13">
        <v>1.1248454658143801</v>
      </c>
      <c r="AH139">
        <v>25.1239813211909</v>
      </c>
      <c r="AI139">
        <f t="shared" si="25"/>
        <v>0.50494312960407528</v>
      </c>
      <c r="AJ139" t="s">
        <v>2253</v>
      </c>
      <c r="AK139" t="s">
        <v>2254</v>
      </c>
      <c r="AL139" t="s">
        <v>2255</v>
      </c>
      <c r="AM139" s="1">
        <v>1.1969987395430899E-9</v>
      </c>
      <c r="AN139" s="1">
        <f t="shared" si="26"/>
        <v>119699.87395430899</v>
      </c>
      <c r="AO139">
        <v>2370.56149369069</v>
      </c>
    </row>
    <row r="140" spans="1:41" x14ac:dyDescent="0.25">
      <c r="A140" s="11">
        <v>0.67500000000000004</v>
      </c>
      <c r="B140" s="13">
        <f t="shared" si="18"/>
        <v>1350</v>
      </c>
      <c r="C140" s="13">
        <v>4.2496493811084397E-2</v>
      </c>
      <c r="D140">
        <v>4.9015458091040403</v>
      </c>
      <c r="E140">
        <f t="shared" si="19"/>
        <v>1.936246499267533E-2</v>
      </c>
      <c r="F140" t="s">
        <v>267</v>
      </c>
      <c r="G140" t="s">
        <v>343</v>
      </c>
      <c r="H140" t="s">
        <v>419</v>
      </c>
      <c r="I140" s="1">
        <v>2.1262358731223901E-11</v>
      </c>
      <c r="J140" s="1">
        <f t="shared" si="20"/>
        <v>2126.2358731223899</v>
      </c>
      <c r="K140">
        <v>1098.1225138053101</v>
      </c>
      <c r="L140" s="11">
        <v>0.67500000000000004</v>
      </c>
      <c r="M140" s="13">
        <v>0.22664796699244999</v>
      </c>
      <c r="N140">
        <v>11.319635169326</v>
      </c>
      <c r="O140">
        <f t="shared" si="21"/>
        <v>0.10326647996093505</v>
      </c>
      <c r="P140" t="s">
        <v>1056</v>
      </c>
      <c r="Q140" t="s">
        <v>1057</v>
      </c>
      <c r="R140" t="s">
        <v>1058</v>
      </c>
      <c r="S140" s="1">
        <v>5.8565053585527194E-11</v>
      </c>
      <c r="T140" s="1">
        <f t="shared" si="22"/>
        <v>5856.5053585527194</v>
      </c>
      <c r="U140">
        <v>567.12549520117204</v>
      </c>
      <c r="V140" s="11">
        <v>0.67500000000000004</v>
      </c>
      <c r="W140" s="13">
        <v>0.42496493811084401</v>
      </c>
      <c r="X140">
        <v>15.5000488124216</v>
      </c>
      <c r="Y140">
        <f t="shared" si="23"/>
        <v>0.19362464992675332</v>
      </c>
      <c r="Z140" t="s">
        <v>1656</v>
      </c>
      <c r="AA140" t="s">
        <v>1657</v>
      </c>
      <c r="AB140" t="s">
        <v>1658</v>
      </c>
      <c r="AC140" s="1">
        <v>1.3049076891936499E-10</v>
      </c>
      <c r="AD140" s="1">
        <f t="shared" si="24"/>
        <v>13049.076891936498</v>
      </c>
      <c r="AE140">
        <v>673.93675840720005</v>
      </c>
      <c r="AF140" s="11">
        <v>0.67500000000000004</v>
      </c>
      <c r="AG140" s="13">
        <v>1.1332398349622499</v>
      </c>
      <c r="AH140">
        <v>25.3114737191103</v>
      </c>
      <c r="AI140">
        <f t="shared" si="25"/>
        <v>0.51633239980467516</v>
      </c>
      <c r="AJ140" t="s">
        <v>2256</v>
      </c>
      <c r="AK140" t="s">
        <v>2257</v>
      </c>
      <c r="AL140" t="s">
        <v>2258</v>
      </c>
      <c r="AM140" s="1">
        <v>1.23252716398118E-9</v>
      </c>
      <c r="AN140" s="1">
        <f t="shared" si="26"/>
        <v>123252.71639811801</v>
      </c>
      <c r="AO140">
        <v>2387.0808116001099</v>
      </c>
    </row>
    <row r="141" spans="1:41" x14ac:dyDescent="0.25">
      <c r="A141" s="11">
        <v>0.68</v>
      </c>
      <c r="B141" s="13">
        <f t="shared" si="18"/>
        <v>1360</v>
      </c>
      <c r="C141" s="13">
        <v>4.2811282654129403E-2</v>
      </c>
      <c r="D141">
        <v>4.9378535558381396</v>
      </c>
      <c r="E141">
        <f t="shared" si="19"/>
        <v>1.9795937099269439E-2</v>
      </c>
      <c r="F141" t="s">
        <v>268</v>
      </c>
      <c r="G141" t="s">
        <v>344</v>
      </c>
      <c r="H141" t="s">
        <v>420</v>
      </c>
      <c r="I141" s="1">
        <v>2.1607169262762101E-11</v>
      </c>
      <c r="J141" s="1">
        <f t="shared" si="20"/>
        <v>2160.71692627621</v>
      </c>
      <c r="K141">
        <v>1091.4951464237299</v>
      </c>
      <c r="L141" s="11">
        <v>0.68</v>
      </c>
      <c r="M141" s="13">
        <v>0.22832684082202401</v>
      </c>
      <c r="N141">
        <v>11.403484318728401</v>
      </c>
      <c r="O141">
        <f t="shared" si="21"/>
        <v>0.10557833119610392</v>
      </c>
      <c r="P141" t="s">
        <v>1059</v>
      </c>
      <c r="Q141" t="s">
        <v>1060</v>
      </c>
      <c r="R141" t="s">
        <v>1061</v>
      </c>
      <c r="S141" s="1">
        <v>5.9613832457644295E-11</v>
      </c>
      <c r="T141" s="1">
        <f t="shared" si="22"/>
        <v>5961.3832457644294</v>
      </c>
      <c r="U141">
        <v>564.64079117632696</v>
      </c>
      <c r="V141" s="11">
        <v>0.68</v>
      </c>
      <c r="W141" s="13">
        <v>0.42811282654129401</v>
      </c>
      <c r="X141">
        <v>15.614863988810001</v>
      </c>
      <c r="Y141">
        <f t="shared" si="23"/>
        <v>0.19795937099269437</v>
      </c>
      <c r="Z141" t="s">
        <v>1659</v>
      </c>
      <c r="AA141" t="s">
        <v>1660</v>
      </c>
      <c r="AB141" t="s">
        <v>1661</v>
      </c>
      <c r="AC141" s="1">
        <v>1.3403407346360301E-10</v>
      </c>
      <c r="AD141" s="1">
        <f t="shared" si="24"/>
        <v>13403.407346360302</v>
      </c>
      <c r="AE141">
        <v>677.07869949005499</v>
      </c>
      <c r="AF141" s="11">
        <v>0.68</v>
      </c>
      <c r="AG141" s="13">
        <v>1.14163420411012</v>
      </c>
      <c r="AH141">
        <v>25.4989661170296</v>
      </c>
      <c r="AI141">
        <f t="shared" si="25"/>
        <v>0.52789165598051957</v>
      </c>
      <c r="AJ141" t="s">
        <v>2259</v>
      </c>
      <c r="AK141" t="s">
        <v>2260</v>
      </c>
      <c r="AL141" t="s">
        <v>2261</v>
      </c>
      <c r="AM141" s="1">
        <v>1.26871505559002E-9</v>
      </c>
      <c r="AN141" s="1">
        <f t="shared" si="26"/>
        <v>126871.50555900201</v>
      </c>
      <c r="AO141">
        <v>2403.3625862744102</v>
      </c>
    </row>
    <row r="142" spans="1:41" x14ac:dyDescent="0.25">
      <c r="A142" s="11">
        <v>0.68500000000000005</v>
      </c>
      <c r="B142" s="13">
        <f t="shared" si="18"/>
        <v>1370</v>
      </c>
      <c r="C142" s="13">
        <v>4.3126071497174498E-2</v>
      </c>
      <c r="D142">
        <v>4.9741613025722398</v>
      </c>
      <c r="E142">
        <f t="shared" si="19"/>
        <v>2.0235830898261704E-2</v>
      </c>
      <c r="F142" t="s">
        <v>269</v>
      </c>
      <c r="G142" t="s">
        <v>345</v>
      </c>
      <c r="H142" t="s">
        <v>421</v>
      </c>
      <c r="I142" s="1">
        <v>2.1954720492436199E-11</v>
      </c>
      <c r="J142" s="1">
        <f t="shared" si="20"/>
        <v>2195.4720492436199</v>
      </c>
      <c r="K142">
        <v>1084.94287201827</v>
      </c>
      <c r="L142" s="11">
        <v>0.68500000000000005</v>
      </c>
      <c r="M142" s="13">
        <v>0.230005714651597</v>
      </c>
      <c r="N142">
        <v>11.487333468130799</v>
      </c>
      <c r="O142">
        <f t="shared" si="21"/>
        <v>0.10792443145739562</v>
      </c>
      <c r="P142" t="s">
        <v>1062</v>
      </c>
      <c r="Q142" t="s">
        <v>1063</v>
      </c>
      <c r="R142" t="s">
        <v>1064</v>
      </c>
      <c r="S142" s="1">
        <v>6.0677284027532306E-11</v>
      </c>
      <c r="T142" s="1">
        <f t="shared" si="22"/>
        <v>6067.7284027532305</v>
      </c>
      <c r="U142">
        <v>562.22009426554405</v>
      </c>
      <c r="V142" s="11">
        <v>0.68500000000000005</v>
      </c>
      <c r="W142" s="13">
        <v>0.43126071497174501</v>
      </c>
      <c r="X142">
        <v>15.7296791651983</v>
      </c>
      <c r="Y142">
        <f t="shared" si="23"/>
        <v>0.20235830898261709</v>
      </c>
      <c r="Z142" t="s">
        <v>1662</v>
      </c>
      <c r="AA142" t="s">
        <v>1663</v>
      </c>
      <c r="AB142" t="s">
        <v>1664</v>
      </c>
      <c r="AC142" s="1">
        <v>1.3766797048033001E-10</v>
      </c>
      <c r="AD142" s="1">
        <f t="shared" si="24"/>
        <v>13766.797048033</v>
      </c>
      <c r="AE142">
        <v>680.31785387253797</v>
      </c>
      <c r="AF142" s="11">
        <v>0.68500000000000005</v>
      </c>
      <c r="AG142" s="13">
        <v>1.15002857325799</v>
      </c>
      <c r="AH142">
        <v>25.6864585149489</v>
      </c>
      <c r="AI142">
        <f t="shared" si="25"/>
        <v>0.53962215728698049</v>
      </c>
      <c r="AJ142" t="s">
        <v>2262</v>
      </c>
      <c r="AK142" t="s">
        <v>2263</v>
      </c>
      <c r="AL142" t="s">
        <v>2264</v>
      </c>
      <c r="AM142" s="1">
        <v>1.3055649336188E-9</v>
      </c>
      <c r="AN142" s="1">
        <f t="shared" si="26"/>
        <v>130556.49336188</v>
      </c>
      <c r="AO142">
        <v>2419.4057193327699</v>
      </c>
    </row>
    <row r="143" spans="1:41" x14ac:dyDescent="0.25">
      <c r="A143" s="11">
        <v>0.69</v>
      </c>
      <c r="B143" s="13">
        <f t="shared" si="18"/>
        <v>1380</v>
      </c>
      <c r="C143" s="13">
        <v>4.34408603402196E-2</v>
      </c>
      <c r="D143">
        <v>5.0104690493063497</v>
      </c>
      <c r="E143">
        <f t="shared" si="19"/>
        <v>2.0682193607978547E-2</v>
      </c>
      <c r="F143" t="s">
        <v>270</v>
      </c>
      <c r="G143" t="s">
        <v>346</v>
      </c>
      <c r="H143" t="s">
        <v>422</v>
      </c>
      <c r="I143" s="1">
        <v>2.23050124624216E-11</v>
      </c>
      <c r="J143" s="1">
        <f t="shared" si="20"/>
        <v>2230.5012462421601</v>
      </c>
      <c r="K143">
        <v>1078.4645422629201</v>
      </c>
      <c r="L143" s="11">
        <v>0.69</v>
      </c>
      <c r="M143" s="13">
        <v>0.23168458848117099</v>
      </c>
      <c r="N143">
        <v>11.5711826175332</v>
      </c>
      <c r="O143">
        <f t="shared" si="21"/>
        <v>0.11030503257588549</v>
      </c>
      <c r="P143" t="s">
        <v>1065</v>
      </c>
      <c r="Q143" t="s">
        <v>1066</v>
      </c>
      <c r="R143" t="s">
        <v>1067</v>
      </c>
      <c r="S143" s="1">
        <v>6.1755650890890397E-11</v>
      </c>
      <c r="T143" s="1">
        <f t="shared" si="22"/>
        <v>6175.5650890890402</v>
      </c>
      <c r="U143">
        <v>559.86249628642202</v>
      </c>
      <c r="V143" s="11">
        <v>0.69</v>
      </c>
      <c r="W143" s="13">
        <v>0.434408603402196</v>
      </c>
      <c r="X143">
        <v>15.8444943415866</v>
      </c>
      <c r="Y143">
        <f t="shared" si="23"/>
        <v>0.2068219360797855</v>
      </c>
      <c r="Z143" t="s">
        <v>1665</v>
      </c>
      <c r="AA143" t="s">
        <v>1666</v>
      </c>
      <c r="AB143" t="s">
        <v>1667</v>
      </c>
      <c r="AC143" s="1">
        <v>1.4139447737469199E-10</v>
      </c>
      <c r="AD143" s="1">
        <f t="shared" si="24"/>
        <v>14139.4477374692</v>
      </c>
      <c r="AE143">
        <v>683.65319489198998</v>
      </c>
      <c r="AF143" s="11">
        <v>0.69</v>
      </c>
      <c r="AG143" s="13">
        <v>1.1584229424058601</v>
      </c>
      <c r="AH143">
        <v>25.873950912868299</v>
      </c>
      <c r="AI143">
        <f t="shared" si="25"/>
        <v>0.55152516287942988</v>
      </c>
      <c r="AJ143" t="s">
        <v>2265</v>
      </c>
      <c r="AK143" t="s">
        <v>2266</v>
      </c>
      <c r="AL143" t="s">
        <v>2267</v>
      </c>
      <c r="AM143" s="1">
        <v>1.3430792430019499E-9</v>
      </c>
      <c r="AN143" s="1">
        <f t="shared" si="26"/>
        <v>134307.92430019498</v>
      </c>
      <c r="AO143">
        <v>2435.2093674020898</v>
      </c>
    </row>
    <row r="144" spans="1:41" x14ac:dyDescent="0.25">
      <c r="A144" s="11">
        <v>0.69499999999999995</v>
      </c>
      <c r="B144" s="13">
        <f t="shared" si="18"/>
        <v>1390</v>
      </c>
      <c r="C144" s="13">
        <v>4.3755649183264703E-2</v>
      </c>
      <c r="D144">
        <v>5.0467767960404499</v>
      </c>
      <c r="E144">
        <f t="shared" si="19"/>
        <v>2.1135072446746433E-2</v>
      </c>
      <c r="F144" t="s">
        <v>271</v>
      </c>
      <c r="G144" t="s">
        <v>347</v>
      </c>
      <c r="H144" t="s">
        <v>423</v>
      </c>
      <c r="I144" s="1">
        <v>2.2658045228518501E-11</v>
      </c>
      <c r="J144" s="1">
        <f t="shared" si="20"/>
        <v>2265.8045228518499</v>
      </c>
      <c r="K144">
        <v>1072.05902821528</v>
      </c>
      <c r="L144" s="11">
        <v>0.69499999999999995</v>
      </c>
      <c r="M144" s="13">
        <v>0.23336346231074501</v>
      </c>
      <c r="N144">
        <v>11.6550317669357</v>
      </c>
      <c r="O144">
        <f t="shared" si="21"/>
        <v>0.11272038638264759</v>
      </c>
      <c r="P144" t="s">
        <v>1068</v>
      </c>
      <c r="Q144" t="s">
        <v>1069</v>
      </c>
      <c r="R144" t="s">
        <v>1070</v>
      </c>
      <c r="S144" s="1">
        <v>6.2849180495249305E-11</v>
      </c>
      <c r="T144" s="1">
        <f t="shared" si="22"/>
        <v>6284.9180495249302</v>
      </c>
      <c r="U144">
        <v>557.56711374194197</v>
      </c>
      <c r="V144" s="11">
        <v>0.69499999999999995</v>
      </c>
      <c r="W144" s="13">
        <v>0.437556491832647</v>
      </c>
      <c r="X144">
        <v>15.9593095179749</v>
      </c>
      <c r="Y144">
        <f t="shared" si="23"/>
        <v>0.21135072446746428</v>
      </c>
      <c r="Z144" t="s">
        <v>1668</v>
      </c>
      <c r="AA144" t="s">
        <v>1669</v>
      </c>
      <c r="AB144" t="s">
        <v>1670</v>
      </c>
      <c r="AC144" s="1">
        <v>1.4521563949152699E-10</v>
      </c>
      <c r="AD144" s="1">
        <f t="shared" si="24"/>
        <v>14521.5639491527</v>
      </c>
      <c r="AE144">
        <v>687.08370817002697</v>
      </c>
      <c r="AF144" s="11">
        <v>0.69499999999999995</v>
      </c>
      <c r="AG144" s="13">
        <v>1.1668173115537199</v>
      </c>
      <c r="AH144">
        <v>26.061443310787599</v>
      </c>
      <c r="AI144">
        <f t="shared" si="25"/>
        <v>0.56360193191323549</v>
      </c>
      <c r="AJ144" t="s">
        <v>2268</v>
      </c>
      <c r="AK144" t="s">
        <v>2269</v>
      </c>
      <c r="AL144" t="s">
        <v>2270</v>
      </c>
      <c r="AM144" s="1">
        <v>1.3812603616215999E-9</v>
      </c>
      <c r="AN144" s="1">
        <f t="shared" si="26"/>
        <v>138126.03616215999</v>
      </c>
      <c r="AO144">
        <v>2450.7729363749399</v>
      </c>
    </row>
    <row r="145" spans="1:41" x14ac:dyDescent="0.25">
      <c r="A145" s="11">
        <v>0.7</v>
      </c>
      <c r="B145" s="13">
        <f t="shared" si="18"/>
        <v>1400</v>
      </c>
      <c r="C145" s="13">
        <v>4.4070438026309701E-2</v>
      </c>
      <c r="D145">
        <v>5.0830845427745599</v>
      </c>
      <c r="E145">
        <f t="shared" si="19"/>
        <v>2.1594514632891752E-2</v>
      </c>
      <c r="F145" t="s">
        <v>272</v>
      </c>
      <c r="G145" t="s">
        <v>348</v>
      </c>
      <c r="H145" t="s">
        <v>424</v>
      </c>
      <c r="I145" s="1">
        <v>2.3013818860250101E-11</v>
      </c>
      <c r="J145" s="1">
        <f t="shared" si="20"/>
        <v>2301.3818860250103</v>
      </c>
      <c r="K145">
        <v>1065.72522010736</v>
      </c>
      <c r="L145" s="11">
        <v>0.7</v>
      </c>
      <c r="M145" s="13">
        <v>0.235042336140319</v>
      </c>
      <c r="N145">
        <v>11.7388809163381</v>
      </c>
      <c r="O145">
        <f t="shared" si="21"/>
        <v>0.1151707447087563</v>
      </c>
      <c r="P145" t="s">
        <v>1071</v>
      </c>
      <c r="Q145" t="s">
        <v>1072</v>
      </c>
      <c r="R145" t="s">
        <v>1073</v>
      </c>
      <c r="S145" s="1">
        <v>6.3958125190813301E-11</v>
      </c>
      <c r="T145" s="1">
        <f t="shared" si="22"/>
        <v>6395.8125190813298</v>
      </c>
      <c r="U145">
        <v>555.33308699662098</v>
      </c>
      <c r="V145" s="11">
        <v>0.7</v>
      </c>
      <c r="W145" s="13">
        <v>0.440704380263097</v>
      </c>
      <c r="X145">
        <v>16.074124694363199</v>
      </c>
      <c r="Y145">
        <f t="shared" si="23"/>
        <v>0.21594514632891751</v>
      </c>
      <c r="Z145" t="s">
        <v>1671</v>
      </c>
      <c r="AA145" t="s">
        <v>1672</v>
      </c>
      <c r="AB145" t="s">
        <v>1673</v>
      </c>
      <c r="AC145" s="1">
        <v>1.4913353005027701E-10</v>
      </c>
      <c r="AD145" s="1">
        <f t="shared" si="24"/>
        <v>14913.3530050277</v>
      </c>
      <c r="AE145">
        <v>690.60839099908799</v>
      </c>
      <c r="AF145" s="11">
        <v>0.7</v>
      </c>
      <c r="AG145" s="13">
        <v>1.17521168070159</v>
      </c>
      <c r="AH145">
        <v>26.248935708706899</v>
      </c>
      <c r="AI145">
        <f t="shared" si="25"/>
        <v>0.57585372354377906</v>
      </c>
      <c r="AJ145" t="s">
        <v>2271</v>
      </c>
      <c r="AK145" t="s">
        <v>2272</v>
      </c>
      <c r="AL145" t="s">
        <v>2273</v>
      </c>
      <c r="AM145" s="1">
        <v>1.42011060767399E-9</v>
      </c>
      <c r="AN145" s="1">
        <f t="shared" si="26"/>
        <v>142011.060767399</v>
      </c>
      <c r="AO145">
        <v>2466.0960754663301</v>
      </c>
    </row>
    <row r="146" spans="1:41" x14ac:dyDescent="0.25">
      <c r="A146" s="11">
        <v>0.70499999999999996</v>
      </c>
      <c r="B146" s="13">
        <f t="shared" si="18"/>
        <v>1410</v>
      </c>
      <c r="C146" s="13">
        <v>4.4385226869354803E-2</v>
      </c>
      <c r="D146">
        <v>5.1193922895086601</v>
      </c>
      <c r="E146">
        <f t="shared" si="19"/>
        <v>2.2060567384741069E-2</v>
      </c>
      <c r="F146" t="s">
        <v>592</v>
      </c>
      <c r="G146" t="s">
        <v>593</v>
      </c>
      <c r="H146" t="s">
        <v>594</v>
      </c>
      <c r="I146" s="1">
        <v>2.3372333440502901E-11</v>
      </c>
      <c r="J146" s="1">
        <f t="shared" si="20"/>
        <v>2337.2333440502903</v>
      </c>
      <c r="K146">
        <v>1059.4620271040301</v>
      </c>
      <c r="L146" s="11">
        <v>0.70499999999999996</v>
      </c>
      <c r="M146" s="13">
        <v>0.23672120996989199</v>
      </c>
      <c r="N146">
        <v>11.822730065740499</v>
      </c>
      <c r="O146">
        <f t="shared" si="21"/>
        <v>0.11765635938528554</v>
      </c>
      <c r="P146" t="s">
        <v>1074</v>
      </c>
      <c r="Q146" t="s">
        <v>1075</v>
      </c>
      <c r="R146" t="s">
        <v>1076</v>
      </c>
      <c r="S146" s="1">
        <v>6.50827422805244E-11</v>
      </c>
      <c r="T146" s="1">
        <f t="shared" si="22"/>
        <v>6508.2742280524399</v>
      </c>
      <c r="U146">
        <v>553.15957947840195</v>
      </c>
      <c r="V146" s="11">
        <v>0.70499999999999996</v>
      </c>
      <c r="W146" s="13">
        <v>0.44385226869354799</v>
      </c>
      <c r="X146">
        <v>16.188939870751501</v>
      </c>
      <c r="Y146">
        <f t="shared" si="23"/>
        <v>0.22060567384741067</v>
      </c>
      <c r="Z146" t="s">
        <v>1674</v>
      </c>
      <c r="AA146" t="s">
        <v>1675</v>
      </c>
      <c r="AB146" t="s">
        <v>1676</v>
      </c>
      <c r="AC146" s="1">
        <v>1.5315025006985699E-10</v>
      </c>
      <c r="AD146" s="1">
        <f t="shared" si="24"/>
        <v>15315.025006985699</v>
      </c>
      <c r="AE146">
        <v>694.226251749938</v>
      </c>
      <c r="AF146" s="11">
        <v>0.70499999999999996</v>
      </c>
      <c r="AG146" s="13">
        <v>1.1836060498494601</v>
      </c>
      <c r="AH146">
        <v>26.436428106626298</v>
      </c>
      <c r="AI146">
        <f t="shared" si="25"/>
        <v>0.58828179692642779</v>
      </c>
      <c r="AJ146" t="s">
        <v>2274</v>
      </c>
      <c r="AK146" t="s">
        <v>2275</v>
      </c>
      <c r="AL146" t="s">
        <v>2276</v>
      </c>
      <c r="AM146" s="1">
        <v>1.4596322471091001E-9</v>
      </c>
      <c r="AN146" s="1">
        <f t="shared" si="26"/>
        <v>145963.22471091</v>
      </c>
      <c r="AO146">
        <v>2481.1786710640699</v>
      </c>
    </row>
    <row r="147" spans="1:41" x14ac:dyDescent="0.25">
      <c r="A147" s="11">
        <v>0.71</v>
      </c>
      <c r="B147" s="13">
        <f t="shared" si="18"/>
        <v>1420</v>
      </c>
      <c r="C147" s="13">
        <v>4.4700015712399899E-2</v>
      </c>
      <c r="D147">
        <v>5.1557000362427701</v>
      </c>
      <c r="E147">
        <f t="shared" si="19"/>
        <v>2.2533277920620789E-2</v>
      </c>
      <c r="F147" t="s">
        <v>273</v>
      </c>
      <c r="G147" t="s">
        <v>349</v>
      </c>
      <c r="H147" t="s">
        <v>425</v>
      </c>
      <c r="I147" s="1">
        <v>2.37335890658193E-11</v>
      </c>
      <c r="J147" s="1">
        <f t="shared" si="20"/>
        <v>2373.3589065819301</v>
      </c>
      <c r="K147">
        <v>1053.26837708331</v>
      </c>
      <c r="L147" s="11">
        <v>0.71</v>
      </c>
      <c r="M147" s="13">
        <v>0.23840008379946601</v>
      </c>
      <c r="N147">
        <v>11.9065792151429</v>
      </c>
      <c r="O147">
        <f t="shared" si="21"/>
        <v>0.1201774822433108</v>
      </c>
      <c r="P147" t="s">
        <v>1077</v>
      </c>
      <c r="Q147" t="s">
        <v>1078</v>
      </c>
      <c r="R147" t="s">
        <v>1079</v>
      </c>
      <c r="S147" s="1">
        <v>6.6223294070791002E-11</v>
      </c>
      <c r="T147" s="1">
        <f t="shared" si="22"/>
        <v>6622.3294070790998</v>
      </c>
      <c r="U147">
        <v>551.04577691780605</v>
      </c>
      <c r="V147" s="11">
        <v>0.71</v>
      </c>
      <c r="W147" s="13">
        <v>0.44700015712399899</v>
      </c>
      <c r="X147">
        <v>16.303755047139799</v>
      </c>
      <c r="Y147">
        <f t="shared" si="23"/>
        <v>0.22533277920620789</v>
      </c>
      <c r="Z147" t="s">
        <v>1677</v>
      </c>
      <c r="AA147" t="s">
        <v>1678</v>
      </c>
      <c r="AB147" t="s">
        <v>1679</v>
      </c>
      <c r="AC147" s="1">
        <v>1.57267928285671E-10</v>
      </c>
      <c r="AD147" s="1">
        <f t="shared" si="24"/>
        <v>15726.792828567099</v>
      </c>
      <c r="AE147">
        <v>697.93630930966901</v>
      </c>
      <c r="AF147" s="11">
        <v>0.71</v>
      </c>
      <c r="AG147" s="13">
        <v>1.1920004189973299</v>
      </c>
      <c r="AH147">
        <v>26.623920504545602</v>
      </c>
      <c r="AI147">
        <f t="shared" si="25"/>
        <v>0.60088741121655398</v>
      </c>
      <c r="AJ147" t="s">
        <v>2277</v>
      </c>
      <c r="AK147" t="s">
        <v>2278</v>
      </c>
      <c r="AL147" t="s">
        <v>2279</v>
      </c>
      <c r="AM147" s="1">
        <v>1.4998275011461499E-9</v>
      </c>
      <c r="AN147" s="1">
        <f t="shared" si="26"/>
        <v>149982.75011461499</v>
      </c>
      <c r="AO147">
        <v>2496.0208404260002</v>
      </c>
    </row>
    <row r="148" spans="1:41" x14ac:dyDescent="0.25">
      <c r="A148" s="11">
        <v>0.71499999999999997</v>
      </c>
      <c r="B148" s="13">
        <f t="shared" si="18"/>
        <v>1430</v>
      </c>
      <c r="C148" s="13">
        <v>4.5014804555444897E-2</v>
      </c>
      <c r="D148">
        <v>5.1920077829768703</v>
      </c>
      <c r="E148">
        <f t="shared" si="19"/>
        <v>2.3012693458857317E-2</v>
      </c>
      <c r="F148" t="s">
        <v>274</v>
      </c>
      <c r="G148" t="s">
        <v>350</v>
      </c>
      <c r="H148" t="s">
        <v>426</v>
      </c>
      <c r="I148" s="1">
        <v>2.4097585846022499E-11</v>
      </c>
      <c r="J148" s="1">
        <f t="shared" si="20"/>
        <v>2409.7585846022498</v>
      </c>
      <c r="K148">
        <v>1047.1432163777299</v>
      </c>
      <c r="L148" s="11">
        <v>0.71499999999999997</v>
      </c>
      <c r="M148" s="13">
        <v>0.24007895762904</v>
      </c>
      <c r="N148">
        <v>11.9904283645453</v>
      </c>
      <c r="O148">
        <f t="shared" si="21"/>
        <v>0.12273436511390597</v>
      </c>
      <c r="P148" t="s">
        <v>1080</v>
      </c>
      <c r="Q148" t="s">
        <v>1081</v>
      </c>
      <c r="R148" t="s">
        <v>1082</v>
      </c>
      <c r="S148" s="1">
        <v>6.7380047921268606E-11</v>
      </c>
      <c r="T148" s="1">
        <f t="shared" si="22"/>
        <v>6738.0047921268606</v>
      </c>
      <c r="U148">
        <v>548.99088660894097</v>
      </c>
      <c r="V148" s="11">
        <v>0.71499999999999997</v>
      </c>
      <c r="W148" s="13">
        <v>0.45014804555444898</v>
      </c>
      <c r="X148">
        <v>16.4185702235281</v>
      </c>
      <c r="Y148">
        <f t="shared" si="23"/>
        <v>0.23012693458857317</v>
      </c>
      <c r="Z148" t="s">
        <v>1680</v>
      </c>
      <c r="AA148" t="s">
        <v>1681</v>
      </c>
      <c r="AB148" t="s">
        <v>1682</v>
      </c>
      <c r="AC148" s="1">
        <v>1.6148872105991699E-10</v>
      </c>
      <c r="AD148" s="1">
        <f t="shared" si="24"/>
        <v>16148.872105991699</v>
      </c>
      <c r="AE148">
        <v>701.73759255356299</v>
      </c>
      <c r="AF148" s="11">
        <v>0.71499999999999997</v>
      </c>
      <c r="AG148" s="13">
        <v>1.2003947881452</v>
      </c>
      <c r="AH148">
        <v>26.811412902464902</v>
      </c>
      <c r="AI148">
        <f t="shared" si="25"/>
        <v>0.61367182556952982</v>
      </c>
      <c r="AJ148" t="s">
        <v>2280</v>
      </c>
      <c r="AK148" t="s">
        <v>2281</v>
      </c>
      <c r="AL148" t="s">
        <v>2282</v>
      </c>
      <c r="AM148" s="1">
        <v>1.5406985538190999E-9</v>
      </c>
      <c r="AN148" s="1">
        <f t="shared" si="26"/>
        <v>154069.85538190999</v>
      </c>
      <c r="AO148">
        <v>2510.6229251917098</v>
      </c>
    </row>
    <row r="149" spans="1:41" x14ac:dyDescent="0.25">
      <c r="A149" s="11">
        <v>0.72</v>
      </c>
      <c r="B149" s="13">
        <f t="shared" si="18"/>
        <v>1440</v>
      </c>
      <c r="C149" s="13">
        <v>4.5329593398489999E-2</v>
      </c>
      <c r="D149">
        <v>5.2283155297109696</v>
      </c>
      <c r="E149">
        <f t="shared" si="19"/>
        <v>2.3498861217777216E-2</v>
      </c>
      <c r="F149" t="s">
        <v>595</v>
      </c>
      <c r="G149" t="s">
        <v>596</v>
      </c>
      <c r="H149" t="s">
        <v>597</v>
      </c>
      <c r="I149" s="1">
        <v>2.4464323904301301E-11</v>
      </c>
      <c r="J149" s="1">
        <f t="shared" si="20"/>
        <v>2446.43239043013</v>
      </c>
      <c r="K149">
        <v>1041.0855095307199</v>
      </c>
      <c r="L149" s="11">
        <v>0.72</v>
      </c>
      <c r="M149" s="13">
        <v>0.24175783145861299</v>
      </c>
      <c r="N149">
        <v>12.074277513947701</v>
      </c>
      <c r="O149">
        <f t="shared" si="21"/>
        <v>0.12532725982814497</v>
      </c>
      <c r="P149" t="s">
        <v>1083</v>
      </c>
      <c r="Q149" t="s">
        <v>1084</v>
      </c>
      <c r="R149" t="s">
        <v>1085</v>
      </c>
      <c r="S149" s="1">
        <v>6.8553276295327198E-11</v>
      </c>
      <c r="T149" s="1">
        <f t="shared" si="22"/>
        <v>6855.3276295327196</v>
      </c>
      <c r="U149">
        <v>546.99413670522097</v>
      </c>
      <c r="V149" s="11">
        <v>0.72</v>
      </c>
      <c r="W149" s="13">
        <v>0.45329593398489998</v>
      </c>
      <c r="X149">
        <v>16.533385399916401</v>
      </c>
      <c r="Y149">
        <f t="shared" si="23"/>
        <v>0.23498861217777214</v>
      </c>
      <c r="Z149" t="s">
        <v>1683</v>
      </c>
      <c r="AA149" t="s">
        <v>1684</v>
      </c>
      <c r="AB149" t="s">
        <v>1685</v>
      </c>
      <c r="AC149" s="1">
        <v>1.6581481228113701E-10</v>
      </c>
      <c r="AD149" s="1">
        <f t="shared" si="24"/>
        <v>16581.481228113702</v>
      </c>
      <c r="AE149">
        <v>705.62913983123599</v>
      </c>
      <c r="AF149" s="11">
        <v>0.72</v>
      </c>
      <c r="AG149" s="13">
        <v>1.20878915729307</v>
      </c>
      <c r="AH149">
        <v>26.998905300384301</v>
      </c>
      <c r="AI149">
        <f t="shared" si="25"/>
        <v>0.62663629914072749</v>
      </c>
      <c r="AJ149" t="s">
        <v>2283</v>
      </c>
      <c r="AK149" t="s">
        <v>2284</v>
      </c>
      <c r="AL149" t="s">
        <v>2285</v>
      </c>
      <c r="AM149" s="1">
        <v>1.5822475595589699E-9</v>
      </c>
      <c r="AN149" s="1">
        <f t="shared" si="26"/>
        <v>158224.75595589698</v>
      </c>
      <c r="AO149">
        <v>2524.9854847678398</v>
      </c>
    </row>
    <row r="150" spans="1:41" x14ac:dyDescent="0.25">
      <c r="A150" s="11">
        <v>0.72499999999999998</v>
      </c>
      <c r="B150" s="13">
        <f t="shared" si="18"/>
        <v>1450</v>
      </c>
      <c r="C150" s="13">
        <v>4.5644382241535102E-2</v>
      </c>
      <c r="D150">
        <v>5.2646232764450804</v>
      </c>
      <c r="E150">
        <f t="shared" si="19"/>
        <v>2.3991828415706885E-2</v>
      </c>
      <c r="F150" t="s">
        <v>275</v>
      </c>
      <c r="G150" t="s">
        <v>351</v>
      </c>
      <c r="H150" t="s">
        <v>427</v>
      </c>
      <c r="I150" s="1">
        <v>2.4833803377132199E-11</v>
      </c>
      <c r="J150" s="1">
        <f t="shared" si="20"/>
        <v>2483.3803377132199</v>
      </c>
      <c r="K150">
        <v>1035.09423903991</v>
      </c>
      <c r="L150" s="11">
        <v>0.72499999999999998</v>
      </c>
      <c r="M150" s="13">
        <v>0.24343670528818701</v>
      </c>
      <c r="N150">
        <v>12.1581266633501</v>
      </c>
      <c r="O150">
        <f t="shared" si="21"/>
        <v>0.12795641821710327</v>
      </c>
      <c r="P150" t="s">
        <v>1086</v>
      </c>
      <c r="Q150" t="s">
        <v>1087</v>
      </c>
      <c r="R150" t="s">
        <v>1088</v>
      </c>
      <c r="S150" s="1">
        <v>6.9743256809277505E-11</v>
      </c>
      <c r="T150" s="1">
        <f t="shared" si="22"/>
        <v>6974.3256809277509</v>
      </c>
      <c r="U150">
        <v>545.05477553259095</v>
      </c>
      <c r="V150" s="11">
        <v>0.72499999999999998</v>
      </c>
      <c r="W150" s="13">
        <v>0.45644382241535097</v>
      </c>
      <c r="X150">
        <v>16.648200576304699</v>
      </c>
      <c r="Y150">
        <f t="shared" si="23"/>
        <v>0.23991828415706884</v>
      </c>
      <c r="Z150" t="s">
        <v>1686</v>
      </c>
      <c r="AA150" t="s">
        <v>1687</v>
      </c>
      <c r="AB150" t="s">
        <v>1688</v>
      </c>
      <c r="AC150" s="1">
        <v>1.7024841325670301E-10</v>
      </c>
      <c r="AD150" s="1">
        <f t="shared" si="24"/>
        <v>17024.841325670302</v>
      </c>
      <c r="AE150">
        <v>709.60999848283996</v>
      </c>
      <c r="AF150" s="11">
        <v>0.72499999999999998</v>
      </c>
      <c r="AG150" s="13">
        <v>1.2171835264409401</v>
      </c>
      <c r="AH150">
        <v>27.186397698303601</v>
      </c>
      <c r="AI150">
        <f t="shared" si="25"/>
        <v>0.63978209108551909</v>
      </c>
      <c r="AJ150" t="s">
        <v>2286</v>
      </c>
      <c r="AK150" t="s">
        <v>2287</v>
      </c>
      <c r="AL150" t="s">
        <v>2288</v>
      </c>
      <c r="AM150" s="1">
        <v>1.6244766507685901E-9</v>
      </c>
      <c r="AN150" s="1">
        <f t="shared" si="26"/>
        <v>162447.665076859</v>
      </c>
      <c r="AO150">
        <v>2539.1092895587999</v>
      </c>
    </row>
    <row r="151" spans="1:41" x14ac:dyDescent="0.25">
      <c r="A151" s="11">
        <v>0.73</v>
      </c>
      <c r="B151" s="13">
        <f t="shared" si="18"/>
        <v>1460</v>
      </c>
      <c r="C151" s="13">
        <v>4.59591710845801E-2</v>
      </c>
      <c r="D151">
        <v>5.3009310231791797</v>
      </c>
      <c r="E151">
        <f t="shared" si="19"/>
        <v>2.4491642270972731E-2</v>
      </c>
      <c r="F151" t="s">
        <v>276</v>
      </c>
      <c r="G151" t="s">
        <v>352</v>
      </c>
      <c r="H151" t="s">
        <v>428</v>
      </c>
      <c r="I151" s="1">
        <v>2.5206024414285999E-11</v>
      </c>
      <c r="J151" s="1">
        <f t="shared" si="20"/>
        <v>2520.6024414285998</v>
      </c>
      <c r="K151">
        <v>1029.16840509956</v>
      </c>
      <c r="L151" s="11">
        <v>0.73</v>
      </c>
      <c r="M151" s="13">
        <v>0.245115579117761</v>
      </c>
      <c r="N151">
        <v>12.241975812752599</v>
      </c>
      <c r="O151">
        <f t="shared" si="21"/>
        <v>0.13062209211185483</v>
      </c>
      <c r="P151" t="s">
        <v>1089</v>
      </c>
      <c r="Q151" t="s">
        <v>1090</v>
      </c>
      <c r="R151" t="s">
        <v>1091</v>
      </c>
      <c r="S151" s="1">
        <v>7.0950272282303599E-11</v>
      </c>
      <c r="T151" s="1">
        <f t="shared" si="22"/>
        <v>7095.0272282303595</v>
      </c>
      <c r="U151">
        <v>543.17207093534603</v>
      </c>
      <c r="V151" s="11">
        <v>0.73</v>
      </c>
      <c r="W151" s="13">
        <v>0.45959171084580103</v>
      </c>
      <c r="X151">
        <v>16.763015752693001</v>
      </c>
      <c r="Y151">
        <f t="shared" si="23"/>
        <v>0.24491642270972735</v>
      </c>
      <c r="Z151" t="s">
        <v>1689</v>
      </c>
      <c r="AA151" t="s">
        <v>1690</v>
      </c>
      <c r="AB151" t="s">
        <v>1691</v>
      </c>
      <c r="AC151" s="1">
        <v>1.74791762597433E-10</v>
      </c>
      <c r="AD151" s="1">
        <f t="shared" si="24"/>
        <v>17479.176259743301</v>
      </c>
      <c r="AE151">
        <v>713.67922438012602</v>
      </c>
      <c r="AF151" s="11">
        <v>0.73</v>
      </c>
      <c r="AG151" s="13">
        <v>1.2255778955887999</v>
      </c>
      <c r="AH151">
        <v>27.373890096222901</v>
      </c>
      <c r="AI151">
        <f t="shared" si="25"/>
        <v>0.65311046055927147</v>
      </c>
      <c r="AJ151" t="s">
        <v>2289</v>
      </c>
      <c r="AK151" t="s">
        <v>2290</v>
      </c>
      <c r="AL151" t="s">
        <v>2291</v>
      </c>
      <c r="AM151" s="1">
        <v>1.6673879453907E-9</v>
      </c>
      <c r="AN151" s="1">
        <f t="shared" si="26"/>
        <v>166738.79453906999</v>
      </c>
      <c r="AO151">
        <v>2552.99531408956</v>
      </c>
    </row>
    <row r="152" spans="1:41" x14ac:dyDescent="0.25">
      <c r="A152" s="11">
        <v>0.73499999999999999</v>
      </c>
      <c r="B152" s="13">
        <f t="shared" si="18"/>
        <v>1470</v>
      </c>
      <c r="C152" s="13">
        <v>4.6273959927625202E-2</v>
      </c>
      <c r="D152">
        <v>5.3372387699132897</v>
      </c>
      <c r="E152">
        <f t="shared" si="19"/>
        <v>2.4998350001901325E-2</v>
      </c>
      <c r="F152" t="s">
        <v>598</v>
      </c>
      <c r="G152" t="s">
        <v>599</v>
      </c>
      <c r="H152" t="s">
        <v>600</v>
      </c>
      <c r="I152" s="1">
        <v>2.5580987178624601E-11</v>
      </c>
      <c r="J152" s="1">
        <f t="shared" si="20"/>
        <v>2558.09871786246</v>
      </c>
      <c r="K152">
        <v>1023.30702533083</v>
      </c>
      <c r="L152" s="11">
        <v>0.73499999999999999</v>
      </c>
      <c r="M152" s="13">
        <v>0.24679445294733399</v>
      </c>
      <c r="N152">
        <v>12.325824962155</v>
      </c>
      <c r="O152">
        <f t="shared" si="21"/>
        <v>0.13332453334347349</v>
      </c>
      <c r="P152" t="s">
        <v>1092</v>
      </c>
      <c r="Q152" t="s">
        <v>1093</v>
      </c>
      <c r="R152" t="s">
        <v>1094</v>
      </c>
      <c r="S152" s="1">
        <v>7.2174610785766904E-11</v>
      </c>
      <c r="T152" s="1">
        <f t="shared" si="22"/>
        <v>7217.4610785766899</v>
      </c>
      <c r="U152">
        <v>541.34530964251701</v>
      </c>
      <c r="V152" s="11">
        <v>0.73499999999999999</v>
      </c>
      <c r="W152" s="13">
        <v>0.46273959927625202</v>
      </c>
      <c r="X152">
        <v>16.877830929081298</v>
      </c>
      <c r="Y152">
        <f t="shared" si="23"/>
        <v>0.24998350001901326</v>
      </c>
      <c r="Z152" t="s">
        <v>1692</v>
      </c>
      <c r="AA152" t="s">
        <v>1693</v>
      </c>
      <c r="AB152" t="s">
        <v>1694</v>
      </c>
      <c r="AC152" s="1">
        <v>1.79447126093374E-10</v>
      </c>
      <c r="AD152" s="1">
        <f t="shared" si="24"/>
        <v>17944.712609337399</v>
      </c>
      <c r="AE152">
        <v>717.83588148707997</v>
      </c>
      <c r="AF152" s="11">
        <v>0.73499999999999999</v>
      </c>
      <c r="AG152" s="13">
        <v>1.23397226473667</v>
      </c>
      <c r="AH152">
        <v>27.5613824941423</v>
      </c>
      <c r="AI152">
        <f t="shared" si="25"/>
        <v>0.66662266671736747</v>
      </c>
      <c r="AJ152" t="s">
        <v>2292</v>
      </c>
      <c r="AK152" t="s">
        <v>2293</v>
      </c>
      <c r="AL152" t="s">
        <v>2294</v>
      </c>
      <c r="AM152" s="1">
        <v>1.71098355443673E-9</v>
      </c>
      <c r="AN152" s="1">
        <f t="shared" si="26"/>
        <v>171098.355443673</v>
      </c>
      <c r="AO152">
        <v>2566.6447300120699</v>
      </c>
    </row>
    <row r="153" spans="1:41" x14ac:dyDescent="0.25">
      <c r="A153" s="11">
        <v>0.74</v>
      </c>
      <c r="B153" s="13">
        <f t="shared" si="18"/>
        <v>1480</v>
      </c>
      <c r="C153" s="13">
        <v>4.6588748770670298E-2</v>
      </c>
      <c r="D153">
        <v>5.3735465166473899</v>
      </c>
      <c r="E153">
        <f t="shared" si="19"/>
        <v>2.5511998826819052E-2</v>
      </c>
      <c r="F153" t="s">
        <v>601</v>
      </c>
      <c r="G153" t="s">
        <v>602</v>
      </c>
      <c r="H153" t="s">
        <v>603</v>
      </c>
      <c r="I153" s="1">
        <v>2.59586918462002E-11</v>
      </c>
      <c r="J153" s="1">
        <f t="shared" si="20"/>
        <v>2595.86918462002</v>
      </c>
      <c r="K153">
        <v>1017.50913452189</v>
      </c>
      <c r="L153" s="11">
        <v>0.74</v>
      </c>
      <c r="M153" s="13">
        <v>0.248473326776908</v>
      </c>
      <c r="N153">
        <v>12.409674111557401</v>
      </c>
      <c r="O153">
        <f t="shared" si="21"/>
        <v>0.13606399374303482</v>
      </c>
      <c r="P153" t="s">
        <v>1095</v>
      </c>
      <c r="Q153" t="s">
        <v>1096</v>
      </c>
      <c r="R153" t="s">
        <v>1097</v>
      </c>
      <c r="S153" s="1">
        <v>7.3416565692349802E-11</v>
      </c>
      <c r="T153" s="1">
        <f t="shared" si="22"/>
        <v>7341.6565692349805</v>
      </c>
      <c r="U153">
        <v>539.57379665778001</v>
      </c>
      <c r="V153" s="11">
        <v>0.74</v>
      </c>
      <c r="W153" s="13">
        <v>0.46588748770670302</v>
      </c>
      <c r="X153">
        <v>16.992646105469699</v>
      </c>
      <c r="Y153">
        <f t="shared" si="23"/>
        <v>0.25511998826819055</v>
      </c>
      <c r="Z153" t="s">
        <v>1695</v>
      </c>
      <c r="AA153" t="s">
        <v>1696</v>
      </c>
      <c r="AB153" t="s">
        <v>1697</v>
      </c>
      <c r="AC153" s="1">
        <v>1.8421679658134199E-10</v>
      </c>
      <c r="AD153" s="1">
        <f t="shared" si="24"/>
        <v>18421.679658134199</v>
      </c>
      <c r="AE153">
        <v>722.079041441816</v>
      </c>
      <c r="AF153" s="11">
        <v>0.74</v>
      </c>
      <c r="AG153" s="13">
        <v>1.2423666338845401</v>
      </c>
      <c r="AH153">
        <v>27.7488748920616</v>
      </c>
      <c r="AI153">
        <f t="shared" si="25"/>
        <v>0.68031996871517408</v>
      </c>
      <c r="AJ153" t="s">
        <v>2295</v>
      </c>
      <c r="AK153" t="s">
        <v>2296</v>
      </c>
      <c r="AL153" t="s">
        <v>2297</v>
      </c>
      <c r="AM153" s="1">
        <v>1.75526558946281E-9</v>
      </c>
      <c r="AN153" s="1">
        <f t="shared" si="26"/>
        <v>175526.558946281</v>
      </c>
      <c r="AO153">
        <v>2580.0588990173701</v>
      </c>
    </row>
    <row r="154" spans="1:41" x14ac:dyDescent="0.25">
      <c r="A154" s="11">
        <v>0.745</v>
      </c>
      <c r="B154" s="13">
        <f t="shared" si="18"/>
        <v>1490</v>
      </c>
      <c r="C154" s="13">
        <v>4.6903537613715303E-2</v>
      </c>
      <c r="D154">
        <v>5.4098542633814901</v>
      </c>
      <c r="E154">
        <f t="shared" si="19"/>
        <v>2.6032635964052336E-2</v>
      </c>
      <c r="F154" t="s">
        <v>604</v>
      </c>
      <c r="G154" t="s">
        <v>605</v>
      </c>
      <c r="H154" t="s">
        <v>606</v>
      </c>
      <c r="I154" s="1">
        <v>2.6339138606187301E-11</v>
      </c>
      <c r="J154" s="1">
        <f t="shared" si="20"/>
        <v>2633.9138606187303</v>
      </c>
      <c r="K154">
        <v>1011.77378435892</v>
      </c>
      <c r="L154" s="11">
        <v>0.745</v>
      </c>
      <c r="M154" s="13">
        <v>0.25015220060648202</v>
      </c>
      <c r="N154">
        <v>12.493523260959799</v>
      </c>
      <c r="O154">
        <f t="shared" si="21"/>
        <v>0.13884072514161266</v>
      </c>
      <c r="P154" t="s">
        <v>1098</v>
      </c>
      <c r="Q154" t="s">
        <v>1099</v>
      </c>
      <c r="R154" t="s">
        <v>1100</v>
      </c>
      <c r="S154" s="1">
        <v>7.4676435724894894E-11</v>
      </c>
      <c r="T154" s="1">
        <f t="shared" si="22"/>
        <v>7467.6435724894891</v>
      </c>
      <c r="U154">
        <v>537.85685467090195</v>
      </c>
      <c r="V154" s="11">
        <v>0.745</v>
      </c>
      <c r="W154" s="13">
        <v>0.46903537613715302</v>
      </c>
      <c r="X154">
        <v>17.107461281858001</v>
      </c>
      <c r="Y154">
        <f t="shared" si="23"/>
        <v>0.26032635964052336</v>
      </c>
      <c r="Z154" t="s">
        <v>1698</v>
      </c>
      <c r="AA154" t="s">
        <v>1699</v>
      </c>
      <c r="AB154" t="s">
        <v>1700</v>
      </c>
      <c r="AC154" s="1">
        <v>1.8910309380457301E-10</v>
      </c>
      <c r="AD154" s="1">
        <f t="shared" si="24"/>
        <v>18910.3093804573</v>
      </c>
      <c r="AE154">
        <v>726.40778315994999</v>
      </c>
      <c r="AF154" s="11">
        <v>0.745</v>
      </c>
      <c r="AG154" s="13">
        <v>1.2507610030324099</v>
      </c>
      <c r="AH154">
        <v>27.936367289981</v>
      </c>
      <c r="AI154">
        <f t="shared" si="25"/>
        <v>0.69420362570806327</v>
      </c>
      <c r="AJ154" t="s">
        <v>2298</v>
      </c>
      <c r="AK154" t="s">
        <v>2299</v>
      </c>
      <c r="AL154" t="s">
        <v>2300</v>
      </c>
      <c r="AM154" s="1">
        <v>1.8002361699795999E-9</v>
      </c>
      <c r="AN154" s="1">
        <f t="shared" si="26"/>
        <v>180023.61699795999</v>
      </c>
      <c r="AO154">
        <v>2593.2393656737599</v>
      </c>
    </row>
    <row r="155" spans="1:41" x14ac:dyDescent="0.25">
      <c r="A155" s="11">
        <v>0.75</v>
      </c>
      <c r="B155" s="13">
        <f t="shared" si="18"/>
        <v>1500</v>
      </c>
      <c r="C155" s="13">
        <v>4.7218326456760398E-2</v>
      </c>
      <c r="D155">
        <v>5.4461620101156001</v>
      </c>
      <c r="E155">
        <f t="shared" si="19"/>
        <v>2.6560308631927727E-2</v>
      </c>
      <c r="F155" t="s">
        <v>277</v>
      </c>
      <c r="G155" t="s">
        <v>353</v>
      </c>
      <c r="H155" t="s">
        <v>429</v>
      </c>
      <c r="I155" s="1">
        <v>2.6722327660777799E-11</v>
      </c>
      <c r="J155" s="1">
        <f t="shared" si="20"/>
        <v>2672.2327660777801</v>
      </c>
      <c r="K155">
        <v>1006.10004315444</v>
      </c>
      <c r="L155" s="11">
        <v>0.75</v>
      </c>
      <c r="M155" s="13">
        <v>0.25183107443605601</v>
      </c>
      <c r="N155">
        <v>12.5773724103622</v>
      </c>
      <c r="O155">
        <f t="shared" si="21"/>
        <v>0.14165497937028151</v>
      </c>
      <c r="P155" t="s">
        <v>1101</v>
      </c>
      <c r="Q155" t="s">
        <v>1102</v>
      </c>
      <c r="R155" t="s">
        <v>1103</v>
      </c>
      <c r="S155" s="1">
        <v>7.5954525005582605E-11</v>
      </c>
      <c r="T155" s="1">
        <f t="shared" si="22"/>
        <v>7595.4525005582609</v>
      </c>
      <c r="U155">
        <v>536.19382349447903</v>
      </c>
      <c r="V155" s="11">
        <v>0.75</v>
      </c>
      <c r="W155" s="13">
        <v>0.47218326456760401</v>
      </c>
      <c r="X155">
        <v>17.222276458246299</v>
      </c>
      <c r="Y155">
        <f t="shared" si="23"/>
        <v>0.26560308631927726</v>
      </c>
      <c r="Z155" t="s">
        <v>1701</v>
      </c>
      <c r="AA155" t="s">
        <v>1702</v>
      </c>
      <c r="AB155" t="s">
        <v>1703</v>
      </c>
      <c r="AC155" s="1">
        <v>1.9410836426463599E-10</v>
      </c>
      <c r="AD155" s="1">
        <f t="shared" si="24"/>
        <v>19410.8364264636</v>
      </c>
      <c r="AE155">
        <v>730.82119245896399</v>
      </c>
      <c r="AF155" s="11">
        <v>0.75</v>
      </c>
      <c r="AG155" s="13">
        <v>1.25915537218028</v>
      </c>
      <c r="AH155">
        <v>28.1238596879003</v>
      </c>
      <c r="AI155">
        <f t="shared" si="25"/>
        <v>0.70827489685140743</v>
      </c>
      <c r="AJ155" t="s">
        <v>2301</v>
      </c>
      <c r="AK155" t="s">
        <v>2302</v>
      </c>
      <c r="AL155" t="s">
        <v>2303</v>
      </c>
      <c r="AM155" s="1">
        <v>1.84589743077213E-9</v>
      </c>
      <c r="AN155" s="1">
        <f t="shared" si="26"/>
        <v>184589.743077213</v>
      </c>
      <c r="AO155">
        <v>2606.1878501948199</v>
      </c>
    </row>
    <row r="156" spans="1:41" x14ac:dyDescent="0.25">
      <c r="A156" s="11">
        <v>0.755</v>
      </c>
      <c r="B156" s="13">
        <f t="shared" si="18"/>
        <v>1510</v>
      </c>
      <c r="C156" s="13">
        <v>4.7533115299805501E-2</v>
      </c>
      <c r="D156">
        <v>5.4824697568497003</v>
      </c>
      <c r="E156">
        <f t="shared" si="19"/>
        <v>2.7095064048771631E-2</v>
      </c>
      <c r="F156" t="s">
        <v>278</v>
      </c>
      <c r="G156" t="s">
        <v>354</v>
      </c>
      <c r="H156" t="s">
        <v>430</v>
      </c>
      <c r="I156" s="1">
        <v>2.71082592252251E-11</v>
      </c>
      <c r="J156" s="1">
        <f t="shared" si="20"/>
        <v>2710.8259225225102</v>
      </c>
      <c r="K156">
        <v>1000.48699558081</v>
      </c>
      <c r="L156" s="11">
        <v>0.755</v>
      </c>
      <c r="M156" s="13">
        <v>0.253509948265629</v>
      </c>
      <c r="N156">
        <v>12.6612215597646</v>
      </c>
      <c r="O156">
        <f t="shared" si="21"/>
        <v>0.14450700826011517</v>
      </c>
      <c r="P156" t="s">
        <v>1104</v>
      </c>
      <c r="Q156" t="s">
        <v>1105</v>
      </c>
      <c r="R156" t="s">
        <v>1106</v>
      </c>
      <c r="S156" s="1">
        <v>7.7251143103799094E-11</v>
      </c>
      <c r="T156" s="1">
        <f t="shared" si="22"/>
        <v>7725.1143103799095</v>
      </c>
      <c r="U156">
        <v>534.58405951319401</v>
      </c>
      <c r="V156" s="11">
        <v>0.755</v>
      </c>
      <c r="W156" s="13">
        <v>0.47533115299805501</v>
      </c>
      <c r="X156">
        <v>17.3370916346346</v>
      </c>
      <c r="Y156">
        <f t="shared" si="23"/>
        <v>0.27095064048771633</v>
      </c>
      <c r="Z156" t="s">
        <v>1704</v>
      </c>
      <c r="AA156" t="s">
        <v>1705</v>
      </c>
      <c r="AB156" t="s">
        <v>1706</v>
      </c>
      <c r="AC156" s="1">
        <v>1.9923498106371001E-10</v>
      </c>
      <c r="AD156" s="1">
        <f t="shared" si="24"/>
        <v>19923.498106371</v>
      </c>
      <c r="AE156">
        <v>735.31836169526503</v>
      </c>
      <c r="AF156" s="11">
        <v>0.755</v>
      </c>
      <c r="AG156" s="13">
        <v>1.26754974132815</v>
      </c>
      <c r="AH156">
        <v>28.3113520858196</v>
      </c>
      <c r="AI156">
        <f t="shared" si="25"/>
        <v>0.72253504130057877</v>
      </c>
      <c r="AJ156" t="s">
        <v>2304</v>
      </c>
      <c r="AK156" t="s">
        <v>2305</v>
      </c>
      <c r="AL156" t="s">
        <v>2306</v>
      </c>
      <c r="AM156" s="1">
        <v>1.8922515291102799E-9</v>
      </c>
      <c r="AN156" s="1">
        <f t="shared" si="26"/>
        <v>189225.15291102798</v>
      </c>
      <c r="AO156">
        <v>2618.9062411481</v>
      </c>
    </row>
    <row r="157" spans="1:41" x14ac:dyDescent="0.25">
      <c r="A157" s="11">
        <v>0.76</v>
      </c>
      <c r="B157" s="13">
        <f t="shared" si="18"/>
        <v>1520</v>
      </c>
      <c r="C157" s="13">
        <v>4.7847904142850603E-2</v>
      </c>
      <c r="D157">
        <v>5.5187775035837996</v>
      </c>
      <c r="E157">
        <f t="shared" si="19"/>
        <v>2.763694943291051E-2</v>
      </c>
      <c r="F157" t="s">
        <v>279</v>
      </c>
      <c r="G157" t="s">
        <v>355</v>
      </c>
      <c r="H157" t="s">
        <v>431</v>
      </c>
      <c r="I157" s="1">
        <v>2.7496933527819101E-11</v>
      </c>
      <c r="J157" s="1">
        <f t="shared" si="20"/>
        <v>2749.6933527819101</v>
      </c>
      <c r="K157">
        <v>994.93374240050298</v>
      </c>
      <c r="L157" s="11">
        <v>0.76</v>
      </c>
      <c r="M157" s="13">
        <v>0.25518882209520299</v>
      </c>
      <c r="N157">
        <v>12.745070709167001</v>
      </c>
      <c r="O157">
        <f t="shared" si="21"/>
        <v>0.14739706364218927</v>
      </c>
      <c r="P157" t="s">
        <v>1107</v>
      </c>
      <c r="Q157" t="s">
        <v>1108</v>
      </c>
      <c r="R157" t="s">
        <v>1109</v>
      </c>
      <c r="S157" s="1">
        <v>7.8566605084808506E-11</v>
      </c>
      <c r="T157" s="1">
        <f t="shared" si="22"/>
        <v>7856.6605084808507</v>
      </c>
      <c r="U157">
        <v>533.02693516019599</v>
      </c>
      <c r="V157" s="11">
        <v>0.76</v>
      </c>
      <c r="W157" s="13">
        <v>0.478479041428506</v>
      </c>
      <c r="X157">
        <v>17.451906811022901</v>
      </c>
      <c r="Y157">
        <f t="shared" si="23"/>
        <v>0.27636949432910507</v>
      </c>
      <c r="Z157" t="s">
        <v>1707</v>
      </c>
      <c r="AA157" t="s">
        <v>1708</v>
      </c>
      <c r="AB157" t="s">
        <v>1709</v>
      </c>
      <c r="AC157" s="1">
        <v>2.0448534374124799E-10</v>
      </c>
      <c r="AD157" s="1">
        <f t="shared" si="24"/>
        <v>20448.5343741248</v>
      </c>
      <c r="AE157">
        <v>739.89838942840902</v>
      </c>
      <c r="AF157" s="11">
        <v>0.76</v>
      </c>
      <c r="AG157" s="13">
        <v>1.2759441104760101</v>
      </c>
      <c r="AH157">
        <v>28.498844483738999</v>
      </c>
      <c r="AI157">
        <f t="shared" si="25"/>
        <v>0.73698531821094349</v>
      </c>
      <c r="AJ157" t="s">
        <v>2307</v>
      </c>
      <c r="AK157" t="s">
        <v>2308</v>
      </c>
      <c r="AL157" t="s">
        <v>2309</v>
      </c>
      <c r="AM157" s="1">
        <v>1.9393006518398299E-9</v>
      </c>
      <c r="AN157" s="1">
        <f t="shared" si="26"/>
        <v>193930.06518398298</v>
      </c>
      <c r="AO157">
        <v>2631.39658812681</v>
      </c>
    </row>
    <row r="158" spans="1:41" x14ac:dyDescent="0.25">
      <c r="A158" s="11">
        <v>0.76500000000000001</v>
      </c>
      <c r="B158" s="13">
        <f t="shared" si="18"/>
        <v>1530</v>
      </c>
      <c r="C158" s="13">
        <v>4.8162692985895601E-2</v>
      </c>
      <c r="D158">
        <v>5.5550852503179096</v>
      </c>
      <c r="E158">
        <f t="shared" si="19"/>
        <v>2.8186012002670756E-2</v>
      </c>
      <c r="F158" t="s">
        <v>607</v>
      </c>
      <c r="G158" t="s">
        <v>608</v>
      </c>
      <c r="H158" t="s">
        <v>609</v>
      </c>
      <c r="I158" s="1">
        <v>2.7888350809825401E-11</v>
      </c>
      <c r="J158" s="1">
        <f t="shared" si="20"/>
        <v>2788.8350809825401</v>
      </c>
      <c r="K158">
        <v>989.43940019548802</v>
      </c>
      <c r="L158" s="11">
        <v>0.76500000000000001</v>
      </c>
      <c r="M158" s="13">
        <v>0.25686769592477698</v>
      </c>
      <c r="N158">
        <v>12.828919858569501</v>
      </c>
      <c r="O158">
        <f t="shared" si="21"/>
        <v>0.15032539734757761</v>
      </c>
      <c r="P158" t="s">
        <v>1110</v>
      </c>
      <c r="Q158" t="s">
        <v>1111</v>
      </c>
      <c r="R158" t="s">
        <v>1112</v>
      </c>
      <c r="S158" s="1">
        <v>7.9901231557529203E-11</v>
      </c>
      <c r="T158" s="1">
        <f t="shared" si="22"/>
        <v>7990.12315575292</v>
      </c>
      <c r="U158">
        <v>531.52183840754606</v>
      </c>
      <c r="V158" s="11">
        <v>0.76500000000000001</v>
      </c>
      <c r="W158" s="13">
        <v>0.481626929858956</v>
      </c>
      <c r="X158">
        <v>17.566721987411199</v>
      </c>
      <c r="Y158">
        <f t="shared" si="23"/>
        <v>0.28186012002670752</v>
      </c>
      <c r="Z158" t="s">
        <v>1710</v>
      </c>
      <c r="AA158" t="s">
        <v>1711</v>
      </c>
      <c r="AB158" t="s">
        <v>1712</v>
      </c>
      <c r="AC158" s="1">
        <v>2.09861878101008E-10</v>
      </c>
      <c r="AD158" s="1">
        <f t="shared" si="24"/>
        <v>20986.187810100801</v>
      </c>
      <c r="AE158">
        <v>744.56038009606596</v>
      </c>
      <c r="AF158" s="11">
        <v>0.76500000000000001</v>
      </c>
      <c r="AG158" s="13">
        <v>1.2843384796238799</v>
      </c>
      <c r="AH158">
        <v>28.686336881658299</v>
      </c>
      <c r="AI158">
        <f t="shared" si="25"/>
        <v>0.75162698673788519</v>
      </c>
      <c r="AJ158" t="s">
        <v>2310</v>
      </c>
      <c r="AK158" t="s">
        <v>2311</v>
      </c>
      <c r="AL158" t="s">
        <v>2312</v>
      </c>
      <c r="AM158" s="1">
        <v>1.9870470223412802E-9</v>
      </c>
      <c r="AN158" s="1">
        <f t="shared" si="26"/>
        <v>198704.70223412802</v>
      </c>
      <c r="AO158">
        <v>2643.6610944016302</v>
      </c>
    </row>
    <row r="159" spans="1:41" x14ac:dyDescent="0.25">
      <c r="A159" s="11">
        <v>0.77</v>
      </c>
      <c r="B159" s="13">
        <f t="shared" si="18"/>
        <v>1540</v>
      </c>
      <c r="C159" s="13">
        <v>4.8477481828940697E-2</v>
      </c>
      <c r="D159">
        <v>5.5913929970520098</v>
      </c>
      <c r="E159">
        <f t="shared" si="19"/>
        <v>2.8742298976378939E-2</v>
      </c>
      <c r="F159" t="s">
        <v>610</v>
      </c>
      <c r="G159" t="s">
        <v>611</v>
      </c>
      <c r="H159" t="s">
        <v>612</v>
      </c>
      <c r="I159" s="1">
        <v>2.82825113253806E-11</v>
      </c>
      <c r="J159" s="1">
        <f t="shared" si="20"/>
        <v>2828.2511325380601</v>
      </c>
      <c r="K159">
        <v>984.00310109583802</v>
      </c>
      <c r="L159" s="11">
        <v>0.77</v>
      </c>
      <c r="M159" s="13">
        <v>0.25854656975434998</v>
      </c>
      <c r="N159">
        <v>12.9127690079719</v>
      </c>
      <c r="O159">
        <f t="shared" si="21"/>
        <v>0.15329226120735412</v>
      </c>
      <c r="P159" t="s">
        <v>1113</v>
      </c>
      <c r="Q159" t="s">
        <v>1114</v>
      </c>
      <c r="R159" t="s">
        <v>1115</v>
      </c>
      <c r="S159" s="1">
        <v>8.1255348722634795E-11</v>
      </c>
      <c r="T159" s="1">
        <f t="shared" si="22"/>
        <v>8125.5348722634799</v>
      </c>
      <c r="U159">
        <v>530.06817227859199</v>
      </c>
      <c r="V159" s="11">
        <v>0.77</v>
      </c>
      <c r="W159" s="13">
        <v>0.48477481828940699</v>
      </c>
      <c r="X159">
        <v>17.681537163799501</v>
      </c>
      <c r="Y159">
        <f t="shared" si="23"/>
        <v>0.28742298976378944</v>
      </c>
      <c r="Z159" t="s">
        <v>1713</v>
      </c>
      <c r="AA159" t="s">
        <v>1714</v>
      </c>
      <c r="AB159" t="s">
        <v>1715</v>
      </c>
      <c r="AC159" s="1">
        <v>2.1536703602896199E-10</v>
      </c>
      <c r="AD159" s="1">
        <f t="shared" si="24"/>
        <v>21536.703602896199</v>
      </c>
      <c r="AE159">
        <v>749.30344370140699</v>
      </c>
      <c r="AF159" s="11">
        <v>0.77</v>
      </c>
      <c r="AG159" s="13">
        <v>1.29273284877175</v>
      </c>
      <c r="AH159">
        <v>28.873829279577599</v>
      </c>
      <c r="AI159">
        <f t="shared" si="25"/>
        <v>0.76646130603677065</v>
      </c>
      <c r="AJ159" t="s">
        <v>2313</v>
      </c>
      <c r="AK159" t="s">
        <v>2314</v>
      </c>
      <c r="AL159" t="s">
        <v>2315</v>
      </c>
      <c r="AM159" s="1">
        <v>2.0354929073271998E-9</v>
      </c>
      <c r="AN159" s="1">
        <f t="shared" si="26"/>
        <v>203549.29073271999</v>
      </c>
      <c r="AO159">
        <v>2655.70210954596</v>
      </c>
    </row>
    <row r="160" spans="1:41" x14ac:dyDescent="0.25">
      <c r="A160" s="11">
        <v>0.77500000000000002</v>
      </c>
      <c r="B160" s="13">
        <f t="shared" si="18"/>
        <v>1550</v>
      </c>
      <c r="C160" s="13">
        <v>4.8792270671985799E-2</v>
      </c>
      <c r="D160">
        <v>5.6277007437861197</v>
      </c>
      <c r="E160">
        <f t="shared" si="19"/>
        <v>2.9305857572361475E-2</v>
      </c>
      <c r="F160" t="s">
        <v>613</v>
      </c>
      <c r="G160" t="s">
        <v>614</v>
      </c>
      <c r="H160" t="s">
        <v>432</v>
      </c>
      <c r="I160" s="1">
        <v>2.8679415341774501E-11</v>
      </c>
      <c r="J160" s="1">
        <f t="shared" si="20"/>
        <v>2867.9415341774502</v>
      </c>
      <c r="K160">
        <v>978.62399252299099</v>
      </c>
      <c r="L160" s="11">
        <v>0.77500000000000002</v>
      </c>
      <c r="M160" s="13">
        <v>0.26022544358392402</v>
      </c>
      <c r="N160">
        <v>12.9966181573743</v>
      </c>
      <c r="O160">
        <f t="shared" si="21"/>
        <v>0.15629790705259436</v>
      </c>
      <c r="P160" t="s">
        <v>1116</v>
      </c>
      <c r="Q160" t="s">
        <v>1117</v>
      </c>
      <c r="R160" t="s">
        <v>1118</v>
      </c>
      <c r="S160" s="1">
        <v>8.2629288419478998E-11</v>
      </c>
      <c r="T160" s="1">
        <f t="shared" si="22"/>
        <v>8262.9288419478999</v>
      </c>
      <c r="U160">
        <v>528.66535437147104</v>
      </c>
      <c r="V160" s="11">
        <v>0.77500000000000002</v>
      </c>
      <c r="W160" s="13">
        <v>0.48792270671985799</v>
      </c>
      <c r="X160">
        <v>17.796352340187799</v>
      </c>
      <c r="Y160">
        <f t="shared" si="23"/>
        <v>0.29305857572361477</v>
      </c>
      <c r="Z160" t="s">
        <v>1716</v>
      </c>
      <c r="AA160" t="s">
        <v>1717</v>
      </c>
      <c r="AB160" t="s">
        <v>1718</v>
      </c>
      <c r="AC160" s="1">
        <v>2.21003295307429E-10</v>
      </c>
      <c r="AD160" s="1">
        <f t="shared" si="24"/>
        <v>22100.3295307429</v>
      </c>
      <c r="AE160">
        <v>754.12669553085902</v>
      </c>
      <c r="AF160" s="11">
        <v>0.77500000000000002</v>
      </c>
      <c r="AG160" s="13">
        <v>1.30112721791962</v>
      </c>
      <c r="AH160">
        <v>29.061321677496998</v>
      </c>
      <c r="AI160">
        <f t="shared" si="25"/>
        <v>0.78148953526297193</v>
      </c>
      <c r="AJ160" t="s">
        <v>2316</v>
      </c>
      <c r="AK160" t="s">
        <v>2317</v>
      </c>
      <c r="AL160" t="s">
        <v>2318</v>
      </c>
      <c r="AM160" s="1">
        <v>2.0846406234780102E-9</v>
      </c>
      <c r="AN160" s="1">
        <f t="shared" si="26"/>
        <v>208464.06234780102</v>
      </c>
      <c r="AO160">
        <v>2667.5221220672302</v>
      </c>
    </row>
    <row r="161" spans="1:41" x14ac:dyDescent="0.25">
      <c r="A161" s="11">
        <v>0.78</v>
      </c>
      <c r="B161" s="13">
        <f t="shared" si="18"/>
        <v>1560</v>
      </c>
      <c r="C161" s="13">
        <v>4.9107059515030797E-2</v>
      </c>
      <c r="D161">
        <v>5.6640084905202199</v>
      </c>
      <c r="E161">
        <f t="shared" si="19"/>
        <v>2.9876735008944739E-2</v>
      </c>
      <c r="F161" t="s">
        <v>280</v>
      </c>
      <c r="G161" t="s">
        <v>356</v>
      </c>
      <c r="H161" t="s">
        <v>433</v>
      </c>
      <c r="I161" s="1">
        <v>2.9079063139110599E-11</v>
      </c>
      <c r="J161" s="1">
        <f t="shared" si="20"/>
        <v>2907.9063139110599</v>
      </c>
      <c r="K161">
        <v>973.30123691242295</v>
      </c>
      <c r="L161" s="11">
        <v>0.78</v>
      </c>
      <c r="M161" s="13">
        <v>0.26190431741349801</v>
      </c>
      <c r="N161">
        <v>13.080467306776701</v>
      </c>
      <c r="O161">
        <f t="shared" si="21"/>
        <v>0.15934258671437221</v>
      </c>
      <c r="P161" t="s">
        <v>1119</v>
      </c>
      <c r="Q161" t="s">
        <v>1120</v>
      </c>
      <c r="R161" t="s">
        <v>1121</v>
      </c>
      <c r="S161" s="1">
        <v>8.4023388173663198E-11</v>
      </c>
      <c r="T161" s="1">
        <f t="shared" si="22"/>
        <v>8402.3388173663207</v>
      </c>
      <c r="U161">
        <v>527.31281640531199</v>
      </c>
      <c r="V161" s="11">
        <v>0.78</v>
      </c>
      <c r="W161" s="13">
        <v>0.49107059515030799</v>
      </c>
      <c r="X161">
        <v>17.9111675165761</v>
      </c>
      <c r="Y161">
        <f t="shared" si="23"/>
        <v>0.29876735008944744</v>
      </c>
      <c r="Z161" t="s">
        <v>1719</v>
      </c>
      <c r="AA161" t="s">
        <v>1720</v>
      </c>
      <c r="AB161" t="s">
        <v>1721</v>
      </c>
      <c r="AC161" s="1">
        <v>2.2677315941630899E-10</v>
      </c>
      <c r="AD161" s="1">
        <f t="shared" si="24"/>
        <v>22677.315941630899</v>
      </c>
      <c r="AE161">
        <v>759.02925586887602</v>
      </c>
      <c r="AF161" s="11">
        <v>0.78</v>
      </c>
      <c r="AG161" s="13">
        <v>1.3095215870674899</v>
      </c>
      <c r="AH161">
        <v>29.248814075416298</v>
      </c>
      <c r="AI161">
        <f t="shared" si="25"/>
        <v>0.7967129335718609</v>
      </c>
      <c r="AJ161" t="s">
        <v>2319</v>
      </c>
      <c r="AK161" t="s">
        <v>2320</v>
      </c>
      <c r="AL161" t="s">
        <v>2321</v>
      </c>
      <c r="AM161" s="1">
        <v>2.1344925438934799E-9</v>
      </c>
      <c r="AN161" s="1">
        <f t="shared" si="26"/>
        <v>213449.25438934797</v>
      </c>
      <c r="AO161">
        <v>2679.1237520445802</v>
      </c>
    </row>
    <row r="162" spans="1:41" x14ac:dyDescent="0.25">
      <c r="A162" s="11">
        <v>0.78500000000000003</v>
      </c>
      <c r="B162" s="13">
        <f t="shared" si="18"/>
        <v>1570</v>
      </c>
      <c r="C162" s="13">
        <v>4.94218483580759E-2</v>
      </c>
      <c r="D162">
        <v>5.7003162372543299</v>
      </c>
      <c r="E162">
        <f t="shared" si="19"/>
        <v>3.0454978504455325E-2</v>
      </c>
      <c r="F162" t="s">
        <v>615</v>
      </c>
      <c r="G162" t="s">
        <v>616</v>
      </c>
      <c r="H162" t="s">
        <v>617</v>
      </c>
      <c r="I162" s="1">
        <v>2.94814550104503E-11</v>
      </c>
      <c r="J162" s="1">
        <f t="shared" si="20"/>
        <v>2948.14550104503</v>
      </c>
      <c r="K162">
        <v>968.03401145521696</v>
      </c>
      <c r="L162" s="11">
        <v>0.78500000000000003</v>
      </c>
      <c r="M162" s="13">
        <v>0.263583191243072</v>
      </c>
      <c r="N162">
        <v>13.164316456179099</v>
      </c>
      <c r="O162">
        <f t="shared" si="21"/>
        <v>0.16242655202376205</v>
      </c>
      <c r="P162" t="s">
        <v>1122</v>
      </c>
      <c r="Q162" t="s">
        <v>1123</v>
      </c>
      <c r="R162" t="s">
        <v>1124</v>
      </c>
      <c r="S162" s="1">
        <v>8.5437991243869402E-11</v>
      </c>
      <c r="T162" s="1">
        <f t="shared" si="22"/>
        <v>8543.7991243869401</v>
      </c>
      <c r="U162">
        <v>526.01000377924902</v>
      </c>
      <c r="V162" s="11">
        <v>0.78500000000000003</v>
      </c>
      <c r="W162" s="13">
        <v>0.49421848358075898</v>
      </c>
      <c r="X162">
        <v>18.025982692964401</v>
      </c>
      <c r="Y162">
        <f t="shared" si="23"/>
        <v>0.30454978504455321</v>
      </c>
      <c r="Z162" t="s">
        <v>1722</v>
      </c>
      <c r="AA162" t="s">
        <v>1723</v>
      </c>
      <c r="AB162" t="s">
        <v>1724</v>
      </c>
      <c r="AC162" s="1">
        <v>2.3267915733029799E-10</v>
      </c>
      <c r="AD162" s="1">
        <f t="shared" si="24"/>
        <v>23267.9157330298</v>
      </c>
      <c r="AE162">
        <v>764.010249740478</v>
      </c>
      <c r="AF162" s="11">
        <v>0.78500000000000003</v>
      </c>
      <c r="AG162" s="13">
        <v>1.31791595621536</v>
      </c>
      <c r="AH162">
        <v>29.436306473335598</v>
      </c>
      <c r="AI162">
        <f t="shared" si="25"/>
        <v>0.81213276011881019</v>
      </c>
      <c r="AJ162" t="s">
        <v>2322</v>
      </c>
      <c r="AK162" t="s">
        <v>2323</v>
      </c>
      <c r="AL162" t="s">
        <v>2324</v>
      </c>
      <c r="AM162" s="1">
        <v>2.1850511043508401E-9</v>
      </c>
      <c r="AN162" s="1">
        <f t="shared" si="26"/>
        <v>218505.110435084</v>
      </c>
      <c r="AO162">
        <v>2690.50974379015</v>
      </c>
    </row>
    <row r="163" spans="1:41" x14ac:dyDescent="0.25">
      <c r="A163" s="11">
        <v>0.79</v>
      </c>
      <c r="B163" s="13">
        <f t="shared" si="18"/>
        <v>1580</v>
      </c>
      <c r="C163" s="13">
        <v>4.9736637201121002E-2</v>
      </c>
      <c r="D163">
        <v>5.7366239839884301</v>
      </c>
      <c r="E163">
        <f t="shared" si="19"/>
        <v>3.1040635277219619E-2</v>
      </c>
      <c r="F163" t="s">
        <v>618</v>
      </c>
      <c r="G163" t="s">
        <v>619</v>
      </c>
      <c r="H163" t="s">
        <v>620</v>
      </c>
      <c r="I163" s="1">
        <v>2.9886591261887E-11</v>
      </c>
      <c r="J163" s="1">
        <f t="shared" si="20"/>
        <v>2988.6591261887002</v>
      </c>
      <c r="K163">
        <v>962.82150783880604</v>
      </c>
      <c r="L163" s="11">
        <v>0.79</v>
      </c>
      <c r="M163" s="13">
        <v>0.26526206507264499</v>
      </c>
      <c r="N163">
        <v>13.2481656055815</v>
      </c>
      <c r="O163">
        <f t="shared" si="21"/>
        <v>0.16555005481183774</v>
      </c>
      <c r="P163" t="s">
        <v>1125</v>
      </c>
      <c r="Q163" t="s">
        <v>1126</v>
      </c>
      <c r="R163" t="s">
        <v>1127</v>
      </c>
      <c r="S163" s="1">
        <v>8.6873446668587398E-11</v>
      </c>
      <c r="T163" s="1">
        <f t="shared" si="22"/>
        <v>8687.3446668587403</v>
      </c>
      <c r="U163">
        <v>524.75637514784705</v>
      </c>
      <c r="V163" s="11">
        <v>0.79</v>
      </c>
      <c r="W163" s="13">
        <v>0.49736637201120998</v>
      </c>
      <c r="X163">
        <v>18.140797869352699</v>
      </c>
      <c r="Y163">
        <f t="shared" si="23"/>
        <v>0.31040635277219619</v>
      </c>
      <c r="Z163" t="s">
        <v>1725</v>
      </c>
      <c r="AA163" t="s">
        <v>1726</v>
      </c>
      <c r="AB163" t="s">
        <v>1727</v>
      </c>
      <c r="AC163" s="1">
        <v>2.3872384330626601E-10</v>
      </c>
      <c r="AD163" s="1">
        <f t="shared" si="24"/>
        <v>23872.384330626599</v>
      </c>
      <c r="AE163">
        <v>769.06880666022596</v>
      </c>
      <c r="AF163" s="11">
        <v>0.79</v>
      </c>
      <c r="AG163" s="13">
        <v>1.32631032536323</v>
      </c>
      <c r="AH163">
        <v>29.623798871255001</v>
      </c>
      <c r="AI163">
        <f t="shared" si="25"/>
        <v>0.82775027405919199</v>
      </c>
      <c r="AJ163" t="s">
        <v>2325</v>
      </c>
      <c r="AK163" t="s">
        <v>2326</v>
      </c>
      <c r="AL163" t="s">
        <v>2327</v>
      </c>
      <c r="AM163" s="1">
        <v>2.2363188093569401E-9</v>
      </c>
      <c r="AN163" s="1">
        <f t="shared" si="26"/>
        <v>223631.880935694</v>
      </c>
      <c r="AO163">
        <v>2701.6829585453402</v>
      </c>
    </row>
    <row r="164" spans="1:41" x14ac:dyDescent="0.25">
      <c r="A164" s="11">
        <v>0.79500000000000004</v>
      </c>
      <c r="B164" s="13">
        <f t="shared" si="18"/>
        <v>1590</v>
      </c>
      <c r="C164" s="13">
        <v>5.0051426044166E-2</v>
      </c>
      <c r="D164">
        <v>5.7729317307225303</v>
      </c>
      <c r="E164">
        <f t="shared" si="19"/>
        <v>3.1633752545564019E-2</v>
      </c>
      <c r="F164" t="s">
        <v>281</v>
      </c>
      <c r="G164" t="s">
        <v>357</v>
      </c>
      <c r="H164" t="s">
        <v>434</v>
      </c>
      <c r="I164" s="1">
        <v>3.0294472212349699E-11</v>
      </c>
      <c r="J164" s="1">
        <f t="shared" si="20"/>
        <v>3029.4472212349701</v>
      </c>
      <c r="K164">
        <v>957.66293198110702</v>
      </c>
      <c r="L164" s="11">
        <v>0.79500000000000004</v>
      </c>
      <c r="M164" s="13">
        <v>0.26694093890221898</v>
      </c>
      <c r="N164">
        <v>13.3320147549839</v>
      </c>
      <c r="O164">
        <f t="shared" si="21"/>
        <v>0.16871334690967496</v>
      </c>
      <c r="P164" t="s">
        <v>1128</v>
      </c>
      <c r="Q164" t="s">
        <v>1129</v>
      </c>
      <c r="R164" t="s">
        <v>1130</v>
      </c>
      <c r="S164" s="1">
        <v>8.8330109312317096E-11</v>
      </c>
      <c r="T164" s="1">
        <f t="shared" si="22"/>
        <v>8833.010931231709</v>
      </c>
      <c r="U164">
        <v>523.55140200974699</v>
      </c>
      <c r="V164" s="11">
        <v>0.79500000000000004</v>
      </c>
      <c r="W164" s="13">
        <v>0.50051426044166003</v>
      </c>
      <c r="X164">
        <v>18.255613045741001</v>
      </c>
      <c r="Y164">
        <f t="shared" si="23"/>
        <v>0.3163375254556402</v>
      </c>
      <c r="Z164" t="s">
        <v>1728</v>
      </c>
      <c r="AA164" t="s">
        <v>1729</v>
      </c>
      <c r="AB164" t="s">
        <v>1730</v>
      </c>
      <c r="AC164" s="1">
        <v>2.44909796664487E-10</v>
      </c>
      <c r="AD164" s="1">
        <f t="shared" si="24"/>
        <v>24490.9796664487</v>
      </c>
      <c r="AE164">
        <v>774.20406039949899</v>
      </c>
      <c r="AF164" s="11">
        <v>0.79500000000000004</v>
      </c>
      <c r="AG164" s="13">
        <v>1.3347046945110901</v>
      </c>
      <c r="AH164">
        <v>29.811291269174301</v>
      </c>
      <c r="AI164">
        <f t="shared" si="25"/>
        <v>0.84356673454837183</v>
      </c>
      <c r="AJ164" t="s">
        <v>2328</v>
      </c>
      <c r="AK164" t="s">
        <v>2329</v>
      </c>
      <c r="AL164" t="s">
        <v>2330</v>
      </c>
      <c r="AM164" s="1">
        <v>2.2882982379804299E-9</v>
      </c>
      <c r="AN164" s="1">
        <f t="shared" si="26"/>
        <v>228829.82379804298</v>
      </c>
      <c r="AO164">
        <v>2712.6463672201699</v>
      </c>
    </row>
    <row r="165" spans="1:41" x14ac:dyDescent="0.25">
      <c r="A165" s="11">
        <v>0.8</v>
      </c>
      <c r="B165" s="13">
        <f t="shared" si="18"/>
        <v>1600</v>
      </c>
      <c r="C165" s="13">
        <v>5.0366214887211103E-2</v>
      </c>
      <c r="D165">
        <v>5.8092394774566403</v>
      </c>
      <c r="E165">
        <f t="shared" si="19"/>
        <v>3.2234377527815106E-2</v>
      </c>
      <c r="F165" t="s">
        <v>282</v>
      </c>
      <c r="G165" t="s">
        <v>358</v>
      </c>
      <c r="H165" t="s">
        <v>435</v>
      </c>
      <c r="I165" s="1">
        <v>3.0705098193857199E-11</v>
      </c>
      <c r="J165" s="1">
        <f t="shared" si="20"/>
        <v>3070.5098193857198</v>
      </c>
      <c r="K165">
        <v>952.557503781847</v>
      </c>
      <c r="L165" s="11">
        <v>0.8</v>
      </c>
      <c r="M165" s="13">
        <v>0.26861981273179297</v>
      </c>
      <c r="N165">
        <v>13.4158639043864</v>
      </c>
      <c r="O165">
        <f t="shared" si="21"/>
        <v>0.17191668014834752</v>
      </c>
      <c r="P165" t="s">
        <v>1131</v>
      </c>
      <c r="Q165" t="s">
        <v>1132</v>
      </c>
      <c r="R165" t="s">
        <v>1133</v>
      </c>
      <c r="S165" s="1">
        <v>8.9808339911569904E-11</v>
      </c>
      <c r="T165" s="1">
        <f t="shared" si="22"/>
        <v>8980.833991156991</v>
      </c>
      <c r="U165">
        <v>522.39456831107998</v>
      </c>
      <c r="V165" s="11">
        <v>0.8</v>
      </c>
      <c r="W165" s="13">
        <v>0.50366214887211103</v>
      </c>
      <c r="X165">
        <v>18.370428222129402</v>
      </c>
      <c r="Y165">
        <f t="shared" si="23"/>
        <v>0.32234377527815106</v>
      </c>
      <c r="Z165" t="s">
        <v>1731</v>
      </c>
      <c r="AA165" t="s">
        <v>1732</v>
      </c>
      <c r="AB165" t="s">
        <v>1733</v>
      </c>
      <c r="AC165" s="1">
        <v>2.5123962156056098E-10</v>
      </c>
      <c r="AD165" s="1">
        <f t="shared" si="24"/>
        <v>25123.962156056099</v>
      </c>
      <c r="AE165">
        <v>779.41514876087194</v>
      </c>
      <c r="AF165" s="11">
        <v>0.8</v>
      </c>
      <c r="AG165" s="13">
        <v>1.3430990636589599</v>
      </c>
      <c r="AH165">
        <v>29.998783667093601</v>
      </c>
      <c r="AI165">
        <f t="shared" si="25"/>
        <v>0.85958340074173434</v>
      </c>
      <c r="AJ165" t="s">
        <v>2331</v>
      </c>
      <c r="AK165" t="s">
        <v>2332</v>
      </c>
      <c r="AL165" t="s">
        <v>2333</v>
      </c>
      <c r="AM165" s="1">
        <v>2.3409920494585202E-9</v>
      </c>
      <c r="AN165" s="1">
        <f t="shared" si="26"/>
        <v>234099.20494585202</v>
      </c>
      <c r="AO165">
        <v>2723.4030431933402</v>
      </c>
    </row>
    <row r="166" spans="1:41" x14ac:dyDescent="0.25">
      <c r="A166" s="11">
        <v>0.80500000000000005</v>
      </c>
      <c r="B166" s="13">
        <f t="shared" si="18"/>
        <v>1610</v>
      </c>
      <c r="C166" s="13">
        <v>5.0681003730256198E-2</v>
      </c>
      <c r="D166">
        <v>5.8455472241907396</v>
      </c>
      <c r="E166">
        <f t="shared" si="19"/>
        <v>3.2842557442299275E-2</v>
      </c>
      <c r="F166" t="s">
        <v>283</v>
      </c>
      <c r="G166" t="s">
        <v>359</v>
      </c>
      <c r="H166" t="s">
        <v>436</v>
      </c>
      <c r="I166" s="1">
        <v>3.1118469551353502E-11</v>
      </c>
      <c r="J166" s="1">
        <f t="shared" si="20"/>
        <v>3111.8469551353501</v>
      </c>
      <c r="K166">
        <v>947.50445686287401</v>
      </c>
      <c r="L166" s="11">
        <v>0.80500000000000005</v>
      </c>
      <c r="M166" s="13">
        <v>0.27029868656136602</v>
      </c>
      <c r="N166">
        <v>13.499713053788801</v>
      </c>
      <c r="O166">
        <f t="shared" si="21"/>
        <v>0.17516030635892924</v>
      </c>
      <c r="P166" t="s">
        <v>1134</v>
      </c>
      <c r="Q166" t="s">
        <v>1135</v>
      </c>
      <c r="R166" t="s">
        <v>1136</v>
      </c>
      <c r="S166" s="1">
        <v>9.1308505120708595E-11</v>
      </c>
      <c r="T166" s="1">
        <f t="shared" si="22"/>
        <v>9130.8505120708596</v>
      </c>
      <c r="U166">
        <v>521.28537006326098</v>
      </c>
      <c r="V166" s="11">
        <v>0.80500000000000005</v>
      </c>
      <c r="W166" s="13">
        <v>0.50681003730256202</v>
      </c>
      <c r="X166">
        <v>18.485243398517699</v>
      </c>
      <c r="Y166">
        <f t="shared" si="23"/>
        <v>0.32842557442299281</v>
      </c>
      <c r="Z166" t="s">
        <v>1734</v>
      </c>
      <c r="AA166" t="s">
        <v>1735</v>
      </c>
      <c r="AB166" t="s">
        <v>1736</v>
      </c>
      <c r="AC166" s="1">
        <v>2.5771594675149399E-10</v>
      </c>
      <c r="AD166" s="1">
        <f t="shared" si="24"/>
        <v>25771.594675149398</v>
      </c>
      <c r="AE166">
        <v>784.70121337010005</v>
      </c>
      <c r="AF166" s="11">
        <v>0.80500000000000005</v>
      </c>
      <c r="AG166" s="13">
        <v>1.35149343280683</v>
      </c>
      <c r="AH166">
        <v>30.186276065013001</v>
      </c>
      <c r="AI166">
        <f t="shared" si="25"/>
        <v>0.87580153179464604</v>
      </c>
      <c r="AJ166" t="s">
        <v>2334</v>
      </c>
      <c r="AK166" t="s">
        <v>2335</v>
      </c>
      <c r="AL166" t="s">
        <v>2336</v>
      </c>
      <c r="AM166" s="1">
        <v>2.3944029885535401E-9</v>
      </c>
      <c r="AN166" s="1">
        <f t="shared" si="26"/>
        <v>239440.29885535402</v>
      </c>
      <c r="AO166">
        <v>2733.9561551657198</v>
      </c>
    </row>
    <row r="167" spans="1:41" x14ac:dyDescent="0.25">
      <c r="A167" s="11">
        <v>0.81</v>
      </c>
      <c r="B167" s="13">
        <f t="shared" si="18"/>
        <v>1620</v>
      </c>
      <c r="C167" s="13">
        <v>5.0995792573301203E-2</v>
      </c>
      <c r="D167">
        <v>5.8818549709248398</v>
      </c>
      <c r="E167">
        <f t="shared" si="19"/>
        <v>3.3458339507342921E-2</v>
      </c>
      <c r="F167" t="s">
        <v>284</v>
      </c>
      <c r="G167" t="s">
        <v>360</v>
      </c>
      <c r="H167" t="s">
        <v>437</v>
      </c>
      <c r="I167" s="1">
        <v>3.1534586642813897E-11</v>
      </c>
      <c r="J167" s="1">
        <f t="shared" si="20"/>
        <v>3153.4586642813897</v>
      </c>
      <c r="K167">
        <v>942.50303832003306</v>
      </c>
      <c r="L167" s="11">
        <v>0.81</v>
      </c>
      <c r="M167" s="13">
        <v>0.27197756039094001</v>
      </c>
      <c r="N167">
        <v>13.5835622031912</v>
      </c>
      <c r="O167">
        <f t="shared" si="21"/>
        <v>0.17844447737249577</v>
      </c>
      <c r="P167" t="s">
        <v>1137</v>
      </c>
      <c r="Q167" t="s">
        <v>1138</v>
      </c>
      <c r="R167" t="s">
        <v>1139</v>
      </c>
      <c r="S167" s="1">
        <v>9.2830977557331904E-11</v>
      </c>
      <c r="T167" s="1">
        <f t="shared" si="22"/>
        <v>9283.0977557331898</v>
      </c>
      <c r="U167">
        <v>520.22331497293101</v>
      </c>
      <c r="V167" s="11">
        <v>0.81</v>
      </c>
      <c r="W167" s="13">
        <v>0.50995792573301202</v>
      </c>
      <c r="X167">
        <v>18.600058574906001</v>
      </c>
      <c r="Y167">
        <f t="shared" si="23"/>
        <v>0.33458339507342921</v>
      </c>
      <c r="Z167" t="s">
        <v>1737</v>
      </c>
      <c r="AA167" t="s">
        <v>1738</v>
      </c>
      <c r="AB167" t="s">
        <v>1739</v>
      </c>
      <c r="AC167" s="1">
        <v>2.6434142535326498E-10</v>
      </c>
      <c r="AD167" s="1">
        <f t="shared" si="24"/>
        <v>26434.142535326497</v>
      </c>
      <c r="AE167">
        <v>790.06139947635802</v>
      </c>
      <c r="AF167" s="11">
        <v>0.81</v>
      </c>
      <c r="AG167" s="13">
        <v>1.3598878019547</v>
      </c>
      <c r="AH167">
        <v>30.373768462932301</v>
      </c>
      <c r="AI167">
        <f t="shared" si="25"/>
        <v>0.89222238686247879</v>
      </c>
      <c r="AJ167" t="s">
        <v>2337</v>
      </c>
      <c r="AK167" t="s">
        <v>2338</v>
      </c>
      <c r="AL167" t="s">
        <v>2339</v>
      </c>
      <c r="AM167" s="1">
        <v>2.4485338906784599E-9</v>
      </c>
      <c r="AN167" s="1">
        <f t="shared" si="26"/>
        <v>244853.389067846</v>
      </c>
      <c r="AO167">
        <v>2744.3089601111501</v>
      </c>
    </row>
    <row r="168" spans="1:41" x14ac:dyDescent="0.25">
      <c r="A168" s="11">
        <v>0.81499999999999995</v>
      </c>
      <c r="B168" s="13">
        <f t="shared" si="18"/>
        <v>1630</v>
      </c>
      <c r="C168" s="13">
        <v>5.1310581416346299E-2</v>
      </c>
      <c r="D168">
        <v>5.9181627176589497</v>
      </c>
      <c r="E168">
        <f t="shared" si="19"/>
        <v>3.4081770941272613E-2</v>
      </c>
      <c r="F168" t="s">
        <v>285</v>
      </c>
      <c r="G168" t="s">
        <v>361</v>
      </c>
      <c r="H168" t="s">
        <v>438</v>
      </c>
      <c r="I168" s="1">
        <v>3.19534498391921E-11</v>
      </c>
      <c r="J168" s="1">
        <f t="shared" si="20"/>
        <v>3195.3449839192099</v>
      </c>
      <c r="K168">
        <v>937.55250847299305</v>
      </c>
      <c r="L168" s="11">
        <v>0.81499999999999995</v>
      </c>
      <c r="M168" s="13">
        <v>0.273656434220514</v>
      </c>
      <c r="N168">
        <v>13.6674113525936</v>
      </c>
      <c r="O168">
        <f t="shared" si="21"/>
        <v>0.18176944502012088</v>
      </c>
      <c r="P168" t="s">
        <v>1140</v>
      </c>
      <c r="Q168" t="s">
        <v>1141</v>
      </c>
      <c r="R168" t="s">
        <v>1142</v>
      </c>
      <c r="S168" s="1">
        <v>9.4376135847432294E-11</v>
      </c>
      <c r="T168" s="1">
        <f t="shared" si="22"/>
        <v>9437.6135847432288</v>
      </c>
      <c r="U168">
        <v>519.20792208495504</v>
      </c>
      <c r="V168" s="11">
        <v>0.81499999999999995</v>
      </c>
      <c r="W168" s="13">
        <v>0.51310581416346301</v>
      </c>
      <c r="X168">
        <v>18.714873751294299</v>
      </c>
      <c r="Y168">
        <f t="shared" si="23"/>
        <v>0.34081770941272616</v>
      </c>
      <c r="Z168" t="s">
        <v>1740</v>
      </c>
      <c r="AA168" t="s">
        <v>1741</v>
      </c>
      <c r="AB168" t="s">
        <v>1742</v>
      </c>
      <c r="AC168" s="1">
        <v>2.7111873459138399E-10</v>
      </c>
      <c r="AD168" s="1">
        <f t="shared" si="24"/>
        <v>27111.873459138398</v>
      </c>
      <c r="AE168">
        <v>795.49485576485301</v>
      </c>
      <c r="AF168" s="11">
        <v>0.81499999999999995</v>
      </c>
      <c r="AG168" s="13">
        <v>1.3682821711025701</v>
      </c>
      <c r="AH168">
        <v>30.561260860851601</v>
      </c>
      <c r="AI168">
        <f t="shared" si="25"/>
        <v>0.90884722510060445</v>
      </c>
      <c r="AJ168" t="s">
        <v>2340</v>
      </c>
      <c r="AK168" t="s">
        <v>2341</v>
      </c>
      <c r="AL168" t="s">
        <v>2342</v>
      </c>
      <c r="AM168" s="1">
        <v>2.5033876867461401E-9</v>
      </c>
      <c r="AN168" s="1">
        <f t="shared" si="26"/>
        <v>250338.76867461402</v>
      </c>
      <c r="AO168">
        <v>2754.4647962907402</v>
      </c>
    </row>
    <row r="169" spans="1:41" x14ac:dyDescent="0.25">
      <c r="A169" s="11">
        <v>0.82</v>
      </c>
      <c r="B169" s="13">
        <f t="shared" si="18"/>
        <v>1640</v>
      </c>
      <c r="C169" s="13">
        <v>5.1625370259391401E-2</v>
      </c>
      <c r="D169">
        <v>5.9544704643930499</v>
      </c>
      <c r="E169">
        <f t="shared" si="19"/>
        <v>3.4712898962414772E-2</v>
      </c>
      <c r="F169" t="s">
        <v>286</v>
      </c>
      <c r="G169" t="s">
        <v>362</v>
      </c>
      <c r="H169" t="s">
        <v>439</v>
      </c>
      <c r="I169" s="1">
        <v>3.2375059524618398E-11</v>
      </c>
      <c r="J169" s="1">
        <f t="shared" si="20"/>
        <v>3237.5059524618396</v>
      </c>
      <c r="K169">
        <v>932.65214062565997</v>
      </c>
      <c r="L169" s="11">
        <v>0.82</v>
      </c>
      <c r="M169" s="13">
        <v>0.27533530805008699</v>
      </c>
      <c r="N169">
        <v>13.751260501996001</v>
      </c>
      <c r="O169">
        <f t="shared" si="21"/>
        <v>0.18513546113287849</v>
      </c>
      <c r="P169" t="s">
        <v>1143</v>
      </c>
      <c r="Q169" t="s">
        <v>1144</v>
      </c>
      <c r="R169" t="s">
        <v>1145</v>
      </c>
      <c r="S169" s="1">
        <v>9.5944364669804298E-11</v>
      </c>
      <c r="T169" s="1">
        <f t="shared" si="22"/>
        <v>9594.436466980429</v>
      </c>
      <c r="U169">
        <v>518.23872143511903</v>
      </c>
      <c r="V169" s="11">
        <v>0.82</v>
      </c>
      <c r="W169" s="13">
        <v>0.51625370259391401</v>
      </c>
      <c r="X169">
        <v>18.8296889276826</v>
      </c>
      <c r="Y169">
        <f t="shared" si="23"/>
        <v>0.34712898962414773</v>
      </c>
      <c r="Z169" t="s">
        <v>1743</v>
      </c>
      <c r="AA169" t="s">
        <v>1744</v>
      </c>
      <c r="AB169" t="s">
        <v>1745</v>
      </c>
      <c r="AC169" s="1">
        <v>2.7805057554329798E-10</v>
      </c>
      <c r="AD169" s="1">
        <f t="shared" si="24"/>
        <v>27805.057554329796</v>
      </c>
      <c r="AE169">
        <v>801.00073417767805</v>
      </c>
      <c r="AF169" s="11">
        <v>0.82</v>
      </c>
      <c r="AG169" s="13">
        <v>1.37667654025044</v>
      </c>
      <c r="AH169">
        <v>30.748753258771</v>
      </c>
      <c r="AI169">
        <f t="shared" si="25"/>
        <v>0.92567730566439566</v>
      </c>
      <c r="AJ169" t="s">
        <v>2343</v>
      </c>
      <c r="AK169" t="s">
        <v>2344</v>
      </c>
      <c r="AL169" t="s">
        <v>2345</v>
      </c>
      <c r="AM169" s="1">
        <v>2.55896740776992E-9</v>
      </c>
      <c r="AN169" s="1">
        <f t="shared" si="26"/>
        <v>255896.740776992</v>
      </c>
      <c r="AO169">
        <v>2764.4270763808399</v>
      </c>
    </row>
    <row r="170" spans="1:41" x14ac:dyDescent="0.25">
      <c r="A170" s="11">
        <v>0.82499999999999996</v>
      </c>
      <c r="B170" s="13">
        <f t="shared" si="18"/>
        <v>1650</v>
      </c>
      <c r="C170" s="13">
        <v>5.1940159102436503E-2</v>
      </c>
      <c r="D170">
        <v>5.9907782111271599</v>
      </c>
      <c r="E170">
        <f t="shared" si="19"/>
        <v>3.5351770789095842E-2</v>
      </c>
      <c r="F170" t="s">
        <v>287</v>
      </c>
      <c r="G170" t="s">
        <v>363</v>
      </c>
      <c r="H170" t="s">
        <v>440</v>
      </c>
      <c r="I170" s="1">
        <v>3.2799416096193E-11</v>
      </c>
      <c r="J170" s="1">
        <f t="shared" si="20"/>
        <v>3279.9416096192999</v>
      </c>
      <c r="K170">
        <v>927.80122081776801</v>
      </c>
      <c r="L170" s="11">
        <v>0.82499999999999996</v>
      </c>
      <c r="M170" s="13">
        <v>0.27701418187966098</v>
      </c>
      <c r="N170">
        <v>13.835109651398399</v>
      </c>
      <c r="O170">
        <f t="shared" si="21"/>
        <v>0.18854277754184423</v>
      </c>
      <c r="P170" t="s">
        <v>1146</v>
      </c>
      <c r="Q170" t="s">
        <v>1147</v>
      </c>
      <c r="R170" t="s">
        <v>1148</v>
      </c>
      <c r="S170" s="1">
        <v>9.7536054800695999E-11</v>
      </c>
      <c r="T170" s="1">
        <f t="shared" si="22"/>
        <v>9753.6054800696002</v>
      </c>
      <c r="U170">
        <v>517.31525371768396</v>
      </c>
      <c r="V170" s="11">
        <v>0.82499999999999996</v>
      </c>
      <c r="W170" s="13">
        <v>0.51940159102436501</v>
      </c>
      <c r="X170">
        <v>18.944504104070901</v>
      </c>
      <c r="Y170">
        <f t="shared" si="23"/>
        <v>0.35351770789095838</v>
      </c>
      <c r="Z170" t="s">
        <v>1746</v>
      </c>
      <c r="AA170" t="s">
        <v>1747</v>
      </c>
      <c r="AB170" t="s">
        <v>1748</v>
      </c>
      <c r="AC170" s="1">
        <v>2.8513967287562799E-10</v>
      </c>
      <c r="AD170" s="1">
        <f t="shared" si="24"/>
        <v>28513.967287562798</v>
      </c>
      <c r="AE170">
        <v>806.57818975104499</v>
      </c>
      <c r="AF170" s="11">
        <v>0.82499999999999996</v>
      </c>
      <c r="AG170" s="13">
        <v>1.38507090939831</v>
      </c>
      <c r="AH170">
        <v>30.9362456566903</v>
      </c>
      <c r="AI170">
        <f t="shared" si="25"/>
        <v>0.94271388770922471</v>
      </c>
      <c r="AJ170" t="s">
        <v>2346</v>
      </c>
      <c r="AK170" t="s">
        <v>2347</v>
      </c>
      <c r="AL170" t="s">
        <v>2348</v>
      </c>
      <c r="AM170" s="1">
        <v>2.6152761891780202E-9</v>
      </c>
      <c r="AN170" s="1">
        <f t="shared" si="26"/>
        <v>261527.61891780203</v>
      </c>
      <c r="AO170">
        <v>2774.1992806885301</v>
      </c>
    </row>
    <row r="171" spans="1:41" x14ac:dyDescent="0.25">
      <c r="A171" s="11">
        <v>0.83</v>
      </c>
      <c r="B171" s="13">
        <f t="shared" si="18"/>
        <v>1660</v>
      </c>
      <c r="C171" s="13">
        <v>5.2254947945481502E-2</v>
      </c>
      <c r="D171">
        <v>6.0270859578612601</v>
      </c>
      <c r="E171">
        <f t="shared" si="19"/>
        <v>3.5998433639642204E-2</v>
      </c>
      <c r="F171" t="s">
        <v>621</v>
      </c>
      <c r="G171" t="s">
        <v>622</v>
      </c>
      <c r="H171" t="s">
        <v>623</v>
      </c>
      <c r="I171" s="1">
        <v>3.3226519964254597E-11</v>
      </c>
      <c r="J171" s="1">
        <f t="shared" si="20"/>
        <v>3322.6519964254599</v>
      </c>
      <c r="K171">
        <v>922.99904759369394</v>
      </c>
      <c r="L171" s="11">
        <v>0.83</v>
      </c>
      <c r="M171" s="13">
        <v>0.27869305570923503</v>
      </c>
      <c r="N171">
        <v>13.918958800800899</v>
      </c>
      <c r="O171">
        <f t="shared" si="21"/>
        <v>0.19199164607809199</v>
      </c>
      <c r="P171" t="s">
        <v>1149</v>
      </c>
      <c r="Q171" t="s">
        <v>1150</v>
      </c>
      <c r="R171" t="s">
        <v>1151</v>
      </c>
      <c r="S171" s="1">
        <v>9.9151603158251803E-11</v>
      </c>
      <c r="T171" s="1">
        <f t="shared" si="22"/>
        <v>9915.1603158251801</v>
      </c>
      <c r="U171">
        <v>516.43706996460799</v>
      </c>
      <c r="V171" s="11">
        <v>0.83</v>
      </c>
      <c r="W171" s="13">
        <v>0.522549479454815</v>
      </c>
      <c r="X171">
        <v>19.059319280459199</v>
      </c>
      <c r="Y171">
        <f t="shared" si="23"/>
        <v>0.35998433639642202</v>
      </c>
      <c r="Z171" t="s">
        <v>1749</v>
      </c>
      <c r="AA171" t="s">
        <v>1750</v>
      </c>
      <c r="AB171" t="s">
        <v>1751</v>
      </c>
      <c r="AC171" s="1">
        <v>2.9238877457131901E-10</v>
      </c>
      <c r="AD171" s="1">
        <f t="shared" si="24"/>
        <v>29238.877457131901</v>
      </c>
      <c r="AE171">
        <v>812.22638045377198</v>
      </c>
      <c r="AF171" s="11">
        <v>0.83</v>
      </c>
      <c r="AG171" s="13">
        <v>1.3934652785461701</v>
      </c>
      <c r="AH171">
        <v>31.123738054609699</v>
      </c>
      <c r="AI171">
        <f t="shared" si="25"/>
        <v>0.95995823039045647</v>
      </c>
      <c r="AJ171" t="s">
        <v>2349</v>
      </c>
      <c r="AK171" t="s">
        <v>2350</v>
      </c>
      <c r="AL171" t="s">
        <v>2351</v>
      </c>
      <c r="AM171" s="1">
        <v>2.6723172748668199E-9</v>
      </c>
      <c r="AN171" s="1">
        <f t="shared" si="26"/>
        <v>267231.72748668201</v>
      </c>
      <c r="AO171">
        <v>2783.78495049713</v>
      </c>
    </row>
    <row r="172" spans="1:41" x14ac:dyDescent="0.25">
      <c r="A172" s="11">
        <v>0.83499999999999996</v>
      </c>
      <c r="B172" s="13">
        <f t="shared" si="18"/>
        <v>1670</v>
      </c>
      <c r="C172" s="13">
        <v>5.2569736788526597E-2</v>
      </c>
      <c r="D172">
        <v>6.0633937045953603</v>
      </c>
      <c r="E172">
        <f t="shared" si="19"/>
        <v>3.6652934732380453E-2</v>
      </c>
      <c r="F172" t="s">
        <v>288</v>
      </c>
      <c r="G172" t="s">
        <v>364</v>
      </c>
      <c r="H172" t="s">
        <v>441</v>
      </c>
      <c r="I172" s="1">
        <v>3.3656371552279003E-11</v>
      </c>
      <c r="J172" s="1">
        <f t="shared" si="20"/>
        <v>3365.6371552279002</v>
      </c>
      <c r="K172">
        <v>918.24493176383498</v>
      </c>
      <c r="L172" s="11">
        <v>0.83499999999999996</v>
      </c>
      <c r="M172" s="13">
        <v>0.28037192953880902</v>
      </c>
      <c r="N172">
        <v>14.0028079502033</v>
      </c>
      <c r="O172">
        <f t="shared" si="21"/>
        <v>0.1954823185726961</v>
      </c>
      <c r="P172" t="s">
        <v>1152</v>
      </c>
      <c r="Q172" t="s">
        <v>1153</v>
      </c>
      <c r="R172" t="s">
        <v>1154</v>
      </c>
      <c r="S172" s="1">
        <v>1.0079141284542499E-10</v>
      </c>
      <c r="T172" s="1">
        <f t="shared" si="22"/>
        <v>10079.1412845425</v>
      </c>
      <c r="U172">
        <v>515.60373122924204</v>
      </c>
      <c r="V172" s="11">
        <v>0.83499999999999996</v>
      </c>
      <c r="W172" s="13">
        <v>0.525697367885266</v>
      </c>
      <c r="X172">
        <v>19.174134456847501</v>
      </c>
      <c r="Y172">
        <f t="shared" si="23"/>
        <v>0.36652934732380454</v>
      </c>
      <c r="Z172" t="s">
        <v>1752</v>
      </c>
      <c r="AA172" t="s">
        <v>1753</v>
      </c>
      <c r="AB172" t="s">
        <v>1754</v>
      </c>
      <c r="AC172" s="1">
        <v>2.9980065165298101E-10</v>
      </c>
      <c r="AD172" s="1">
        <f t="shared" si="24"/>
        <v>29980.0651652981</v>
      </c>
      <c r="AE172">
        <v>817.944467044617</v>
      </c>
      <c r="AF172" s="11">
        <v>0.83499999999999996</v>
      </c>
      <c r="AG172" s="13">
        <v>1.4018596476940399</v>
      </c>
      <c r="AH172">
        <v>31.311230452528999</v>
      </c>
      <c r="AI172">
        <f t="shared" si="25"/>
        <v>0.97741159286347701</v>
      </c>
      <c r="AJ172" t="s">
        <v>2352</v>
      </c>
      <c r="AK172" t="s">
        <v>2353</v>
      </c>
      <c r="AL172" t="s">
        <v>2354</v>
      </c>
      <c r="AM172" s="1">
        <v>2.7300940209503099E-9</v>
      </c>
      <c r="AN172" s="1">
        <f t="shared" si="26"/>
        <v>273009.40209503099</v>
      </c>
      <c r="AO172">
        <v>2793.1876815089499</v>
      </c>
    </row>
    <row r="173" spans="1:41" x14ac:dyDescent="0.25">
      <c r="A173" s="11">
        <v>0.84</v>
      </c>
      <c r="B173" s="13">
        <f t="shared" si="18"/>
        <v>1680</v>
      </c>
      <c r="C173" s="13">
        <v>5.2884525631571699E-2</v>
      </c>
      <c r="D173">
        <v>6.0997014513294703</v>
      </c>
      <c r="E173">
        <f t="shared" si="19"/>
        <v>3.7315321285636992E-2</v>
      </c>
      <c r="F173" t="s">
        <v>289</v>
      </c>
      <c r="G173" t="s">
        <v>365</v>
      </c>
      <c r="H173" t="s">
        <v>442</v>
      </c>
      <c r="I173" s="1">
        <v>3.4088971296999899E-11</v>
      </c>
      <c r="J173" s="1">
        <f t="shared" si="20"/>
        <v>3408.8971296999898</v>
      </c>
      <c r="K173">
        <v>913.53819617576403</v>
      </c>
      <c r="L173" s="11">
        <v>0.84</v>
      </c>
      <c r="M173" s="13">
        <v>0.28205080336838201</v>
      </c>
      <c r="N173">
        <v>14.0866570996057</v>
      </c>
      <c r="O173">
        <f t="shared" si="21"/>
        <v>0.19901504685673033</v>
      </c>
      <c r="P173" t="s">
        <v>1155</v>
      </c>
      <c r="Q173" t="s">
        <v>1156</v>
      </c>
      <c r="R173" t="s">
        <v>1157</v>
      </c>
      <c r="S173" s="1">
        <v>1.02455893193774E-10</v>
      </c>
      <c r="T173" s="1">
        <f t="shared" si="22"/>
        <v>10245.589319377401</v>
      </c>
      <c r="U173">
        <v>514.81480828698795</v>
      </c>
      <c r="V173" s="11">
        <v>0.84</v>
      </c>
      <c r="W173" s="13">
        <v>0.52884525631571699</v>
      </c>
      <c r="X173">
        <v>19.288949633235799</v>
      </c>
      <c r="Y173">
        <f t="shared" si="23"/>
        <v>0.37315321285636993</v>
      </c>
      <c r="Z173" t="s">
        <v>1755</v>
      </c>
      <c r="AA173" t="s">
        <v>1756</v>
      </c>
      <c r="AB173" t="s">
        <v>1757</v>
      </c>
      <c r="AC173" s="1">
        <v>3.07378097896168E-10</v>
      </c>
      <c r="AD173" s="1">
        <f t="shared" si="24"/>
        <v>30737.8097896168</v>
      </c>
      <c r="AE173">
        <v>823.73161292994303</v>
      </c>
      <c r="AF173" s="11">
        <v>0.84</v>
      </c>
      <c r="AG173" s="13">
        <v>1.41025401684191</v>
      </c>
      <c r="AH173">
        <v>31.498722850448299</v>
      </c>
      <c r="AI173">
        <f t="shared" si="25"/>
        <v>0.99507523428365152</v>
      </c>
      <c r="AJ173" t="s">
        <v>2355</v>
      </c>
      <c r="AK173" t="s">
        <v>2356</v>
      </c>
      <c r="AL173" t="s">
        <v>2357</v>
      </c>
      <c r="AM173" s="1">
        <v>2.7886098992421602E-9</v>
      </c>
      <c r="AN173" s="1">
        <f t="shared" si="26"/>
        <v>278860.989924216</v>
      </c>
      <c r="AO173">
        <v>2802.4111174364202</v>
      </c>
    </row>
    <row r="174" spans="1:41" x14ac:dyDescent="0.25">
      <c r="A174" s="11">
        <v>0.84499999999999997</v>
      </c>
      <c r="B174" s="13">
        <f t="shared" si="18"/>
        <v>1690</v>
      </c>
      <c r="C174" s="13">
        <v>5.3199314474616698E-2</v>
      </c>
      <c r="D174">
        <v>6.1360091980635696</v>
      </c>
      <c r="E174">
        <f t="shared" si="19"/>
        <v>3.7985640517738187E-2</v>
      </c>
      <c r="F174" t="s">
        <v>624</v>
      </c>
      <c r="G174" t="s">
        <v>625</v>
      </c>
      <c r="H174" t="s">
        <v>626</v>
      </c>
      <c r="I174" s="1">
        <v>3.452431964844E-11</v>
      </c>
      <c r="J174" s="1">
        <f t="shared" si="20"/>
        <v>3452.431964844</v>
      </c>
      <c r="K174">
        <v>908.87817548628902</v>
      </c>
      <c r="L174" s="11">
        <v>0.84499999999999997</v>
      </c>
      <c r="M174" s="13">
        <v>0.283729677197956</v>
      </c>
      <c r="N174">
        <v>14.170506249008101</v>
      </c>
      <c r="O174">
        <f t="shared" si="21"/>
        <v>0.20259008276127052</v>
      </c>
      <c r="P174" t="s">
        <v>1158</v>
      </c>
      <c r="Q174" t="s">
        <v>1159</v>
      </c>
      <c r="R174" t="s">
        <v>1160</v>
      </c>
      <c r="S174" s="1">
        <v>1.04145459806744E-10</v>
      </c>
      <c r="T174" s="1">
        <f t="shared" si="22"/>
        <v>10414.5459806744</v>
      </c>
      <c r="U174">
        <v>514.06988134492099</v>
      </c>
      <c r="V174" s="11">
        <v>0.84499999999999997</v>
      </c>
      <c r="W174" s="13">
        <v>0.53199314474616699</v>
      </c>
      <c r="X174">
        <v>19.4037648096241</v>
      </c>
      <c r="Y174">
        <f t="shared" si="23"/>
        <v>0.37985640517738184</v>
      </c>
      <c r="Z174" t="s">
        <v>1758</v>
      </c>
      <c r="AA174" t="s">
        <v>1759</v>
      </c>
      <c r="AB174" t="s">
        <v>1760</v>
      </c>
      <c r="AC174" s="1">
        <v>3.1512392953763801E-10</v>
      </c>
      <c r="AD174" s="1">
        <f t="shared" si="24"/>
        <v>31512.3929537638</v>
      </c>
      <c r="AE174">
        <v>829.58698403541302</v>
      </c>
      <c r="AF174" s="11">
        <v>0.84499999999999997</v>
      </c>
      <c r="AG174" s="13">
        <v>1.41864838598978</v>
      </c>
      <c r="AH174">
        <v>31.686215248367699</v>
      </c>
      <c r="AI174">
        <f t="shared" si="25"/>
        <v>1.0129504138063528</v>
      </c>
      <c r="AJ174" t="s">
        <v>2358</v>
      </c>
      <c r="AK174" t="s">
        <v>2359</v>
      </c>
      <c r="AL174" t="s">
        <v>2360</v>
      </c>
      <c r="AM174" s="1">
        <v>2.8478685004275899E-9</v>
      </c>
      <c r="AN174" s="1">
        <f t="shared" si="26"/>
        <v>284786.85004275898</v>
      </c>
      <c r="AO174">
        <v>2811.4589437070099</v>
      </c>
    </row>
    <row r="175" spans="1:41" x14ac:dyDescent="0.25">
      <c r="A175" s="11">
        <v>0.85</v>
      </c>
      <c r="B175" s="13">
        <f t="shared" si="18"/>
        <v>1700</v>
      </c>
      <c r="C175" s="13">
        <v>5.35141033176618E-2</v>
      </c>
      <c r="D175">
        <v>6.1723169447976796</v>
      </c>
      <c r="E175">
        <f t="shared" si="19"/>
        <v>3.8663939647010648E-2</v>
      </c>
      <c r="F175" t="s">
        <v>290</v>
      </c>
      <c r="G175" t="s">
        <v>366</v>
      </c>
      <c r="H175" t="s">
        <v>443</v>
      </c>
      <c r="I175" s="1">
        <v>3.4962417069952003E-11</v>
      </c>
      <c r="J175" s="1">
        <f t="shared" si="20"/>
        <v>3496.2417069952003</v>
      </c>
      <c r="K175">
        <v>904.26421593732096</v>
      </c>
      <c r="L175" s="11">
        <v>0.85</v>
      </c>
      <c r="M175" s="13">
        <v>0.28540855102752999</v>
      </c>
      <c r="N175">
        <v>14.2543553984105</v>
      </c>
      <c r="O175">
        <f t="shared" si="21"/>
        <v>0.20620767811739041</v>
      </c>
      <c r="P175" t="s">
        <v>1161</v>
      </c>
      <c r="Q175" t="s">
        <v>1162</v>
      </c>
      <c r="R175" t="s">
        <v>1163</v>
      </c>
      <c r="S175" s="1">
        <v>1.05860534601442E-10</v>
      </c>
      <c r="T175" s="1">
        <f t="shared" si="22"/>
        <v>10586.0534601442</v>
      </c>
      <c r="U175">
        <v>513.36853975523502</v>
      </c>
      <c r="V175" s="11">
        <v>0.85</v>
      </c>
      <c r="W175" s="13">
        <v>0.53514103317661799</v>
      </c>
      <c r="X175">
        <v>19.518579986012401</v>
      </c>
      <c r="Y175">
        <f t="shared" si="23"/>
        <v>0.38663939647010648</v>
      </c>
      <c r="Z175" t="s">
        <v>1761</v>
      </c>
      <c r="AA175" t="s">
        <v>1762</v>
      </c>
      <c r="AB175" t="s">
        <v>1763</v>
      </c>
      <c r="AC175" s="1">
        <v>3.23040984976856E-10</v>
      </c>
      <c r="AD175" s="1">
        <f t="shared" si="24"/>
        <v>32304.098497685602</v>
      </c>
      <c r="AE175">
        <v>835.50974868602805</v>
      </c>
      <c r="AF175" s="11">
        <v>0.85</v>
      </c>
      <c r="AG175" s="13">
        <v>1.4270427551376501</v>
      </c>
      <c r="AH175">
        <v>31.873707646286999</v>
      </c>
      <c r="AI175">
        <f t="shared" si="25"/>
        <v>1.0310383905869522</v>
      </c>
      <c r="AJ175" t="s">
        <v>2361</v>
      </c>
      <c r="AK175" t="s">
        <v>2362</v>
      </c>
      <c r="AL175" t="s">
        <v>2363</v>
      </c>
      <c r="AM175" s="1">
        <v>2.9078735369562899E-9</v>
      </c>
      <c r="AN175" s="1">
        <f t="shared" si="26"/>
        <v>290787.35369562899</v>
      </c>
      <c r="AO175">
        <v>2820.3348813237599</v>
      </c>
    </row>
    <row r="176" spans="1:41" x14ac:dyDescent="0.25">
      <c r="A176" s="11">
        <v>0.85499999999999998</v>
      </c>
      <c r="B176" s="13">
        <f t="shared" si="18"/>
        <v>1710</v>
      </c>
      <c r="C176" s="13">
        <v>5.3828892160706902E-2</v>
      </c>
      <c r="D176">
        <v>6.2086246915317798</v>
      </c>
      <c r="E176">
        <f t="shared" si="19"/>
        <v>3.9350265891780763E-2</v>
      </c>
      <c r="F176" t="s">
        <v>291</v>
      </c>
      <c r="G176" t="s">
        <v>367</v>
      </c>
      <c r="H176" t="s">
        <v>444</v>
      </c>
      <c r="I176" s="1">
        <v>3.5403264038277E-11</v>
      </c>
      <c r="J176" s="1">
        <f t="shared" si="20"/>
        <v>3540.3264038276998</v>
      </c>
      <c r="K176">
        <v>899.695675135751</v>
      </c>
      <c r="L176" s="11">
        <v>0.85499999999999998</v>
      </c>
      <c r="M176" s="13">
        <v>0.28708742485710298</v>
      </c>
      <c r="N176">
        <v>14.3382045478129</v>
      </c>
      <c r="O176">
        <f t="shared" si="21"/>
        <v>0.2098680847561637</v>
      </c>
      <c r="P176" t="s">
        <v>1164</v>
      </c>
      <c r="Q176" t="s">
        <v>1165</v>
      </c>
      <c r="R176" t="s">
        <v>1166</v>
      </c>
      <c r="S176" s="1">
        <v>1.0760154585179E-10</v>
      </c>
      <c r="T176" s="1">
        <f t="shared" si="22"/>
        <v>10760.154585179</v>
      </c>
      <c r="U176">
        <v>512.71038174674095</v>
      </c>
      <c r="V176" s="11">
        <v>0.85499999999999998</v>
      </c>
      <c r="W176" s="13">
        <v>0.53828892160706898</v>
      </c>
      <c r="X176">
        <v>19.633395162400699</v>
      </c>
      <c r="Y176">
        <f t="shared" si="23"/>
        <v>0.39350265891780761</v>
      </c>
      <c r="Z176" t="s">
        <v>1764</v>
      </c>
      <c r="AA176" t="s">
        <v>1765</v>
      </c>
      <c r="AB176" t="s">
        <v>1766</v>
      </c>
      <c r="AC176" s="1">
        <v>3.3113212446876799E-10</v>
      </c>
      <c r="AD176" s="1">
        <f t="shared" si="24"/>
        <v>33113.212446876802</v>
      </c>
      <c r="AE176">
        <v>841.49907748890905</v>
      </c>
      <c r="AF176" s="11">
        <v>0.85499999999999998</v>
      </c>
      <c r="AG176" s="13">
        <v>1.4354371242855199</v>
      </c>
      <c r="AH176">
        <v>32.061200044206302</v>
      </c>
      <c r="AI176">
        <f t="shared" si="25"/>
        <v>1.0493404237808224</v>
      </c>
      <c r="AJ176" t="s">
        <v>2364</v>
      </c>
      <c r="AK176" t="s">
        <v>2365</v>
      </c>
      <c r="AL176" t="s">
        <v>2366</v>
      </c>
      <c r="AM176" s="1">
        <v>2.9686288456263702E-9</v>
      </c>
      <c r="AN176" s="1">
        <f t="shared" si="26"/>
        <v>296862.88456263702</v>
      </c>
      <c r="AO176">
        <v>2829.0426808587699</v>
      </c>
    </row>
    <row r="177" spans="1:41" x14ac:dyDescent="0.25">
      <c r="A177" s="11">
        <v>0.86</v>
      </c>
      <c r="B177" s="13">
        <f t="shared" si="18"/>
        <v>1720</v>
      </c>
      <c r="C177" s="13">
        <v>5.4143681003751998E-2</v>
      </c>
      <c r="D177">
        <v>6.24493243826588</v>
      </c>
      <c r="E177">
        <f t="shared" si="19"/>
        <v>4.0044666470374975E-2</v>
      </c>
      <c r="F177" t="s">
        <v>627</v>
      </c>
      <c r="G177" t="s">
        <v>368</v>
      </c>
      <c r="H177" t="s">
        <v>628</v>
      </c>
      <c r="I177" s="1">
        <v>3.5846861043753901E-11</v>
      </c>
      <c r="J177" s="1">
        <f t="shared" si="20"/>
        <v>3584.6861043753902</v>
      </c>
      <c r="K177">
        <v>895.17192184066198</v>
      </c>
      <c r="L177" s="11">
        <v>0.86</v>
      </c>
      <c r="M177" s="13">
        <v>0.28876629868667703</v>
      </c>
      <c r="N177">
        <v>14.422053697215301</v>
      </c>
      <c r="O177">
        <f t="shared" si="21"/>
        <v>0.21357155450866633</v>
      </c>
      <c r="P177" t="s">
        <v>1167</v>
      </c>
      <c r="Q177" t="s">
        <v>1168</v>
      </c>
      <c r="R177" t="s">
        <v>1169</v>
      </c>
      <c r="S177" s="1">
        <v>1.09368928229743E-10</v>
      </c>
      <c r="T177" s="1">
        <f t="shared" si="22"/>
        <v>10936.8928229743</v>
      </c>
      <c r="U177">
        <v>512.09501415744603</v>
      </c>
      <c r="V177" s="11">
        <v>0.86</v>
      </c>
      <c r="W177" s="13">
        <v>0.54143681003751898</v>
      </c>
      <c r="X177">
        <v>19.7482103387891</v>
      </c>
      <c r="Y177">
        <f t="shared" si="23"/>
        <v>0.40044666470374901</v>
      </c>
      <c r="Z177" t="s">
        <v>1767</v>
      </c>
      <c r="AA177" t="s">
        <v>1768</v>
      </c>
      <c r="AB177" t="s">
        <v>1769</v>
      </c>
      <c r="AC177" s="1">
        <v>3.3940022981335101E-10</v>
      </c>
      <c r="AD177" s="1">
        <f t="shared" si="24"/>
        <v>33940.022981335103</v>
      </c>
      <c r="AE177">
        <v>847.55414323263199</v>
      </c>
      <c r="AF177" s="11">
        <v>0.86</v>
      </c>
      <c r="AG177" s="13">
        <v>1.44383149343339</v>
      </c>
      <c r="AH177">
        <v>32.248692442125702</v>
      </c>
      <c r="AI177">
        <f t="shared" si="25"/>
        <v>1.0678577725433354</v>
      </c>
      <c r="AJ177" t="s">
        <v>2367</v>
      </c>
      <c r="AK177" t="s">
        <v>2368</v>
      </c>
      <c r="AL177" t="s">
        <v>2369</v>
      </c>
      <c r="AM177" s="1">
        <v>3.0301383898795701E-9</v>
      </c>
      <c r="AN177" s="1">
        <f t="shared" si="26"/>
        <v>303013.83898795699</v>
      </c>
      <c r="AO177">
        <v>2837.5861166067498</v>
      </c>
    </row>
    <row r="178" spans="1:41" x14ac:dyDescent="0.25">
      <c r="A178" s="11">
        <v>0.86499999999999999</v>
      </c>
      <c r="B178" s="13">
        <f t="shared" si="18"/>
        <v>1730</v>
      </c>
      <c r="C178" s="13">
        <v>5.4458469846797003E-2</v>
      </c>
      <c r="D178">
        <v>6.2812401849999899</v>
      </c>
      <c r="E178">
        <f t="shared" si="19"/>
        <v>4.0747188601119685E-2</v>
      </c>
      <c r="F178" t="s">
        <v>629</v>
      </c>
      <c r="G178" t="s">
        <v>630</v>
      </c>
      <c r="H178" t="s">
        <v>631</v>
      </c>
      <c r="I178" s="1">
        <v>3.6293208590092802E-11</v>
      </c>
      <c r="J178" s="1">
        <f t="shared" si="20"/>
        <v>3629.3208590092804</v>
      </c>
      <c r="K178">
        <v>890.692335743022</v>
      </c>
      <c r="L178" s="11">
        <v>0.86499999999999999</v>
      </c>
      <c r="M178" s="13">
        <v>0.29044517251625102</v>
      </c>
      <c r="N178">
        <v>14.505902846617801</v>
      </c>
      <c r="O178">
        <f t="shared" si="21"/>
        <v>0.21731833920597191</v>
      </c>
      <c r="P178" t="s">
        <v>1170</v>
      </c>
      <c r="Q178" t="s">
        <v>1171</v>
      </c>
      <c r="R178" t="s">
        <v>1172</v>
      </c>
      <c r="S178" s="1">
        <v>1.11163122847014E-10</v>
      </c>
      <c r="T178" s="1">
        <f t="shared" si="22"/>
        <v>11116.3122847014</v>
      </c>
      <c r="U178">
        <v>511.52205218011898</v>
      </c>
      <c r="V178" s="11">
        <v>0.86499999999999999</v>
      </c>
      <c r="W178" s="13">
        <v>0.54458469846796997</v>
      </c>
      <c r="X178">
        <v>19.863025515177402</v>
      </c>
      <c r="Y178">
        <f t="shared" si="23"/>
        <v>0.40747188601119683</v>
      </c>
      <c r="Z178" t="s">
        <v>1770</v>
      </c>
      <c r="AA178" t="s">
        <v>1771</v>
      </c>
      <c r="AB178" t="s">
        <v>1772</v>
      </c>
      <c r="AC178" s="1">
        <v>3.47848204035198E-10</v>
      </c>
      <c r="AD178" s="1">
        <f t="shared" si="24"/>
        <v>34784.8204035198</v>
      </c>
      <c r="AE178">
        <v>853.67412078496102</v>
      </c>
      <c r="AF178" s="11">
        <v>0.86499999999999999</v>
      </c>
      <c r="AG178" s="13">
        <v>1.4522258625812501</v>
      </c>
      <c r="AH178">
        <v>32.436184840045001</v>
      </c>
      <c r="AI178">
        <f t="shared" si="25"/>
        <v>1.0865916960298558</v>
      </c>
      <c r="AJ178" t="s">
        <v>2370</v>
      </c>
      <c r="AK178" t="s">
        <v>2371</v>
      </c>
      <c r="AL178" t="s">
        <v>2372</v>
      </c>
      <c r="AM178" s="1">
        <v>3.09240626178313E-9</v>
      </c>
      <c r="AN178" s="1">
        <f t="shared" si="26"/>
        <v>309240.62617831299</v>
      </c>
      <c r="AO178">
        <v>2845.96898088034</v>
      </c>
    </row>
    <row r="179" spans="1:41" x14ac:dyDescent="0.25">
      <c r="A179" s="11">
        <v>0.87</v>
      </c>
      <c r="B179" s="13">
        <f t="shared" si="18"/>
        <v>1740</v>
      </c>
      <c r="C179" s="13">
        <v>5.4773258689842098E-2</v>
      </c>
      <c r="D179">
        <v>6.3175479317340901</v>
      </c>
      <c r="E179">
        <f t="shared" si="19"/>
        <v>4.1457879502341484E-2</v>
      </c>
      <c r="F179" t="s">
        <v>632</v>
      </c>
      <c r="G179" t="s">
        <v>633</v>
      </c>
      <c r="H179" t="s">
        <v>634</v>
      </c>
      <c r="I179" s="1">
        <v>3.6742307194751301E-11</v>
      </c>
      <c r="J179" s="1">
        <f t="shared" si="20"/>
        <v>3674.2307194751302</v>
      </c>
      <c r="K179">
        <v>886.25630726424902</v>
      </c>
      <c r="L179" s="11">
        <v>0.87</v>
      </c>
      <c r="M179" s="13">
        <v>0.29212404634582401</v>
      </c>
      <c r="N179">
        <v>14.589751996020199</v>
      </c>
      <c r="O179">
        <f t="shared" si="21"/>
        <v>0.22110869067915417</v>
      </c>
      <c r="P179" t="s">
        <v>1173</v>
      </c>
      <c r="Q179" t="s">
        <v>1174</v>
      </c>
      <c r="R179" t="s">
        <v>1175</v>
      </c>
      <c r="S179" s="1">
        <v>1.12984577295942E-10</v>
      </c>
      <c r="T179" s="1">
        <f t="shared" si="22"/>
        <v>11298.4577295942</v>
      </c>
      <c r="U179">
        <v>510.99111911386399</v>
      </c>
      <c r="V179" s="11">
        <v>0.87</v>
      </c>
      <c r="W179" s="13">
        <v>0.54773258689842097</v>
      </c>
      <c r="X179">
        <v>19.977840691565699</v>
      </c>
      <c r="Y179">
        <f t="shared" si="23"/>
        <v>0.41457879502341483</v>
      </c>
      <c r="Z179" t="s">
        <v>1773</v>
      </c>
      <c r="AA179" t="s">
        <v>1774</v>
      </c>
      <c r="AB179" t="s">
        <v>1775</v>
      </c>
      <c r="AC179" s="1">
        <v>3.5647897105844098E-10</v>
      </c>
      <c r="AD179" s="1">
        <f t="shared" si="24"/>
        <v>35647.897105844095</v>
      </c>
      <c r="AE179">
        <v>859.85818700232403</v>
      </c>
      <c r="AF179" s="11">
        <v>0.87</v>
      </c>
      <c r="AG179" s="13">
        <v>1.4606202317291199</v>
      </c>
      <c r="AH179">
        <v>32.623677237964301</v>
      </c>
      <c r="AI179">
        <f t="shared" si="25"/>
        <v>1.1055434533957709</v>
      </c>
      <c r="AJ179" t="s">
        <v>2373</v>
      </c>
      <c r="AK179" t="s">
        <v>2374</v>
      </c>
      <c r="AL179" t="s">
        <v>2375</v>
      </c>
      <c r="AM179" s="1">
        <v>3.1554366837241198E-9</v>
      </c>
      <c r="AN179" s="1">
        <f t="shared" si="26"/>
        <v>315543.66837241198</v>
      </c>
      <c r="AO179">
        <v>2854.1950784764899</v>
      </c>
    </row>
    <row r="180" spans="1:41" x14ac:dyDescent="0.25">
      <c r="A180" s="11">
        <v>0.875</v>
      </c>
      <c r="B180" s="13">
        <f t="shared" si="18"/>
        <v>1750</v>
      </c>
      <c r="C180" s="13">
        <v>5.5088047532887201E-2</v>
      </c>
      <c r="D180">
        <v>6.3538556784682001</v>
      </c>
      <c r="E180">
        <f t="shared" si="19"/>
        <v>4.2176786392366765E-2</v>
      </c>
      <c r="F180" t="s">
        <v>292</v>
      </c>
      <c r="G180" t="s">
        <v>369</v>
      </c>
      <c r="H180" t="s">
        <v>445</v>
      </c>
      <c r="I180" s="1">
        <v>3.7194157388836402E-11</v>
      </c>
      <c r="J180" s="1">
        <f t="shared" si="20"/>
        <v>3719.4157388836402</v>
      </c>
      <c r="K180">
        <v>881.86323734631299</v>
      </c>
      <c r="L180" s="11">
        <v>0.875</v>
      </c>
      <c r="M180" s="13">
        <v>0.293802920175398</v>
      </c>
      <c r="N180">
        <v>14.6736011454226</v>
      </c>
      <c r="O180">
        <f t="shared" si="21"/>
        <v>0.2249428607592891</v>
      </c>
      <c r="P180" t="s">
        <v>1176</v>
      </c>
      <c r="Q180" t="s">
        <v>1177</v>
      </c>
      <c r="R180" t="s">
        <v>1178</v>
      </c>
      <c r="S180" s="1">
        <v>1.14833745690339E-10</v>
      </c>
      <c r="T180" s="1">
        <f t="shared" si="22"/>
        <v>11483.3745690339</v>
      </c>
      <c r="U180">
        <v>510.50184612536702</v>
      </c>
      <c r="V180" s="11">
        <v>0.875</v>
      </c>
      <c r="W180" s="13">
        <v>0.55088047532887197</v>
      </c>
      <c r="X180">
        <v>20.092655867954001</v>
      </c>
      <c r="Y180">
        <f t="shared" si="23"/>
        <v>0.42176786392366761</v>
      </c>
      <c r="Z180" t="s">
        <v>1776</v>
      </c>
      <c r="AA180" t="s">
        <v>1777</v>
      </c>
      <c r="AB180" t="s">
        <v>1778</v>
      </c>
      <c r="AC180" s="1">
        <v>3.65295475375696E-10</v>
      </c>
      <c r="AD180" s="1">
        <f t="shared" si="24"/>
        <v>36529.547537569597</v>
      </c>
      <c r="AE180">
        <v>866.10552064679905</v>
      </c>
      <c r="AF180" s="11">
        <v>0.875</v>
      </c>
      <c r="AG180" s="13">
        <v>1.46901460087699</v>
      </c>
      <c r="AH180">
        <v>32.811169635883701</v>
      </c>
      <c r="AI180">
        <f t="shared" si="25"/>
        <v>1.1247143037964453</v>
      </c>
      <c r="AJ180" t="s">
        <v>2376</v>
      </c>
      <c r="AK180" t="s">
        <v>2377</v>
      </c>
      <c r="AL180" t="s">
        <v>2378</v>
      </c>
      <c r="AM180" s="1">
        <v>3.2192340097993898E-9</v>
      </c>
      <c r="AN180" s="1">
        <f t="shared" si="26"/>
        <v>321923.40097993898</v>
      </c>
      <c r="AO180">
        <v>2862.2682213011299</v>
      </c>
    </row>
    <row r="181" spans="1:41" x14ac:dyDescent="0.25">
      <c r="A181" s="11">
        <v>0.88</v>
      </c>
      <c r="B181" s="13">
        <f t="shared" si="18"/>
        <v>1760</v>
      </c>
      <c r="C181" s="13">
        <v>5.5402836375932199E-2</v>
      </c>
      <c r="D181">
        <v>6.3901634252023003</v>
      </c>
      <c r="E181">
        <f t="shared" si="19"/>
        <v>4.2903956489521895E-2</v>
      </c>
      <c r="F181" t="s">
        <v>293</v>
      </c>
      <c r="G181" t="s">
        <v>370</v>
      </c>
      <c r="H181" t="s">
        <v>446</v>
      </c>
      <c r="I181" s="1">
        <v>3.7648759717187002E-11</v>
      </c>
      <c r="J181" s="1">
        <f t="shared" si="20"/>
        <v>3764.8759717187004</v>
      </c>
      <c r="K181">
        <v>877.51253725006995</v>
      </c>
      <c r="L181" s="11">
        <v>0.88</v>
      </c>
      <c r="M181" s="13">
        <v>0.29548179400497199</v>
      </c>
      <c r="N181">
        <v>14.757450294825</v>
      </c>
      <c r="O181">
        <f t="shared" si="21"/>
        <v>0.22882110127745028</v>
      </c>
      <c r="P181" t="s">
        <v>1179</v>
      </c>
      <c r="Q181" t="s">
        <v>1180</v>
      </c>
      <c r="R181" t="s">
        <v>1181</v>
      </c>
      <c r="S181" s="1">
        <v>1.1671108870562299E-10</v>
      </c>
      <c r="T181" s="1">
        <f t="shared" si="22"/>
        <v>11671.108870562299</v>
      </c>
      <c r="U181">
        <v>510.05387201641003</v>
      </c>
      <c r="V181" s="11">
        <v>0.88</v>
      </c>
      <c r="W181" s="13">
        <v>0.55402836375932196</v>
      </c>
      <c r="X181">
        <v>20.207471044342299</v>
      </c>
      <c r="Y181">
        <f t="shared" si="23"/>
        <v>0.42903956489521894</v>
      </c>
      <c r="Z181" t="s">
        <v>1779</v>
      </c>
      <c r="AA181" t="s">
        <v>1780</v>
      </c>
      <c r="AB181" t="s">
        <v>1781</v>
      </c>
      <c r="AC181" s="1">
        <v>3.7430068170908798E-10</v>
      </c>
      <c r="AD181" s="1">
        <f t="shared" si="24"/>
        <v>37430.068170908795</v>
      </c>
      <c r="AE181">
        <v>872.41530230551302</v>
      </c>
      <c r="AF181" s="11">
        <v>0.88</v>
      </c>
      <c r="AG181" s="13">
        <v>1.47740897002486</v>
      </c>
      <c r="AH181">
        <v>32.998662033803001</v>
      </c>
      <c r="AI181">
        <f t="shared" si="25"/>
        <v>1.1441055063872516</v>
      </c>
      <c r="AJ181" t="s">
        <v>2379</v>
      </c>
      <c r="AK181" t="s">
        <v>2380</v>
      </c>
      <c r="AL181" t="s">
        <v>2381</v>
      </c>
      <c r="AM181" s="1">
        <v>3.2838027269058698E-9</v>
      </c>
      <c r="AN181" s="1">
        <f t="shared" si="26"/>
        <v>328380.27269058698</v>
      </c>
      <c r="AO181">
        <v>2870.1922231588201</v>
      </c>
    </row>
    <row r="182" spans="1:41" x14ac:dyDescent="0.25">
      <c r="A182" s="11">
        <v>0.88500000000000001</v>
      </c>
      <c r="B182" s="13">
        <f t="shared" si="18"/>
        <v>1770</v>
      </c>
      <c r="C182" s="13">
        <v>5.5717625218977301E-2</v>
      </c>
      <c r="D182">
        <v>6.4264711719363996</v>
      </c>
      <c r="E182">
        <f t="shared" si="19"/>
        <v>4.3639437012133499E-2</v>
      </c>
      <c r="F182" t="s">
        <v>294</v>
      </c>
      <c r="G182" t="s">
        <v>371</v>
      </c>
      <c r="H182" t="s">
        <v>447</v>
      </c>
      <c r="I182" s="1">
        <v>3.8106114738665499E-11</v>
      </c>
      <c r="J182" s="1">
        <f t="shared" si="20"/>
        <v>3810.6114738665501</v>
      </c>
      <c r="K182">
        <v>873.20362836189804</v>
      </c>
      <c r="L182" s="11">
        <v>0.88500000000000001</v>
      </c>
      <c r="M182" s="13">
        <v>0.29716066783454598</v>
      </c>
      <c r="N182">
        <v>14.841299444227401</v>
      </c>
      <c r="O182">
        <f t="shared" si="21"/>
        <v>0.23274366406471228</v>
      </c>
      <c r="P182" t="s">
        <v>1182</v>
      </c>
      <c r="Q182" t="s">
        <v>1183</v>
      </c>
      <c r="R182" t="s">
        <v>1184</v>
      </c>
      <c r="S182" s="1">
        <v>1.1861707361845299E-10</v>
      </c>
      <c r="T182" s="1">
        <f t="shared" si="22"/>
        <v>11861.7073618453</v>
      </c>
      <c r="U182">
        <v>509.64684299836898</v>
      </c>
      <c r="V182" s="11">
        <v>0.88500000000000001</v>
      </c>
      <c r="W182" s="13">
        <v>0.55717625218977296</v>
      </c>
      <c r="X182">
        <v>20.3222862207306</v>
      </c>
      <c r="Y182">
        <f t="shared" si="23"/>
        <v>0.43639437012133497</v>
      </c>
      <c r="Z182" t="s">
        <v>1782</v>
      </c>
      <c r="AA182" t="s">
        <v>1783</v>
      </c>
      <c r="AB182" t="s">
        <v>1784</v>
      </c>
      <c r="AC182" s="1">
        <v>3.8349757466801698E-10</v>
      </c>
      <c r="AD182" s="1">
        <f t="shared" si="24"/>
        <v>38349.757466801697</v>
      </c>
      <c r="AE182">
        <v>878.78671432307794</v>
      </c>
      <c r="AF182" s="11">
        <v>0.88500000000000001</v>
      </c>
      <c r="AG182" s="13">
        <v>1.4858033391727301</v>
      </c>
      <c r="AH182">
        <v>33.186154431722301</v>
      </c>
      <c r="AI182">
        <f t="shared" si="25"/>
        <v>1.1637183203235615</v>
      </c>
      <c r="AJ182" t="s">
        <v>2382</v>
      </c>
      <c r="AK182" t="s">
        <v>2383</v>
      </c>
      <c r="AL182" t="s">
        <v>2384</v>
      </c>
      <c r="AM182" s="1">
        <v>3.3491474555311398E-9</v>
      </c>
      <c r="AN182" s="1">
        <f t="shared" si="26"/>
        <v>334914.74555311399</v>
      </c>
      <c r="AO182">
        <v>2877.9708947092499</v>
      </c>
    </row>
    <row r="183" spans="1:41" x14ac:dyDescent="0.25">
      <c r="A183" s="11">
        <v>0.89</v>
      </c>
      <c r="B183" s="13">
        <f t="shared" si="18"/>
        <v>1780</v>
      </c>
      <c r="C183" s="13">
        <v>5.6032414062022397E-2</v>
      </c>
      <c r="D183">
        <v>6.4627789186705096</v>
      </c>
      <c r="E183">
        <f t="shared" si="19"/>
        <v>4.4383275178527942E-2</v>
      </c>
      <c r="F183" t="s">
        <v>635</v>
      </c>
      <c r="G183" t="s">
        <v>636</v>
      </c>
      <c r="H183" t="s">
        <v>637</v>
      </c>
      <c r="I183" s="1">
        <v>3.8566223025941398E-11</v>
      </c>
      <c r="J183" s="1">
        <f t="shared" si="20"/>
        <v>3856.6223025941399</v>
      </c>
      <c r="K183">
        <v>868.93594199193501</v>
      </c>
      <c r="L183" s="11">
        <v>0.89</v>
      </c>
      <c r="M183" s="13">
        <v>0.29883954166411902</v>
      </c>
      <c r="N183">
        <v>14.9251485936298</v>
      </c>
      <c r="O183">
        <f t="shared" si="21"/>
        <v>0.23671080095214869</v>
      </c>
      <c r="P183" t="s">
        <v>1185</v>
      </c>
      <c r="Q183" t="s">
        <v>1186</v>
      </c>
      <c r="R183" t="s">
        <v>1187</v>
      </c>
      <c r="S183" s="1">
        <v>1.20552174346388E-10</v>
      </c>
      <c r="T183" s="1">
        <f t="shared" si="22"/>
        <v>12055.2174346388</v>
      </c>
      <c r="U183">
        <v>509.28041247580398</v>
      </c>
      <c r="V183" s="11">
        <v>0.89</v>
      </c>
      <c r="W183" s="13">
        <v>0.56032414062022395</v>
      </c>
      <c r="X183">
        <v>20.437101397118902</v>
      </c>
      <c r="Y183">
        <f t="shared" si="23"/>
        <v>0.44383275178527942</v>
      </c>
      <c r="Z183" t="s">
        <v>1785</v>
      </c>
      <c r="AA183" t="s">
        <v>1786</v>
      </c>
      <c r="AB183" t="s">
        <v>1787</v>
      </c>
      <c r="AC183" s="1">
        <v>3.9288915839814702E-10</v>
      </c>
      <c r="AD183" s="1">
        <f t="shared" si="24"/>
        <v>39288.915839814705</v>
      </c>
      <c r="AE183">
        <v>885.21894073338206</v>
      </c>
      <c r="AF183" s="11">
        <v>0.89</v>
      </c>
      <c r="AG183" s="13">
        <v>1.4941977083205999</v>
      </c>
      <c r="AH183">
        <v>33.3736468296417</v>
      </c>
      <c r="AI183">
        <f t="shared" si="25"/>
        <v>1.1835540047607473</v>
      </c>
      <c r="AJ183" t="s">
        <v>2385</v>
      </c>
      <c r="AK183" t="s">
        <v>2386</v>
      </c>
      <c r="AL183" t="s">
        <v>2387</v>
      </c>
      <c r="AM183" s="1">
        <v>3.4152729502539701E-9</v>
      </c>
      <c r="AN183" s="1">
        <f t="shared" si="26"/>
        <v>341527.29502539703</v>
      </c>
      <c r="AO183">
        <v>2885.60803859928</v>
      </c>
    </row>
    <row r="184" spans="1:41" x14ac:dyDescent="0.25">
      <c r="A184" s="11">
        <v>0.89500000000000002</v>
      </c>
      <c r="B184" s="13">
        <f t="shared" si="18"/>
        <v>1790</v>
      </c>
      <c r="C184" s="13">
        <v>5.6347202905067402E-2</v>
      </c>
      <c r="D184">
        <v>6.4990866654046098</v>
      </c>
      <c r="E184">
        <f t="shared" si="19"/>
        <v>4.513551820703162E-2</v>
      </c>
      <c r="F184" t="s">
        <v>638</v>
      </c>
      <c r="G184" t="s">
        <v>639</v>
      </c>
      <c r="H184" t="s">
        <v>640</v>
      </c>
      <c r="I184" s="1">
        <v>3.9029085165780102E-11</v>
      </c>
      <c r="J184" s="1">
        <f t="shared" si="20"/>
        <v>3902.9085165780102</v>
      </c>
      <c r="K184">
        <v>864.70891918772202</v>
      </c>
      <c r="L184" s="11">
        <v>0.89500000000000002</v>
      </c>
      <c r="M184" s="13">
        <v>0.30051841549369301</v>
      </c>
      <c r="N184">
        <v>15.0089977430322</v>
      </c>
      <c r="O184">
        <f t="shared" si="21"/>
        <v>0.24072276377083549</v>
      </c>
      <c r="P184" t="s">
        <v>1188</v>
      </c>
      <c r="Q184" t="s">
        <v>1189</v>
      </c>
      <c r="R184" t="s">
        <v>1190</v>
      </c>
      <c r="S184" s="1">
        <v>1.22516871486887E-10</v>
      </c>
      <c r="T184" s="1">
        <f t="shared" si="22"/>
        <v>12251.687148688701</v>
      </c>
      <c r="U184">
        <v>508.95424083582498</v>
      </c>
      <c r="V184" s="11">
        <v>0.89500000000000002</v>
      </c>
      <c r="W184" s="13">
        <v>0.56347202905067395</v>
      </c>
      <c r="X184">
        <v>20.551916573507199</v>
      </c>
      <c r="Y184">
        <f t="shared" si="23"/>
        <v>0.45135518207031605</v>
      </c>
      <c r="Z184" t="s">
        <v>1788</v>
      </c>
      <c r="AA184" t="s">
        <v>1789</v>
      </c>
      <c r="AB184" t="s">
        <v>1790</v>
      </c>
      <c r="AC184" s="1">
        <v>4.0247845622398699E-10</v>
      </c>
      <c r="AD184" s="1">
        <f t="shared" si="24"/>
        <v>40247.845622398701</v>
      </c>
      <c r="AE184">
        <v>891.71116719622705</v>
      </c>
      <c r="AF184" s="11">
        <v>0.89500000000000002</v>
      </c>
      <c r="AG184" s="13">
        <v>1.50259207746846</v>
      </c>
      <c r="AH184">
        <v>33.561139227561</v>
      </c>
      <c r="AI184">
        <f t="shared" si="25"/>
        <v>1.2036138188541732</v>
      </c>
      <c r="AJ184" t="s">
        <v>2388</v>
      </c>
      <c r="AK184" t="s">
        <v>2389</v>
      </c>
      <c r="AL184" t="s">
        <v>2390</v>
      </c>
      <c r="AM184" s="1">
        <v>3.4821840999458901E-9</v>
      </c>
      <c r="AN184" s="1">
        <f t="shared" si="26"/>
        <v>348218.40999458899</v>
      </c>
      <c r="AO184">
        <v>2893.1074447623701</v>
      </c>
    </row>
    <row r="185" spans="1:41" x14ac:dyDescent="0.25">
      <c r="A185" s="11">
        <v>0.9</v>
      </c>
      <c r="B185" s="13">
        <f t="shared" si="18"/>
        <v>1800</v>
      </c>
      <c r="C185" s="13">
        <v>5.6661991748112497E-2</v>
      </c>
      <c r="D185">
        <v>6.5353944121387197</v>
      </c>
      <c r="E185">
        <f t="shared" si="19"/>
        <v>4.5896213315971129E-2</v>
      </c>
      <c r="F185" t="s">
        <v>641</v>
      </c>
      <c r="G185" t="s">
        <v>642</v>
      </c>
      <c r="H185" t="s">
        <v>643</v>
      </c>
      <c r="I185" s="1">
        <v>3.9494701759121501E-11</v>
      </c>
      <c r="J185" s="1">
        <f t="shared" si="20"/>
        <v>3949.4701759121499</v>
      </c>
      <c r="K185">
        <v>860.52201054630405</v>
      </c>
      <c r="L185" s="11">
        <v>0.9</v>
      </c>
      <c r="M185" s="13">
        <v>0.302197289323267</v>
      </c>
      <c r="N185">
        <v>15.0928468924347</v>
      </c>
      <c r="O185">
        <f t="shared" si="21"/>
        <v>0.24477980435184626</v>
      </c>
      <c r="P185" t="s">
        <v>1191</v>
      </c>
      <c r="Q185" t="s">
        <v>1192</v>
      </c>
      <c r="R185" t="s">
        <v>1193</v>
      </c>
      <c r="S185" s="1">
        <v>1.2451165235545201E-10</v>
      </c>
      <c r="T185" s="1">
        <f t="shared" si="22"/>
        <v>12451.165235545201</v>
      </c>
      <c r="U185">
        <v>508.66799524228497</v>
      </c>
      <c r="V185" s="11">
        <v>0.9</v>
      </c>
      <c r="W185" s="13">
        <v>0.56661991748112495</v>
      </c>
      <c r="X185">
        <v>20.666731749895501</v>
      </c>
      <c r="Y185">
        <f t="shared" si="23"/>
        <v>0.45896213315971124</v>
      </c>
      <c r="Z185" t="s">
        <v>1791</v>
      </c>
      <c r="AA185" t="s">
        <v>1792</v>
      </c>
      <c r="AB185" t="s">
        <v>1793</v>
      </c>
      <c r="AC185" s="1">
        <v>4.1226851029009901E-10</v>
      </c>
      <c r="AD185" s="1">
        <f t="shared" si="24"/>
        <v>41226.8510290099</v>
      </c>
      <c r="AE185">
        <v>898.26258094943296</v>
      </c>
      <c r="AF185" s="11">
        <v>0.9</v>
      </c>
      <c r="AG185" s="13">
        <v>1.5109864466163301</v>
      </c>
      <c r="AH185">
        <v>33.7486316254803</v>
      </c>
      <c r="AI185">
        <f t="shared" si="25"/>
        <v>1.2238990217592274</v>
      </c>
      <c r="AJ185" t="s">
        <v>2391</v>
      </c>
      <c r="AK185" t="s">
        <v>2392</v>
      </c>
      <c r="AL185" t="s">
        <v>2393</v>
      </c>
      <c r="AM185" s="1">
        <v>3.54988592769174E-9</v>
      </c>
      <c r="AN185" s="1">
        <f t="shared" si="26"/>
        <v>354988.59276917402</v>
      </c>
      <c r="AO185">
        <v>2900.47288589964</v>
      </c>
    </row>
    <row r="186" spans="1:41" x14ac:dyDescent="0.25">
      <c r="A186" s="11">
        <v>0.90500000000000003</v>
      </c>
      <c r="B186" s="13">
        <f t="shared" si="18"/>
        <v>1810</v>
      </c>
      <c r="C186" s="13">
        <v>5.69767805911576E-2</v>
      </c>
      <c r="D186">
        <v>6.5717021588728199</v>
      </c>
      <c r="E186">
        <f t="shared" si="19"/>
        <v>4.6665407723672857E-2</v>
      </c>
      <c r="F186" t="s">
        <v>295</v>
      </c>
      <c r="G186" t="s">
        <v>372</v>
      </c>
      <c r="H186" t="s">
        <v>448</v>
      </c>
      <c r="I186" s="1">
        <v>3.9963073421074701E-11</v>
      </c>
      <c r="J186" s="1">
        <f t="shared" si="20"/>
        <v>3996.30734210747</v>
      </c>
      <c r="K186">
        <v>856.374676027997</v>
      </c>
      <c r="L186" s="11">
        <v>0.90500000000000003</v>
      </c>
      <c r="M186" s="13">
        <v>0.30387616315284</v>
      </c>
      <c r="N186">
        <v>15.176696041837101</v>
      </c>
      <c r="O186">
        <f t="shared" si="21"/>
        <v>0.2488821745262548</v>
      </c>
      <c r="P186" t="s">
        <v>1194</v>
      </c>
      <c r="Q186" t="s">
        <v>1195</v>
      </c>
      <c r="R186" t="s">
        <v>1196</v>
      </c>
      <c r="S186" s="1">
        <v>1.2653701102392299E-10</v>
      </c>
      <c r="T186" s="1">
        <f t="shared" si="22"/>
        <v>12653.701102392299</v>
      </c>
      <c r="U186">
        <v>508.42134943888499</v>
      </c>
      <c r="V186" s="11">
        <v>0.90500000000000003</v>
      </c>
      <c r="W186" s="13">
        <v>0.56976780591157605</v>
      </c>
      <c r="X186">
        <v>20.781546926283799</v>
      </c>
      <c r="Y186">
        <f t="shared" si="23"/>
        <v>0.46665407723672858</v>
      </c>
      <c r="Z186" t="s">
        <v>1794</v>
      </c>
      <c r="AA186" t="s">
        <v>1795</v>
      </c>
      <c r="AB186" t="s">
        <v>1796</v>
      </c>
      <c r="AC186" s="1">
        <v>4.2226238119167698E-10</v>
      </c>
      <c r="AD186" s="1">
        <f t="shared" si="24"/>
        <v>42226.238119167698</v>
      </c>
      <c r="AE186">
        <v>904.87237075498297</v>
      </c>
      <c r="AF186" s="11">
        <v>0.90500000000000003</v>
      </c>
      <c r="AG186" s="13">
        <v>1.5193808157641999</v>
      </c>
      <c r="AH186">
        <v>33.936124023399699</v>
      </c>
      <c r="AI186">
        <f t="shared" si="25"/>
        <v>1.2444108726312739</v>
      </c>
      <c r="AJ186" t="s">
        <v>2394</v>
      </c>
      <c r="AK186" t="s">
        <v>2395</v>
      </c>
      <c r="AL186" t="s">
        <v>2396</v>
      </c>
      <c r="AM186" s="1">
        <v>3.6183835904157601E-9</v>
      </c>
      <c r="AN186" s="1">
        <f t="shared" si="26"/>
        <v>361838.35904157604</v>
      </c>
      <c r="AO186">
        <v>2907.7081131288901</v>
      </c>
    </row>
    <row r="187" spans="1:41" x14ac:dyDescent="0.25">
      <c r="A187" s="11">
        <v>0.91</v>
      </c>
      <c r="B187" s="13">
        <f t="shared" si="18"/>
        <v>1820</v>
      </c>
      <c r="C187" s="13">
        <v>5.7291569434202598E-2</v>
      </c>
      <c r="D187">
        <v>6.6080099056069201</v>
      </c>
      <c r="E187">
        <f t="shared" si="19"/>
        <v>4.7443148648463176E-2</v>
      </c>
      <c r="F187" t="s">
        <v>644</v>
      </c>
      <c r="G187" t="s">
        <v>645</v>
      </c>
      <c r="H187" t="s">
        <v>646</v>
      </c>
      <c r="I187" s="1">
        <v>4.0434200781207501E-11</v>
      </c>
      <c r="J187" s="1">
        <f t="shared" si="20"/>
        <v>4043.4200781207501</v>
      </c>
      <c r="K187">
        <v>852.26638478003497</v>
      </c>
      <c r="L187" s="11">
        <v>0.91</v>
      </c>
      <c r="M187" s="13">
        <v>0.30555503698241399</v>
      </c>
      <c r="N187">
        <v>15.260545191239499</v>
      </c>
      <c r="O187">
        <f t="shared" si="21"/>
        <v>0.25303012612513703</v>
      </c>
      <c r="P187" t="s">
        <v>1197</v>
      </c>
      <c r="Q187" t="s">
        <v>1198</v>
      </c>
      <c r="R187" t="s">
        <v>1199</v>
      </c>
      <c r="S187" s="1">
        <v>1.28593448358536E-10</v>
      </c>
      <c r="T187" s="1">
        <f t="shared" si="22"/>
        <v>12859.344835853601</v>
      </c>
      <c r="U187">
        <v>508.21398355917398</v>
      </c>
      <c r="V187" s="11">
        <v>0.91</v>
      </c>
      <c r="W187" s="13">
        <v>0.57291569434202605</v>
      </c>
      <c r="X187">
        <v>20.8963621026721</v>
      </c>
      <c r="Y187">
        <f t="shared" si="23"/>
        <v>0.47443148648463185</v>
      </c>
      <c r="Z187" t="s">
        <v>1797</v>
      </c>
      <c r="AA187" t="s">
        <v>1798</v>
      </c>
      <c r="AB187" t="s">
        <v>1799</v>
      </c>
      <c r="AC187" s="1">
        <v>4.3246314760375501E-10</v>
      </c>
      <c r="AD187" s="1">
        <f t="shared" si="24"/>
        <v>43246.314760375499</v>
      </c>
      <c r="AE187">
        <v>911.53972685951396</v>
      </c>
      <c r="AF187" s="11">
        <v>0.91</v>
      </c>
      <c r="AG187" s="13">
        <v>1.52777518491207</v>
      </c>
      <c r="AH187">
        <v>34.123616421318999</v>
      </c>
      <c r="AI187">
        <f t="shared" si="25"/>
        <v>1.2651506306256852</v>
      </c>
      <c r="AJ187" t="s">
        <v>2397</v>
      </c>
      <c r="AK187" t="s">
        <v>2398</v>
      </c>
      <c r="AL187" t="s">
        <v>2399</v>
      </c>
      <c r="AM187" s="1">
        <v>3.68768237822701E-9</v>
      </c>
      <c r="AN187" s="1">
        <f t="shared" si="26"/>
        <v>368768.23782270099</v>
      </c>
      <c r="AO187">
        <v>2914.8168518109601</v>
      </c>
    </row>
    <row r="188" spans="1:41" x14ac:dyDescent="0.25">
      <c r="A188" s="11">
        <v>0.91500000000000004</v>
      </c>
      <c r="B188" s="13">
        <f t="shared" si="18"/>
        <v>1830</v>
      </c>
      <c r="C188" s="13">
        <v>5.76063582772477E-2</v>
      </c>
      <c r="D188">
        <v>6.6443176523410301</v>
      </c>
      <c r="E188">
        <f t="shared" si="19"/>
        <v>4.8229483308668712E-2</v>
      </c>
      <c r="F188" t="s">
        <v>647</v>
      </c>
      <c r="G188" t="s">
        <v>648</v>
      </c>
      <c r="H188" t="s">
        <v>649</v>
      </c>
      <c r="I188" s="1">
        <v>4.0908084483423301E-11</v>
      </c>
      <c r="J188" s="1">
        <f t="shared" si="20"/>
        <v>4090.8084483423299</v>
      </c>
      <c r="K188">
        <v>848.19661495462196</v>
      </c>
      <c r="L188" s="11">
        <v>0.91500000000000004</v>
      </c>
      <c r="M188" s="13">
        <v>0.30723391081198798</v>
      </c>
      <c r="N188">
        <v>15.3443943406419</v>
      </c>
      <c r="O188">
        <f t="shared" si="21"/>
        <v>0.25722391097956665</v>
      </c>
      <c r="P188" t="s">
        <v>1200</v>
      </c>
      <c r="Q188" t="s">
        <v>1201</v>
      </c>
      <c r="R188" t="s">
        <v>1202</v>
      </c>
      <c r="S188" s="1">
        <v>1.30681472055799E-10</v>
      </c>
      <c r="T188" s="1">
        <f t="shared" si="22"/>
        <v>13068.1472055799</v>
      </c>
      <c r="U188">
        <v>508.045583935548</v>
      </c>
      <c r="V188" s="11">
        <v>0.91500000000000004</v>
      </c>
      <c r="W188" s="13">
        <v>0.57606358277247705</v>
      </c>
      <c r="X188">
        <v>21.011177279060401</v>
      </c>
      <c r="Y188">
        <f t="shared" si="23"/>
        <v>0.48229483308668708</v>
      </c>
      <c r="Z188" t="s">
        <v>1800</v>
      </c>
      <c r="AA188" t="s">
        <v>1801</v>
      </c>
      <c r="AB188" t="s">
        <v>1802</v>
      </c>
      <c r="AC188" s="1">
        <v>4.4287390589912999E-10</v>
      </c>
      <c r="AD188" s="1">
        <f t="shared" si="24"/>
        <v>44287.390589912997</v>
      </c>
      <c r="AE188">
        <v>918.26384094711796</v>
      </c>
      <c r="AF188" s="11">
        <v>0.91500000000000004</v>
      </c>
      <c r="AG188" s="13">
        <v>1.53616955405994</v>
      </c>
      <c r="AH188">
        <v>34.311108819238399</v>
      </c>
      <c r="AI188">
        <f t="shared" si="25"/>
        <v>1.2861195548978333</v>
      </c>
      <c r="AJ188" t="s">
        <v>2400</v>
      </c>
      <c r="AK188" t="s">
        <v>2401</v>
      </c>
      <c r="AL188" t="s">
        <v>2402</v>
      </c>
      <c r="AM188" s="1">
        <v>3.7577877134931602E-9</v>
      </c>
      <c r="AN188" s="1">
        <f t="shared" si="26"/>
        <v>375778.771349316</v>
      </c>
      <c r="AO188">
        <v>2921.8027975569298</v>
      </c>
    </row>
    <row r="189" spans="1:41" x14ac:dyDescent="0.25">
      <c r="A189" s="11">
        <v>0.92</v>
      </c>
      <c r="B189" s="13">
        <f t="shared" si="18"/>
        <v>1840</v>
      </c>
      <c r="C189" s="13">
        <v>5.7921147120292803E-2</v>
      </c>
      <c r="D189">
        <v>6.6806253990751303</v>
      </c>
      <c r="E189">
        <f t="shared" si="19"/>
        <v>4.9024458922615831E-2</v>
      </c>
      <c r="F189" t="s">
        <v>296</v>
      </c>
      <c r="G189" t="s">
        <v>373</v>
      </c>
      <c r="H189" t="s">
        <v>449</v>
      </c>
      <c r="I189" s="1">
        <v>4.1384725186269103E-11</v>
      </c>
      <c r="J189" s="1">
        <f t="shared" si="20"/>
        <v>4138.4725186269106</v>
      </c>
      <c r="K189">
        <v>844.16485353962105</v>
      </c>
      <c r="L189" s="11">
        <v>0.92</v>
      </c>
      <c r="M189" s="13">
        <v>0.30891278464156102</v>
      </c>
      <c r="N189">
        <v>15.4282434900443</v>
      </c>
      <c r="O189">
        <f t="shared" si="21"/>
        <v>0.26146378092061728</v>
      </c>
      <c r="P189" t="s">
        <v>1203</v>
      </c>
      <c r="Q189" t="s">
        <v>1204</v>
      </c>
      <c r="R189" t="s">
        <v>1205</v>
      </c>
      <c r="S189" s="1">
        <v>1.32801596680828E-10</v>
      </c>
      <c r="T189" s="1">
        <f t="shared" si="22"/>
        <v>13280.159668082801</v>
      </c>
      <c r="U189">
        <v>507.91584292567097</v>
      </c>
      <c r="V189" s="11">
        <v>0.92</v>
      </c>
      <c r="W189" s="13">
        <v>0.57921147120292804</v>
      </c>
      <c r="X189">
        <v>21.125992455448799</v>
      </c>
      <c r="Y189">
        <f t="shared" si="23"/>
        <v>0.49024458922615827</v>
      </c>
      <c r="Z189" t="s">
        <v>1803</v>
      </c>
      <c r="AA189" t="s">
        <v>1804</v>
      </c>
      <c r="AB189" t="s">
        <v>1805</v>
      </c>
      <c r="AC189" s="1">
        <v>4.5349776976943501E-10</v>
      </c>
      <c r="AD189" s="1">
        <f t="shared" si="24"/>
        <v>45349.776976943504</v>
      </c>
      <c r="AE189">
        <v>925.04390611484996</v>
      </c>
      <c r="AF189" s="11">
        <v>0.92</v>
      </c>
      <c r="AG189" s="13">
        <v>1.5445639232078101</v>
      </c>
      <c r="AH189">
        <v>34.498601217157699</v>
      </c>
      <c r="AI189">
        <f t="shared" si="25"/>
        <v>1.3073189046030906</v>
      </c>
      <c r="AJ189" t="s">
        <v>2403</v>
      </c>
      <c r="AK189" t="s">
        <v>2404</v>
      </c>
      <c r="AL189" t="s">
        <v>2405</v>
      </c>
      <c r="AM189" s="1">
        <v>3.8287051496320703E-9</v>
      </c>
      <c r="AN189" s="1">
        <f t="shared" si="26"/>
        <v>382870.51496320701</v>
      </c>
      <c r="AO189">
        <v>2928.6696124037899</v>
      </c>
    </row>
    <row r="190" spans="1:41" x14ac:dyDescent="0.25">
      <c r="A190" s="11">
        <v>0.92500000000000004</v>
      </c>
      <c r="B190" s="13">
        <f t="shared" si="18"/>
        <v>1850</v>
      </c>
      <c r="C190" s="13">
        <v>5.8235935963337898E-2</v>
      </c>
      <c r="D190">
        <v>6.7169331458092403</v>
      </c>
      <c r="E190">
        <f t="shared" si="19"/>
        <v>4.9828122708630997E-2</v>
      </c>
      <c r="F190" t="s">
        <v>297</v>
      </c>
      <c r="G190" t="s">
        <v>374</v>
      </c>
      <c r="H190" t="s">
        <v>450</v>
      </c>
      <c r="I190" s="1">
        <v>4.1864123562947899E-11</v>
      </c>
      <c r="J190" s="1">
        <f t="shared" si="20"/>
        <v>4186.4123562947898</v>
      </c>
      <c r="K190">
        <v>840.17059618616497</v>
      </c>
      <c r="L190" s="11">
        <v>0.92500000000000004</v>
      </c>
      <c r="M190" s="13">
        <v>0.31059165847113501</v>
      </c>
      <c r="N190">
        <v>15.512092639446699</v>
      </c>
      <c r="O190">
        <f t="shared" si="21"/>
        <v>0.26574998777936493</v>
      </c>
      <c r="P190" t="s">
        <v>1206</v>
      </c>
      <c r="Q190" t="s">
        <v>1207</v>
      </c>
      <c r="R190" t="s">
        <v>1208</v>
      </c>
      <c r="S190" s="1">
        <v>1.34954343702748E-10</v>
      </c>
      <c r="T190" s="1">
        <f t="shared" si="22"/>
        <v>13495.434370274801</v>
      </c>
      <c r="U190">
        <v>507.82445873446801</v>
      </c>
      <c r="V190" s="11">
        <v>0.92500000000000004</v>
      </c>
      <c r="W190" s="13">
        <v>0.58235935963337904</v>
      </c>
      <c r="X190">
        <v>21.2408076318371</v>
      </c>
      <c r="Y190">
        <f t="shared" si="23"/>
        <v>0.49828122708630995</v>
      </c>
      <c r="Z190" t="s">
        <v>1806</v>
      </c>
      <c r="AA190" t="s">
        <v>1807</v>
      </c>
      <c r="AB190" t="s">
        <v>1808</v>
      </c>
      <c r="AC190" s="1">
        <v>4.6433786983386899E-10</v>
      </c>
      <c r="AD190" s="1">
        <f t="shared" si="24"/>
        <v>46433.786983386897</v>
      </c>
      <c r="AE190">
        <v>931.87911683744505</v>
      </c>
      <c r="AF190" s="11">
        <v>0.92500000000000004</v>
      </c>
      <c r="AG190" s="13">
        <v>1.5529582923556799</v>
      </c>
      <c r="AH190">
        <v>34.686093615076999</v>
      </c>
      <c r="AI190">
        <f t="shared" si="25"/>
        <v>1.3287499388968287</v>
      </c>
      <c r="AJ190" t="s">
        <v>2406</v>
      </c>
      <c r="AK190" t="s">
        <v>2407</v>
      </c>
      <c r="AL190" t="s">
        <v>2408</v>
      </c>
      <c r="AM190" s="1">
        <v>3.90044036964525E-9</v>
      </c>
      <c r="AN190" s="1">
        <f t="shared" si="26"/>
        <v>390044.036964525</v>
      </c>
      <c r="AO190">
        <v>2935.42092117312</v>
      </c>
    </row>
    <row r="191" spans="1:41" x14ac:dyDescent="0.25">
      <c r="A191" s="11">
        <v>0.93</v>
      </c>
      <c r="B191" s="13">
        <f t="shared" si="18"/>
        <v>1860</v>
      </c>
      <c r="C191" s="13">
        <v>5.8550724806382903E-2</v>
      </c>
      <c r="D191">
        <v>6.7532408925433396</v>
      </c>
      <c r="E191">
        <f t="shared" si="19"/>
        <v>5.0640521885040583E-2</v>
      </c>
      <c r="F191" t="s">
        <v>298</v>
      </c>
      <c r="G191" t="s">
        <v>375</v>
      </c>
      <c r="H191" t="s">
        <v>451</v>
      </c>
      <c r="I191" s="1">
        <v>4.2346280301361102E-11</v>
      </c>
      <c r="J191" s="1">
        <f t="shared" si="20"/>
        <v>4234.6280301361103</v>
      </c>
      <c r="K191">
        <v>836.21334704037395</v>
      </c>
      <c r="L191" s="11">
        <v>0.93</v>
      </c>
      <c r="M191" s="13">
        <v>0.312270532300709</v>
      </c>
      <c r="N191">
        <v>15.5959417888491</v>
      </c>
      <c r="O191">
        <f t="shared" si="21"/>
        <v>0.27008278338688324</v>
      </c>
      <c r="P191" t="s">
        <v>1209</v>
      </c>
      <c r="Q191" t="s">
        <v>1210</v>
      </c>
      <c r="R191" t="s">
        <v>1211</v>
      </c>
      <c r="S191" s="1">
        <v>1.37140241529836E-10</v>
      </c>
      <c r="T191" s="1">
        <f t="shared" si="22"/>
        <v>13714.0241529836</v>
      </c>
      <c r="U191">
        <v>507.771135242588</v>
      </c>
      <c r="V191" s="11">
        <v>0.93</v>
      </c>
      <c r="W191" s="13">
        <v>0.58550724806382903</v>
      </c>
      <c r="X191">
        <v>21.355622808225402</v>
      </c>
      <c r="Y191">
        <f t="shared" si="23"/>
        <v>0.50640521885040579</v>
      </c>
      <c r="Z191" t="s">
        <v>1809</v>
      </c>
      <c r="AA191" t="s">
        <v>1810</v>
      </c>
      <c r="AB191" t="s">
        <v>1811</v>
      </c>
      <c r="AC191" s="1">
        <v>4.7539735324402402E-10</v>
      </c>
      <c r="AD191" s="1">
        <f t="shared" si="24"/>
        <v>47539.735324402405</v>
      </c>
      <c r="AE191">
        <v>938.76866893912995</v>
      </c>
      <c r="AF191" s="11">
        <v>0.93</v>
      </c>
      <c r="AG191" s="13">
        <v>1.56135266150354</v>
      </c>
      <c r="AH191">
        <v>34.873586012996398</v>
      </c>
      <c r="AI191">
        <f t="shared" si="25"/>
        <v>1.3504139169344118</v>
      </c>
      <c r="AJ191" t="s">
        <v>2409</v>
      </c>
      <c r="AK191" t="s">
        <v>2410</v>
      </c>
      <c r="AL191" t="s">
        <v>2411</v>
      </c>
      <c r="AM191" s="1">
        <v>3.97299918438698E-9</v>
      </c>
      <c r="AN191" s="1">
        <f t="shared" si="26"/>
        <v>397299.91843869799</v>
      </c>
      <c r="AO191">
        <v>2942.0603080025398</v>
      </c>
    </row>
    <row r="192" spans="1:41" x14ac:dyDescent="0.25">
      <c r="A192" s="11">
        <v>0.93500000000000005</v>
      </c>
      <c r="B192" s="13">
        <f t="shared" si="18"/>
        <v>1870</v>
      </c>
      <c r="C192" s="13">
        <v>5.8865513649427999E-2</v>
      </c>
      <c r="D192">
        <v>6.7895486392774398</v>
      </c>
      <c r="E192">
        <f t="shared" si="19"/>
        <v>5.1461703670171201E-2</v>
      </c>
      <c r="F192" t="s">
        <v>299</v>
      </c>
      <c r="G192" t="s">
        <v>376</v>
      </c>
      <c r="H192" t="s">
        <v>452</v>
      </c>
      <c r="I192" s="1">
        <v>4.2831196104435903E-11</v>
      </c>
      <c r="J192" s="1">
        <f t="shared" si="20"/>
        <v>4283.1196104435903</v>
      </c>
      <c r="K192">
        <v>832.29261858390805</v>
      </c>
      <c r="L192" s="11">
        <v>0.93500000000000005</v>
      </c>
      <c r="M192" s="13">
        <v>0.31394940613028299</v>
      </c>
      <c r="N192">
        <v>15.6797909382516</v>
      </c>
      <c r="O192">
        <f t="shared" si="21"/>
        <v>0.27446241957424666</v>
      </c>
      <c r="P192" t="s">
        <v>1212</v>
      </c>
      <c r="Q192" t="s">
        <v>1213</v>
      </c>
      <c r="R192" t="s">
        <v>1214</v>
      </c>
      <c r="S192" s="1">
        <v>1.3935982554601801E-10</v>
      </c>
      <c r="T192" s="1">
        <f t="shared" si="22"/>
        <v>13935.982554601802</v>
      </c>
      <c r="U192">
        <v>507.755581846859</v>
      </c>
      <c r="V192" s="11">
        <v>0.93500000000000005</v>
      </c>
      <c r="W192" s="13">
        <v>0.58865513649428003</v>
      </c>
      <c r="X192">
        <v>21.470437984613699</v>
      </c>
      <c r="Y192">
        <f t="shared" si="23"/>
        <v>0.51461703670171199</v>
      </c>
      <c r="Z192" t="s">
        <v>1812</v>
      </c>
      <c r="AA192" t="s">
        <v>1813</v>
      </c>
      <c r="AB192" t="s">
        <v>1814</v>
      </c>
      <c r="AC192" s="1">
        <v>4.8667938328915099E-10</v>
      </c>
      <c r="AD192" s="1">
        <f t="shared" si="24"/>
        <v>48667.938328915101</v>
      </c>
      <c r="AE192">
        <v>945.71175958025196</v>
      </c>
      <c r="AF192" s="11">
        <v>0.93500000000000005</v>
      </c>
      <c r="AG192" s="13">
        <v>1.5697470306514101</v>
      </c>
      <c r="AH192">
        <v>35.061078410915698</v>
      </c>
      <c r="AI192">
        <f t="shared" si="25"/>
        <v>1.3723120978712291</v>
      </c>
      <c r="AJ192" t="s">
        <v>2412</v>
      </c>
      <c r="AK192" t="s">
        <v>2413</v>
      </c>
      <c r="AL192" t="s">
        <v>2414</v>
      </c>
      <c r="AM192" s="1">
        <v>4.0463875305657097E-9</v>
      </c>
      <c r="AN192" s="1">
        <f t="shared" si="26"/>
        <v>404638.75305657095</v>
      </c>
      <c r="AO192">
        <v>2948.59131304211</v>
      </c>
    </row>
    <row r="193" spans="1:41" x14ac:dyDescent="0.25">
      <c r="A193" s="11">
        <v>0.94</v>
      </c>
      <c r="B193" s="13">
        <f t="shared" si="18"/>
        <v>1880</v>
      </c>
      <c r="C193" s="13">
        <v>5.9180302492472997E-2</v>
      </c>
      <c r="D193">
        <v>6.8258563860115498</v>
      </c>
      <c r="E193">
        <f t="shared" si="19"/>
        <v>5.2291715282349133E-2</v>
      </c>
      <c r="F193" t="s">
        <v>300</v>
      </c>
      <c r="G193" t="s">
        <v>377</v>
      </c>
      <c r="H193" t="s">
        <v>453</v>
      </c>
      <c r="I193" s="1">
        <v>4.3318871690029097E-11</v>
      </c>
      <c r="J193" s="1">
        <f t="shared" si="20"/>
        <v>4331.88716900291</v>
      </c>
      <c r="K193">
        <v>828.407931469235</v>
      </c>
      <c r="L193" s="11">
        <v>0.94</v>
      </c>
      <c r="M193" s="13">
        <v>0.31562827995985598</v>
      </c>
      <c r="N193">
        <v>15.763640087654</v>
      </c>
      <c r="O193">
        <f t="shared" si="21"/>
        <v>0.27888914817252869</v>
      </c>
      <c r="P193" t="s">
        <v>1215</v>
      </c>
      <c r="Q193" t="s">
        <v>1216</v>
      </c>
      <c r="R193" t="s">
        <v>1217</v>
      </c>
      <c r="S193" s="1">
        <v>1.41613638145138E-10</v>
      </c>
      <c r="T193" s="1">
        <f t="shared" si="22"/>
        <v>14161.363814513799</v>
      </c>
      <c r="U193">
        <v>507.777513299053</v>
      </c>
      <c r="V193" s="11">
        <v>0.94</v>
      </c>
      <c r="W193" s="13">
        <v>0.59180302492473102</v>
      </c>
      <c r="X193">
        <v>21.585253161002001</v>
      </c>
      <c r="Y193">
        <f t="shared" si="23"/>
        <v>0.52291715282349227</v>
      </c>
      <c r="Z193" t="s">
        <v>1815</v>
      </c>
      <c r="AA193" t="s">
        <v>1816</v>
      </c>
      <c r="AB193" t="s">
        <v>1817</v>
      </c>
      <c r="AC193" s="1">
        <v>4.9818713898796902E-10</v>
      </c>
      <c r="AD193" s="1">
        <f t="shared" si="24"/>
        <v>49818.713898796901</v>
      </c>
      <c r="AE193">
        <v>952.70758723060999</v>
      </c>
      <c r="AF193" s="11">
        <v>0.94</v>
      </c>
      <c r="AG193" s="13">
        <v>1.5781413997992799</v>
      </c>
      <c r="AH193">
        <v>35.248570808834998</v>
      </c>
      <c r="AI193">
        <f t="shared" si="25"/>
        <v>1.3944457408626436</v>
      </c>
      <c r="AJ193" t="s">
        <v>2415</v>
      </c>
      <c r="AK193" t="s">
        <v>2416</v>
      </c>
      <c r="AL193" t="s">
        <v>2417</v>
      </c>
      <c r="AM193" s="1">
        <v>4.1206114685193103E-9</v>
      </c>
      <c r="AN193" s="1">
        <f t="shared" si="26"/>
        <v>412061.14685193106</v>
      </c>
      <c r="AO193">
        <v>2955.01742934091</v>
      </c>
    </row>
    <row r="194" spans="1:41" x14ac:dyDescent="0.25">
      <c r="A194" s="11">
        <v>0.94499999999999995</v>
      </c>
      <c r="B194" s="13">
        <f t="shared" si="18"/>
        <v>1890</v>
      </c>
      <c r="C194" s="13">
        <v>5.9495091335518099E-2</v>
      </c>
      <c r="D194">
        <v>6.86216413274565</v>
      </c>
      <c r="E194">
        <f t="shared" si="19"/>
        <v>5.3130603939901044E-2</v>
      </c>
      <c r="F194" t="s">
        <v>301</v>
      </c>
      <c r="G194" t="s">
        <v>378</v>
      </c>
      <c r="H194" t="s">
        <v>454</v>
      </c>
      <c r="I194" s="1">
        <v>4.3809307791159297E-11</v>
      </c>
      <c r="J194" s="1">
        <f t="shared" si="20"/>
        <v>4380.9307791159299</v>
      </c>
      <c r="K194">
        <v>824.55881436458696</v>
      </c>
      <c r="L194" s="11">
        <v>0.94499999999999995</v>
      </c>
      <c r="M194" s="13">
        <v>0.31730715378942997</v>
      </c>
      <c r="N194">
        <v>15.847489237056401</v>
      </c>
      <c r="O194">
        <f t="shared" si="21"/>
        <v>0.28336322101280564</v>
      </c>
      <c r="P194" t="s">
        <v>1218</v>
      </c>
      <c r="Q194" t="s">
        <v>1219</v>
      </c>
      <c r="R194" t="s">
        <v>1220</v>
      </c>
      <c r="S194" s="1">
        <v>1.4390222876538801E-10</v>
      </c>
      <c r="T194" s="1">
        <f t="shared" si="22"/>
        <v>14390.222876538801</v>
      </c>
      <c r="U194">
        <v>507.836649551937</v>
      </c>
      <c r="V194" s="11">
        <v>0.94499999999999995</v>
      </c>
      <c r="W194" s="13">
        <v>0.59495091335518102</v>
      </c>
      <c r="X194">
        <v>21.700068337390299</v>
      </c>
      <c r="Y194">
        <f t="shared" si="23"/>
        <v>0.53130603939901044</v>
      </c>
      <c r="Z194" t="s">
        <v>1818</v>
      </c>
      <c r="AA194" t="s">
        <v>1819</v>
      </c>
      <c r="AB194" t="s">
        <v>1820</v>
      </c>
      <c r="AC194" s="1">
        <v>5.0992381468348996E-10</v>
      </c>
      <c r="AD194" s="1">
        <f t="shared" si="24"/>
        <v>50992.381468348998</v>
      </c>
      <c r="AE194">
        <v>959.75535166190195</v>
      </c>
      <c r="AF194" s="11">
        <v>0.94499999999999995</v>
      </c>
      <c r="AG194" s="13">
        <v>1.58653576894715</v>
      </c>
      <c r="AH194">
        <v>35.436063206754397</v>
      </c>
      <c r="AI194">
        <f t="shared" si="25"/>
        <v>1.4168161050640287</v>
      </c>
      <c r="AJ194" t="s">
        <v>2418</v>
      </c>
      <c r="AK194" t="s">
        <v>2419</v>
      </c>
      <c r="AL194" t="s">
        <v>2420</v>
      </c>
      <c r="AM194" s="1">
        <v>4.1956771797236596E-9</v>
      </c>
      <c r="AN194" s="1">
        <f t="shared" si="26"/>
        <v>419567.71797236596</v>
      </c>
      <c r="AO194">
        <v>2961.34209988674</v>
      </c>
    </row>
    <row r="195" spans="1:41" x14ac:dyDescent="0.25">
      <c r="A195" s="11">
        <v>0.95</v>
      </c>
      <c r="B195" s="13">
        <f t="shared" si="18"/>
        <v>1900</v>
      </c>
      <c r="C195" s="13">
        <v>5.9809880178563202E-2</v>
      </c>
      <c r="D195">
        <v>6.8984718794797599</v>
      </c>
      <c r="E195">
        <f t="shared" si="19"/>
        <v>5.3978416861153289E-2</v>
      </c>
      <c r="F195" t="s">
        <v>302</v>
      </c>
      <c r="G195" t="s">
        <v>379</v>
      </c>
      <c r="H195" t="s">
        <v>455</v>
      </c>
      <c r="I195" s="1">
        <v>4.4302505156137E-11</v>
      </c>
      <c r="J195" s="1">
        <f t="shared" si="20"/>
        <v>4430.2505156137004</v>
      </c>
      <c r="K195">
        <v>820.74480379990905</v>
      </c>
      <c r="L195" s="11">
        <v>0.95</v>
      </c>
      <c r="M195" s="13">
        <v>0.31898602761900402</v>
      </c>
      <c r="N195">
        <v>15.931338386458799</v>
      </c>
      <c r="O195">
        <f t="shared" si="21"/>
        <v>0.28788488992615108</v>
      </c>
      <c r="P195" t="s">
        <v>1221</v>
      </c>
      <c r="Q195" t="s">
        <v>1222</v>
      </c>
      <c r="R195" t="s">
        <v>1223</v>
      </c>
      <c r="S195" s="1">
        <v>1.4622615392298001E-10</v>
      </c>
      <c r="T195" s="1">
        <f t="shared" si="22"/>
        <v>14622.615392298001</v>
      </c>
      <c r="U195">
        <v>507.93271560897398</v>
      </c>
      <c r="V195" s="11">
        <v>0.95</v>
      </c>
      <c r="W195" s="13">
        <v>0.59809880178563202</v>
      </c>
      <c r="X195">
        <v>21.8148835137786</v>
      </c>
      <c r="Y195">
        <f t="shared" si="23"/>
        <v>0.53978416861153289</v>
      </c>
      <c r="Z195" t="s">
        <v>1821</v>
      </c>
      <c r="AA195" t="s">
        <v>1822</v>
      </c>
      <c r="AB195" t="s">
        <v>1823</v>
      </c>
      <c r="AC195" s="1">
        <v>5.2189261963025495E-10</v>
      </c>
      <c r="AD195" s="1">
        <f t="shared" si="24"/>
        <v>52189.261963025492</v>
      </c>
      <c r="AE195">
        <v>966.85425393764399</v>
      </c>
      <c r="AF195" s="11">
        <v>0.95</v>
      </c>
      <c r="AG195" s="13">
        <v>1.59493013809502</v>
      </c>
      <c r="AH195">
        <v>35.623555604673697</v>
      </c>
      <c r="AI195">
        <f t="shared" si="25"/>
        <v>1.4394244496307553</v>
      </c>
      <c r="AJ195" t="s">
        <v>2421</v>
      </c>
      <c r="AK195" t="s">
        <v>2422</v>
      </c>
      <c r="AL195" t="s">
        <v>2423</v>
      </c>
      <c r="AM195" s="1">
        <v>4.2715909640777699E-9</v>
      </c>
      <c r="AN195" s="1">
        <f t="shared" si="26"/>
        <v>427159.09640777699</v>
      </c>
      <c r="AO195">
        <v>2967.5687148245502</v>
      </c>
    </row>
    <row r="196" spans="1:41" x14ac:dyDescent="0.25">
      <c r="A196" s="11">
        <v>0.95499999999999996</v>
      </c>
      <c r="B196" s="13">
        <f t="shared" si="18"/>
        <v>1910</v>
      </c>
      <c r="C196" s="13">
        <v>6.0124669021608297E-2</v>
      </c>
      <c r="D196">
        <v>6.9347796262138601</v>
      </c>
      <c r="E196">
        <f t="shared" si="19"/>
        <v>5.4835201264432303E-2</v>
      </c>
      <c r="F196" t="s">
        <v>303</v>
      </c>
      <c r="G196" t="s">
        <v>380</v>
      </c>
      <c r="H196" t="s">
        <v>456</v>
      </c>
      <c r="I196" s="1">
        <v>4.4798464548661503E-11</v>
      </c>
      <c r="J196" s="1">
        <f t="shared" si="20"/>
        <v>4479.8464548661505</v>
      </c>
      <c r="K196">
        <v>816.96544401523204</v>
      </c>
      <c r="L196" s="11">
        <v>0.95499999999999996</v>
      </c>
      <c r="M196" s="13">
        <v>0.32066490144857701</v>
      </c>
      <c r="N196">
        <v>16.015187535861202</v>
      </c>
      <c r="O196">
        <f t="shared" si="21"/>
        <v>0.29245440674363843</v>
      </c>
      <c r="P196" t="s">
        <v>1224</v>
      </c>
      <c r="Q196" t="s">
        <v>1225</v>
      </c>
      <c r="R196" t="s">
        <v>1226</v>
      </c>
      <c r="S196" s="1">
        <v>1.4858597724485699E-10</v>
      </c>
      <c r="T196" s="1">
        <f t="shared" si="22"/>
        <v>14858.597724485699</v>
      </c>
      <c r="U196">
        <v>508.06544137700502</v>
      </c>
      <c r="V196" s="11">
        <v>0.95499999999999996</v>
      </c>
      <c r="W196" s="13">
        <v>0.60124669021608301</v>
      </c>
      <c r="X196">
        <v>21.929698690166902</v>
      </c>
      <c r="Y196">
        <f t="shared" si="23"/>
        <v>0.54835201264432309</v>
      </c>
      <c r="Z196" t="s">
        <v>1824</v>
      </c>
      <c r="AA196" t="s">
        <v>1825</v>
      </c>
      <c r="AB196" t="s">
        <v>1826</v>
      </c>
      <c r="AC196" s="1">
        <v>5.34096777574423E-10</v>
      </c>
      <c r="AD196" s="1">
        <f t="shared" si="24"/>
        <v>53409.677757442303</v>
      </c>
      <c r="AE196">
        <v>974.00349640159595</v>
      </c>
      <c r="AF196" s="11">
        <v>0.95499999999999996</v>
      </c>
      <c r="AG196" s="13">
        <v>1.6033245072428901</v>
      </c>
      <c r="AH196">
        <v>35.811048002592997</v>
      </c>
      <c r="AI196">
        <f t="shared" si="25"/>
        <v>1.4622720337181967</v>
      </c>
      <c r="AJ196" t="s">
        <v>2424</v>
      </c>
      <c r="AK196" t="s">
        <v>2425</v>
      </c>
      <c r="AL196" t="s">
        <v>2426</v>
      </c>
      <c r="AM196" s="1">
        <v>4.3483592369552499E-9</v>
      </c>
      <c r="AN196" s="1">
        <f t="shared" si="26"/>
        <v>434835.92369552498</v>
      </c>
      <c r="AO196">
        <v>2973.7006088384601</v>
      </c>
    </row>
    <row r="197" spans="1:41" x14ac:dyDescent="0.25">
      <c r="A197" s="11">
        <v>0.96</v>
      </c>
      <c r="B197" s="13">
        <f t="shared" si="18"/>
        <v>1920</v>
      </c>
      <c r="C197" s="13">
        <v>6.0439457864653302E-2</v>
      </c>
      <c r="D197">
        <v>6.9710873729479603</v>
      </c>
      <c r="E197">
        <f t="shared" si="19"/>
        <v>5.570100436806448E-2</v>
      </c>
      <c r="F197" t="s">
        <v>304</v>
      </c>
      <c r="G197" t="s">
        <v>381</v>
      </c>
      <c r="H197" t="s">
        <v>457</v>
      </c>
      <c r="I197" s="1">
        <v>4.5297186747827198E-11</v>
      </c>
      <c r="J197" s="1">
        <f t="shared" si="20"/>
        <v>4529.71867478272</v>
      </c>
      <c r="K197">
        <v>813.22028681044299</v>
      </c>
      <c r="L197" s="11">
        <v>0.96</v>
      </c>
      <c r="M197" s="13">
        <v>0.322343775278151</v>
      </c>
      <c r="N197">
        <v>16.099036685263599</v>
      </c>
      <c r="O197">
        <f t="shared" si="21"/>
        <v>0.29707202329634391</v>
      </c>
      <c r="P197" t="s">
        <v>1227</v>
      </c>
      <c r="Q197" t="s">
        <v>1228</v>
      </c>
      <c r="R197" t="s">
        <v>1229</v>
      </c>
      <c r="S197" s="1">
        <v>1.5098226950290101E-10</v>
      </c>
      <c r="T197" s="1">
        <f t="shared" si="22"/>
        <v>15098.226950290102</v>
      </c>
      <c r="U197">
        <v>508.23456153017997</v>
      </c>
      <c r="V197" s="11">
        <v>0.96</v>
      </c>
      <c r="W197" s="13">
        <v>0.60439457864653301</v>
      </c>
      <c r="X197">
        <v>22.044513866555199</v>
      </c>
      <c r="Y197">
        <f t="shared" si="23"/>
        <v>0.55701004368064477</v>
      </c>
      <c r="Z197" t="s">
        <v>1827</v>
      </c>
      <c r="AA197" t="s">
        <v>1828</v>
      </c>
      <c r="AB197" t="s">
        <v>1829</v>
      </c>
      <c r="AC197" s="1">
        <v>5.46539526335705E-10</v>
      </c>
      <c r="AD197" s="1">
        <f t="shared" si="24"/>
        <v>54653.952633570501</v>
      </c>
      <c r="AE197">
        <v>981.20228268102198</v>
      </c>
      <c r="AF197" s="11">
        <v>0.96</v>
      </c>
      <c r="AG197" s="13">
        <v>1.6117188763907599</v>
      </c>
      <c r="AH197">
        <v>35.998540400512397</v>
      </c>
      <c r="AI197">
        <f t="shared" si="25"/>
        <v>1.4853601164817243</v>
      </c>
      <c r="AJ197" t="s">
        <v>2427</v>
      </c>
      <c r="AK197" t="s">
        <v>2428</v>
      </c>
      <c r="AL197" t="s">
        <v>2429</v>
      </c>
      <c r="AM197" s="1">
        <v>4.4259885260285903E-9</v>
      </c>
      <c r="AN197" s="1">
        <f t="shared" si="26"/>
        <v>442598.85260285903</v>
      </c>
      <c r="AO197">
        <v>2979.74105869501</v>
      </c>
    </row>
    <row r="198" spans="1:41" x14ac:dyDescent="0.25">
      <c r="A198" s="11">
        <v>0.96499999999999997</v>
      </c>
      <c r="B198" s="13">
        <f t="shared" si="18"/>
        <v>1930</v>
      </c>
      <c r="C198" s="13">
        <v>6.0754246707698398E-2</v>
      </c>
      <c r="D198">
        <v>7.0073951196820703</v>
      </c>
      <c r="E198">
        <f t="shared" si="19"/>
        <v>5.6575873390376438E-2</v>
      </c>
      <c r="F198" t="s">
        <v>305</v>
      </c>
      <c r="G198" t="s">
        <v>382</v>
      </c>
      <c r="H198" t="s">
        <v>458</v>
      </c>
      <c r="I198" s="1">
        <v>4.5798672548544903E-11</v>
      </c>
      <c r="J198" s="1">
        <f t="shared" si="20"/>
        <v>4579.8672548544901</v>
      </c>
      <c r="K198">
        <v>809.50889140555898</v>
      </c>
      <c r="L198" s="11">
        <v>0.96499999999999997</v>
      </c>
      <c r="M198" s="13">
        <v>0.32402264910772499</v>
      </c>
      <c r="N198">
        <v>16.182885834665999</v>
      </c>
      <c r="O198">
        <f t="shared" si="21"/>
        <v>0.30173799141534119</v>
      </c>
      <c r="P198" t="s">
        <v>1230</v>
      </c>
      <c r="Q198" t="s">
        <v>1231</v>
      </c>
      <c r="R198" t="s">
        <v>1232</v>
      </c>
      <c r="S198" s="1">
        <v>1.5341560864510099E-10</v>
      </c>
      <c r="T198" s="1">
        <f t="shared" si="22"/>
        <v>15341.560864510098</v>
      </c>
      <c r="U198">
        <v>508.439815369239</v>
      </c>
      <c r="V198" s="11">
        <v>0.96499999999999997</v>
      </c>
      <c r="W198" s="13">
        <v>0.60754246707698401</v>
      </c>
      <c r="X198">
        <v>22.159329042943501</v>
      </c>
      <c r="Y198">
        <f t="shared" si="23"/>
        <v>0.56575873390376441</v>
      </c>
      <c r="Z198" t="s">
        <v>1830</v>
      </c>
      <c r="AA198" t="s">
        <v>1831</v>
      </c>
      <c r="AB198" t="s">
        <v>1832</v>
      </c>
      <c r="AC198" s="1">
        <v>5.5922411738052001E-10</v>
      </c>
      <c r="AD198" s="1">
        <f t="shared" si="24"/>
        <v>55922.411738052004</v>
      </c>
      <c r="AE198">
        <v>988.44981768437799</v>
      </c>
      <c r="AF198" s="11">
        <v>0.96499999999999997</v>
      </c>
      <c r="AG198" s="13">
        <v>1.62011324553862</v>
      </c>
      <c r="AH198">
        <v>36.186032798431697</v>
      </c>
      <c r="AI198">
        <f t="shared" si="25"/>
        <v>1.5086899570767014</v>
      </c>
      <c r="AJ198" t="s">
        <v>2430</v>
      </c>
      <c r="AK198" t="s">
        <v>2431</v>
      </c>
      <c r="AL198" t="s">
        <v>2432</v>
      </c>
      <c r="AM198" s="1">
        <v>4.5044854678851001E-9</v>
      </c>
      <c r="AN198" s="1">
        <f t="shared" si="26"/>
        <v>450448.54678850999</v>
      </c>
      <c r="AO198">
        <v>2985.6932809529399</v>
      </c>
    </row>
    <row r="199" spans="1:41" x14ac:dyDescent="0.25">
      <c r="A199" s="11">
        <v>0.97</v>
      </c>
      <c r="B199" s="13">
        <f t="shared" ref="B199:B205" si="27">2*A199*1000</f>
        <v>1940</v>
      </c>
      <c r="C199" s="13">
        <v>6.10690355507435E-2</v>
      </c>
      <c r="D199">
        <v>7.0437028664161696</v>
      </c>
      <c r="E199">
        <f t="shared" ref="E199:E205" si="28">C199*A199*A199</f>
        <v>5.7459855549694558E-2</v>
      </c>
      <c r="F199" t="s">
        <v>306</v>
      </c>
      <c r="G199" t="s">
        <v>383</v>
      </c>
      <c r="H199" t="s">
        <v>459</v>
      </c>
      <c r="I199" s="1">
        <v>4.6302922761404397E-11</v>
      </c>
      <c r="J199" s="1">
        <f t="shared" ref="J199:J205" si="29">100000000000000*I199</f>
        <v>4630.2922761404398</v>
      </c>
      <c r="K199">
        <v>805.83082429365004</v>
      </c>
      <c r="L199" s="11">
        <v>0.97</v>
      </c>
      <c r="M199" s="13">
        <v>0.32570152293729898</v>
      </c>
      <c r="N199">
        <v>16.266734984068499</v>
      </c>
      <c r="O199">
        <f t="shared" ref="O199:O205" si="30">M199*L199*L199</f>
        <v>0.30645256293170459</v>
      </c>
      <c r="P199" t="s">
        <v>1233</v>
      </c>
      <c r="Q199" t="s">
        <v>1234</v>
      </c>
      <c r="R199" t="s">
        <v>1235</v>
      </c>
      <c r="S199" s="1">
        <v>1.5588657982812599E-10</v>
      </c>
      <c r="T199" s="1">
        <f t="shared" ref="T199:T205" si="31">100000000000000*S199</f>
        <v>15588.6579828126</v>
      </c>
      <c r="U199">
        <v>508.68094669146899</v>
      </c>
      <c r="V199" s="11">
        <v>0.97</v>
      </c>
      <c r="W199" s="13">
        <v>0.610690355507435</v>
      </c>
      <c r="X199">
        <v>22.274144219331799</v>
      </c>
      <c r="Y199">
        <f t="shared" ref="Y199:Y205" si="32">W199*V199*V199</f>
        <v>0.5745985554969455</v>
      </c>
      <c r="Z199" t="s">
        <v>1833</v>
      </c>
      <c r="AA199" t="s">
        <v>1834</v>
      </c>
      <c r="AB199" t="s">
        <v>1835</v>
      </c>
      <c r="AC199" s="1">
        <v>5.7215381539038E-10</v>
      </c>
      <c r="AD199" s="1">
        <f t="shared" ref="AD199:AD205" si="33">100000000000000*AC199</f>
        <v>57215.381539037997</v>
      </c>
      <c r="AE199">
        <v>995.74530760097298</v>
      </c>
      <c r="AF199" s="11">
        <v>0.97</v>
      </c>
      <c r="AG199" s="13">
        <v>1.6285076146864901</v>
      </c>
      <c r="AH199">
        <v>36.373525196350997</v>
      </c>
      <c r="AI199">
        <f t="shared" ref="AI199:AI205" si="34">AG199*AF199*AF199</f>
        <v>1.5322628146585184</v>
      </c>
      <c r="AJ199" t="s">
        <v>2433</v>
      </c>
      <c r="AK199" t="s">
        <v>2434</v>
      </c>
      <c r="AL199" t="s">
        <v>2435</v>
      </c>
      <c r="AM199" s="1">
        <v>4.5838568044309201E-9</v>
      </c>
      <c r="AN199" s="1">
        <f t="shared" ref="AN199:AN205" si="35">100000000000000*AM199</f>
        <v>458385.68044309202</v>
      </c>
      <c r="AO199">
        <v>2991.56042982905</v>
      </c>
    </row>
    <row r="200" spans="1:41" x14ac:dyDescent="0.25">
      <c r="A200" s="11">
        <v>0.97499999999999998</v>
      </c>
      <c r="B200" s="13">
        <f t="shared" si="27"/>
        <v>1950</v>
      </c>
      <c r="C200" s="13">
        <v>6.1383824393788498E-2</v>
      </c>
      <c r="D200">
        <v>7.0800106131502796</v>
      </c>
      <c r="E200">
        <f t="shared" si="28"/>
        <v>5.8352998064345185E-2</v>
      </c>
      <c r="F200" t="s">
        <v>307</v>
      </c>
      <c r="G200" t="s">
        <v>384</v>
      </c>
      <c r="H200" t="s">
        <v>460</v>
      </c>
      <c r="I200" s="1">
        <v>4.6809938212895501E-11</v>
      </c>
      <c r="J200" s="1">
        <f t="shared" si="29"/>
        <v>4680.9938212895504</v>
      </c>
      <c r="K200">
        <v>802.18565910321695</v>
      </c>
      <c r="L200" s="11">
        <v>0.97499999999999998</v>
      </c>
      <c r="M200" s="13">
        <v>0.32738039676687197</v>
      </c>
      <c r="N200">
        <v>16.3505841334709</v>
      </c>
      <c r="O200">
        <f t="shared" si="30"/>
        <v>0.31121598967650765</v>
      </c>
      <c r="P200" t="s">
        <v>1236</v>
      </c>
      <c r="Q200" t="s">
        <v>1237</v>
      </c>
      <c r="R200" t="s">
        <v>1238</v>
      </c>
      <c r="S200" s="1">
        <v>1.58395775447902E-10</v>
      </c>
      <c r="T200" s="1">
        <f t="shared" si="31"/>
        <v>15839.5775447902</v>
      </c>
      <c r="U200">
        <v>508.95770365958998</v>
      </c>
      <c r="V200" s="11">
        <v>0.97499999999999998</v>
      </c>
      <c r="W200" s="13">
        <v>0.613838243937885</v>
      </c>
      <c r="X200">
        <v>22.3889593957202</v>
      </c>
      <c r="Y200">
        <f t="shared" si="32"/>
        <v>0.58352998064345185</v>
      </c>
      <c r="Z200" t="s">
        <v>1836</v>
      </c>
      <c r="AA200" t="s">
        <v>1837</v>
      </c>
      <c r="AB200" t="s">
        <v>1838</v>
      </c>
      <c r="AC200" s="1">
        <v>5.8533189783171401E-10</v>
      </c>
      <c r="AD200" s="1">
        <f t="shared" si="33"/>
        <v>58533.189783171401</v>
      </c>
      <c r="AE200">
        <v>1003.087959913</v>
      </c>
      <c r="AF200" s="11">
        <v>0.97499999999999998</v>
      </c>
      <c r="AG200" s="13">
        <v>1.6369019838343599</v>
      </c>
      <c r="AH200">
        <v>36.561017594270403</v>
      </c>
      <c r="AI200">
        <f t="shared" si="34"/>
        <v>1.5560799483825385</v>
      </c>
      <c r="AJ200" t="s">
        <v>2436</v>
      </c>
      <c r="AK200" t="s">
        <v>2437</v>
      </c>
      <c r="AL200" t="s">
        <v>2438</v>
      </c>
      <c r="AM200" s="1">
        <v>4.6641093790921296E-9</v>
      </c>
      <c r="AN200" s="1">
        <f t="shared" si="35"/>
        <v>466410.93790921295</v>
      </c>
      <c r="AO200">
        <v>2997.3455952184299</v>
      </c>
    </row>
    <row r="201" spans="1:41" x14ac:dyDescent="0.25">
      <c r="A201" s="11">
        <v>0.98</v>
      </c>
      <c r="B201" s="13">
        <f t="shared" si="27"/>
        <v>1960</v>
      </c>
      <c r="C201" s="13">
        <v>6.1698613236833601E-2</v>
      </c>
      <c r="D201">
        <v>7.1163183598843798</v>
      </c>
      <c r="E201">
        <f t="shared" si="28"/>
        <v>5.9255348152654992E-2</v>
      </c>
      <c r="F201" t="s">
        <v>308</v>
      </c>
      <c r="G201" t="s">
        <v>385</v>
      </c>
      <c r="H201" t="s">
        <v>461</v>
      </c>
      <c r="I201" s="1">
        <v>4.7319719745597699E-11</v>
      </c>
      <c r="J201" s="1">
        <f t="shared" si="29"/>
        <v>4731.9719745597695</v>
      </c>
      <c r="K201">
        <v>798.57297646267295</v>
      </c>
      <c r="L201" s="11">
        <v>0.98</v>
      </c>
      <c r="M201" s="13">
        <v>0.32905927059644602</v>
      </c>
      <c r="N201">
        <v>16.4344332828733</v>
      </c>
      <c r="O201">
        <f t="shared" si="30"/>
        <v>0.31602852348082677</v>
      </c>
      <c r="P201" t="s">
        <v>1239</v>
      </c>
      <c r="Q201" t="s">
        <v>1240</v>
      </c>
      <c r="R201" t="s">
        <v>1241</v>
      </c>
      <c r="S201" s="1">
        <v>1.6094379517034E-10</v>
      </c>
      <c r="T201" s="1">
        <f t="shared" si="31"/>
        <v>16094.379517034</v>
      </c>
      <c r="U201">
        <v>509.26983867677501</v>
      </c>
      <c r="V201" s="11">
        <v>0.98</v>
      </c>
      <c r="W201" s="13">
        <v>0.61698613236833599</v>
      </c>
      <c r="X201">
        <v>22.503774572108501</v>
      </c>
      <c r="Y201">
        <f t="shared" si="32"/>
        <v>0.59255348152654985</v>
      </c>
      <c r="Z201" t="s">
        <v>1839</v>
      </c>
      <c r="AA201" t="s">
        <v>1840</v>
      </c>
      <c r="AB201" t="s">
        <v>1841</v>
      </c>
      <c r="AC201" s="1">
        <v>5.9876165451708497E-10</v>
      </c>
      <c r="AD201" s="1">
        <f t="shared" si="33"/>
        <v>59876.165451708497</v>
      </c>
      <c r="AE201">
        <v>1010.47698340164</v>
      </c>
      <c r="AF201" s="11">
        <v>0.98</v>
      </c>
      <c r="AG201" s="13">
        <v>1.64529635298223</v>
      </c>
      <c r="AH201">
        <v>36.748509992189703</v>
      </c>
      <c r="AI201">
        <f t="shared" si="34"/>
        <v>1.5801426174041338</v>
      </c>
      <c r="AJ201" t="s">
        <v>2439</v>
      </c>
      <c r="AK201" t="s">
        <v>2440</v>
      </c>
      <c r="AL201" t="s">
        <v>2441</v>
      </c>
      <c r="AM201" s="1">
        <v>4.7452501328258999E-9</v>
      </c>
      <c r="AN201" s="1">
        <f t="shared" si="35"/>
        <v>474525.01328258996</v>
      </c>
      <c r="AO201">
        <v>3003.0518008693598</v>
      </c>
    </row>
    <row r="202" spans="1:41" x14ac:dyDescent="0.25">
      <c r="A202" s="11">
        <v>0.98499999999999999</v>
      </c>
      <c r="B202" s="13">
        <f t="shared" si="27"/>
        <v>1970</v>
      </c>
      <c r="C202" s="13">
        <v>6.2013402079878703E-2</v>
      </c>
      <c r="D202">
        <v>7.15262610661848</v>
      </c>
      <c r="E202">
        <f t="shared" si="28"/>
        <v>6.0166953032950311E-2</v>
      </c>
      <c r="F202" t="s">
        <v>650</v>
      </c>
      <c r="G202" t="s">
        <v>386</v>
      </c>
      <c r="H202" t="s">
        <v>651</v>
      </c>
      <c r="I202" s="1">
        <v>4.7832268218186001E-11</v>
      </c>
      <c r="J202" s="1">
        <f t="shared" si="29"/>
        <v>4783.2268218186</v>
      </c>
      <c r="K202">
        <v>794.99236386444204</v>
      </c>
      <c r="L202" s="11">
        <v>0.98499999999999999</v>
      </c>
      <c r="M202" s="13">
        <v>0.33073814442602001</v>
      </c>
      <c r="N202">
        <v>16.518282432275701</v>
      </c>
      <c r="O202">
        <f t="shared" si="30"/>
        <v>0.32089041617573527</v>
      </c>
      <c r="P202" t="s">
        <v>1242</v>
      </c>
      <c r="Q202" t="s">
        <v>1243</v>
      </c>
      <c r="R202" t="s">
        <v>1244</v>
      </c>
      <c r="S202" s="1">
        <v>1.63531245962445E-10</v>
      </c>
      <c r="T202" s="1">
        <f t="shared" si="31"/>
        <v>16353.124596244501</v>
      </c>
      <c r="U202">
        <v>509.61710826816102</v>
      </c>
      <c r="V202" s="11">
        <v>0.98499999999999999</v>
      </c>
      <c r="W202" s="13">
        <v>0.62013402079878699</v>
      </c>
      <c r="X202">
        <v>22.618589748496799</v>
      </c>
      <c r="Y202">
        <f t="shared" si="32"/>
        <v>0.6016695303295031</v>
      </c>
      <c r="Z202" t="s">
        <v>1842</v>
      </c>
      <c r="AA202" t="s">
        <v>1843</v>
      </c>
      <c r="AB202" t="s">
        <v>1844</v>
      </c>
      <c r="AC202" s="1">
        <v>6.1244638716488605E-10</v>
      </c>
      <c r="AD202" s="1">
        <f t="shared" si="33"/>
        <v>61244.638716488604</v>
      </c>
      <c r="AE202">
        <v>1017.9115881595</v>
      </c>
      <c r="AF202" s="11">
        <v>0.98499999999999999</v>
      </c>
      <c r="AG202" s="13">
        <v>1.6536907221301</v>
      </c>
      <c r="AH202">
        <v>36.936002390109003</v>
      </c>
      <c r="AI202">
        <f t="shared" si="34"/>
        <v>1.6044520808786762</v>
      </c>
      <c r="AJ202" t="s">
        <v>2442</v>
      </c>
      <c r="AK202" t="s">
        <v>2443</v>
      </c>
      <c r="AL202" t="s">
        <v>2444</v>
      </c>
      <c r="AM202" s="1">
        <v>4.8272860999441002E-9</v>
      </c>
      <c r="AN202" s="1">
        <f t="shared" si="35"/>
        <v>482728.60999441001</v>
      </c>
      <c r="AO202">
        <v>3008.6820027061499</v>
      </c>
    </row>
    <row r="203" spans="1:41" x14ac:dyDescent="0.25">
      <c r="A203" s="11">
        <v>0.99</v>
      </c>
      <c r="B203" s="13">
        <f t="shared" si="27"/>
        <v>1980</v>
      </c>
      <c r="C203" s="13">
        <v>6.2328190922923798E-2</v>
      </c>
      <c r="D203">
        <v>7.1889338533525899</v>
      </c>
      <c r="E203">
        <f t="shared" si="28"/>
        <v>6.1087859923557614E-2</v>
      </c>
      <c r="F203" t="s">
        <v>652</v>
      </c>
      <c r="G203" t="s">
        <v>387</v>
      </c>
      <c r="H203" t="s">
        <v>653</v>
      </c>
      <c r="I203" s="1">
        <v>4.8347584505802198E-11</v>
      </c>
      <c r="J203" s="1">
        <f t="shared" si="29"/>
        <v>4834.7584505802197</v>
      </c>
      <c r="K203">
        <v>791.44341553791605</v>
      </c>
      <c r="L203" s="11">
        <v>0.99</v>
      </c>
      <c r="M203" s="13">
        <v>0.332417018255593</v>
      </c>
      <c r="N203">
        <v>16.602131581678101</v>
      </c>
      <c r="O203">
        <f t="shared" si="30"/>
        <v>0.3258019195923067</v>
      </c>
      <c r="P203" t="s">
        <v>1245</v>
      </c>
      <c r="Q203" t="s">
        <v>1246</v>
      </c>
      <c r="R203" t="s">
        <v>1247</v>
      </c>
      <c r="S203" s="1">
        <v>1.6615874212118E-10</v>
      </c>
      <c r="T203" s="1">
        <f t="shared" si="31"/>
        <v>16615.874212118</v>
      </c>
      <c r="U203">
        <v>509.99927296040102</v>
      </c>
      <c r="V203" s="11">
        <v>0.99</v>
      </c>
      <c r="W203" s="13">
        <v>0.62328190922923798</v>
      </c>
      <c r="X203">
        <v>22.7334049248851</v>
      </c>
      <c r="Y203">
        <f t="shared" si="32"/>
        <v>0.61087859923557619</v>
      </c>
      <c r="Z203" t="s">
        <v>1845</v>
      </c>
      <c r="AA203" t="s">
        <v>1846</v>
      </c>
      <c r="AB203" t="s">
        <v>1847</v>
      </c>
      <c r="AC203" s="1">
        <v>6.2638940895349204E-10</v>
      </c>
      <c r="AD203" s="1">
        <f t="shared" si="33"/>
        <v>62638.940895349202</v>
      </c>
      <c r="AE203">
        <v>1025.3909856022501</v>
      </c>
      <c r="AF203" s="11">
        <v>0.99</v>
      </c>
      <c r="AG203" s="13">
        <v>1.6620850912779701</v>
      </c>
      <c r="AH203">
        <v>37.123494788028403</v>
      </c>
      <c r="AI203">
        <f t="shared" si="34"/>
        <v>1.6290095979615384</v>
      </c>
      <c r="AJ203" t="s">
        <v>2445</v>
      </c>
      <c r="AK203" t="s">
        <v>2446</v>
      </c>
      <c r="AL203" t="s">
        <v>2447</v>
      </c>
      <c r="AM203" s="1">
        <v>4.9102244037556798E-9</v>
      </c>
      <c r="AN203" s="1">
        <f t="shared" si="35"/>
        <v>491022.440375568</v>
      </c>
      <c r="AO203">
        <v>3014.2390872957999</v>
      </c>
    </row>
    <row r="204" spans="1:41" x14ac:dyDescent="0.25">
      <c r="A204" s="11">
        <v>0.995</v>
      </c>
      <c r="B204" s="13">
        <f t="shared" si="27"/>
        <v>1990</v>
      </c>
      <c r="C204" s="13">
        <v>6.2642979765968804E-2</v>
      </c>
      <c r="D204">
        <v>7.2252416000866901</v>
      </c>
      <c r="E204">
        <f t="shared" si="28"/>
        <v>6.2018116042803266E-2</v>
      </c>
      <c r="F204" t="s">
        <v>309</v>
      </c>
      <c r="G204" t="s">
        <v>388</v>
      </c>
      <c r="H204" t="s">
        <v>462</v>
      </c>
      <c r="I204" s="1">
        <v>4.8865669499940397E-11</v>
      </c>
      <c r="J204" s="1">
        <f t="shared" si="29"/>
        <v>4886.5669499940395</v>
      </c>
      <c r="K204">
        <v>787.92573231690199</v>
      </c>
      <c r="L204" s="11">
        <v>0.995</v>
      </c>
      <c r="M204" s="13">
        <v>0.33409589208516699</v>
      </c>
      <c r="N204">
        <v>16.685980731080502</v>
      </c>
      <c r="O204">
        <f t="shared" si="30"/>
        <v>0.33076328556161749</v>
      </c>
      <c r="P204" t="s">
        <v>1248</v>
      </c>
      <c r="Q204" t="s">
        <v>1249</v>
      </c>
      <c r="R204" t="s">
        <v>1250</v>
      </c>
      <c r="S204" s="1">
        <v>1.68826905302424E-10</v>
      </c>
      <c r="T204" s="1">
        <f t="shared" si="31"/>
        <v>16882.690530242398</v>
      </c>
      <c r="U204">
        <v>510.41609716678698</v>
      </c>
      <c r="V204" s="11">
        <v>0.995</v>
      </c>
      <c r="W204" s="13">
        <v>0.62642979765968798</v>
      </c>
      <c r="X204">
        <v>22.848220101273402</v>
      </c>
      <c r="Y204">
        <f t="shared" si="32"/>
        <v>0.62018116042803262</v>
      </c>
      <c r="Z204" t="s">
        <v>1848</v>
      </c>
      <c r="AA204" t="s">
        <v>1849</v>
      </c>
      <c r="AB204" t="s">
        <v>1850</v>
      </c>
      <c r="AC204" s="1">
        <v>6.4059404407646203E-10</v>
      </c>
      <c r="AD204" s="1">
        <f t="shared" si="33"/>
        <v>64059.404407646201</v>
      </c>
      <c r="AE204">
        <v>1032.9143884898699</v>
      </c>
      <c r="AF204" s="11">
        <v>0.995</v>
      </c>
      <c r="AG204" s="13">
        <v>1.6704794604258399</v>
      </c>
      <c r="AH204">
        <v>37.310987185947702</v>
      </c>
      <c r="AI204">
        <f t="shared" si="34"/>
        <v>1.6538164278080922</v>
      </c>
      <c r="AJ204" t="s">
        <v>2448</v>
      </c>
      <c r="AK204" t="s">
        <v>2449</v>
      </c>
      <c r="AL204" t="s">
        <v>2450</v>
      </c>
      <c r="AM204" s="1">
        <v>4.9940722520416404E-9</v>
      </c>
      <c r="AN204" s="1">
        <f t="shared" si="35"/>
        <v>499407.22520416405</v>
      </c>
      <c r="AO204">
        <v>3019.7258704586802</v>
      </c>
    </row>
    <row r="205" spans="1:41" x14ac:dyDescent="0.25">
      <c r="A205" s="11">
        <v>1</v>
      </c>
      <c r="B205" s="13">
        <f t="shared" si="27"/>
        <v>2000</v>
      </c>
      <c r="C205" s="13">
        <v>6.2957768609013906E-2</v>
      </c>
      <c r="D205">
        <v>7.2615493468208001</v>
      </c>
      <c r="E205">
        <f t="shared" si="28"/>
        <v>6.2957768609013906E-2</v>
      </c>
      <c r="F205" t="s">
        <v>310</v>
      </c>
      <c r="G205" t="s">
        <v>389</v>
      </c>
      <c r="H205" t="s">
        <v>463</v>
      </c>
      <c r="I205" s="1">
        <v>4.9386524108651602E-11</v>
      </c>
      <c r="J205" s="1">
        <f t="shared" si="29"/>
        <v>4938.6524108651602</v>
      </c>
      <c r="K205">
        <v>784.43892151509306</v>
      </c>
      <c r="L205" s="11">
        <v>1</v>
      </c>
      <c r="M205" s="13">
        <v>0.33577476591474098</v>
      </c>
      <c r="N205">
        <v>16.769829880483002</v>
      </c>
      <c r="O205">
        <f t="shared" si="30"/>
        <v>0.33577476591474098</v>
      </c>
      <c r="P205" t="s">
        <v>1251</v>
      </c>
      <c r="Q205" t="s">
        <v>1252</v>
      </c>
      <c r="R205" t="s">
        <v>1253</v>
      </c>
      <c r="S205" s="1">
        <v>1.7153636455045499E-10</v>
      </c>
      <c r="T205" s="1">
        <f t="shared" si="31"/>
        <v>17153.6364550455</v>
      </c>
      <c r="U205">
        <v>510.86734907891099</v>
      </c>
      <c r="V205" s="11">
        <v>1</v>
      </c>
      <c r="W205" s="13">
        <v>0.62957768609013898</v>
      </c>
      <c r="X205">
        <v>22.963035277661699</v>
      </c>
      <c r="Y205">
        <f t="shared" si="32"/>
        <v>0.62957768609013898</v>
      </c>
      <c r="Z205" t="s">
        <v>1851</v>
      </c>
      <c r="AA205" t="s">
        <v>1852</v>
      </c>
      <c r="AB205" t="s">
        <v>1853</v>
      </c>
      <c r="AC205" s="1">
        <v>6.5506362729189903E-10</v>
      </c>
      <c r="AD205" s="1">
        <f t="shared" si="33"/>
        <v>65506.362729189903</v>
      </c>
      <c r="AE205">
        <v>1040.48101094566</v>
      </c>
      <c r="AF205" s="11">
        <v>1</v>
      </c>
      <c r="AG205" s="13">
        <v>1.6788738295737</v>
      </c>
      <c r="AH205">
        <v>37.498479583867102</v>
      </c>
      <c r="AI205">
        <f t="shared" si="34"/>
        <v>1.6788738295737</v>
      </c>
      <c r="AJ205" t="s">
        <v>2451</v>
      </c>
      <c r="AK205" t="s">
        <v>2452</v>
      </c>
      <c r="AL205" t="s">
        <v>2453</v>
      </c>
      <c r="AM205" s="1">
        <v>5.0788369323660004E-9</v>
      </c>
      <c r="AN205" s="1">
        <f t="shared" si="35"/>
        <v>507883.69323660003</v>
      </c>
      <c r="AO205">
        <v>3025.1450960169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workbookViewId="0">
      <selection activeCell="A2" sqref="A2"/>
    </sheetView>
  </sheetViews>
  <sheetFormatPr defaultRowHeight="15" x14ac:dyDescent="0.25"/>
  <cols>
    <col min="1" max="1" width="9.5703125" bestFit="1" customWidth="1"/>
    <col min="2" max="2" width="13.28515625" bestFit="1" customWidth="1"/>
    <col min="3" max="3" width="28" bestFit="1" customWidth="1"/>
    <col min="4" max="4" width="27.42578125" bestFit="1" customWidth="1"/>
    <col min="5" max="5" width="25" bestFit="1" customWidth="1"/>
    <col min="6" max="6" width="28" bestFit="1" customWidth="1"/>
    <col min="7" max="7" width="27.42578125" bestFit="1" customWidth="1"/>
    <col min="8" max="8" width="25" bestFit="1" customWidth="1"/>
    <col min="9" max="9" width="33.42578125" bestFit="1" customWidth="1"/>
    <col min="10" max="11" width="33.42578125" customWidth="1"/>
    <col min="12" max="12" width="28" bestFit="1" customWidth="1"/>
    <col min="13" max="13" width="27.42578125" bestFit="1" customWidth="1"/>
    <col min="14" max="14" width="25" bestFit="1" customWidth="1"/>
  </cols>
  <sheetData>
    <row r="1" spans="1:14" ht="23.25" x14ac:dyDescent="0.35">
      <c r="A1" s="14" t="s">
        <v>2461</v>
      </c>
      <c r="C1" s="16" t="s">
        <v>4</v>
      </c>
      <c r="D1" s="16"/>
      <c r="E1" s="16"/>
      <c r="F1" s="16" t="s">
        <v>7</v>
      </c>
      <c r="G1" s="16"/>
      <c r="H1" s="16"/>
      <c r="L1" s="16" t="s">
        <v>9</v>
      </c>
      <c r="M1" s="16"/>
      <c r="N1" s="16"/>
    </row>
    <row r="2" spans="1:14" x14ac:dyDescent="0.25">
      <c r="A2" t="s">
        <v>3</v>
      </c>
      <c r="B2" t="s">
        <v>5</v>
      </c>
      <c r="C2" t="s">
        <v>0</v>
      </c>
      <c r="D2" s="4" t="s">
        <v>1</v>
      </c>
      <c r="E2" t="s">
        <v>2</v>
      </c>
      <c r="F2" t="s">
        <v>0</v>
      </c>
      <c r="G2" s="4" t="s">
        <v>1</v>
      </c>
      <c r="H2" t="s">
        <v>2</v>
      </c>
      <c r="I2" t="s">
        <v>8</v>
      </c>
      <c r="J2" t="s">
        <v>26</v>
      </c>
      <c r="K2" t="s">
        <v>27</v>
      </c>
      <c r="L2" t="s">
        <v>0</v>
      </c>
      <c r="M2" s="4" t="s">
        <v>1</v>
      </c>
      <c r="N2" t="s">
        <v>2</v>
      </c>
    </row>
    <row r="3" spans="1:14" x14ac:dyDescent="0.25">
      <c r="A3" s="1">
        <v>2.4999999999999999E-8</v>
      </c>
      <c r="B3" s="2">
        <f t="shared" ref="B3:B11" si="0">A3*2*1000000000</f>
        <v>50</v>
      </c>
      <c r="C3" s="1">
        <v>2.7068151232004999E-14</v>
      </c>
      <c r="D3" s="5">
        <v>9.6721207244707305E-11</v>
      </c>
      <c r="E3" s="1">
        <v>9.6748275396844999E-11</v>
      </c>
      <c r="F3" s="1">
        <v>2.65443541041367E-14</v>
      </c>
      <c r="G3" s="5">
        <v>9.672109072984E-11</v>
      </c>
      <c r="H3" s="1">
        <v>9.6747635084236494E-11</v>
      </c>
      <c r="I3">
        <f>(D3-G3)*2</f>
        <v>2.3302973460857413E-16</v>
      </c>
      <c r="J3">
        <v>1.9969517792491626E-11</v>
      </c>
      <c r="K3">
        <f>I3/2/J3</f>
        <v>5.8346359944703167E-6</v>
      </c>
      <c r="L3">
        <v>2.6864717288387265E-14</v>
      </c>
      <c r="M3" s="4">
        <v>1.1327926083418203E-10</v>
      </c>
      <c r="N3">
        <v>1.1330612555147042E-10</v>
      </c>
    </row>
    <row r="4" spans="1:14" x14ac:dyDescent="0.25">
      <c r="A4" s="1">
        <v>4.9999999999999998E-8</v>
      </c>
      <c r="B4" s="2">
        <f t="shared" si="0"/>
        <v>100</v>
      </c>
      <c r="C4" s="1">
        <v>2.79024718087473E-14</v>
      </c>
      <c r="D4" s="5">
        <v>9.6724094624367702E-11</v>
      </c>
      <c r="E4" s="1">
        <v>9.6751997098091805E-11</v>
      </c>
      <c r="F4" s="1">
        <v>2.6544353996314099E-14</v>
      </c>
      <c r="G4" s="5">
        <v>9.6721085417569901E-11</v>
      </c>
      <c r="H4" s="1">
        <v>9.6747629771348904E-11</v>
      </c>
      <c r="I4">
        <f t="shared" ref="I4:I11" si="1">(D4-G4)*2</f>
        <v>6.0184135956026409E-15</v>
      </c>
      <c r="J4">
        <v>1.9969517792491626E-11</v>
      </c>
      <c r="K4">
        <f t="shared" ref="K4:K11" si="2">I4/2/J4</f>
        <v>1.5069000809487534E-4</v>
      </c>
    </row>
    <row r="5" spans="1:14" x14ac:dyDescent="0.25">
      <c r="A5" s="1">
        <v>7.4999999999999997E-8</v>
      </c>
      <c r="B5" s="2">
        <f t="shared" si="0"/>
        <v>150</v>
      </c>
      <c r="C5" s="1">
        <v>2.90604837035549E-14</v>
      </c>
      <c r="D5" s="5">
        <v>9.6738372350640502E-11</v>
      </c>
      <c r="E5" s="1">
        <v>9.6767432832409605E-11</v>
      </c>
      <c r="F5" s="1">
        <v>2.65443538917834E-14</v>
      </c>
      <c r="G5" s="5">
        <v>9.6721080002223002E-11</v>
      </c>
      <c r="H5" s="1">
        <v>9.6747624355943702E-11</v>
      </c>
      <c r="I5">
        <f t="shared" si="1"/>
        <v>3.45846968349993E-14</v>
      </c>
      <c r="J5">
        <v>1.9969517792491626E-11</v>
      </c>
      <c r="K5">
        <f t="shared" si="2"/>
        <v>8.6593720475320788E-4</v>
      </c>
    </row>
    <row r="6" spans="1:14" x14ac:dyDescent="0.25">
      <c r="A6" s="1">
        <v>9.9999999999999995E-8</v>
      </c>
      <c r="B6" s="2">
        <f t="shared" si="0"/>
        <v>200</v>
      </c>
      <c r="C6" s="1">
        <v>3.0540497779014899E-14</v>
      </c>
      <c r="D6" s="5">
        <v>9.6774859668019598E-11</v>
      </c>
      <c r="E6" s="1">
        <v>9.6805400166219999E-11</v>
      </c>
      <c r="F6" s="1">
        <v>2.65443536579495E-14</v>
      </c>
      <c r="G6" s="5">
        <v>9.6721074539786702E-11</v>
      </c>
      <c r="H6" s="1">
        <v>9.6747618893244294E-11</v>
      </c>
      <c r="I6">
        <f t="shared" si="1"/>
        <v>1.0757025646579121E-13</v>
      </c>
      <c r="J6">
        <v>1.9969517792491626E-11</v>
      </c>
      <c r="K6">
        <f t="shared" si="2"/>
        <v>2.693361391686602E-3</v>
      </c>
    </row>
    <row r="7" spans="1:14" x14ac:dyDescent="0.25">
      <c r="A7" s="1">
        <v>1.2499999999999999E-7</v>
      </c>
      <c r="B7" s="2">
        <f t="shared" si="0"/>
        <v>250</v>
      </c>
      <c r="C7" s="1">
        <v>3.2342176041418697E-14</v>
      </c>
      <c r="D7" s="5">
        <v>9.6842159834612699E-11</v>
      </c>
      <c r="E7" s="1">
        <v>9.6874502010264702E-11</v>
      </c>
      <c r="F7" s="1">
        <v>2.6544353623080201E-14</v>
      </c>
      <c r="G7" s="5">
        <v>9.6721069163950396E-11</v>
      </c>
      <c r="H7" s="1">
        <v>9.6747613517484398E-11</v>
      </c>
      <c r="I7">
        <f t="shared" si="1"/>
        <v>2.4218134132460532E-13</v>
      </c>
      <c r="J7">
        <v>1.9969517792491626E-11</v>
      </c>
      <c r="K7">
        <f t="shared" si="2"/>
        <v>6.0637753961105536E-3</v>
      </c>
    </row>
    <row r="8" spans="1:14" x14ac:dyDescent="0.25">
      <c r="A8" s="1">
        <v>1.4999999999999999E-7</v>
      </c>
      <c r="B8" s="2">
        <f t="shared" si="0"/>
        <v>300</v>
      </c>
      <c r="C8" s="1">
        <v>3.4465383727348102E-14</v>
      </c>
      <c r="D8" s="5">
        <v>9.6944366667387701E-11</v>
      </c>
      <c r="E8" s="1">
        <v>9.6978832052737206E-11</v>
      </c>
      <c r="F8" s="1">
        <v>2.6544353934282701E-14</v>
      </c>
      <c r="G8" s="5">
        <v>9.6721063850025496E-11</v>
      </c>
      <c r="H8" s="1">
        <v>9.6747608205346195E-11</v>
      </c>
      <c r="I8">
        <f t="shared" si="1"/>
        <v>4.4660563472440975E-13</v>
      </c>
      <c r="J8">
        <v>1.9969517792491626E-11</v>
      </c>
      <c r="K8">
        <f t="shared" si="2"/>
        <v>1.1182183750384043E-2</v>
      </c>
    </row>
    <row r="9" spans="1:14" x14ac:dyDescent="0.25">
      <c r="A9" s="1">
        <v>1.7499999999999999E-7</v>
      </c>
      <c r="B9" s="2">
        <f t="shared" si="0"/>
        <v>350</v>
      </c>
      <c r="C9" s="1">
        <v>3.6910047881655101E-14</v>
      </c>
      <c r="D9" s="5">
        <v>9.7083640436124202E-11</v>
      </c>
      <c r="E9" s="1">
        <v>9.7120550482717703E-11</v>
      </c>
      <c r="F9" s="1">
        <v>2.65443537798515E-14</v>
      </c>
      <c r="G9" s="5">
        <v>9.6721056268622205E-11</v>
      </c>
      <c r="H9" s="1">
        <v>9.6747600623378496E-11</v>
      </c>
      <c r="I9">
        <f t="shared" si="1"/>
        <v>7.2516833500399551E-13</v>
      </c>
      <c r="J9">
        <v>1.9969517792491626E-11</v>
      </c>
      <c r="K9">
        <f t="shared" si="2"/>
        <v>1.8156881466528271E-2</v>
      </c>
    </row>
    <row r="10" spans="1:14" x14ac:dyDescent="0.25">
      <c r="A10" s="1">
        <v>1.9999999999999999E-7</v>
      </c>
      <c r="B10" s="2">
        <f t="shared" si="0"/>
        <v>400</v>
      </c>
      <c r="C10" s="1">
        <v>3.9676103836088003E-14</v>
      </c>
      <c r="D10" s="5">
        <v>9.7259680735213294E-11</v>
      </c>
      <c r="E10" s="1">
        <v>9.7299356838289899E-11</v>
      </c>
      <c r="F10" s="1">
        <v>2.6544353759974701E-14</v>
      </c>
      <c r="G10" s="5">
        <v>9.6721052778753301E-11</v>
      </c>
      <c r="H10" s="1">
        <v>9.6747597131755594E-11</v>
      </c>
      <c r="I10">
        <f t="shared" si="1"/>
        <v>1.0772559129199863E-12</v>
      </c>
      <c r="J10">
        <v>1.9969517792491626E-11</v>
      </c>
      <c r="K10">
        <f t="shared" si="2"/>
        <v>2.6972506900617942E-2</v>
      </c>
    </row>
    <row r="11" spans="1:14" x14ac:dyDescent="0.25">
      <c r="A11" s="1">
        <v>2.2499999999999999E-7</v>
      </c>
      <c r="B11" s="2">
        <f t="shared" si="0"/>
        <v>450</v>
      </c>
      <c r="C11" s="1">
        <v>4.2763498782958503E-14</v>
      </c>
      <c r="D11" s="5">
        <v>9.7472688035585298E-11</v>
      </c>
      <c r="E11" s="1">
        <v>9.7515451533451498E-11</v>
      </c>
      <c r="F11" s="1">
        <v>2.6544353122366799E-14</v>
      </c>
      <c r="G11" s="5">
        <v>9.6721048753175194E-11</v>
      </c>
      <c r="H11" s="1">
        <v>9.6747593106714405E-11</v>
      </c>
      <c r="I11">
        <f t="shared" si="1"/>
        <v>1.5032785648202093E-12</v>
      </c>
      <c r="J11">
        <v>1.9969517792491626E-11</v>
      </c>
      <c r="K11">
        <f t="shared" si="2"/>
        <v>3.763933061481909E-2</v>
      </c>
    </row>
    <row r="12" spans="1:14" x14ac:dyDescent="0.25">
      <c r="D12" s="1"/>
    </row>
    <row r="13" spans="1:14" x14ac:dyDescent="0.25">
      <c r="D13" s="1"/>
      <c r="F13" s="1"/>
    </row>
    <row r="14" spans="1:14" x14ac:dyDescent="0.25">
      <c r="D14" s="1"/>
      <c r="F14" s="1"/>
    </row>
    <row r="15" spans="1:14" x14ac:dyDescent="0.25">
      <c r="D15" s="1"/>
      <c r="F15" s="1"/>
    </row>
    <row r="16" spans="1:14" x14ac:dyDescent="0.25">
      <c r="D16" s="1"/>
      <c r="F16" s="1"/>
    </row>
    <row r="17" spans="4:6" x14ac:dyDescent="0.25">
      <c r="D17" s="1"/>
      <c r="F17" s="1"/>
    </row>
    <row r="18" spans="4:6" x14ac:dyDescent="0.25">
      <c r="D18" s="1"/>
      <c r="F18" s="1"/>
    </row>
    <row r="19" spans="4:6" x14ac:dyDescent="0.25">
      <c r="D19" s="1"/>
      <c r="F19" s="1"/>
    </row>
    <row r="20" spans="4:6" x14ac:dyDescent="0.25">
      <c r="D20" s="1"/>
      <c r="F20" s="1"/>
    </row>
    <row r="21" spans="4:6" x14ac:dyDescent="0.25">
      <c r="F21" s="1"/>
    </row>
  </sheetData>
  <mergeCells count="3">
    <mergeCell ref="C1:E1"/>
    <mergeCell ref="F1:H1"/>
    <mergeCell ref="L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workbookViewId="0">
      <selection activeCell="A2" sqref="A2"/>
    </sheetView>
  </sheetViews>
  <sheetFormatPr defaultRowHeight="15" x14ac:dyDescent="0.25"/>
  <cols>
    <col min="1" max="1" width="9.5703125" bestFit="1" customWidth="1"/>
    <col min="2" max="2" width="13.28515625" bestFit="1" customWidth="1"/>
    <col min="3" max="3" width="28" bestFit="1" customWidth="1"/>
    <col min="4" max="4" width="27.42578125" bestFit="1" customWidth="1"/>
    <col min="5" max="5" width="25" bestFit="1" customWidth="1"/>
    <col min="6" max="6" width="28" bestFit="1" customWidth="1"/>
    <col min="7" max="7" width="27.42578125" bestFit="1" customWidth="1"/>
    <col min="8" max="8" width="25" bestFit="1" customWidth="1"/>
    <col min="9" max="9" width="33.5703125" bestFit="1" customWidth="1"/>
    <col min="10" max="11" width="33.5703125" customWidth="1"/>
    <col min="12" max="12" width="28" bestFit="1" customWidth="1"/>
    <col min="13" max="13" width="27.42578125" bestFit="1" customWidth="1"/>
    <col min="14" max="14" width="25" bestFit="1" customWidth="1"/>
  </cols>
  <sheetData>
    <row r="1" spans="1:14" ht="23.25" x14ac:dyDescent="0.35">
      <c r="A1" s="14" t="s">
        <v>2460</v>
      </c>
      <c r="C1" s="16" t="s">
        <v>4</v>
      </c>
      <c r="D1" s="16"/>
      <c r="E1" s="16"/>
      <c r="F1" s="16" t="s">
        <v>7</v>
      </c>
      <c r="G1" s="16"/>
      <c r="H1" s="16"/>
      <c r="I1" s="6"/>
      <c r="J1" s="6"/>
      <c r="K1" s="6"/>
      <c r="L1" s="16" t="s">
        <v>9</v>
      </c>
      <c r="M1" s="16"/>
      <c r="N1" s="16"/>
    </row>
    <row r="2" spans="1:14" x14ac:dyDescent="0.25">
      <c r="A2" t="s">
        <v>3</v>
      </c>
      <c r="B2" t="s">
        <v>5</v>
      </c>
      <c r="C2" t="s">
        <v>0</v>
      </c>
      <c r="D2" s="4" t="s">
        <v>1</v>
      </c>
      <c r="E2" t="s">
        <v>2</v>
      </c>
      <c r="F2" t="s">
        <v>0</v>
      </c>
      <c r="G2" s="4" t="s">
        <v>1</v>
      </c>
      <c r="H2" t="s">
        <v>2</v>
      </c>
      <c r="I2" t="s">
        <v>8</v>
      </c>
      <c r="J2" t="s">
        <v>26</v>
      </c>
      <c r="K2" t="s">
        <v>27</v>
      </c>
      <c r="L2" t="s">
        <v>0</v>
      </c>
      <c r="M2" s="4" t="s">
        <v>1</v>
      </c>
      <c r="N2" t="s">
        <v>2</v>
      </c>
    </row>
    <row r="3" spans="1:14" x14ac:dyDescent="0.25">
      <c r="A3" s="1">
        <v>2.4999999999999999E-8</v>
      </c>
      <c r="B3" s="2">
        <f>A3*2*1000000000</f>
        <v>50</v>
      </c>
      <c r="C3" s="1">
        <v>6.1952230680029396E-14</v>
      </c>
      <c r="D3" s="5">
        <v>2.2308865862001901E-10</v>
      </c>
      <c r="E3" s="1">
        <v>2.2315061084712301E-10</v>
      </c>
      <c r="F3" s="1">
        <v>6.1224885571868306E-14</v>
      </c>
      <c r="G3" s="5">
        <v>2.2308621723668099E-10</v>
      </c>
      <c r="H3" s="1">
        <v>2.2314744212447901E-10</v>
      </c>
      <c r="I3">
        <f>(D3-G3)*2</f>
        <v>4.8827666760349083E-15</v>
      </c>
      <c r="J3">
        <v>1.6214956874085465E-12</v>
      </c>
      <c r="K3">
        <f>I3/2/J3</f>
        <v>1.5056366519970469E-3</v>
      </c>
      <c r="L3" s="1">
        <v>6.204802329163888E-14</v>
      </c>
      <c r="M3" s="5">
        <v>2.6163514543059282E-10</v>
      </c>
      <c r="N3">
        <v>2.6169719345388446E-10</v>
      </c>
    </row>
    <row r="4" spans="1:14" x14ac:dyDescent="0.25">
      <c r="A4" s="1">
        <v>4.9999999999999998E-8</v>
      </c>
      <c r="B4" s="2">
        <f t="shared" ref="B4:B11" si="0">A4*2*1000000000</f>
        <v>100</v>
      </c>
      <c r="C4" s="1">
        <v>6.3418522489225303E-14</v>
      </c>
      <c r="D4" s="5">
        <v>2.2312553979067801E-10</v>
      </c>
      <c r="E4" s="1">
        <v>2.23188958313425E-10</v>
      </c>
      <c r="F4" s="1">
        <v>6.1224886428392701E-14</v>
      </c>
      <c r="G4" s="5">
        <v>2.23086195025847E-10</v>
      </c>
      <c r="H4" s="1">
        <v>2.2314741991238801E-10</v>
      </c>
      <c r="I4">
        <f t="shared" ref="I4:I11" si="1">(D4-G4)*2</f>
        <v>7.8689529662022314E-14</v>
      </c>
      <c r="J4">
        <v>1.6214956874085465E-12</v>
      </c>
      <c r="K4">
        <f t="shared" ref="K4:K11" si="2">I4/2/J4</f>
        <v>2.4264489345569247E-2</v>
      </c>
      <c r="L4" s="1"/>
    </row>
    <row r="5" spans="1:14" x14ac:dyDescent="0.25">
      <c r="A5" s="1">
        <v>7.4999999999999997E-8</v>
      </c>
      <c r="B5" s="2">
        <f t="shared" si="0"/>
        <v>150</v>
      </c>
      <c r="C5" s="1">
        <v>6.5625995751589097E-14</v>
      </c>
      <c r="D5" s="5">
        <v>2.23237440814764E-10</v>
      </c>
      <c r="E5" s="1">
        <v>2.23303066812371E-10</v>
      </c>
      <c r="F5" s="1">
        <v>6.1224887532742597E-14</v>
      </c>
      <c r="G5" s="5">
        <v>2.2308617331556401E-10</v>
      </c>
      <c r="H5" s="1">
        <v>2.23147398203638E-10</v>
      </c>
      <c r="I5">
        <f t="shared" si="1"/>
        <v>3.0253499839998509E-13</v>
      </c>
      <c r="J5">
        <v>1.6214956874085465E-12</v>
      </c>
      <c r="K5">
        <f t="shared" si="2"/>
        <v>9.3288869267204963E-2</v>
      </c>
      <c r="L5" s="1"/>
      <c r="M5" s="1"/>
    </row>
    <row r="6" spans="1:14" x14ac:dyDescent="0.25">
      <c r="A6" s="1">
        <v>9.9999999999999995E-8</v>
      </c>
      <c r="B6" s="2">
        <f t="shared" si="0"/>
        <v>200</v>
      </c>
      <c r="C6" s="1">
        <v>6.85735647676415E-14</v>
      </c>
      <c r="D6" s="5">
        <v>2.23434256110941E-10</v>
      </c>
      <c r="E6" s="1">
        <v>2.2350282967902199E-10</v>
      </c>
      <c r="F6" s="1">
        <v>6.1224888681362899E-14</v>
      </c>
      <c r="G6" s="5">
        <v>2.2308615040459401E-10</v>
      </c>
      <c r="H6" s="1">
        <v>2.2314737529091199E-10</v>
      </c>
      <c r="I6">
        <f t="shared" si="1"/>
        <v>6.9621141269397701E-13</v>
      </c>
      <c r="J6">
        <v>1.6214956874085465E-12</v>
      </c>
      <c r="K6">
        <f t="shared" si="2"/>
        <v>0.21468185765163925</v>
      </c>
      <c r="L6" s="1"/>
      <c r="M6" s="1"/>
    </row>
    <row r="7" spans="1:14" x14ac:dyDescent="0.25">
      <c r="A7" s="1">
        <v>1.2499999999999999E-7</v>
      </c>
      <c r="B7" s="2">
        <f t="shared" si="0"/>
        <v>250</v>
      </c>
      <c r="C7" s="1">
        <v>7.2260091989242899E-14</v>
      </c>
      <c r="D7" s="5">
        <v>2.237147192681E-10</v>
      </c>
      <c r="E7" s="1">
        <v>2.2378697935774001E-10</v>
      </c>
      <c r="F7" s="1">
        <v>6.1224889081150298E-14</v>
      </c>
      <c r="G7" s="5">
        <v>2.2308612758067399E-10</v>
      </c>
      <c r="H7" s="1">
        <v>2.2314735246943399E-10</v>
      </c>
      <c r="I7">
        <f t="shared" si="1"/>
        <v>1.2571833748520292E-12</v>
      </c>
      <c r="J7">
        <v>1.6214956874085465E-12</v>
      </c>
      <c r="K7">
        <f t="shared" si="2"/>
        <v>0.38766164616239079</v>
      </c>
      <c r="L7" s="1"/>
      <c r="M7" s="1"/>
    </row>
    <row r="8" spans="1:14" x14ac:dyDescent="0.25">
      <c r="A8" s="1">
        <v>1.4999999999999999E-7</v>
      </c>
      <c r="B8" s="2">
        <f t="shared" si="0"/>
        <v>300</v>
      </c>
      <c r="C8" s="1">
        <v>7.6684211807531804E-14</v>
      </c>
      <c r="D8" s="5">
        <v>2.2407700867290199E-10</v>
      </c>
      <c r="E8" s="1">
        <v>2.2415369288247801E-10</v>
      </c>
      <c r="F8" s="1">
        <v>6.1224889719055601E-14</v>
      </c>
      <c r="G8" s="5">
        <v>2.2308610475032799E-10</v>
      </c>
      <c r="H8" s="1">
        <v>2.23147329641306E-10</v>
      </c>
      <c r="I8">
        <f t="shared" si="1"/>
        <v>1.9818078451480017E-12</v>
      </c>
      <c r="J8">
        <v>1.6214956874085465E-12</v>
      </c>
      <c r="K8">
        <f t="shared" si="2"/>
        <v>0.6111048769779035</v>
      </c>
      <c r="L8" s="1"/>
      <c r="M8" s="1"/>
    </row>
    <row r="9" spans="1:14" x14ac:dyDescent="0.25">
      <c r="A9" s="1">
        <v>1.7499999999999999E-7</v>
      </c>
      <c r="B9" s="2">
        <f t="shared" si="0"/>
        <v>350</v>
      </c>
      <c r="C9" s="1">
        <v>8.1844316979416897E-14</v>
      </c>
      <c r="D9" s="5">
        <v>2.24520165103657E-10</v>
      </c>
      <c r="E9" s="1">
        <v>2.24602009420459E-10</v>
      </c>
      <c r="F9" s="1">
        <v>6.1224890633453003E-14</v>
      </c>
      <c r="G9" s="5">
        <v>2.2308608189725401E-10</v>
      </c>
      <c r="H9" s="1">
        <v>2.23147306786044E-10</v>
      </c>
      <c r="I9">
        <f t="shared" si="1"/>
        <v>2.868166412805984E-12</v>
      </c>
      <c r="J9">
        <v>1.6214956874085465E-12</v>
      </c>
      <c r="K9">
        <f t="shared" si="2"/>
        <v>0.88441999416904105</v>
      </c>
      <c r="L9" s="1"/>
      <c r="M9" s="1"/>
    </row>
    <row r="10" spans="1:14" x14ac:dyDescent="0.25">
      <c r="A10" s="1">
        <v>1.9999999999999999E-7</v>
      </c>
      <c r="B10" s="2">
        <f t="shared" si="0"/>
        <v>400</v>
      </c>
      <c r="C10" s="1">
        <v>8.7738562218109104E-14</v>
      </c>
      <c r="D10" s="5">
        <v>2.2504392445140499E-10</v>
      </c>
      <c r="E10" s="1">
        <v>2.25131663013947E-10</v>
      </c>
      <c r="F10" s="1">
        <v>6.1224892026603501E-14</v>
      </c>
      <c r="G10" s="5">
        <v>2.23086058608137E-10</v>
      </c>
      <c r="H10" s="1">
        <v>2.2314728350066101E-10</v>
      </c>
      <c r="I10">
        <f t="shared" si="1"/>
        <v>3.9157316865359934E-12</v>
      </c>
      <c r="J10">
        <v>1.6214956874085465E-12</v>
      </c>
      <c r="K10">
        <f t="shared" si="2"/>
        <v>1.2074443727920317</v>
      </c>
      <c r="L10" s="1"/>
      <c r="M10" s="1"/>
    </row>
    <row r="11" spans="1:14" x14ac:dyDescent="0.25">
      <c r="A11" s="1">
        <v>2.2499999999999999E-7</v>
      </c>
      <c r="B11" s="2">
        <f t="shared" si="0"/>
        <v>450</v>
      </c>
      <c r="C11" s="1">
        <v>9.4364874682048401E-14</v>
      </c>
      <c r="D11" s="5">
        <v>2.25648505159771E-10</v>
      </c>
      <c r="E11" s="1">
        <v>2.2574287003403301E-10</v>
      </c>
      <c r="F11" s="1">
        <v>6.1224893322852205E-14</v>
      </c>
      <c r="G11" s="5">
        <v>2.2308603497116399E-10</v>
      </c>
      <c r="H11" s="1">
        <v>2.2314725986178799E-10</v>
      </c>
      <c r="I11">
        <f t="shared" si="1"/>
        <v>5.1249403772140172E-12</v>
      </c>
      <c r="J11">
        <v>1.6214956874085465E-12</v>
      </c>
      <c r="K11">
        <f t="shared" si="2"/>
        <v>1.5803126758248216</v>
      </c>
      <c r="L11" s="1"/>
      <c r="M11" s="1"/>
    </row>
    <row r="13" spans="1:14" x14ac:dyDescent="0.25">
      <c r="A13" s="1"/>
      <c r="B13" s="1"/>
    </row>
    <row r="14" spans="1:14" x14ac:dyDescent="0.25">
      <c r="A14" s="1"/>
      <c r="B14" s="1"/>
      <c r="F14" s="1"/>
    </row>
    <row r="15" spans="1:14" x14ac:dyDescent="0.25">
      <c r="A15" s="1"/>
      <c r="B15" s="1"/>
      <c r="F15" s="1"/>
    </row>
    <row r="16" spans="1:14" x14ac:dyDescent="0.25">
      <c r="A16" s="1"/>
      <c r="B16" s="1"/>
      <c r="F16" s="1"/>
    </row>
    <row r="17" spans="1:14" x14ac:dyDescent="0.25">
      <c r="A17" s="1"/>
      <c r="B17" s="1"/>
      <c r="F17" s="1"/>
    </row>
    <row r="18" spans="1:14" x14ac:dyDescent="0.25">
      <c r="A18" s="1"/>
      <c r="B18" s="1"/>
      <c r="F18" s="1"/>
    </row>
    <row r="19" spans="1:14" x14ac:dyDescent="0.25">
      <c r="A19" s="1"/>
      <c r="B19" s="1"/>
      <c r="F19" s="1"/>
    </row>
    <row r="20" spans="1:14" x14ac:dyDescent="0.25">
      <c r="A20" s="1"/>
      <c r="B20" s="1"/>
      <c r="F20" s="1"/>
    </row>
    <row r="21" spans="1:14" x14ac:dyDescent="0.25">
      <c r="A21" s="1"/>
      <c r="B21" s="1"/>
      <c r="F21" s="1"/>
    </row>
    <row r="22" spans="1:14" x14ac:dyDescent="0.25">
      <c r="F22" s="1"/>
    </row>
    <row r="26" spans="1:14" x14ac:dyDescent="0.25">
      <c r="L26" s="1"/>
      <c r="M26" s="1"/>
      <c r="N26" s="1"/>
    </row>
    <row r="27" spans="1:14" x14ac:dyDescent="0.25">
      <c r="L27" s="1"/>
      <c r="M27" s="1"/>
      <c r="N27" s="1"/>
    </row>
    <row r="28" spans="1:14" x14ac:dyDescent="0.25">
      <c r="L28" s="1"/>
      <c r="M28" s="1"/>
      <c r="N28" s="1"/>
    </row>
    <row r="29" spans="1:14" x14ac:dyDescent="0.25">
      <c r="L29" s="1"/>
      <c r="M29" s="1"/>
      <c r="N29" s="1"/>
    </row>
    <row r="30" spans="1:14" x14ac:dyDescent="0.25">
      <c r="L30" s="1"/>
      <c r="M30" s="1"/>
      <c r="N30" s="1"/>
    </row>
    <row r="31" spans="1:14" x14ac:dyDescent="0.25">
      <c r="L31" s="1"/>
      <c r="M31" s="1"/>
      <c r="N31" s="1"/>
    </row>
    <row r="32" spans="1:14" x14ac:dyDescent="0.25">
      <c r="L32" s="1"/>
      <c r="M32" s="1"/>
      <c r="N32" s="1"/>
    </row>
    <row r="33" spans="12:14" x14ac:dyDescent="0.25">
      <c r="L33" s="1"/>
      <c r="M33" s="1"/>
      <c r="N33" s="1"/>
    </row>
    <row r="34" spans="12:14" x14ac:dyDescent="0.25">
      <c r="L34" s="1"/>
      <c r="M34" s="1"/>
      <c r="N34" s="1"/>
    </row>
  </sheetData>
  <mergeCells count="3">
    <mergeCell ref="C1:E1"/>
    <mergeCell ref="F1:H1"/>
    <mergeCell ref="L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workbookViewId="0">
      <selection activeCell="A2" sqref="A2"/>
    </sheetView>
  </sheetViews>
  <sheetFormatPr defaultRowHeight="15" x14ac:dyDescent="0.25"/>
  <cols>
    <col min="1" max="1" width="9.5703125" bestFit="1" customWidth="1"/>
    <col min="2" max="2" width="11.5703125" bestFit="1" customWidth="1"/>
    <col min="3" max="3" width="24.42578125" bestFit="1" customWidth="1"/>
    <col min="4" max="4" width="23.85546875" bestFit="1" customWidth="1"/>
    <col min="5" max="5" width="22" bestFit="1" customWidth="1"/>
    <col min="6" max="6" width="24.42578125" bestFit="1" customWidth="1"/>
    <col min="7" max="7" width="23.85546875" bestFit="1" customWidth="1"/>
    <col min="8" max="8" width="22" bestFit="1" customWidth="1"/>
    <col min="9" max="9" width="33.5703125" bestFit="1" customWidth="1"/>
    <col min="10" max="11" width="33.5703125" customWidth="1"/>
    <col min="12" max="12" width="28" bestFit="1" customWidth="1"/>
    <col min="13" max="13" width="27.42578125" bestFit="1" customWidth="1"/>
    <col min="14" max="14" width="25" bestFit="1" customWidth="1"/>
  </cols>
  <sheetData>
    <row r="1" spans="1:14" ht="23.25" x14ac:dyDescent="0.35">
      <c r="A1" t="s">
        <v>2459</v>
      </c>
      <c r="C1" s="16" t="s">
        <v>4</v>
      </c>
      <c r="D1" s="16"/>
      <c r="E1" s="16"/>
      <c r="F1" s="16" t="s">
        <v>7</v>
      </c>
      <c r="G1" s="16"/>
      <c r="H1" s="16"/>
      <c r="L1" s="16" t="s">
        <v>9</v>
      </c>
      <c r="M1" s="16"/>
      <c r="N1" s="16"/>
    </row>
    <row r="2" spans="1:14" x14ac:dyDescent="0.25">
      <c r="A2" t="s">
        <v>3</v>
      </c>
      <c r="B2" t="s">
        <v>5</v>
      </c>
      <c r="C2" t="s">
        <v>0</v>
      </c>
      <c r="D2" s="4" t="s">
        <v>1</v>
      </c>
      <c r="E2" t="s">
        <v>2</v>
      </c>
      <c r="F2" t="s">
        <v>0</v>
      </c>
      <c r="G2" s="4" t="s">
        <v>1</v>
      </c>
      <c r="H2" t="s">
        <v>2</v>
      </c>
      <c r="I2" t="s">
        <v>8</v>
      </c>
      <c r="J2" t="s">
        <v>26</v>
      </c>
      <c r="K2" t="s">
        <v>27</v>
      </c>
      <c r="L2" t="s">
        <v>0</v>
      </c>
      <c r="M2" s="4" t="s">
        <v>1</v>
      </c>
      <c r="N2" t="s">
        <v>2</v>
      </c>
    </row>
    <row r="3" spans="1:14" x14ac:dyDescent="0.25">
      <c r="A3" s="1">
        <v>2.4999999999999999E-8</v>
      </c>
      <c r="B3" s="2">
        <f>A3*2*1000000000</f>
        <v>50</v>
      </c>
      <c r="C3" s="1">
        <v>8.4519855764250903E-14</v>
      </c>
      <c r="D3" s="5">
        <v>3.04830280174995E-10</v>
      </c>
      <c r="E3" s="1">
        <v>3.0491480002979599E-10</v>
      </c>
      <c r="F3" s="1">
        <v>8.3658264687627197E-14</v>
      </c>
      <c r="G3" s="5">
        <v>3.0482389953978601E-10</v>
      </c>
      <c r="H3" s="1">
        <v>3.0490755780412599E-10</v>
      </c>
      <c r="I3">
        <f>(D3-G3)*2</f>
        <v>1.2761270417975539E-14</v>
      </c>
      <c r="J3">
        <v>6.3158219569112226E-13</v>
      </c>
      <c r="K3">
        <f>I3/2/J3</f>
        <v>1.0102620454659308E-2</v>
      </c>
      <c r="L3">
        <v>8.4965883042005309E-14</v>
      </c>
      <c r="M3" s="4">
        <v>3.582718672897571E-10</v>
      </c>
      <c r="N3">
        <v>3.5835683317279908E-10</v>
      </c>
    </row>
    <row r="4" spans="1:14" x14ac:dyDescent="0.25">
      <c r="A4" s="1">
        <v>4.9999999999999998E-8</v>
      </c>
      <c r="B4" s="2">
        <f t="shared" ref="B4:B11" si="0">A4*2*1000000000</f>
        <v>100</v>
      </c>
      <c r="C4" s="1">
        <v>8.6392120338664596E-14</v>
      </c>
      <c r="D4" s="5">
        <v>3.0490551453932198E-10</v>
      </c>
      <c r="E4" s="1">
        <v>3.04991906661728E-10</v>
      </c>
      <c r="F4" s="1">
        <v>8.3658274474798E-14</v>
      </c>
      <c r="G4" s="5">
        <v>3.04823885164199E-10</v>
      </c>
      <c r="H4" s="1">
        <v>3.04907543436093E-10</v>
      </c>
      <c r="I4">
        <f t="shared" ref="I4:I11" si="1">(D4-G4)*2</f>
        <v>1.6325875024597469E-13</v>
      </c>
      <c r="J4">
        <v>6.3158219569112226E-13</v>
      </c>
      <c r="K4">
        <f t="shared" ref="K4:K11" si="2">I4/2/J4</f>
        <v>0.1292458458770559</v>
      </c>
    </row>
    <row r="5" spans="1:14" x14ac:dyDescent="0.25">
      <c r="A5" s="1">
        <v>7.4999999999999997E-8</v>
      </c>
      <c r="B5" s="2">
        <f t="shared" si="0"/>
        <v>150</v>
      </c>
      <c r="C5" s="1">
        <v>8.9274210382160794E-14</v>
      </c>
      <c r="D5" s="5">
        <v>3.0509283985028999E-10</v>
      </c>
      <c r="E5" s="1">
        <v>3.0518211406177601E-10</v>
      </c>
      <c r="F5" s="1">
        <v>8.3658284636596399E-14</v>
      </c>
      <c r="G5" s="5">
        <v>3.0482387068124198E-10</v>
      </c>
      <c r="H5" s="1">
        <v>3.04907528969129E-10</v>
      </c>
      <c r="I5">
        <f t="shared" si="1"/>
        <v>5.3793833809603036E-13</v>
      </c>
      <c r="J5">
        <v>6.3158219569112226E-13</v>
      </c>
      <c r="K5">
        <f t="shared" si="2"/>
        <v>0.42586566068995968</v>
      </c>
    </row>
    <row r="6" spans="1:14" x14ac:dyDescent="0.25">
      <c r="A6" s="1">
        <v>9.9999999999999995E-8</v>
      </c>
      <c r="B6" s="2">
        <f t="shared" si="0"/>
        <v>200</v>
      </c>
      <c r="C6" s="1">
        <v>9.3162154887865304E-14</v>
      </c>
      <c r="D6" s="5">
        <v>3.0539225841182998E-10</v>
      </c>
      <c r="E6" s="1">
        <v>3.0548542056641101E-10</v>
      </c>
      <c r="F6" s="1">
        <v>8.3658294301834399E-14</v>
      </c>
      <c r="G6" s="5">
        <v>3.0482385619969002E-10</v>
      </c>
      <c r="H6" s="1">
        <v>3.04907514493866E-10</v>
      </c>
      <c r="I6">
        <f t="shared" si="1"/>
        <v>1.1368044242799085E-12</v>
      </c>
      <c r="J6">
        <v>6.3158219569112226E-13</v>
      </c>
      <c r="K6">
        <f t="shared" si="2"/>
        <v>0.89996554053897615</v>
      </c>
    </row>
    <row r="7" spans="1:14" x14ac:dyDescent="0.25">
      <c r="A7" s="1">
        <v>1.2499999999999999E-7</v>
      </c>
      <c r="B7" s="2">
        <f t="shared" si="0"/>
        <v>250</v>
      </c>
      <c r="C7" s="1">
        <v>9.8050758366140006E-14</v>
      </c>
      <c r="D7" s="5">
        <v>3.0580075334927302E-10</v>
      </c>
      <c r="E7" s="1">
        <v>3.05898804110063E-10</v>
      </c>
      <c r="F7" s="1">
        <v>8.3658304969975199E-14</v>
      </c>
      <c r="G7" s="5">
        <v>3.04823841860972E-10</v>
      </c>
      <c r="H7" s="1">
        <v>3.0490750016364498E-10</v>
      </c>
      <c r="I7">
        <f t="shared" si="1"/>
        <v>1.9538229766020271E-12</v>
      </c>
      <c r="J7">
        <v>6.3158219569112226E-13</v>
      </c>
      <c r="K7">
        <f t="shared" si="2"/>
        <v>1.5467685678378051</v>
      </c>
    </row>
    <row r="8" spans="1:14" x14ac:dyDescent="0.25">
      <c r="A8" s="1">
        <v>1.4999999999999999E-7</v>
      </c>
      <c r="B8" s="2">
        <f t="shared" si="0"/>
        <v>300</v>
      </c>
      <c r="C8" s="1">
        <v>1.03933573694224E-13</v>
      </c>
      <c r="D8" s="5">
        <v>3.0631763015660398E-10</v>
      </c>
      <c r="E8" s="1">
        <v>3.0642156372438602E-10</v>
      </c>
      <c r="F8" s="1">
        <v>8.3658314369739E-14</v>
      </c>
      <c r="G8" s="5">
        <v>3.0482382729983101E-10</v>
      </c>
      <c r="H8" s="1">
        <v>3.0490748561543499E-10</v>
      </c>
      <c r="I8">
        <f t="shared" si="1"/>
        <v>2.9876057135459404E-12</v>
      </c>
      <c r="J8">
        <v>6.3158219569112226E-13</v>
      </c>
      <c r="K8">
        <f t="shared" si="2"/>
        <v>2.3651756920385392</v>
      </c>
    </row>
    <row r="9" spans="1:14" x14ac:dyDescent="0.25">
      <c r="A9" s="1">
        <v>1.7499999999999999E-7</v>
      </c>
      <c r="B9" s="2">
        <f t="shared" si="0"/>
        <v>350</v>
      </c>
      <c r="C9" s="1">
        <v>1.10802972438184E-13</v>
      </c>
      <c r="D9" s="5">
        <v>3.0694400948326798E-10</v>
      </c>
      <c r="E9" s="1">
        <v>3.0705481245981202E-10</v>
      </c>
      <c r="F9" s="1">
        <v>8.36583264787557E-14</v>
      </c>
      <c r="G9" s="5">
        <v>3.0482381198691399E-10</v>
      </c>
      <c r="H9" s="1">
        <v>3.0490747031168102E-10</v>
      </c>
      <c r="I9">
        <f t="shared" si="1"/>
        <v>4.2403949927079682E-12</v>
      </c>
      <c r="J9">
        <v>6.3158219569112226E-13</v>
      </c>
      <c r="K9">
        <f t="shared" si="2"/>
        <v>3.3569621037748107</v>
      </c>
    </row>
    <row r="10" spans="1:14" x14ac:dyDescent="0.25">
      <c r="A10" s="1">
        <v>1.9999999999999999E-7</v>
      </c>
      <c r="B10" s="2">
        <f t="shared" si="0"/>
        <v>400</v>
      </c>
      <c r="C10" s="1">
        <v>1.1865024973351801E-13</v>
      </c>
      <c r="D10" s="5">
        <v>3.0768252924984E-10</v>
      </c>
      <c r="E10" s="1">
        <v>3.0780117950397302E-10</v>
      </c>
      <c r="F10" s="1">
        <v>8.3658336861575002E-14</v>
      </c>
      <c r="G10" s="5">
        <v>3.04823797689444E-10</v>
      </c>
      <c r="H10" s="1">
        <v>3.0490745603183603E-10</v>
      </c>
      <c r="I10">
        <f t="shared" si="1"/>
        <v>5.7174631207919924E-12</v>
      </c>
      <c r="J10">
        <v>6.3158219569112226E-13</v>
      </c>
      <c r="K10">
        <f t="shared" si="2"/>
        <v>4.5263016910534795</v>
      </c>
    </row>
    <row r="11" spans="1:14" x14ac:dyDescent="0.25">
      <c r="A11" s="1">
        <v>2.2499999999999999E-7</v>
      </c>
      <c r="B11" s="2">
        <f t="shared" si="0"/>
        <v>450</v>
      </c>
      <c r="C11" s="1">
        <v>1.27465723870369E-13</v>
      </c>
      <c r="D11" s="5">
        <v>3.0853737276863102E-10</v>
      </c>
      <c r="E11" s="1">
        <v>3.0866483849269298E-10</v>
      </c>
      <c r="F11" s="1">
        <v>8.3658348733593299E-14</v>
      </c>
      <c r="G11" s="5">
        <v>3.0482378288651202E-10</v>
      </c>
      <c r="H11" s="1">
        <v>3.0490744123825102E-10</v>
      </c>
      <c r="I11">
        <f t="shared" si="1"/>
        <v>7.4271797642380104E-12</v>
      </c>
      <c r="J11">
        <v>6.3158219569112226E-13</v>
      </c>
      <c r="K11">
        <f t="shared" si="2"/>
        <v>5.8798204057277621</v>
      </c>
    </row>
    <row r="12" spans="1:1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E21" s="1"/>
    </row>
  </sheetData>
  <mergeCells count="3">
    <mergeCell ref="C1:E1"/>
    <mergeCell ref="F1:H1"/>
    <mergeCell ref="L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"/>
  <sheetViews>
    <sheetView workbookViewId="0">
      <selection activeCell="A2" sqref="A2"/>
    </sheetView>
  </sheetViews>
  <sheetFormatPr defaultRowHeight="15" x14ac:dyDescent="0.25"/>
  <cols>
    <col min="1" max="1" width="9.5703125" bestFit="1" customWidth="1"/>
    <col min="2" max="2" width="13.28515625" bestFit="1" customWidth="1"/>
    <col min="3" max="3" width="28" bestFit="1" customWidth="1"/>
    <col min="4" max="4" width="27.42578125" bestFit="1" customWidth="1"/>
    <col min="5" max="5" width="25" bestFit="1" customWidth="1"/>
    <col min="6" max="6" width="28" bestFit="1" customWidth="1"/>
    <col min="7" max="7" width="27.42578125" bestFit="1" customWidth="1"/>
    <col min="8" max="8" width="25" bestFit="1" customWidth="1"/>
    <col min="9" max="9" width="33.5703125" bestFit="1" customWidth="1"/>
    <col min="10" max="11" width="33.5703125" customWidth="1"/>
    <col min="12" max="12" width="28" bestFit="1" customWidth="1"/>
    <col min="13" max="13" width="27.42578125" bestFit="1" customWidth="1"/>
    <col min="14" max="14" width="25" bestFit="1" customWidth="1"/>
  </cols>
  <sheetData>
    <row r="1" spans="1:14" ht="23.25" x14ac:dyDescent="0.35">
      <c r="A1" t="s">
        <v>2462</v>
      </c>
      <c r="C1" s="16" t="s">
        <v>4</v>
      </c>
      <c r="D1" s="16"/>
      <c r="E1" s="16"/>
      <c r="F1" s="16" t="s">
        <v>7</v>
      </c>
      <c r="G1" s="16"/>
      <c r="H1" s="16"/>
      <c r="L1" s="16" t="s">
        <v>9</v>
      </c>
      <c r="M1" s="16"/>
      <c r="N1" s="16"/>
    </row>
    <row r="2" spans="1:14" x14ac:dyDescent="0.25">
      <c r="A2" t="s">
        <v>3</v>
      </c>
      <c r="B2" t="s">
        <v>5</v>
      </c>
      <c r="C2" t="s">
        <v>0</v>
      </c>
      <c r="D2" s="4" t="s">
        <v>1</v>
      </c>
      <c r="E2" t="s">
        <v>2</v>
      </c>
      <c r="F2" t="s">
        <v>0</v>
      </c>
      <c r="G2" s="4" t="s">
        <v>1</v>
      </c>
      <c r="H2" t="s">
        <v>2</v>
      </c>
      <c r="I2" t="s">
        <v>8</v>
      </c>
      <c r="J2" t="s">
        <v>26</v>
      </c>
      <c r="K2" t="s">
        <v>27</v>
      </c>
      <c r="L2" t="s">
        <v>0</v>
      </c>
      <c r="M2" s="4" t="s">
        <v>1</v>
      </c>
      <c r="N2" t="s">
        <v>2</v>
      </c>
    </row>
    <row r="3" spans="1:14" x14ac:dyDescent="0.25">
      <c r="A3" s="1">
        <v>2.4999999999999999E-8</v>
      </c>
      <c r="B3" s="2">
        <f>A3*2*1000000000</f>
        <v>50</v>
      </c>
      <c r="C3" s="1">
        <v>1.3620573067657301E-13</v>
      </c>
      <c r="D3" s="5">
        <v>4.9205305100660603E-10</v>
      </c>
      <c r="E3" s="1">
        <v>4.92189256734681E-10</v>
      </c>
      <c r="F3" s="1">
        <v>1.3503820958745001E-13</v>
      </c>
      <c r="G3" s="5">
        <v>4.9202594717269497E-10</v>
      </c>
      <c r="H3" s="1">
        <v>4.9216098537754904E-10</v>
      </c>
      <c r="I3">
        <f>(D3-G3)*2</f>
        <v>5.4207667822116707E-14</v>
      </c>
      <c r="J3">
        <v>1.4504231719031537E-13</v>
      </c>
      <c r="K3">
        <f>I3/2/J3</f>
        <v>0.18686845629675383</v>
      </c>
      <c r="L3">
        <v>1.3875444050179664E-13</v>
      </c>
      <c r="M3" s="4">
        <v>5.8507968979440516E-10</v>
      </c>
      <c r="N3">
        <v>5.8521844423490691E-10</v>
      </c>
    </row>
    <row r="4" spans="1:14" x14ac:dyDescent="0.25">
      <c r="A4" s="1">
        <v>4.9999999999999998E-8</v>
      </c>
      <c r="B4" s="2">
        <f t="shared" ref="B4:B11" si="0">A4*2*1000000000</f>
        <v>100</v>
      </c>
      <c r="C4" s="1">
        <v>1.3899943559865399E-13</v>
      </c>
      <c r="D4" s="5">
        <v>4.9224423599494803E-10</v>
      </c>
      <c r="E4" s="1">
        <v>4.9238323543181201E-10</v>
      </c>
      <c r="F4" s="1">
        <v>1.3503821553420999E-13</v>
      </c>
      <c r="G4" s="5">
        <v>4.9202582420575701E-10</v>
      </c>
      <c r="H4" s="1">
        <v>4.9216086242022003E-10</v>
      </c>
      <c r="I4">
        <f t="shared" ref="I4:I11" si="1">(D4-G4)*2</f>
        <v>4.3682357838203759E-13</v>
      </c>
      <c r="J4">
        <v>1.4504231719031537E-13</v>
      </c>
      <c r="K4">
        <f t="shared" ref="K4:K11" si="2">I4/2/J4</f>
        <v>1.5058487303704107</v>
      </c>
    </row>
    <row r="5" spans="1:14" x14ac:dyDescent="0.25">
      <c r="A5" s="1">
        <v>7.4999999999999997E-8</v>
      </c>
      <c r="B5" s="2">
        <f t="shared" si="0"/>
        <v>150</v>
      </c>
      <c r="C5" s="1">
        <v>1.4339685145930399E-13</v>
      </c>
      <c r="D5" s="5">
        <v>4.9263605019517704E-10</v>
      </c>
      <c r="E5" s="1">
        <v>4.9277944705052804E-10</v>
      </c>
      <c r="F5" s="1">
        <v>1.3503822742043201E-13</v>
      </c>
      <c r="G5" s="5">
        <v>4.92025712623746E-10</v>
      </c>
      <c r="H5" s="1">
        <v>4.9216075085116597E-10</v>
      </c>
      <c r="I5">
        <f t="shared" si="1"/>
        <v>1.2206751428620844E-12</v>
      </c>
      <c r="J5">
        <v>1.4504231719031537E-13</v>
      </c>
      <c r="K5">
        <f t="shared" si="2"/>
        <v>4.2079965575163545</v>
      </c>
    </row>
    <row r="6" spans="1:14" x14ac:dyDescent="0.25">
      <c r="A6" s="1">
        <v>9.9999999999999995E-8</v>
      </c>
      <c r="B6" s="2">
        <f t="shared" si="0"/>
        <v>200</v>
      </c>
      <c r="C6" s="1">
        <v>1.4936066568511699E-13</v>
      </c>
      <c r="D6" s="5">
        <v>4.9324327954020501E-10</v>
      </c>
      <c r="E6" s="1">
        <v>4.93392640209214E-10</v>
      </c>
      <c r="F6" s="1">
        <v>1.35038229454903E-13</v>
      </c>
      <c r="G6" s="5">
        <v>4.9202558166114303E-10</v>
      </c>
      <c r="H6" s="1">
        <v>4.9216061989401403E-10</v>
      </c>
      <c r="I6">
        <f t="shared" si="1"/>
        <v>2.4353957581239604E-12</v>
      </c>
      <c r="J6">
        <v>1.4504231719031537E-13</v>
      </c>
      <c r="K6">
        <f t="shared" si="2"/>
        <v>8.3954662518538914</v>
      </c>
    </row>
    <row r="7" spans="1:14" x14ac:dyDescent="0.25">
      <c r="A7" s="1">
        <v>1.2499999999999999E-7</v>
      </c>
      <c r="B7" s="2">
        <f t="shared" si="0"/>
        <v>250</v>
      </c>
      <c r="C7" s="1">
        <v>1.5684274202906099E-13</v>
      </c>
      <c r="D7" s="5">
        <v>4.9410261353233204E-10</v>
      </c>
      <c r="E7" s="1">
        <v>4.9425945627918504E-10</v>
      </c>
      <c r="F7" s="1">
        <v>1.3503823677967999E-13</v>
      </c>
      <c r="G7" s="5">
        <v>4.9202545089817701E-10</v>
      </c>
      <c r="H7" s="1">
        <v>4.9216048913800004E-10</v>
      </c>
      <c r="I7">
        <f t="shared" si="1"/>
        <v>4.1543252683100571E-12</v>
      </c>
      <c r="J7">
        <v>1.4504231719031537E-13</v>
      </c>
      <c r="K7">
        <f t="shared" si="2"/>
        <v>14.321080043346983</v>
      </c>
    </row>
    <row r="8" spans="1:14" x14ac:dyDescent="0.25">
      <c r="A8" s="1">
        <v>1.4999999999999999E-7</v>
      </c>
      <c r="B8" s="2">
        <f t="shared" si="0"/>
        <v>300</v>
      </c>
      <c r="C8" s="1">
        <v>1.6578852238364701E-13</v>
      </c>
      <c r="D8" s="5">
        <v>4.9527855817144898E-10</v>
      </c>
      <c r="E8" s="1">
        <v>4.9544434669541401E-10</v>
      </c>
      <c r="F8" s="1">
        <v>1.35038258637049E-13</v>
      </c>
      <c r="G8" s="5">
        <v>4.9202534528243405E-10</v>
      </c>
      <c r="H8" s="1">
        <v>4.92160383536756E-10</v>
      </c>
      <c r="I8">
        <f t="shared" si="1"/>
        <v>6.5064257780298602E-12</v>
      </c>
      <c r="J8">
        <v>1.4504231719031537E-13</v>
      </c>
      <c r="K8">
        <f t="shared" si="2"/>
        <v>22.429405100762899</v>
      </c>
    </row>
    <row r="9" spans="1:14" x14ac:dyDescent="0.25">
      <c r="A9" s="1">
        <v>1.7499999999999999E-7</v>
      </c>
      <c r="B9" s="2">
        <f t="shared" si="0"/>
        <v>350</v>
      </c>
      <c r="C9" s="1">
        <v>1.7614230636124099E-13</v>
      </c>
      <c r="D9" s="5">
        <v>4.9687152872368601E-10</v>
      </c>
      <c r="E9" s="1">
        <v>4.9704767103254797E-10</v>
      </c>
      <c r="F9" s="1">
        <v>1.3503825147749901E-13</v>
      </c>
      <c r="G9" s="5">
        <v>4.9202520184735996E-10</v>
      </c>
      <c r="H9" s="1">
        <v>4.92160240102001E-10</v>
      </c>
      <c r="I9">
        <f t="shared" si="1"/>
        <v>9.692653752652099E-12</v>
      </c>
      <c r="J9">
        <v>1.4504231719031537E-13</v>
      </c>
      <c r="K9">
        <f t="shared" si="2"/>
        <v>33.413192578597631</v>
      </c>
    </row>
    <row r="10" spans="1:14" x14ac:dyDescent="0.25">
      <c r="A10" s="1">
        <v>1.9999999999999999E-7</v>
      </c>
      <c r="B10" s="2">
        <f t="shared" si="0"/>
        <v>400</v>
      </c>
      <c r="C10" s="1">
        <v>1.8785282252099899E-13</v>
      </c>
      <c r="D10" s="5">
        <v>4.9902564766960799E-10</v>
      </c>
      <c r="E10" s="1">
        <v>4.9921350048650995E-10</v>
      </c>
      <c r="F10" s="1">
        <v>1.35038260131239E-13</v>
      </c>
      <c r="G10" s="5">
        <v>4.9202509173406696E-10</v>
      </c>
      <c r="H10" s="1">
        <v>4.9216012999514605E-10</v>
      </c>
      <c r="I10">
        <f t="shared" si="1"/>
        <v>1.4001111871082065E-11</v>
      </c>
      <c r="J10">
        <v>1.4504231719031537E-13</v>
      </c>
      <c r="K10">
        <f t="shared" si="2"/>
        <v>48.265610141592987</v>
      </c>
    </row>
    <row r="11" spans="1:14" x14ac:dyDescent="0.25">
      <c r="A11" s="1">
        <v>2.2499999999999999E-7</v>
      </c>
      <c r="B11" s="2">
        <f t="shared" si="0"/>
        <v>450</v>
      </c>
      <c r="C11" s="1">
        <v>2.0087859597746501E-13</v>
      </c>
      <c r="D11" s="5">
        <v>5.0193451049237303E-10</v>
      </c>
      <c r="E11" s="1">
        <v>5.0213538908164002E-10</v>
      </c>
      <c r="F11" s="1">
        <v>1.3503823971964599E-13</v>
      </c>
      <c r="G11" s="5">
        <v>4.9202463082872203E-10</v>
      </c>
      <c r="H11" s="1">
        <v>4.92159669067192E-10</v>
      </c>
      <c r="I11">
        <f t="shared" si="1"/>
        <v>1.981975932730199E-11</v>
      </c>
      <c r="J11">
        <v>1.4504231719031537E-13</v>
      </c>
      <c r="K11">
        <f t="shared" si="2"/>
        <v>68.324057803405594</v>
      </c>
    </row>
    <row r="13" spans="1:14" x14ac:dyDescent="0.25">
      <c r="B13" s="1"/>
      <c r="E13" s="1"/>
    </row>
    <row r="14" spans="1:14" x14ac:dyDescent="0.25">
      <c r="B14" s="1"/>
      <c r="E14" s="1"/>
    </row>
    <row r="15" spans="1:14" x14ac:dyDescent="0.25">
      <c r="B15" s="1"/>
      <c r="E15" s="1"/>
    </row>
    <row r="16" spans="1:14" x14ac:dyDescent="0.25">
      <c r="B16" s="1"/>
      <c r="E16" s="1"/>
    </row>
    <row r="17" spans="2:5" x14ac:dyDescent="0.25">
      <c r="B17" s="1"/>
      <c r="E17" s="1"/>
    </row>
    <row r="18" spans="2:5" x14ac:dyDescent="0.25">
      <c r="B18" s="1"/>
      <c r="E18" s="1"/>
    </row>
    <row r="19" spans="2:5" x14ac:dyDescent="0.25">
      <c r="B19" s="1"/>
      <c r="E19" s="1"/>
    </row>
    <row r="20" spans="2:5" x14ac:dyDescent="0.25">
      <c r="B20" s="1"/>
      <c r="E20" s="1"/>
    </row>
    <row r="21" spans="2:5" x14ac:dyDescent="0.25">
      <c r="B21" s="1"/>
      <c r="E21" s="1"/>
    </row>
  </sheetData>
  <mergeCells count="3">
    <mergeCell ref="C1:E1"/>
    <mergeCell ref="F1:H1"/>
    <mergeCell ref="L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8"/>
  <sheetViews>
    <sheetView workbookViewId="0">
      <selection activeCell="N17" sqref="N17"/>
    </sheetView>
  </sheetViews>
  <sheetFormatPr defaultRowHeight="15" x14ac:dyDescent="0.25"/>
  <cols>
    <col min="1" max="1" width="13.28515625" bestFit="1" customWidth="1"/>
    <col min="2" max="2" width="14.140625" bestFit="1" customWidth="1"/>
    <col min="3" max="3" width="13.5703125" bestFit="1" customWidth="1"/>
    <col min="4" max="4" width="11.140625" bestFit="1" customWidth="1"/>
    <col min="5" max="5" width="14.140625" bestFit="1" customWidth="1"/>
    <col min="6" max="6" width="13.5703125" bestFit="1" customWidth="1"/>
    <col min="7" max="7" width="11.140625" bestFit="1" customWidth="1"/>
    <col min="8" max="8" width="14.140625" bestFit="1" customWidth="1"/>
    <col min="9" max="9" width="13.5703125" bestFit="1" customWidth="1"/>
    <col min="10" max="10" width="12" bestFit="1" customWidth="1"/>
    <col min="13" max="13" width="9.5703125" bestFit="1" customWidth="1"/>
    <col min="14" max="14" width="14" bestFit="1" customWidth="1"/>
    <col min="15" max="15" width="10.42578125" bestFit="1" customWidth="1"/>
    <col min="16" max="16" width="9.85546875" bestFit="1" customWidth="1"/>
  </cols>
  <sheetData>
    <row r="1" spans="1:17" ht="23.25" x14ac:dyDescent="0.35">
      <c r="A1" s="7" t="s">
        <v>17</v>
      </c>
      <c r="B1" s="16" t="s">
        <v>7</v>
      </c>
      <c r="C1" s="16"/>
      <c r="D1" s="16"/>
      <c r="E1" s="16" t="s">
        <v>18</v>
      </c>
      <c r="F1" s="16"/>
      <c r="G1" s="16"/>
      <c r="H1" s="16" t="s">
        <v>13</v>
      </c>
      <c r="I1" s="16"/>
      <c r="J1" s="16"/>
      <c r="M1" s="17" t="s">
        <v>25</v>
      </c>
      <c r="N1" s="17"/>
      <c r="O1" s="17"/>
      <c r="P1" s="17"/>
      <c r="Q1" s="17"/>
    </row>
    <row r="2" spans="1:17" x14ac:dyDescent="0.25">
      <c r="A2" t="s">
        <v>5</v>
      </c>
      <c r="B2" t="s">
        <v>10</v>
      </c>
      <c r="C2" s="4" t="s">
        <v>11</v>
      </c>
      <c r="D2" t="s">
        <v>12</v>
      </c>
      <c r="E2" t="s">
        <v>10</v>
      </c>
      <c r="F2" s="4" t="s">
        <v>11</v>
      </c>
      <c r="G2" t="s">
        <v>12</v>
      </c>
      <c r="H2" t="s">
        <v>10</v>
      </c>
      <c r="I2" s="4" t="s">
        <v>11</v>
      </c>
      <c r="J2" t="s">
        <v>12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</row>
    <row r="3" spans="1:17" x14ac:dyDescent="0.25">
      <c r="A3" s="2">
        <v>50</v>
      </c>
      <c r="B3" s="1">
        <v>2.65443541041367E-14</v>
      </c>
      <c r="C3" s="5">
        <v>9.672109072984E-11</v>
      </c>
      <c r="D3" s="1">
        <v>9.6747635084236494E-11</v>
      </c>
      <c r="E3" s="1">
        <v>2.65444213736147E-14</v>
      </c>
      <c r="F3" s="5">
        <v>9.6721331755116394E-11</v>
      </c>
      <c r="G3" s="1">
        <v>9.67478761766068E-11</v>
      </c>
      <c r="H3">
        <v>2.6864717288387265E-14</v>
      </c>
      <c r="I3" s="4">
        <v>1.1327926083418203E-10</v>
      </c>
      <c r="J3">
        <v>1.1330612555147042E-10</v>
      </c>
      <c r="M3">
        <v>15</v>
      </c>
      <c r="N3" s="1">
        <v>9.6721069055994033E-11</v>
      </c>
      <c r="O3">
        <v>9.6721331755116394E-11</v>
      </c>
      <c r="P3">
        <v>1.1327926083418203E-10</v>
      </c>
      <c r="Q3" s="2">
        <f>(P3-N3)/N3*100</f>
        <v>17.11952932261541</v>
      </c>
    </row>
    <row r="4" spans="1:17" x14ac:dyDescent="0.25">
      <c r="A4" s="2">
        <v>100</v>
      </c>
      <c r="B4" s="1">
        <v>2.6544353996314099E-14</v>
      </c>
      <c r="C4" s="5">
        <v>9.6721085417569901E-11</v>
      </c>
      <c r="D4" s="1">
        <v>9.6747629771348904E-11</v>
      </c>
      <c r="M4">
        <v>80</v>
      </c>
      <c r="N4">
        <v>2.2308612708780473E-10</v>
      </c>
      <c r="O4">
        <v>2.2308543822250599E-10</v>
      </c>
      <c r="P4">
        <v>2.6163514543059282E-10</v>
      </c>
      <c r="Q4" s="2">
        <f t="shared" ref="Q4:Q6" si="0">(P4-N4)/N4*100</f>
        <v>17.279881472690384</v>
      </c>
    </row>
    <row r="5" spans="1:17" x14ac:dyDescent="0.25">
      <c r="A5" s="2">
        <v>150</v>
      </c>
      <c r="B5" s="1">
        <v>2.65443538917834E-14</v>
      </c>
      <c r="C5" s="5">
        <v>9.6721080002223002E-11</v>
      </c>
      <c r="D5" s="1">
        <v>9.6747624355943702E-11</v>
      </c>
      <c r="M5">
        <v>150</v>
      </c>
      <c r="N5">
        <v>3.0482384147873225E-10</v>
      </c>
      <c r="O5">
        <v>3.0482262529187202E-10</v>
      </c>
      <c r="P5">
        <v>3.582718672897571E-10</v>
      </c>
      <c r="Q5" s="2">
        <f t="shared" si="0"/>
        <v>17.534070022785254</v>
      </c>
    </row>
    <row r="6" spans="1:17" x14ac:dyDescent="0.25">
      <c r="A6" s="2">
        <v>200</v>
      </c>
      <c r="B6" s="1">
        <v>2.65443536579495E-14</v>
      </c>
      <c r="C6" s="5">
        <v>9.6721074539786702E-11</v>
      </c>
      <c r="D6" s="1">
        <v>9.6747618893244294E-11</v>
      </c>
      <c r="M6">
        <v>400</v>
      </c>
      <c r="N6">
        <v>4.9202542069490014E-10</v>
      </c>
      <c r="O6">
        <v>4.9202823556719496E-10</v>
      </c>
      <c r="P6">
        <v>5.8507968979440516E-10</v>
      </c>
      <c r="Q6" s="2">
        <f t="shared" si="0"/>
        <v>18.912492157027597</v>
      </c>
    </row>
    <row r="7" spans="1:17" x14ac:dyDescent="0.25">
      <c r="A7" s="2">
        <v>250</v>
      </c>
      <c r="B7" s="1">
        <v>2.6544353623080201E-14</v>
      </c>
      <c r="C7" s="5">
        <v>9.6721069163950396E-11</v>
      </c>
      <c r="D7" s="1">
        <v>9.6747613517484398E-11</v>
      </c>
    </row>
    <row r="8" spans="1:17" x14ac:dyDescent="0.25">
      <c r="A8" s="2">
        <v>300</v>
      </c>
      <c r="B8" s="1">
        <v>2.6544353934282701E-14</v>
      </c>
      <c r="C8" s="5">
        <v>9.6721063850025496E-11</v>
      </c>
      <c r="D8" s="1">
        <v>9.6747608205346195E-11</v>
      </c>
    </row>
    <row r="9" spans="1:17" x14ac:dyDescent="0.25">
      <c r="A9" s="2">
        <v>350</v>
      </c>
      <c r="B9" s="1">
        <v>2.65443537798515E-14</v>
      </c>
      <c r="C9" s="5">
        <v>9.6721056268622205E-11</v>
      </c>
      <c r="D9" s="1">
        <v>9.6747600623378496E-11</v>
      </c>
    </row>
    <row r="10" spans="1:17" x14ac:dyDescent="0.25">
      <c r="A10" s="2">
        <v>400</v>
      </c>
      <c r="B10" s="1">
        <v>2.6544353759974701E-14</v>
      </c>
      <c r="C10" s="5">
        <v>9.6721052778753301E-11</v>
      </c>
      <c r="D10" s="1">
        <v>9.6747597131755594E-11</v>
      </c>
    </row>
    <row r="11" spans="1:17" x14ac:dyDescent="0.25">
      <c r="A11" s="2">
        <v>450</v>
      </c>
      <c r="B11" s="1">
        <v>2.6544353122366799E-14</v>
      </c>
      <c r="C11" s="5">
        <v>9.6721048753175194E-11</v>
      </c>
      <c r="D11" s="1">
        <v>9.6747593106714405E-11</v>
      </c>
    </row>
    <row r="12" spans="1:17" x14ac:dyDescent="0.25">
      <c r="A12" s="8" t="s">
        <v>19</v>
      </c>
      <c r="B12" s="1">
        <f>AVERAGE(B3:B11)</f>
        <v>2.6544353763304401E-14</v>
      </c>
      <c r="C12" s="1">
        <f t="shared" ref="C12:D12" si="1">AVERAGE(C3:C11)</f>
        <v>9.6721069055994033E-11</v>
      </c>
      <c r="D12" s="1">
        <f t="shared" si="1"/>
        <v>9.6747613409939157E-11</v>
      </c>
    </row>
    <row r="13" spans="1:17" ht="23.25" x14ac:dyDescent="0.35">
      <c r="A13" s="7" t="s">
        <v>14</v>
      </c>
      <c r="B13" s="16" t="s">
        <v>7</v>
      </c>
      <c r="C13" s="16"/>
      <c r="D13" s="16"/>
      <c r="E13" s="16" t="s">
        <v>18</v>
      </c>
      <c r="F13" s="16"/>
      <c r="G13" s="16"/>
      <c r="H13" s="16" t="s">
        <v>13</v>
      </c>
      <c r="I13" s="16"/>
      <c r="J13" s="16"/>
    </row>
    <row r="14" spans="1:17" x14ac:dyDescent="0.25">
      <c r="A14" t="s">
        <v>5</v>
      </c>
      <c r="B14" t="s">
        <v>10</v>
      </c>
      <c r="C14" s="4" t="s">
        <v>11</v>
      </c>
      <c r="D14" t="s">
        <v>12</v>
      </c>
      <c r="E14" t="s">
        <v>10</v>
      </c>
      <c r="F14" s="4" t="s">
        <v>11</v>
      </c>
      <c r="G14" t="s">
        <v>12</v>
      </c>
      <c r="H14" t="s">
        <v>10</v>
      </c>
      <c r="I14" s="4" t="s">
        <v>11</v>
      </c>
      <c r="J14" t="s">
        <v>12</v>
      </c>
    </row>
    <row r="15" spans="1:17" x14ac:dyDescent="0.25">
      <c r="A15" s="2">
        <v>50</v>
      </c>
      <c r="B15" s="1">
        <v>6.1224885571868306E-14</v>
      </c>
      <c r="C15" s="5">
        <v>2.2308621723668099E-10</v>
      </c>
      <c r="D15" s="1">
        <v>2.2314744212447901E-10</v>
      </c>
      <c r="E15" s="1">
        <v>6.12251366102813E-14</v>
      </c>
      <c r="F15" s="5">
        <v>2.2308543822250599E-10</v>
      </c>
      <c r="G15" s="1">
        <v>2.23146663356631E-10</v>
      </c>
      <c r="H15">
        <v>6.204802329163888E-14</v>
      </c>
      <c r="I15" s="4">
        <v>2.6163514543059282E-10</v>
      </c>
      <c r="J15">
        <v>2.6169719345388446E-10</v>
      </c>
    </row>
    <row r="16" spans="1:17" x14ac:dyDescent="0.25">
      <c r="A16" s="2">
        <v>100</v>
      </c>
      <c r="B16" s="1">
        <v>6.1224886428392701E-14</v>
      </c>
      <c r="C16" s="5">
        <v>2.23086195025847E-10</v>
      </c>
      <c r="D16" s="1">
        <v>2.2314741991238801E-10</v>
      </c>
    </row>
    <row r="17" spans="1:10" x14ac:dyDescent="0.25">
      <c r="A17" s="2">
        <v>150</v>
      </c>
      <c r="B17" s="1">
        <v>6.1224887532742597E-14</v>
      </c>
      <c r="C17" s="5">
        <v>2.2308617331556401E-10</v>
      </c>
      <c r="D17" s="1">
        <v>2.23147398203638E-10</v>
      </c>
    </row>
    <row r="18" spans="1:10" x14ac:dyDescent="0.25">
      <c r="A18" s="2">
        <v>200</v>
      </c>
      <c r="B18" s="1">
        <v>6.1224888681362899E-14</v>
      </c>
      <c r="C18" s="5">
        <v>2.2308615040459401E-10</v>
      </c>
      <c r="D18" s="1">
        <v>2.2314737529091199E-10</v>
      </c>
    </row>
    <row r="19" spans="1:10" x14ac:dyDescent="0.25">
      <c r="A19" s="2">
        <v>250</v>
      </c>
      <c r="B19" s="1">
        <v>6.1224889081150298E-14</v>
      </c>
      <c r="C19" s="5">
        <v>2.2308612758067399E-10</v>
      </c>
      <c r="D19" s="1">
        <v>2.2314735246943399E-10</v>
      </c>
    </row>
    <row r="20" spans="1:10" x14ac:dyDescent="0.25">
      <c r="A20" s="2">
        <v>300</v>
      </c>
      <c r="B20" s="1">
        <v>6.1224889719055601E-14</v>
      </c>
      <c r="C20" s="5">
        <v>2.2308610475032799E-10</v>
      </c>
      <c r="D20" s="1">
        <v>2.23147329641306E-10</v>
      </c>
    </row>
    <row r="21" spans="1:10" x14ac:dyDescent="0.25">
      <c r="A21" s="2">
        <v>350</v>
      </c>
      <c r="B21" s="1">
        <v>6.1224890633453003E-14</v>
      </c>
      <c r="C21" s="5">
        <v>2.2308608189725401E-10</v>
      </c>
      <c r="D21" s="1">
        <v>2.23147306786044E-10</v>
      </c>
    </row>
    <row r="22" spans="1:10" x14ac:dyDescent="0.25">
      <c r="A22" s="2">
        <v>400</v>
      </c>
      <c r="B22" s="1">
        <v>6.1224892026603501E-14</v>
      </c>
      <c r="C22" s="5">
        <v>2.23086058608137E-10</v>
      </c>
      <c r="D22" s="1">
        <v>2.2314728350066101E-10</v>
      </c>
    </row>
    <row r="23" spans="1:10" x14ac:dyDescent="0.25">
      <c r="A23" s="2">
        <v>450</v>
      </c>
      <c r="B23" s="1">
        <v>6.1224893322852205E-14</v>
      </c>
      <c r="C23" s="5">
        <v>2.2308603497116399E-10</v>
      </c>
      <c r="D23" s="1">
        <v>2.2314725986178799E-10</v>
      </c>
    </row>
    <row r="24" spans="1:10" x14ac:dyDescent="0.25">
      <c r="A24" s="8" t="s">
        <v>19</v>
      </c>
      <c r="B24" s="1">
        <f>AVERAGE(B15:B23)</f>
        <v>6.1224889221942343E-14</v>
      </c>
      <c r="C24" s="1">
        <f t="shared" ref="C24" si="2">AVERAGE(C15:C23)</f>
        <v>2.2308612708780473E-10</v>
      </c>
      <c r="D24" s="1">
        <f t="shared" ref="D24" si="3">AVERAGE(D15:D23)</f>
        <v>2.2314735197673885E-10</v>
      </c>
    </row>
    <row r="25" spans="1:10" ht="23.25" x14ac:dyDescent="0.35">
      <c r="A25" s="7" t="s">
        <v>15</v>
      </c>
      <c r="B25" s="16" t="s">
        <v>7</v>
      </c>
      <c r="C25" s="16"/>
      <c r="D25" s="16"/>
      <c r="E25" s="16" t="s">
        <v>18</v>
      </c>
      <c r="F25" s="16"/>
      <c r="G25" s="16"/>
      <c r="H25" s="16" t="s">
        <v>13</v>
      </c>
      <c r="I25" s="16"/>
      <c r="J25" s="16"/>
    </row>
    <row r="26" spans="1:10" x14ac:dyDescent="0.25">
      <c r="A26" t="s">
        <v>5</v>
      </c>
      <c r="B26" t="s">
        <v>10</v>
      </c>
      <c r="C26" s="4" t="s">
        <v>11</v>
      </c>
      <c r="D26" t="s">
        <v>12</v>
      </c>
      <c r="E26" t="s">
        <v>10</v>
      </c>
      <c r="F26" s="4" t="s">
        <v>11</v>
      </c>
      <c r="G26" t="s">
        <v>12</v>
      </c>
      <c r="H26" t="s">
        <v>10</v>
      </c>
      <c r="I26" s="4" t="s">
        <v>11</v>
      </c>
      <c r="J26" t="s">
        <v>12</v>
      </c>
    </row>
    <row r="27" spans="1:10" x14ac:dyDescent="0.25">
      <c r="A27">
        <v>50</v>
      </c>
      <c r="B27">
        <v>8.3658264687627197E-14</v>
      </c>
      <c r="C27" s="4">
        <v>3.0482389953978601E-10</v>
      </c>
      <c r="D27">
        <v>3.0490755780412599E-10</v>
      </c>
      <c r="E27" s="1">
        <v>8.3658606520095394E-14</v>
      </c>
      <c r="F27" s="5">
        <v>3.0482262529187202E-10</v>
      </c>
      <c r="G27" s="1">
        <v>3.0490628389915199E-10</v>
      </c>
      <c r="H27">
        <v>8.4965883042005309E-14</v>
      </c>
      <c r="I27" s="4">
        <v>3.582718672897571E-10</v>
      </c>
      <c r="J27">
        <v>3.5835683317279908E-10</v>
      </c>
    </row>
    <row r="28" spans="1:10" x14ac:dyDescent="0.25">
      <c r="A28">
        <v>100</v>
      </c>
      <c r="B28">
        <v>8.3658274474798E-14</v>
      </c>
      <c r="C28" s="4">
        <v>3.04823885164199E-10</v>
      </c>
      <c r="D28">
        <v>3.04907543436093E-10</v>
      </c>
    </row>
    <row r="29" spans="1:10" x14ac:dyDescent="0.25">
      <c r="A29">
        <v>150</v>
      </c>
      <c r="B29">
        <v>8.3658284636596399E-14</v>
      </c>
      <c r="C29" s="4">
        <v>3.0482387068124198E-10</v>
      </c>
      <c r="D29">
        <v>3.04907528969129E-10</v>
      </c>
    </row>
    <row r="30" spans="1:10" x14ac:dyDescent="0.25">
      <c r="A30">
        <v>200</v>
      </c>
      <c r="B30">
        <v>8.3658294301834399E-14</v>
      </c>
      <c r="C30" s="4">
        <v>3.0482385619969002E-10</v>
      </c>
      <c r="D30">
        <v>3.04907514493866E-10</v>
      </c>
    </row>
    <row r="31" spans="1:10" x14ac:dyDescent="0.25">
      <c r="A31">
        <v>250</v>
      </c>
      <c r="B31">
        <v>8.3658304969975199E-14</v>
      </c>
      <c r="C31" s="4">
        <v>3.04823841860972E-10</v>
      </c>
      <c r="D31">
        <v>3.0490750016364498E-10</v>
      </c>
    </row>
    <row r="32" spans="1:10" x14ac:dyDescent="0.25">
      <c r="A32">
        <v>300</v>
      </c>
      <c r="B32">
        <v>8.3658314369739E-14</v>
      </c>
      <c r="C32" s="4">
        <v>3.0482382729983101E-10</v>
      </c>
      <c r="D32">
        <v>3.0490748561543499E-10</v>
      </c>
    </row>
    <row r="33" spans="1:10" x14ac:dyDescent="0.25">
      <c r="A33">
        <v>350</v>
      </c>
      <c r="B33">
        <v>8.36583264787557E-14</v>
      </c>
      <c r="C33" s="4">
        <v>3.0482381198691399E-10</v>
      </c>
      <c r="D33">
        <v>3.0490747031168102E-10</v>
      </c>
    </row>
    <row r="34" spans="1:10" x14ac:dyDescent="0.25">
      <c r="A34">
        <v>400</v>
      </c>
      <c r="B34">
        <v>8.3658336861575002E-14</v>
      </c>
      <c r="C34" s="4">
        <v>3.04823797689444E-10</v>
      </c>
      <c r="D34">
        <v>3.0490745603183603E-10</v>
      </c>
    </row>
    <row r="35" spans="1:10" x14ac:dyDescent="0.25">
      <c r="A35">
        <v>450</v>
      </c>
      <c r="B35">
        <v>8.3658348733593299E-14</v>
      </c>
      <c r="C35" s="4">
        <v>3.0482378288651202E-10</v>
      </c>
      <c r="D35">
        <v>3.0490744123825102E-10</v>
      </c>
    </row>
    <row r="36" spans="1:10" x14ac:dyDescent="0.25">
      <c r="A36" s="8" t="s">
        <v>19</v>
      </c>
      <c r="B36" s="1">
        <f>AVERAGE(B27:B35)</f>
        <v>8.3658305501610475E-14</v>
      </c>
      <c r="C36" s="1">
        <f t="shared" ref="C36" si="4">AVERAGE(C27:C35)</f>
        <v>3.0482384147873225E-10</v>
      </c>
      <c r="D36" s="1">
        <f t="shared" ref="D36" si="5">AVERAGE(D27:D35)</f>
        <v>3.0490749978489578E-10</v>
      </c>
    </row>
    <row r="37" spans="1:10" ht="23.25" x14ac:dyDescent="0.35">
      <c r="A37" s="7" t="s">
        <v>16</v>
      </c>
      <c r="B37" s="16" t="s">
        <v>7</v>
      </c>
      <c r="C37" s="16"/>
      <c r="D37" s="16"/>
      <c r="E37" s="16" t="s">
        <v>18</v>
      </c>
      <c r="F37" s="16"/>
      <c r="G37" s="16"/>
      <c r="H37" s="16" t="s">
        <v>13</v>
      </c>
      <c r="I37" s="16"/>
      <c r="J37" s="16"/>
    </row>
    <row r="38" spans="1:10" x14ac:dyDescent="0.25">
      <c r="A38" t="s">
        <v>5</v>
      </c>
      <c r="B38" t="s">
        <v>10</v>
      </c>
      <c r="C38" s="4" t="s">
        <v>11</v>
      </c>
      <c r="D38" t="s">
        <v>12</v>
      </c>
      <c r="E38" t="s">
        <v>10</v>
      </c>
      <c r="F38" s="4" t="s">
        <v>11</v>
      </c>
      <c r="G38" t="s">
        <v>12</v>
      </c>
      <c r="H38" t="s">
        <v>10</v>
      </c>
      <c r="I38" s="4" t="s">
        <v>11</v>
      </c>
      <c r="J38" t="s">
        <v>12</v>
      </c>
    </row>
    <row r="39" spans="1:10" x14ac:dyDescent="0.25">
      <c r="A39">
        <v>50</v>
      </c>
      <c r="B39">
        <v>1.3503820958745001E-13</v>
      </c>
      <c r="C39" s="4">
        <v>4.9202594717269497E-10</v>
      </c>
      <c r="D39">
        <v>4.9216098537754904E-10</v>
      </c>
      <c r="E39" s="1">
        <v>1.3503908006347401E-13</v>
      </c>
      <c r="F39" s="5">
        <v>4.9202823556719496E-10</v>
      </c>
      <c r="G39" s="1">
        <v>4.9216327464341298E-10</v>
      </c>
      <c r="H39">
        <v>1.3875444050179664E-13</v>
      </c>
      <c r="I39" s="4">
        <v>5.8507968979440516E-10</v>
      </c>
      <c r="J39">
        <v>5.8521844423490691E-10</v>
      </c>
    </row>
    <row r="40" spans="1:10" x14ac:dyDescent="0.25">
      <c r="A40">
        <v>100</v>
      </c>
      <c r="B40">
        <v>1.3503821553420999E-13</v>
      </c>
      <c r="C40" s="4">
        <v>4.9202582420575701E-10</v>
      </c>
      <c r="D40">
        <v>4.9216086242022003E-10</v>
      </c>
    </row>
    <row r="41" spans="1:10" x14ac:dyDescent="0.25">
      <c r="A41">
        <v>150</v>
      </c>
      <c r="B41">
        <v>1.3503822742043201E-13</v>
      </c>
      <c r="C41" s="4">
        <v>4.92025712623746E-10</v>
      </c>
      <c r="D41">
        <v>4.9216075085116597E-10</v>
      </c>
    </row>
    <row r="42" spans="1:10" x14ac:dyDescent="0.25">
      <c r="A42">
        <v>200</v>
      </c>
      <c r="B42">
        <v>1.35038229454903E-13</v>
      </c>
      <c r="C42" s="4">
        <v>4.9202558166114303E-10</v>
      </c>
      <c r="D42">
        <v>4.9216061989401403E-10</v>
      </c>
    </row>
    <row r="43" spans="1:10" x14ac:dyDescent="0.25">
      <c r="A43">
        <v>250</v>
      </c>
      <c r="B43">
        <v>1.3503823677967999E-13</v>
      </c>
      <c r="C43" s="4">
        <v>4.9202545089817701E-10</v>
      </c>
      <c r="D43">
        <v>4.9216048913800004E-10</v>
      </c>
    </row>
    <row r="44" spans="1:10" x14ac:dyDescent="0.25">
      <c r="A44">
        <v>300</v>
      </c>
      <c r="B44">
        <v>1.35038258637049E-13</v>
      </c>
      <c r="C44" s="4">
        <v>4.9202534528243405E-10</v>
      </c>
      <c r="D44">
        <v>4.92160383536756E-10</v>
      </c>
    </row>
    <row r="45" spans="1:10" x14ac:dyDescent="0.25">
      <c r="A45">
        <v>350</v>
      </c>
      <c r="B45">
        <v>1.3503825147749901E-13</v>
      </c>
      <c r="C45" s="4">
        <v>4.9202520184735996E-10</v>
      </c>
      <c r="D45">
        <v>4.92160240102001E-10</v>
      </c>
    </row>
    <row r="46" spans="1:10" x14ac:dyDescent="0.25">
      <c r="A46">
        <v>400</v>
      </c>
      <c r="B46">
        <v>1.35038260131239E-13</v>
      </c>
      <c r="C46" s="4">
        <v>4.9202509173406696E-10</v>
      </c>
      <c r="D46">
        <v>4.9216012999514605E-10</v>
      </c>
    </row>
    <row r="47" spans="1:10" x14ac:dyDescent="0.25">
      <c r="A47">
        <v>450</v>
      </c>
      <c r="B47">
        <v>1.3503823971964599E-13</v>
      </c>
      <c r="C47" s="4">
        <v>4.9202463082872203E-10</v>
      </c>
      <c r="D47">
        <v>4.92159669067192E-10</v>
      </c>
    </row>
    <row r="48" spans="1:10" x14ac:dyDescent="0.25">
      <c r="A48" s="8" t="s">
        <v>19</v>
      </c>
      <c r="B48" s="1">
        <f>AVERAGE(B39:B47)</f>
        <v>1.3503823652690091E-13</v>
      </c>
      <c r="C48" s="1">
        <f t="shared" ref="C48" si="6">AVERAGE(C39:C47)</f>
        <v>4.9202542069490014E-10</v>
      </c>
      <c r="D48" s="1">
        <f t="shared" ref="D48" si="7">AVERAGE(D39:D47)</f>
        <v>4.9216045893133824E-10</v>
      </c>
    </row>
  </sheetData>
  <mergeCells count="13">
    <mergeCell ref="B25:D25"/>
    <mergeCell ref="E25:G25"/>
    <mergeCell ref="H25:J25"/>
    <mergeCell ref="B37:D37"/>
    <mergeCell ref="E37:G37"/>
    <mergeCell ref="H37:J37"/>
    <mergeCell ref="M1:Q1"/>
    <mergeCell ref="B1:D1"/>
    <mergeCell ref="H1:J1"/>
    <mergeCell ref="E1:G1"/>
    <mergeCell ref="B13:D13"/>
    <mergeCell ref="E13:G13"/>
    <mergeCell ref="H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Viscous power dissipation ksr</vt:lpstr>
      <vt:lpstr>ECAH</vt:lpstr>
      <vt:lpstr>15MHz</vt:lpstr>
      <vt:lpstr>80MHz</vt:lpstr>
      <vt:lpstr>150MHz</vt:lpstr>
      <vt:lpstr>400MHz</vt:lpstr>
      <vt:lpstr>Bulk phase PD validation</vt:lpstr>
      <vt:lpstr>eta</vt:lpstr>
      <vt:lpstr>'Bulk phase PD validation'!power_dissipation_150MHz_pure_water</vt:lpstr>
      <vt:lpstr>'Bulk phase PD validation'!power_dissipation_15MHz_pure_water</vt:lpstr>
      <vt:lpstr>'Bulk phase PD validation'!power_dissipation_400MHz_pure_water</vt:lpstr>
      <vt:lpstr>'150MHz'!power_dissipation_50_450nm_diameter_150MHz_silica</vt:lpstr>
      <vt:lpstr>'150MHz'!power_dissipation_50_450nm_diameter_150MHz_water</vt:lpstr>
      <vt:lpstr>'15MHz'!power_dissipation_50_450nm_diameter_15MHz</vt:lpstr>
      <vt:lpstr>'15MHz'!power_dissipation_50_450nm_diameter_15MHz_water_1</vt:lpstr>
      <vt:lpstr>'150MHz'!power_dissipation_50_450nm_diameter_400MHz</vt:lpstr>
      <vt:lpstr>'400MHz'!power_dissipation_50_450nm_diameter_400MHz</vt:lpstr>
      <vt:lpstr>'150MHz'!power_dissipation_50_450nm_diameter_400MHz_water</vt:lpstr>
      <vt:lpstr>'400MHz'!power_dissipation_50_450nm_diameter_400MHz_water</vt:lpstr>
      <vt:lpstr>'150MHz'!power_dissipation_50_450nm_diameter_400MHz_water_1</vt:lpstr>
      <vt:lpstr>'400MHz'!power_dissipation_50_450nm_diameter_400MHz_water_1</vt:lpstr>
      <vt:lpstr>'80MHz'!power_dissipation_50_450nm_diameter_80MHz</vt:lpstr>
      <vt:lpstr>'80MHz'!power_dissipation_50_450nm_diameter_80MHz_water</vt:lpstr>
      <vt:lpstr>'80MHz'!power_dissipation_50_450nm_diameter_80MHz_water_1</vt:lpstr>
      <vt:lpstr>'Bulk phase PD validation'!power_dissipation_80MHz_pure_water</vt:lpstr>
      <vt:lpstr>rho</vt:lpstr>
      <vt:lpstr>speed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2019-02-11T13:03:09Z</dcterms:modified>
</cp:coreProperties>
</file>