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DirectD\Desktop\Documents\"/>
    </mc:Choice>
  </mc:AlternateContent>
  <bookViews>
    <workbookView xWindow="0" yWindow="0" windowWidth="20490" windowHeight="765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Plan1!$A$2:$Q$63</definedName>
    <definedName name="_xlnm._FilterDatabase" localSheetId="1" hidden="1">Plan2!$A$1:$M$61</definedName>
  </definedNames>
  <calcPr calcId="162913"/>
</workbook>
</file>

<file path=xl/calcChain.xml><?xml version="1.0" encoding="utf-8"?>
<calcChain xmlns="http://schemas.openxmlformats.org/spreadsheetml/2006/main">
  <c r="O1" i="1" l="1"/>
  <c r="N1" i="1"/>
  <c r="P10" i="2"/>
  <c r="Q10" i="2"/>
  <c r="R10" i="2"/>
  <c r="J10" i="2"/>
  <c r="K10" i="2"/>
  <c r="L10" i="2"/>
  <c r="M10" i="2"/>
  <c r="U10" i="2"/>
  <c r="O3" i="1" l="1"/>
  <c r="N3" i="1"/>
  <c r="L15" i="3"/>
  <c r="G15" i="3"/>
  <c r="G14" i="3"/>
  <c r="U34" i="2"/>
  <c r="U11" i="2"/>
  <c r="R33" i="2"/>
  <c r="Q33" i="2"/>
  <c r="P33" i="2"/>
  <c r="U33" i="2" l="1"/>
  <c r="N50" i="1"/>
  <c r="S3" i="2"/>
  <c r="R3" i="2"/>
  <c r="S2" i="2"/>
  <c r="R2" i="2"/>
  <c r="Q3" i="2"/>
  <c r="Q2" i="2"/>
  <c r="M15" i="3"/>
  <c r="N15" i="3"/>
  <c r="O15" i="3"/>
  <c r="M14" i="3"/>
  <c r="N14" i="3"/>
  <c r="O14" i="3"/>
  <c r="L14" i="3"/>
  <c r="N7" i="3"/>
  <c r="O7" i="3"/>
  <c r="P7" i="3"/>
  <c r="Q7" i="3"/>
  <c r="R7" i="3"/>
  <c r="S7" i="3"/>
  <c r="M7" i="3"/>
  <c r="N6" i="3"/>
  <c r="O6" i="3"/>
  <c r="P6" i="3"/>
  <c r="Q6" i="3"/>
  <c r="R6" i="3"/>
  <c r="S6" i="3"/>
  <c r="M6" i="3"/>
  <c r="O3" i="3"/>
  <c r="P3" i="3"/>
  <c r="Q3" i="3"/>
  <c r="R3" i="3"/>
  <c r="S3" i="3"/>
  <c r="N3" i="3"/>
  <c r="O2" i="3"/>
  <c r="P2" i="3"/>
  <c r="Q2" i="3"/>
  <c r="R2" i="3"/>
  <c r="S2" i="3"/>
  <c r="N2" i="3"/>
  <c r="M3" i="3"/>
  <c r="M2" i="3"/>
  <c r="M3" i="2"/>
  <c r="M4" i="2"/>
  <c r="M5" i="2"/>
  <c r="M6" i="2"/>
  <c r="M7" i="2"/>
  <c r="M8" i="2"/>
  <c r="M9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2" i="2"/>
  <c r="L3" i="2"/>
  <c r="L4" i="2"/>
  <c r="L5" i="2"/>
  <c r="L6" i="2"/>
  <c r="L7" i="2"/>
  <c r="L8" i="2"/>
  <c r="L9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2" i="2"/>
  <c r="K15" i="2"/>
  <c r="K3" i="2"/>
  <c r="K4" i="2"/>
  <c r="K5" i="2"/>
  <c r="K6" i="2"/>
  <c r="K7" i="2"/>
  <c r="K8" i="2"/>
  <c r="K9" i="2"/>
  <c r="K11" i="2"/>
  <c r="K12" i="2"/>
  <c r="K13" i="2"/>
  <c r="K14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2" i="2"/>
  <c r="J3" i="2"/>
  <c r="J4" i="2"/>
  <c r="J5" i="2"/>
  <c r="J6" i="2"/>
  <c r="J7" i="2"/>
  <c r="J8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2" i="2"/>
  <c r="G63" i="1"/>
  <c r="H32" i="1"/>
  <c r="E63" i="1"/>
  <c r="F32" i="1"/>
  <c r="C63" i="1"/>
  <c r="D32" i="1"/>
  <c r="H31" i="1"/>
  <c r="F31" i="1"/>
  <c r="D31" i="1"/>
  <c r="H30" i="1"/>
  <c r="F30" i="1"/>
  <c r="D30" i="1"/>
  <c r="H4" i="1"/>
  <c r="H33" i="1"/>
  <c r="H34" i="1"/>
  <c r="H5" i="1"/>
  <c r="H6" i="1"/>
  <c r="H7" i="1"/>
  <c r="H8" i="1"/>
  <c r="H35" i="1"/>
  <c r="H36" i="1"/>
  <c r="H9" i="1"/>
  <c r="H10" i="1"/>
  <c r="H37" i="1"/>
  <c r="H11" i="1"/>
  <c r="H38" i="1"/>
  <c r="H12" i="1"/>
  <c r="H13" i="1"/>
  <c r="H14" i="1"/>
  <c r="H15" i="1"/>
  <c r="H39" i="1"/>
  <c r="H40" i="1"/>
  <c r="H41" i="1"/>
  <c r="H42" i="1"/>
  <c r="H16" i="1"/>
  <c r="H17" i="1"/>
  <c r="H43" i="1"/>
  <c r="H18" i="1"/>
  <c r="H19" i="1"/>
  <c r="H20" i="1"/>
  <c r="H21" i="1"/>
  <c r="H22" i="1"/>
  <c r="H44" i="1"/>
  <c r="H23" i="1"/>
  <c r="H24" i="1"/>
  <c r="H25" i="1"/>
  <c r="H26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27" i="1"/>
  <c r="H59" i="1"/>
  <c r="H60" i="1"/>
  <c r="H28" i="1"/>
  <c r="H61" i="1"/>
  <c r="H29" i="1"/>
  <c r="H62" i="1"/>
  <c r="H3" i="1"/>
  <c r="F9" i="1"/>
  <c r="F10" i="1"/>
  <c r="F37" i="1"/>
  <c r="F11" i="1"/>
  <c r="F38" i="1"/>
  <c r="F12" i="1"/>
  <c r="F13" i="1"/>
  <c r="F14" i="1"/>
  <c r="F15" i="1"/>
  <c r="F39" i="1"/>
  <c r="F40" i="1"/>
  <c r="F41" i="1"/>
  <c r="F42" i="1"/>
  <c r="F16" i="1"/>
  <c r="F17" i="1"/>
  <c r="F43" i="1"/>
  <c r="F18" i="1"/>
  <c r="F19" i="1"/>
  <c r="F20" i="1"/>
  <c r="F21" i="1"/>
  <c r="F22" i="1"/>
  <c r="F44" i="1"/>
  <c r="F23" i="1"/>
  <c r="F24" i="1"/>
  <c r="F25" i="1"/>
  <c r="F26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27" i="1"/>
  <c r="F59" i="1"/>
  <c r="F60" i="1"/>
  <c r="F28" i="1"/>
  <c r="F61" i="1"/>
  <c r="F29" i="1"/>
  <c r="F62" i="1"/>
  <c r="F6" i="1"/>
  <c r="F7" i="1"/>
  <c r="F8" i="1"/>
  <c r="F35" i="1"/>
  <c r="F36" i="1"/>
  <c r="F33" i="1"/>
  <c r="F34" i="1"/>
  <c r="F5" i="1"/>
  <c r="F4" i="1"/>
  <c r="F3" i="1"/>
  <c r="D62" i="1"/>
  <c r="D29" i="1"/>
  <c r="D61" i="1"/>
  <c r="D4" i="1"/>
  <c r="D33" i="1"/>
  <c r="D34" i="1"/>
  <c r="D5" i="1"/>
  <c r="D6" i="1"/>
  <c r="D7" i="1"/>
  <c r="D8" i="1"/>
  <c r="D35" i="1"/>
  <c r="D36" i="1"/>
  <c r="D9" i="1"/>
  <c r="D10" i="1"/>
  <c r="D37" i="1"/>
  <c r="D11" i="1"/>
  <c r="D38" i="1"/>
  <c r="D12" i="1"/>
  <c r="D13" i="1"/>
  <c r="D14" i="1"/>
  <c r="D15" i="1"/>
  <c r="D39" i="1"/>
  <c r="D40" i="1"/>
  <c r="D41" i="1"/>
  <c r="D42" i="1"/>
  <c r="D16" i="1"/>
  <c r="D17" i="1"/>
  <c r="D43" i="1"/>
  <c r="D18" i="1"/>
  <c r="D19" i="1"/>
  <c r="D20" i="1"/>
  <c r="D21" i="1"/>
  <c r="D22" i="1"/>
  <c r="D44" i="1"/>
  <c r="D23" i="1"/>
  <c r="D24" i="1"/>
  <c r="D25" i="1"/>
  <c r="D26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27" i="1"/>
  <c r="D59" i="1"/>
  <c r="D60" i="1"/>
  <c r="D28" i="1"/>
  <c r="D3" i="1"/>
</calcChain>
</file>

<file path=xl/sharedStrings.xml><?xml version="1.0" encoding="utf-8"?>
<sst xmlns="http://schemas.openxmlformats.org/spreadsheetml/2006/main" count="304" uniqueCount="61">
  <si>
    <t>Letras</t>
  </si>
  <si>
    <t>Números</t>
  </si>
  <si>
    <t>Misturados</t>
  </si>
  <si>
    <t>Erros (40)</t>
  </si>
  <si>
    <t>Um taco e uma bola juntos custam R$1,10. O taco custa um real a mais que a bola. Quanto custa a bola?</t>
  </si>
  <si>
    <t>Se 5 máquinas demoram 5 minutos para fazer 5 peças, quanto tempo demorariam 100 máquinas para fazer 100 peças?</t>
  </si>
  <si>
    <t>Em um lago, há um aglomerado de vitórias-régias. Todos os dias, o aglomerado dobra de tamanho. Se demoram 48 dias para a mancha cobrir todo o lago, quanto tempo seria necessário para a mancha cobrir metade do lago?</t>
  </si>
  <si>
    <t>Sexo</t>
  </si>
  <si>
    <t>Masculino</t>
  </si>
  <si>
    <t>Feminino</t>
  </si>
  <si>
    <t>0,10</t>
  </si>
  <si>
    <t>100 minutos</t>
  </si>
  <si>
    <t>24 dias</t>
  </si>
  <si>
    <t>0,05</t>
  </si>
  <si>
    <t>1,00</t>
  </si>
  <si>
    <t>5 minutos</t>
  </si>
  <si>
    <t>0,80</t>
  </si>
  <si>
    <t>0,1</t>
  </si>
  <si>
    <t>dez centavos</t>
  </si>
  <si>
    <t>cem minutos</t>
  </si>
  <si>
    <t>Acertos (3)</t>
  </si>
  <si>
    <t>Ordem</t>
  </si>
  <si>
    <t>R$ 0,10</t>
  </si>
  <si>
    <t>1,05</t>
  </si>
  <si>
    <t>1 minuto</t>
  </si>
  <si>
    <t>1h40min</t>
  </si>
  <si>
    <t>0.2</t>
  </si>
  <si>
    <t>5 centavos</t>
  </si>
  <si>
    <t>média</t>
  </si>
  <si>
    <t>Q1</t>
  </si>
  <si>
    <t>Q2</t>
  </si>
  <si>
    <t>Q3</t>
  </si>
  <si>
    <t>Q1-Q2</t>
  </si>
  <si>
    <t>Q1-Q3</t>
  </si>
  <si>
    <t>Q2-Q3</t>
  </si>
  <si>
    <t>Q1-Q2-Q3</t>
  </si>
  <si>
    <t>Homens</t>
  </si>
  <si>
    <t>Mulheres</t>
  </si>
  <si>
    <t>Amostra</t>
  </si>
  <si>
    <t>Mulhers</t>
  </si>
  <si>
    <t>Nenhuma correta</t>
  </si>
  <si>
    <t>Uma correta</t>
  </si>
  <si>
    <t>Duas corretas</t>
  </si>
  <si>
    <t>Três corretas</t>
  </si>
  <si>
    <t>Homem</t>
  </si>
  <si>
    <t>Mulher</t>
  </si>
  <si>
    <t>Nenhuma Correta</t>
  </si>
  <si>
    <t>1 Correta</t>
  </si>
  <si>
    <t>2 Corretas</t>
  </si>
  <si>
    <t>3 Corretas</t>
  </si>
  <si>
    <t>CRT depois da alternância de tarefas</t>
  </si>
  <si>
    <t>CRT</t>
  </si>
  <si>
    <t>Média dos erros</t>
  </si>
  <si>
    <t>CRT com esgotamento do ego</t>
  </si>
  <si>
    <t>desvpad</t>
  </si>
  <si>
    <t>Females</t>
  </si>
  <si>
    <t>Males</t>
  </si>
  <si>
    <t>Sex</t>
  </si>
  <si>
    <t>n</t>
  </si>
  <si>
    <t>Female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</si>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</sst>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0" xfId="0" applyNumberFormat="1"/>
    <xf numFmtId="0" fontId="0" fillId="0" borderId="1" xfId="0" applyBorder="1"/>
    <xf numFmtId="0" fontId="3" fillId="0" borderId="1" xfId="0" applyFont="1" applyFill="1" applyBorder="1" applyAlignment="1"/>
    <xf numFmtId="0" fontId="0" fillId="0" borderId="1" xfId="0" applyNumberFormat="1" applyBorder="1"/>
    <xf numFmtId="0" fontId="0" fillId="0" borderId="1" xfId="0" applyFill="1" applyBorder="1" applyAlignment="1"/>
    <xf numFmtId="0" fontId="1" fillId="0" borderId="1" xfId="0" applyFont="1" applyFill="1" applyBorder="1" applyAlignment="1"/>
    <xf numFmtId="0" fontId="0" fillId="0" borderId="1" xfId="0" applyFill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0" fillId="0" borderId="3" xfId="0" applyFill="1" applyBorder="1" applyAlignment="1"/>
    <xf numFmtId="0" fontId="2" fillId="0" borderId="3" xfId="0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9" fontId="0" fillId="0" borderId="1" xfId="1" applyFont="1" applyBorder="1" applyAlignment="1">
      <alignment horizontal="left"/>
    </xf>
    <xf numFmtId="9" fontId="0" fillId="0" borderId="1" xfId="1" applyFont="1" applyBorder="1"/>
    <xf numFmtId="9" fontId="0" fillId="0" borderId="0" xfId="1" applyFont="1"/>
    <xf numFmtId="9" fontId="0" fillId="0" borderId="4" xfId="1" applyNumberFormat="1" applyFont="1" applyBorder="1" applyAlignment="1"/>
    <xf numFmtId="9" fontId="0" fillId="0" borderId="1" xfId="1" applyNumberFormat="1" applyFont="1" applyBorder="1"/>
    <xf numFmtId="9" fontId="0" fillId="0" borderId="1" xfId="1" applyNumberFormat="1" applyFont="1" applyBorder="1" applyAlignment="1"/>
    <xf numFmtId="0" fontId="5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9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9" fontId="8" fillId="0" borderId="5" xfId="1" applyFont="1" applyBorder="1" applyAlignment="1">
      <alignment horizontal="center"/>
    </xf>
    <xf numFmtId="9" fontId="8" fillId="0" borderId="5" xfId="1" applyNumberFormat="1" applyFont="1" applyBorder="1" applyAlignment="1">
      <alignment horizontal="center"/>
    </xf>
    <xf numFmtId="0" fontId="8" fillId="0" borderId="0" xfId="0" applyFont="1"/>
    <xf numFmtId="0" fontId="9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9A0000"/>
      <color rgb="FFC09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Experimento Alternância de Tarefas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Plan1!$K$4</c:f>
              <c:strCache>
                <c:ptCount val="1"/>
                <c:pt idx="0">
                  <c:v>Mulheres</c:v>
                </c:pt>
              </c:strCache>
            </c:strRef>
          </c:tx>
          <c:marker>
            <c:symbol val="none"/>
          </c:marker>
          <c:val>
            <c:numRef>
              <c:f>Plan1!$K$5:$K$34</c:f>
              <c:numCache>
                <c:formatCode>General</c:formatCode>
                <c:ptCount val="30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6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9</c:v>
                </c:pt>
                <c:pt idx="22">
                  <c:v>10</c:v>
                </c:pt>
                <c:pt idx="23">
                  <c:v>1</c:v>
                </c:pt>
                <c:pt idx="24">
                  <c:v>4</c:v>
                </c:pt>
                <c:pt idx="25">
                  <c:v>11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7-4707-B4BA-AC175CED63DE}"/>
            </c:ext>
          </c:extLst>
        </c:ser>
        <c:ser>
          <c:idx val="1"/>
          <c:order val="1"/>
          <c:tx>
            <c:strRef>
              <c:f>Plan1!$L$4</c:f>
              <c:strCache>
                <c:ptCount val="1"/>
                <c:pt idx="0">
                  <c:v>Homens</c:v>
                </c:pt>
              </c:strCache>
            </c:strRef>
          </c:tx>
          <c:marker>
            <c:symbol val="none"/>
          </c:marker>
          <c:val>
            <c:numRef>
              <c:f>Plan1!$L$5:$L$34</c:f>
              <c:numCache>
                <c:formatCode>General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16</c:v>
                </c:pt>
                <c:pt idx="13">
                  <c:v>3</c:v>
                </c:pt>
                <c:pt idx="14">
                  <c:v>9</c:v>
                </c:pt>
                <c:pt idx="15">
                  <c:v>19</c:v>
                </c:pt>
                <c:pt idx="16">
                  <c:v>1</c:v>
                </c:pt>
                <c:pt idx="17">
                  <c:v>1</c:v>
                </c:pt>
                <c:pt idx="18">
                  <c:v>17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11</c:v>
                </c:pt>
                <c:pt idx="23">
                  <c:v>19</c:v>
                </c:pt>
                <c:pt idx="24">
                  <c:v>13</c:v>
                </c:pt>
                <c:pt idx="25">
                  <c:v>9</c:v>
                </c:pt>
                <c:pt idx="26">
                  <c:v>5</c:v>
                </c:pt>
                <c:pt idx="27">
                  <c:v>14</c:v>
                </c:pt>
                <c:pt idx="28">
                  <c:v>3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7-4707-B4BA-AC175CED6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92576"/>
        <c:axId val="84402560"/>
      </c:lineChart>
      <c:catAx>
        <c:axId val="8439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84402560"/>
        <c:crosses val="autoZero"/>
        <c:auto val="1"/>
        <c:lblAlgn val="ctr"/>
        <c:lblOffset val="100"/>
        <c:noMultiLvlLbl val="0"/>
      </c:catAx>
      <c:valAx>
        <c:axId val="8440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92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Plan1!$Z$13</c:f>
              <c:strCache>
                <c:ptCount val="1"/>
                <c:pt idx="0">
                  <c:v>Média dos erros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E1A-41A6-9C7E-7A541DED45A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E1A-41A6-9C7E-7A541DED45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Plan1!$Y$14:$Y$15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Plan1!$Z$14:$Z$15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1A-41A6-9C7E-7A541DED4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09824"/>
        <c:axId val="84511360"/>
      </c:barChart>
      <c:catAx>
        <c:axId val="8450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84511360"/>
        <c:crosses val="autoZero"/>
        <c:auto val="1"/>
        <c:lblAlgn val="ctr"/>
        <c:lblOffset val="100"/>
        <c:noMultiLvlLbl val="0"/>
      </c:catAx>
      <c:valAx>
        <c:axId val="84511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509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Plan2!$O$10</c:f>
              <c:strCache>
                <c:ptCount val="1"/>
                <c:pt idx="0">
                  <c:v>CRT com esgotamento do ego</c:v>
                </c:pt>
              </c:strCache>
            </c:strRef>
          </c:tx>
          <c:spPr>
            <a:solidFill>
              <a:srgbClr val="C092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E5-4054-8B72-AD07FFB01AB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30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E5-4054-8B72-AD07FFB01AB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E5-4054-8B72-AD07FFB01AB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E5-4054-8B72-AD07FFB01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Plan2!$P$9:$S$9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Plan2!$P$10:$S$10</c:f>
              <c:numCache>
                <c:formatCode>0%</c:formatCode>
                <c:ptCount val="4"/>
                <c:pt idx="0">
                  <c:v>0.56666666666666665</c:v>
                </c:pt>
                <c:pt idx="1">
                  <c:v>0.3</c:v>
                </c:pt>
                <c:pt idx="2">
                  <c:v>0.13333333333333333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2-45A1-A568-AF499ACEA1C0}"/>
            </c:ext>
          </c:extLst>
        </c:ser>
        <c:ser>
          <c:idx val="1"/>
          <c:order val="1"/>
          <c:tx>
            <c:strRef>
              <c:f>Plan2!$O$11</c:f>
              <c:strCache>
                <c:ptCount val="1"/>
                <c:pt idx="0">
                  <c:v>CRT</c:v>
                </c:pt>
              </c:strCache>
            </c:strRef>
          </c:tx>
          <c:spPr>
            <a:solidFill>
              <a:srgbClr val="9A0000"/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42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E5-4054-8B72-AD07FFB01AB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E5-4054-8B72-AD07FFB01AB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E5-4054-8B72-AD07FFB01AB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E5-4054-8B72-AD07FFB01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Plan2!$P$9:$S$9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Plan2!$P$11:$S$11</c:f>
              <c:numCache>
                <c:formatCode>0%</c:formatCode>
                <c:ptCount val="4"/>
                <c:pt idx="0">
                  <c:v>0.42</c:v>
                </c:pt>
                <c:pt idx="1">
                  <c:v>0.23</c:v>
                </c:pt>
                <c:pt idx="2">
                  <c:v>0.2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2-45A1-A568-AF499ACEA1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935040"/>
        <c:axId val="84936576"/>
      </c:barChart>
      <c:catAx>
        <c:axId val="8493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936576"/>
        <c:crosses val="autoZero"/>
        <c:auto val="0"/>
        <c:lblAlgn val="ctr"/>
        <c:lblOffset val="100"/>
        <c:noMultiLvlLbl val="0"/>
      </c:catAx>
      <c:valAx>
        <c:axId val="849365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493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Plan2!$O$33</c:f>
              <c:strCache>
                <c:ptCount val="1"/>
                <c:pt idx="0">
                  <c:v>CRT com esgotamento do ego</c:v>
                </c:pt>
              </c:strCache>
            </c:strRef>
          </c:tx>
          <c:spPr>
            <a:solidFill>
              <a:srgbClr val="C092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92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A0A-4ADE-AB94-B970FC0087FD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0A-4ADE-AB94-B970FC0087F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0A-4ADE-AB94-B970FC0087F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0A-4ADE-AB94-B970FC0087F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A0A-4ADE-AB94-B970FC008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Plan2!$P$32:$S$32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Plan2!$P$33:$S$33</c:f>
              <c:numCache>
                <c:formatCode>0%</c:formatCode>
                <c:ptCount val="4"/>
                <c:pt idx="0">
                  <c:v>0.6</c:v>
                </c:pt>
                <c:pt idx="1">
                  <c:v>0.33333333333333331</c:v>
                </c:pt>
                <c:pt idx="2">
                  <c:v>6.6666666666666666E-2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A1C-BA98-2838BAE08AAB}"/>
            </c:ext>
          </c:extLst>
        </c:ser>
        <c:ser>
          <c:idx val="1"/>
          <c:order val="1"/>
          <c:tx>
            <c:strRef>
              <c:f>Plan2!$O$34</c:f>
              <c:strCache>
                <c:ptCount val="1"/>
                <c:pt idx="0">
                  <c:v>CRT</c:v>
                </c:pt>
              </c:strCache>
            </c:strRef>
          </c:tx>
          <c:spPr>
            <a:solidFill>
              <a:srgbClr val="9A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0A-4ADE-AB94-B970FC0087F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0A-4ADE-AB94-B970FC0087F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0A-4ADE-AB94-B970FC0087F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0A-4ADE-AB94-B970FC008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Plan2!$P$32:$S$32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Plan2!$P$34:$S$34</c:f>
              <c:numCache>
                <c:formatCode>0%</c:formatCode>
                <c:ptCount val="4"/>
                <c:pt idx="0">
                  <c:v>0.24</c:v>
                </c:pt>
                <c:pt idx="1">
                  <c:v>0.26</c:v>
                </c:pt>
                <c:pt idx="2">
                  <c:v>0.22</c:v>
                </c:pt>
                <c:pt idx="3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8-4A1C-BA98-2838BAE08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966400"/>
        <c:axId val="84984576"/>
      </c:barChart>
      <c:catAx>
        <c:axId val="8496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984576"/>
        <c:crosses val="autoZero"/>
        <c:auto val="1"/>
        <c:lblAlgn val="ctr"/>
        <c:lblOffset val="100"/>
        <c:noMultiLvlLbl val="0"/>
      </c:catAx>
      <c:valAx>
        <c:axId val="849845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496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Plan3!$S$16</c:f>
              <c:strCache>
                <c:ptCount val="1"/>
                <c:pt idx="0">
                  <c:v>CRT depois da alternância de tarefas</c:v>
                </c:pt>
              </c:strCache>
            </c:strRef>
          </c:tx>
          <c:invertIfNegative val="0"/>
          <c:cat>
            <c:strRef>
              <c:f>Plan3!$R$17:$R$20</c:f>
              <c:strCache>
                <c:ptCount val="4"/>
                <c:pt idx="0">
                  <c:v>Nenhuma Correta</c:v>
                </c:pt>
                <c:pt idx="1">
                  <c:v>1 Correta</c:v>
                </c:pt>
                <c:pt idx="2">
                  <c:v>2 Corretas</c:v>
                </c:pt>
                <c:pt idx="3">
                  <c:v>3 Corretas</c:v>
                </c:pt>
              </c:strCache>
            </c:strRef>
          </c:cat>
          <c:val>
            <c:numRef>
              <c:f>Plan3!$S$17:$S$20</c:f>
              <c:numCache>
                <c:formatCode>0%</c:formatCode>
                <c:ptCount val="4"/>
                <c:pt idx="0">
                  <c:v>0.56999999999999995</c:v>
                </c:pt>
                <c:pt idx="1">
                  <c:v>0.3</c:v>
                </c:pt>
                <c:pt idx="2">
                  <c:v>0.13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D-4FAD-B22B-0F3760EFD902}"/>
            </c:ext>
          </c:extLst>
        </c:ser>
        <c:ser>
          <c:idx val="1"/>
          <c:order val="1"/>
          <c:tx>
            <c:strRef>
              <c:f>Plan3!$T$16</c:f>
              <c:strCache>
                <c:ptCount val="1"/>
                <c:pt idx="0">
                  <c:v>CRT</c:v>
                </c:pt>
              </c:strCache>
            </c:strRef>
          </c:tx>
          <c:invertIfNegative val="0"/>
          <c:cat>
            <c:strRef>
              <c:f>Plan3!$R$17:$R$20</c:f>
              <c:strCache>
                <c:ptCount val="4"/>
                <c:pt idx="0">
                  <c:v>Nenhuma Correta</c:v>
                </c:pt>
                <c:pt idx="1">
                  <c:v>1 Correta</c:v>
                </c:pt>
                <c:pt idx="2">
                  <c:v>2 Corretas</c:v>
                </c:pt>
                <c:pt idx="3">
                  <c:v>3 Corretas</c:v>
                </c:pt>
              </c:strCache>
            </c:strRef>
          </c:cat>
          <c:val>
            <c:numRef>
              <c:f>Plan3!$T$17:$T$20</c:f>
              <c:numCache>
                <c:formatCode>0%</c:formatCode>
                <c:ptCount val="4"/>
                <c:pt idx="0">
                  <c:v>0.42412451361867703</c:v>
                </c:pt>
                <c:pt idx="1">
                  <c:v>0.22568093385214008</c:v>
                </c:pt>
                <c:pt idx="2">
                  <c:v>0.20233463035019456</c:v>
                </c:pt>
                <c:pt idx="3">
                  <c:v>0.14785992217898833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D-4FAD-B22B-0F3760EF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22912"/>
        <c:axId val="85224448"/>
      </c:barChart>
      <c:catAx>
        <c:axId val="8522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24448"/>
        <c:crosses val="autoZero"/>
        <c:auto val="1"/>
        <c:lblAlgn val="ctr"/>
        <c:lblOffset val="100"/>
        <c:noMultiLvlLbl val="0"/>
      </c:catAx>
      <c:valAx>
        <c:axId val="852244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85222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13</xdr:row>
      <xdr:rowOff>171450</xdr:rowOff>
    </xdr:from>
    <xdr:to>
      <xdr:col>20</xdr:col>
      <xdr:colOff>38100</xdr:colOff>
      <xdr:row>28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20</xdr:row>
      <xdr:rowOff>0</xdr:rowOff>
    </xdr:from>
    <xdr:to>
      <xdr:col>30</xdr:col>
      <xdr:colOff>304800</xdr:colOff>
      <xdr:row>34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12</xdr:row>
      <xdr:rowOff>142875</xdr:rowOff>
    </xdr:from>
    <xdr:to>
      <xdr:col>19</xdr:col>
      <xdr:colOff>209550</xdr:colOff>
      <xdr:row>29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66674</xdr:colOff>
      <xdr:row>35</xdr:row>
      <xdr:rowOff>47624</xdr:rowOff>
    </xdr:from>
    <xdr:to>
      <xdr:col>19</xdr:col>
      <xdr:colOff>85725</xdr:colOff>
      <xdr:row>54</xdr:row>
      <xdr:rowOff>133349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18</xdr:row>
      <xdr:rowOff>0</xdr:rowOff>
    </xdr:from>
    <xdr:to>
      <xdr:col>11</xdr:col>
      <xdr:colOff>590550</xdr:colOff>
      <xdr:row>32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topLeftCell="N16" workbookViewId="0">
      <selection activeCell="AF28" sqref="AF28"/>
    </sheetView>
  </sheetViews>
  <sheetFormatPr defaultRowHeight="15" x14ac:dyDescent="0.25"/>
  <sheetData>
    <row r="1" spans="1:26" x14ac:dyDescent="0.25">
      <c r="C1" s="45" t="s">
        <v>3</v>
      </c>
      <c r="D1" s="45"/>
      <c r="E1" s="45"/>
      <c r="F1" s="45"/>
      <c r="G1" s="45"/>
      <c r="N1">
        <f>AVERAGE(K5:K34)</f>
        <v>4</v>
      </c>
      <c r="O1">
        <f>AVERAGE(L5:L34)</f>
        <v>5.9333333333333336</v>
      </c>
    </row>
    <row r="2" spans="1:26" x14ac:dyDescent="0.25">
      <c r="A2" t="s">
        <v>21</v>
      </c>
      <c r="B2" t="s">
        <v>7</v>
      </c>
      <c r="C2" t="s">
        <v>0</v>
      </c>
      <c r="E2" t="s">
        <v>1</v>
      </c>
      <c r="G2" t="s">
        <v>2</v>
      </c>
      <c r="N2" t="s">
        <v>54</v>
      </c>
    </row>
    <row r="3" spans="1:26" x14ac:dyDescent="0.25">
      <c r="A3">
        <v>1</v>
      </c>
      <c r="B3" t="s">
        <v>9</v>
      </c>
      <c r="C3">
        <v>1</v>
      </c>
      <c r="D3" t="str">
        <f t="shared" ref="D3:D34" si="0">IF(C3&lt;2,"BOM","RUIM")</f>
        <v>BOM</v>
      </c>
      <c r="E3">
        <v>6</v>
      </c>
      <c r="F3" t="str">
        <f t="shared" ref="F3:F34" si="1">IF(E3&lt;=2,"BOM","RUIM")</f>
        <v>RUIM</v>
      </c>
      <c r="G3">
        <v>4</v>
      </c>
      <c r="H3" t="str">
        <f t="shared" ref="H3:H34" si="2">IF(G3&lt;=5,"BOM","RUIM")</f>
        <v>BOM</v>
      </c>
      <c r="N3">
        <f>STDEV(K5:K34)/100</f>
        <v>2.6261286571944507E-2</v>
      </c>
      <c r="O3">
        <f>STDEV(L5:L34)/100</f>
        <v>6.1303840985212583E-2</v>
      </c>
    </row>
    <row r="4" spans="1:26" x14ac:dyDescent="0.25">
      <c r="A4" s="3">
        <v>2</v>
      </c>
      <c r="B4" t="s">
        <v>9</v>
      </c>
      <c r="C4">
        <v>3</v>
      </c>
      <c r="D4" t="str">
        <f t="shared" si="0"/>
        <v>RUIM</v>
      </c>
      <c r="E4">
        <v>0</v>
      </c>
      <c r="F4" t="str">
        <f t="shared" si="1"/>
        <v>BOM</v>
      </c>
      <c r="G4">
        <v>1</v>
      </c>
      <c r="H4" t="str">
        <f t="shared" si="2"/>
        <v>BOM</v>
      </c>
      <c r="K4" t="s">
        <v>37</v>
      </c>
      <c r="L4" t="s">
        <v>36</v>
      </c>
    </row>
    <row r="5" spans="1:26" x14ac:dyDescent="0.25">
      <c r="A5">
        <v>5</v>
      </c>
      <c r="B5" t="s">
        <v>9</v>
      </c>
      <c r="C5">
        <v>0</v>
      </c>
      <c r="D5" t="str">
        <f t="shared" si="0"/>
        <v>BOM</v>
      </c>
      <c r="E5">
        <v>2</v>
      </c>
      <c r="F5" t="str">
        <f t="shared" si="1"/>
        <v>BOM</v>
      </c>
      <c r="G5">
        <v>6</v>
      </c>
      <c r="H5" t="str">
        <f t="shared" si="2"/>
        <v>RUIM</v>
      </c>
      <c r="K5">
        <v>4</v>
      </c>
      <c r="L5">
        <v>0</v>
      </c>
    </row>
    <row r="6" spans="1:26" x14ac:dyDescent="0.25">
      <c r="A6">
        <v>6</v>
      </c>
      <c r="B6" t="s">
        <v>9</v>
      </c>
      <c r="C6">
        <v>2</v>
      </c>
      <c r="D6" t="str">
        <f t="shared" si="0"/>
        <v>RUIM</v>
      </c>
      <c r="E6">
        <v>2</v>
      </c>
      <c r="F6" t="str">
        <f t="shared" si="1"/>
        <v>BOM</v>
      </c>
      <c r="G6">
        <v>2</v>
      </c>
      <c r="H6" t="str">
        <f t="shared" si="2"/>
        <v>BOM</v>
      </c>
      <c r="K6">
        <v>1</v>
      </c>
      <c r="L6">
        <v>2</v>
      </c>
    </row>
    <row r="7" spans="1:26" x14ac:dyDescent="0.25">
      <c r="A7">
        <v>7</v>
      </c>
      <c r="B7" t="s">
        <v>9</v>
      </c>
      <c r="C7">
        <v>2</v>
      </c>
      <c r="D7" t="str">
        <f t="shared" si="0"/>
        <v>RUIM</v>
      </c>
      <c r="E7">
        <v>2</v>
      </c>
      <c r="F7" t="str">
        <f t="shared" si="1"/>
        <v>BOM</v>
      </c>
      <c r="G7">
        <v>1</v>
      </c>
      <c r="H7" t="str">
        <f t="shared" si="2"/>
        <v>BOM</v>
      </c>
      <c r="K7">
        <v>6</v>
      </c>
      <c r="L7">
        <v>2</v>
      </c>
    </row>
    <row r="8" spans="1:26" x14ac:dyDescent="0.25">
      <c r="A8">
        <v>8</v>
      </c>
      <c r="B8" t="s">
        <v>9</v>
      </c>
      <c r="C8">
        <v>7</v>
      </c>
      <c r="D8" t="str">
        <f t="shared" si="0"/>
        <v>RUIM</v>
      </c>
      <c r="E8">
        <v>0</v>
      </c>
      <c r="F8" t="str">
        <f t="shared" si="1"/>
        <v>BOM</v>
      </c>
      <c r="G8">
        <v>3</v>
      </c>
      <c r="H8" t="str">
        <f t="shared" si="2"/>
        <v>BOM</v>
      </c>
      <c r="K8">
        <v>2</v>
      </c>
      <c r="L8">
        <v>1</v>
      </c>
    </row>
    <row r="9" spans="1:26" x14ac:dyDescent="0.25">
      <c r="A9">
        <v>11</v>
      </c>
      <c r="B9" t="s">
        <v>9</v>
      </c>
      <c r="C9">
        <v>0</v>
      </c>
      <c r="D9" t="str">
        <f t="shared" si="0"/>
        <v>BOM</v>
      </c>
      <c r="E9">
        <v>3</v>
      </c>
      <c r="F9" t="str">
        <f t="shared" si="1"/>
        <v>RUIM</v>
      </c>
      <c r="G9">
        <v>2</v>
      </c>
      <c r="H9" t="str">
        <f t="shared" si="2"/>
        <v>BOM</v>
      </c>
      <c r="K9">
        <v>1</v>
      </c>
      <c r="L9">
        <v>0</v>
      </c>
    </row>
    <row r="10" spans="1:26" x14ac:dyDescent="0.25">
      <c r="A10">
        <v>12</v>
      </c>
      <c r="B10" t="s">
        <v>9</v>
      </c>
      <c r="C10">
        <v>4</v>
      </c>
      <c r="D10" t="str">
        <f t="shared" si="0"/>
        <v>RUIM</v>
      </c>
      <c r="E10">
        <v>1</v>
      </c>
      <c r="F10" t="str">
        <f t="shared" si="1"/>
        <v>BOM</v>
      </c>
      <c r="G10">
        <v>1</v>
      </c>
      <c r="H10" t="str">
        <f t="shared" si="2"/>
        <v>BOM</v>
      </c>
      <c r="K10">
        <v>3</v>
      </c>
      <c r="L10">
        <v>1</v>
      </c>
    </row>
    <row r="11" spans="1:26" x14ac:dyDescent="0.25">
      <c r="A11">
        <v>14</v>
      </c>
      <c r="B11" t="s">
        <v>9</v>
      </c>
      <c r="C11">
        <v>1</v>
      </c>
      <c r="D11" t="str">
        <f t="shared" si="0"/>
        <v>BOM</v>
      </c>
      <c r="E11">
        <v>1</v>
      </c>
      <c r="F11" t="str">
        <f t="shared" si="1"/>
        <v>BOM</v>
      </c>
      <c r="G11">
        <v>3</v>
      </c>
      <c r="H11" t="str">
        <f t="shared" si="2"/>
        <v>BOM</v>
      </c>
      <c r="K11">
        <v>2</v>
      </c>
      <c r="L11">
        <v>5</v>
      </c>
    </row>
    <row r="12" spans="1:26" x14ac:dyDescent="0.25">
      <c r="A12">
        <v>16</v>
      </c>
      <c r="B12" t="s">
        <v>9</v>
      </c>
      <c r="C12">
        <v>1</v>
      </c>
      <c r="D12" t="str">
        <f t="shared" si="0"/>
        <v>BOM</v>
      </c>
      <c r="E12">
        <v>2</v>
      </c>
      <c r="F12" t="str">
        <f t="shared" si="1"/>
        <v>BOM</v>
      </c>
      <c r="G12">
        <v>5</v>
      </c>
      <c r="H12" t="str">
        <f t="shared" si="2"/>
        <v>BOM</v>
      </c>
      <c r="K12">
        <v>1</v>
      </c>
      <c r="L12">
        <v>3</v>
      </c>
    </row>
    <row r="13" spans="1:26" x14ac:dyDescent="0.25">
      <c r="A13">
        <v>17</v>
      </c>
      <c r="B13" t="s">
        <v>9</v>
      </c>
      <c r="C13">
        <v>1</v>
      </c>
      <c r="D13" t="str">
        <f t="shared" si="0"/>
        <v>BOM</v>
      </c>
      <c r="E13">
        <v>0</v>
      </c>
      <c r="F13" t="str">
        <f t="shared" si="1"/>
        <v>BOM</v>
      </c>
      <c r="G13">
        <v>1</v>
      </c>
      <c r="H13" t="str">
        <f t="shared" si="2"/>
        <v>BOM</v>
      </c>
      <c r="K13">
        <v>3</v>
      </c>
      <c r="L13">
        <v>0</v>
      </c>
      <c r="Z13" t="s">
        <v>52</v>
      </c>
    </row>
    <row r="14" spans="1:26" x14ac:dyDescent="0.25">
      <c r="A14">
        <v>18</v>
      </c>
      <c r="B14" t="s">
        <v>9</v>
      </c>
      <c r="C14">
        <v>1</v>
      </c>
      <c r="D14" t="str">
        <f t="shared" si="0"/>
        <v>BOM</v>
      </c>
      <c r="E14">
        <v>1</v>
      </c>
      <c r="F14" t="str">
        <f t="shared" si="1"/>
        <v>BOM</v>
      </c>
      <c r="G14">
        <v>4</v>
      </c>
      <c r="H14" t="str">
        <f t="shared" si="2"/>
        <v>BOM</v>
      </c>
      <c r="K14">
        <v>5</v>
      </c>
      <c r="L14">
        <v>1</v>
      </c>
      <c r="Y14" s="41" t="s">
        <v>55</v>
      </c>
      <c r="Z14" s="41">
        <v>4</v>
      </c>
    </row>
    <row r="15" spans="1:26" x14ac:dyDescent="0.25">
      <c r="A15">
        <v>19</v>
      </c>
      <c r="B15" t="s">
        <v>9</v>
      </c>
      <c r="C15">
        <v>1</v>
      </c>
      <c r="D15" t="str">
        <f t="shared" si="0"/>
        <v>BOM</v>
      </c>
      <c r="E15">
        <v>0</v>
      </c>
      <c r="F15" t="str">
        <f t="shared" si="1"/>
        <v>BOM</v>
      </c>
      <c r="G15">
        <v>6</v>
      </c>
      <c r="H15" t="str">
        <f t="shared" si="2"/>
        <v>RUIM</v>
      </c>
      <c r="K15">
        <v>1</v>
      </c>
      <c r="L15">
        <v>5</v>
      </c>
      <c r="Y15" s="41" t="s">
        <v>56</v>
      </c>
      <c r="Z15" s="41">
        <v>6</v>
      </c>
    </row>
    <row r="16" spans="1:26" x14ac:dyDescent="0.25">
      <c r="A16">
        <v>24</v>
      </c>
      <c r="B16" t="s">
        <v>9</v>
      </c>
      <c r="C16">
        <v>0</v>
      </c>
      <c r="D16" t="str">
        <f t="shared" si="0"/>
        <v>BOM</v>
      </c>
      <c r="E16">
        <v>1</v>
      </c>
      <c r="F16" t="str">
        <f t="shared" si="1"/>
        <v>BOM</v>
      </c>
      <c r="G16">
        <v>1</v>
      </c>
      <c r="H16" t="str">
        <f t="shared" si="2"/>
        <v>BOM</v>
      </c>
      <c r="K16">
        <v>4</v>
      </c>
      <c r="L16">
        <v>0</v>
      </c>
    </row>
    <row r="17" spans="1:12" x14ac:dyDescent="0.25">
      <c r="A17">
        <v>25</v>
      </c>
      <c r="B17" t="s">
        <v>9</v>
      </c>
      <c r="C17">
        <v>2</v>
      </c>
      <c r="D17" t="str">
        <f t="shared" si="0"/>
        <v>RUIM</v>
      </c>
      <c r="E17">
        <v>3</v>
      </c>
      <c r="F17" t="str">
        <f t="shared" si="1"/>
        <v>RUIM</v>
      </c>
      <c r="G17">
        <v>4</v>
      </c>
      <c r="H17" t="str">
        <f t="shared" si="2"/>
        <v>BOM</v>
      </c>
      <c r="K17">
        <v>6</v>
      </c>
      <c r="L17">
        <v>16</v>
      </c>
    </row>
    <row r="18" spans="1:12" x14ac:dyDescent="0.25">
      <c r="A18">
        <v>27</v>
      </c>
      <c r="B18" t="s">
        <v>9</v>
      </c>
      <c r="C18">
        <v>1</v>
      </c>
      <c r="D18" t="str">
        <f t="shared" si="0"/>
        <v>BOM</v>
      </c>
      <c r="E18">
        <v>3</v>
      </c>
      <c r="F18" t="str">
        <f t="shared" si="1"/>
        <v>RUIM</v>
      </c>
      <c r="G18">
        <v>4</v>
      </c>
      <c r="H18" t="str">
        <f t="shared" si="2"/>
        <v>BOM</v>
      </c>
      <c r="K18">
        <v>1</v>
      </c>
      <c r="L18">
        <v>3</v>
      </c>
    </row>
    <row r="19" spans="1:12" x14ac:dyDescent="0.25">
      <c r="A19">
        <v>28</v>
      </c>
      <c r="B19" t="s">
        <v>9</v>
      </c>
      <c r="C19">
        <v>3</v>
      </c>
      <c r="D19" t="str">
        <f t="shared" si="0"/>
        <v>RUIM</v>
      </c>
      <c r="E19">
        <v>0</v>
      </c>
      <c r="F19" t="str">
        <f t="shared" si="1"/>
        <v>BOM</v>
      </c>
      <c r="G19">
        <v>1</v>
      </c>
      <c r="H19" t="str">
        <f t="shared" si="2"/>
        <v>BOM</v>
      </c>
      <c r="K19">
        <v>4</v>
      </c>
      <c r="L19">
        <v>9</v>
      </c>
    </row>
    <row r="20" spans="1:12" x14ac:dyDescent="0.25">
      <c r="A20">
        <v>29</v>
      </c>
      <c r="B20" t="s">
        <v>9</v>
      </c>
      <c r="C20">
        <v>0</v>
      </c>
      <c r="D20" t="str">
        <f t="shared" si="0"/>
        <v>BOM</v>
      </c>
      <c r="E20">
        <v>1</v>
      </c>
      <c r="F20" t="str">
        <f t="shared" si="1"/>
        <v>BOM</v>
      </c>
      <c r="G20">
        <v>5</v>
      </c>
      <c r="H20" t="str">
        <f t="shared" si="2"/>
        <v>BOM</v>
      </c>
      <c r="K20">
        <v>4</v>
      </c>
      <c r="L20">
        <v>19</v>
      </c>
    </row>
    <row r="21" spans="1:12" x14ac:dyDescent="0.25">
      <c r="A21">
        <v>30</v>
      </c>
      <c r="B21" t="s">
        <v>9</v>
      </c>
      <c r="C21">
        <v>0</v>
      </c>
      <c r="D21" t="str">
        <f t="shared" si="0"/>
        <v>BOM</v>
      </c>
      <c r="E21">
        <v>1</v>
      </c>
      <c r="F21" t="str">
        <f t="shared" si="1"/>
        <v>BOM</v>
      </c>
      <c r="G21">
        <v>3</v>
      </c>
      <c r="H21" t="str">
        <f t="shared" si="2"/>
        <v>BOM</v>
      </c>
      <c r="K21">
        <v>1</v>
      </c>
      <c r="L21">
        <v>1</v>
      </c>
    </row>
    <row r="22" spans="1:12" x14ac:dyDescent="0.25">
      <c r="A22">
        <v>31</v>
      </c>
      <c r="B22" t="s">
        <v>9</v>
      </c>
      <c r="C22">
        <v>2</v>
      </c>
      <c r="D22" t="str">
        <f t="shared" si="0"/>
        <v>RUIM</v>
      </c>
      <c r="E22">
        <v>5</v>
      </c>
      <c r="F22" t="str">
        <f t="shared" si="1"/>
        <v>RUIM</v>
      </c>
      <c r="G22">
        <v>5</v>
      </c>
      <c r="H22" t="str">
        <f t="shared" si="2"/>
        <v>BOM</v>
      </c>
      <c r="K22">
        <v>5</v>
      </c>
      <c r="L22">
        <v>1</v>
      </c>
    </row>
    <row r="23" spans="1:12" x14ac:dyDescent="0.25">
      <c r="A23">
        <v>33</v>
      </c>
      <c r="B23" t="s">
        <v>9</v>
      </c>
      <c r="C23">
        <v>1</v>
      </c>
      <c r="D23" t="str">
        <f t="shared" si="0"/>
        <v>BOM</v>
      </c>
      <c r="E23">
        <v>2</v>
      </c>
      <c r="F23" t="str">
        <f t="shared" si="1"/>
        <v>BOM</v>
      </c>
      <c r="G23">
        <v>4</v>
      </c>
      <c r="H23" t="str">
        <f t="shared" si="2"/>
        <v>BOM</v>
      </c>
      <c r="K23">
        <v>3</v>
      </c>
      <c r="L23">
        <v>17</v>
      </c>
    </row>
    <row r="24" spans="1:12" x14ac:dyDescent="0.25">
      <c r="A24">
        <v>34</v>
      </c>
      <c r="B24" t="s">
        <v>9</v>
      </c>
      <c r="C24">
        <v>10</v>
      </c>
      <c r="D24" t="str">
        <f t="shared" si="0"/>
        <v>RUIM</v>
      </c>
      <c r="E24">
        <v>1</v>
      </c>
      <c r="F24" t="str">
        <f t="shared" si="1"/>
        <v>BOM</v>
      </c>
      <c r="G24">
        <v>9</v>
      </c>
      <c r="H24" t="str">
        <f t="shared" si="2"/>
        <v>RUIM</v>
      </c>
      <c r="K24">
        <v>5</v>
      </c>
      <c r="L24">
        <v>6</v>
      </c>
    </row>
    <row r="25" spans="1:12" x14ac:dyDescent="0.25">
      <c r="A25">
        <v>35</v>
      </c>
      <c r="B25" t="s">
        <v>9</v>
      </c>
      <c r="C25">
        <v>2</v>
      </c>
      <c r="D25" t="str">
        <f t="shared" si="0"/>
        <v>RUIM</v>
      </c>
      <c r="E25">
        <v>10</v>
      </c>
      <c r="F25" t="str">
        <f t="shared" si="1"/>
        <v>RUIM</v>
      </c>
      <c r="G25">
        <v>10</v>
      </c>
      <c r="H25" t="str">
        <f t="shared" si="2"/>
        <v>RUIM</v>
      </c>
      <c r="K25">
        <v>4</v>
      </c>
      <c r="L25">
        <v>4</v>
      </c>
    </row>
    <row r="26" spans="1:12" x14ac:dyDescent="0.25">
      <c r="A26">
        <v>36</v>
      </c>
      <c r="B26" t="s">
        <v>9</v>
      </c>
      <c r="C26">
        <v>1</v>
      </c>
      <c r="D26" t="str">
        <f t="shared" si="0"/>
        <v>BOM</v>
      </c>
      <c r="E26">
        <v>4</v>
      </c>
      <c r="F26" t="str">
        <f t="shared" si="1"/>
        <v>RUIM</v>
      </c>
      <c r="G26">
        <v>1</v>
      </c>
      <c r="H26" t="str">
        <f t="shared" si="2"/>
        <v>BOM</v>
      </c>
      <c r="K26">
        <v>9</v>
      </c>
      <c r="L26">
        <v>8</v>
      </c>
    </row>
    <row r="27" spans="1:12" x14ac:dyDescent="0.25">
      <c r="A27">
        <v>51</v>
      </c>
      <c r="B27" t="s">
        <v>9</v>
      </c>
      <c r="C27">
        <v>0</v>
      </c>
      <c r="D27" t="str">
        <f t="shared" si="0"/>
        <v>BOM</v>
      </c>
      <c r="E27">
        <v>1</v>
      </c>
      <c r="F27" t="str">
        <f t="shared" si="1"/>
        <v>BOM</v>
      </c>
      <c r="G27">
        <v>4</v>
      </c>
      <c r="H27" t="str">
        <f t="shared" si="2"/>
        <v>BOM</v>
      </c>
      <c r="K27">
        <v>10</v>
      </c>
      <c r="L27">
        <v>11</v>
      </c>
    </row>
    <row r="28" spans="1:12" x14ac:dyDescent="0.25">
      <c r="A28">
        <v>54</v>
      </c>
      <c r="B28" t="s">
        <v>9</v>
      </c>
      <c r="C28">
        <v>4</v>
      </c>
      <c r="D28" t="str">
        <f t="shared" si="0"/>
        <v>RUIM</v>
      </c>
      <c r="E28">
        <v>2</v>
      </c>
      <c r="F28" t="str">
        <f t="shared" si="1"/>
        <v>BOM</v>
      </c>
      <c r="G28">
        <v>11</v>
      </c>
      <c r="H28" t="str">
        <f t="shared" si="2"/>
        <v>RUIM</v>
      </c>
      <c r="K28">
        <v>1</v>
      </c>
      <c r="L28">
        <v>19</v>
      </c>
    </row>
    <row r="29" spans="1:12" x14ac:dyDescent="0.25">
      <c r="A29">
        <v>56</v>
      </c>
      <c r="B29" t="s">
        <v>9</v>
      </c>
      <c r="C29">
        <v>1</v>
      </c>
      <c r="D29" t="str">
        <f t="shared" si="0"/>
        <v>BOM</v>
      </c>
      <c r="E29">
        <v>2</v>
      </c>
      <c r="F29" t="str">
        <f t="shared" si="1"/>
        <v>BOM</v>
      </c>
      <c r="G29">
        <v>4</v>
      </c>
      <c r="H29" t="str">
        <f t="shared" si="2"/>
        <v>BOM</v>
      </c>
      <c r="K29">
        <v>4</v>
      </c>
      <c r="L29">
        <v>13</v>
      </c>
    </row>
    <row r="30" spans="1:12" x14ac:dyDescent="0.25">
      <c r="A30">
        <v>58</v>
      </c>
      <c r="B30" t="s">
        <v>9</v>
      </c>
      <c r="C30">
        <v>1</v>
      </c>
      <c r="D30" t="str">
        <f t="shared" si="0"/>
        <v>BOM</v>
      </c>
      <c r="E30">
        <v>3</v>
      </c>
      <c r="F30" t="str">
        <f t="shared" si="1"/>
        <v>RUIM</v>
      </c>
      <c r="G30">
        <v>5</v>
      </c>
      <c r="H30" t="str">
        <f t="shared" si="2"/>
        <v>BOM</v>
      </c>
      <c r="K30">
        <v>11</v>
      </c>
      <c r="L30">
        <v>9</v>
      </c>
    </row>
    <row r="31" spans="1:12" x14ac:dyDescent="0.25">
      <c r="A31">
        <v>59</v>
      </c>
      <c r="B31" t="s">
        <v>9</v>
      </c>
      <c r="C31">
        <v>0</v>
      </c>
      <c r="D31" t="str">
        <f t="shared" si="0"/>
        <v>BOM</v>
      </c>
      <c r="E31">
        <v>1</v>
      </c>
      <c r="F31" t="str">
        <f t="shared" si="1"/>
        <v>BOM</v>
      </c>
      <c r="G31">
        <v>4</v>
      </c>
      <c r="H31" t="str">
        <f t="shared" si="2"/>
        <v>BOM</v>
      </c>
      <c r="K31">
        <v>4</v>
      </c>
      <c r="L31">
        <v>5</v>
      </c>
    </row>
    <row r="32" spans="1:12" x14ac:dyDescent="0.25">
      <c r="A32">
        <v>60</v>
      </c>
      <c r="B32" t="s">
        <v>9</v>
      </c>
      <c r="C32">
        <v>3</v>
      </c>
      <c r="D32" t="str">
        <f t="shared" si="0"/>
        <v>RUIM</v>
      </c>
      <c r="E32">
        <v>5</v>
      </c>
      <c r="F32" t="str">
        <f t="shared" si="1"/>
        <v>RUIM</v>
      </c>
      <c r="G32">
        <v>6</v>
      </c>
      <c r="H32" t="str">
        <f t="shared" si="2"/>
        <v>RUIM</v>
      </c>
      <c r="K32">
        <v>5</v>
      </c>
      <c r="L32">
        <v>14</v>
      </c>
    </row>
    <row r="33" spans="1:12" x14ac:dyDescent="0.25">
      <c r="A33">
        <v>3</v>
      </c>
      <c r="B33" t="s">
        <v>8</v>
      </c>
      <c r="C33">
        <v>0</v>
      </c>
      <c r="D33" t="str">
        <f t="shared" si="0"/>
        <v>BOM</v>
      </c>
      <c r="E33">
        <v>0</v>
      </c>
      <c r="F33" t="str">
        <f t="shared" si="1"/>
        <v>BOM</v>
      </c>
      <c r="G33">
        <v>0</v>
      </c>
      <c r="H33" t="str">
        <f t="shared" si="2"/>
        <v>BOM</v>
      </c>
      <c r="K33">
        <v>4</v>
      </c>
      <c r="L33">
        <v>3</v>
      </c>
    </row>
    <row r="34" spans="1:12" x14ac:dyDescent="0.25">
      <c r="A34">
        <v>4</v>
      </c>
      <c r="B34" t="s">
        <v>8</v>
      </c>
      <c r="C34">
        <v>0</v>
      </c>
      <c r="D34" t="str">
        <f t="shared" si="0"/>
        <v>BOM</v>
      </c>
      <c r="E34">
        <v>0</v>
      </c>
      <c r="F34" t="str">
        <f t="shared" si="1"/>
        <v>BOM</v>
      </c>
      <c r="G34">
        <v>2</v>
      </c>
      <c r="H34" t="str">
        <f t="shared" si="2"/>
        <v>BOM</v>
      </c>
      <c r="K34">
        <v>6</v>
      </c>
      <c r="L34">
        <v>0</v>
      </c>
    </row>
    <row r="35" spans="1:12" x14ac:dyDescent="0.25">
      <c r="A35">
        <v>9</v>
      </c>
      <c r="B35" t="s">
        <v>8</v>
      </c>
      <c r="C35">
        <v>0</v>
      </c>
      <c r="D35" t="str">
        <f t="shared" ref="D35:D62" si="3">IF(C35&lt;2,"BOM","RUIM")</f>
        <v>BOM</v>
      </c>
      <c r="E35">
        <v>0</v>
      </c>
      <c r="F35" t="str">
        <f t="shared" ref="F35:F62" si="4">IF(E35&lt;=2,"BOM","RUIM")</f>
        <v>BOM</v>
      </c>
      <c r="G35">
        <v>2</v>
      </c>
      <c r="H35" t="str">
        <f t="shared" ref="H35:H62" si="5">IF(G35&lt;=5,"BOM","RUIM")</f>
        <v>BOM</v>
      </c>
    </row>
    <row r="36" spans="1:12" x14ac:dyDescent="0.25">
      <c r="A36">
        <v>10</v>
      </c>
      <c r="B36" t="s">
        <v>8</v>
      </c>
      <c r="C36">
        <v>0</v>
      </c>
      <c r="D36" t="str">
        <f t="shared" si="3"/>
        <v>BOM</v>
      </c>
      <c r="E36">
        <v>0</v>
      </c>
      <c r="F36" t="str">
        <f t="shared" si="4"/>
        <v>BOM</v>
      </c>
      <c r="G36">
        <v>1</v>
      </c>
      <c r="H36" t="str">
        <f t="shared" si="5"/>
        <v>BOM</v>
      </c>
    </row>
    <row r="37" spans="1:12" x14ac:dyDescent="0.25">
      <c r="A37">
        <v>13</v>
      </c>
      <c r="B37" t="s">
        <v>8</v>
      </c>
      <c r="C37">
        <v>0</v>
      </c>
      <c r="D37" t="str">
        <f t="shared" si="3"/>
        <v>BOM</v>
      </c>
      <c r="E37">
        <v>4</v>
      </c>
      <c r="F37" t="str">
        <f t="shared" si="4"/>
        <v>RUIM</v>
      </c>
      <c r="G37">
        <v>0</v>
      </c>
      <c r="H37" t="str">
        <f t="shared" si="5"/>
        <v>BOM</v>
      </c>
    </row>
    <row r="38" spans="1:12" x14ac:dyDescent="0.25">
      <c r="A38">
        <v>15</v>
      </c>
      <c r="B38" t="s">
        <v>8</v>
      </c>
      <c r="C38">
        <v>1</v>
      </c>
      <c r="D38" t="str">
        <f t="shared" si="3"/>
        <v>BOM</v>
      </c>
      <c r="E38">
        <v>3</v>
      </c>
      <c r="F38" t="str">
        <f t="shared" si="4"/>
        <v>RUIM</v>
      </c>
      <c r="G38">
        <v>1</v>
      </c>
      <c r="H38" t="str">
        <f t="shared" si="5"/>
        <v>BOM</v>
      </c>
    </row>
    <row r="39" spans="1:12" x14ac:dyDescent="0.25">
      <c r="A39">
        <v>20</v>
      </c>
      <c r="B39" t="s">
        <v>8</v>
      </c>
      <c r="C39">
        <v>1</v>
      </c>
      <c r="D39" t="str">
        <f t="shared" si="3"/>
        <v>BOM</v>
      </c>
      <c r="E39">
        <v>3</v>
      </c>
      <c r="F39" t="str">
        <f t="shared" si="4"/>
        <v>RUIM</v>
      </c>
      <c r="G39">
        <v>5</v>
      </c>
      <c r="H39" t="str">
        <f t="shared" si="5"/>
        <v>BOM</v>
      </c>
    </row>
    <row r="40" spans="1:12" x14ac:dyDescent="0.25">
      <c r="A40">
        <v>21</v>
      </c>
      <c r="B40" t="s">
        <v>8</v>
      </c>
      <c r="C40">
        <v>1</v>
      </c>
      <c r="D40" t="str">
        <f t="shared" si="3"/>
        <v>BOM</v>
      </c>
      <c r="E40">
        <v>2</v>
      </c>
      <c r="F40" t="str">
        <f t="shared" si="4"/>
        <v>BOM</v>
      </c>
      <c r="G40">
        <v>3</v>
      </c>
      <c r="H40" t="str">
        <f t="shared" si="5"/>
        <v>BOM</v>
      </c>
    </row>
    <row r="41" spans="1:12" x14ac:dyDescent="0.25">
      <c r="A41">
        <v>22</v>
      </c>
      <c r="B41" t="s">
        <v>8</v>
      </c>
      <c r="C41">
        <v>0</v>
      </c>
      <c r="D41" t="str">
        <f t="shared" si="3"/>
        <v>BOM</v>
      </c>
      <c r="E41">
        <v>1</v>
      </c>
      <c r="F41" t="str">
        <f t="shared" si="4"/>
        <v>BOM</v>
      </c>
      <c r="G41">
        <v>0</v>
      </c>
      <c r="H41" t="str">
        <f t="shared" si="5"/>
        <v>BOM</v>
      </c>
    </row>
    <row r="42" spans="1:12" x14ac:dyDescent="0.25">
      <c r="A42">
        <v>23</v>
      </c>
      <c r="B42" t="s">
        <v>8</v>
      </c>
      <c r="C42">
        <v>0</v>
      </c>
      <c r="D42" t="str">
        <f t="shared" si="3"/>
        <v>BOM</v>
      </c>
      <c r="E42">
        <v>0</v>
      </c>
      <c r="F42" t="str">
        <f t="shared" si="4"/>
        <v>BOM</v>
      </c>
      <c r="G42">
        <v>1</v>
      </c>
      <c r="H42" t="str">
        <f t="shared" si="5"/>
        <v>BOM</v>
      </c>
    </row>
    <row r="43" spans="1:12" x14ac:dyDescent="0.25">
      <c r="A43">
        <v>26</v>
      </c>
      <c r="B43" t="s">
        <v>8</v>
      </c>
      <c r="C43">
        <v>0</v>
      </c>
      <c r="D43" t="str">
        <f t="shared" si="3"/>
        <v>BOM</v>
      </c>
      <c r="E43">
        <v>1</v>
      </c>
      <c r="F43" t="str">
        <f t="shared" si="4"/>
        <v>BOM</v>
      </c>
      <c r="G43">
        <v>5</v>
      </c>
      <c r="H43" t="str">
        <f t="shared" si="5"/>
        <v>BOM</v>
      </c>
    </row>
    <row r="44" spans="1:12" x14ac:dyDescent="0.25">
      <c r="A44">
        <v>32</v>
      </c>
      <c r="B44" t="s">
        <v>8</v>
      </c>
      <c r="C44">
        <v>0</v>
      </c>
      <c r="D44" t="str">
        <f t="shared" si="3"/>
        <v>BOM</v>
      </c>
      <c r="E44">
        <v>1</v>
      </c>
      <c r="F44" t="str">
        <f t="shared" si="4"/>
        <v>BOM</v>
      </c>
      <c r="G44">
        <v>0</v>
      </c>
      <c r="H44" t="str">
        <f t="shared" si="5"/>
        <v>BOM</v>
      </c>
    </row>
    <row r="45" spans="1:12" x14ac:dyDescent="0.25">
      <c r="A45">
        <v>37</v>
      </c>
      <c r="B45" t="s">
        <v>8</v>
      </c>
      <c r="C45">
        <v>2</v>
      </c>
      <c r="D45" t="str">
        <f t="shared" si="3"/>
        <v>RUIM</v>
      </c>
      <c r="E45">
        <v>6</v>
      </c>
      <c r="F45" t="str">
        <f t="shared" si="4"/>
        <v>RUIM</v>
      </c>
      <c r="G45">
        <v>16</v>
      </c>
      <c r="H45" t="str">
        <f t="shared" si="5"/>
        <v>RUIM</v>
      </c>
    </row>
    <row r="46" spans="1:12" x14ac:dyDescent="0.25">
      <c r="A46">
        <v>38</v>
      </c>
      <c r="B46" t="s">
        <v>8</v>
      </c>
      <c r="C46">
        <v>5</v>
      </c>
      <c r="D46" t="str">
        <f t="shared" si="3"/>
        <v>RUIM</v>
      </c>
      <c r="E46">
        <v>0</v>
      </c>
      <c r="F46" t="str">
        <f t="shared" si="4"/>
        <v>BOM</v>
      </c>
      <c r="G46">
        <v>3</v>
      </c>
      <c r="H46" t="str">
        <f t="shared" si="5"/>
        <v>BOM</v>
      </c>
    </row>
    <row r="47" spans="1:12" x14ac:dyDescent="0.25">
      <c r="A47">
        <v>39</v>
      </c>
      <c r="B47" t="s">
        <v>8</v>
      </c>
      <c r="C47">
        <v>2</v>
      </c>
      <c r="D47" t="str">
        <f t="shared" si="3"/>
        <v>RUIM</v>
      </c>
      <c r="E47">
        <v>0</v>
      </c>
      <c r="F47" t="str">
        <f t="shared" si="4"/>
        <v>BOM</v>
      </c>
      <c r="G47">
        <v>9</v>
      </c>
      <c r="H47" t="str">
        <f t="shared" si="5"/>
        <v>RUIM</v>
      </c>
    </row>
    <row r="48" spans="1:12" x14ac:dyDescent="0.25">
      <c r="A48">
        <v>40</v>
      </c>
      <c r="B48" t="s">
        <v>8</v>
      </c>
      <c r="C48">
        <v>4</v>
      </c>
      <c r="D48" t="str">
        <f t="shared" si="3"/>
        <v>RUIM</v>
      </c>
      <c r="E48">
        <v>9</v>
      </c>
      <c r="F48" t="str">
        <f t="shared" si="4"/>
        <v>RUIM</v>
      </c>
      <c r="G48">
        <v>19</v>
      </c>
      <c r="H48" t="str">
        <f t="shared" si="5"/>
        <v>RUIM</v>
      </c>
    </row>
    <row r="49" spans="1:14" x14ac:dyDescent="0.25">
      <c r="A49">
        <v>41</v>
      </c>
      <c r="B49" t="s">
        <v>8</v>
      </c>
      <c r="C49">
        <v>0</v>
      </c>
      <c r="D49" t="str">
        <f t="shared" si="3"/>
        <v>BOM</v>
      </c>
      <c r="E49">
        <v>4</v>
      </c>
      <c r="F49" t="str">
        <f t="shared" si="4"/>
        <v>RUIM</v>
      </c>
      <c r="G49">
        <v>1</v>
      </c>
      <c r="H49" t="str">
        <f t="shared" si="5"/>
        <v>BOM</v>
      </c>
    </row>
    <row r="50" spans="1:14" x14ac:dyDescent="0.25">
      <c r="A50">
        <v>42</v>
      </c>
      <c r="B50" t="s">
        <v>8</v>
      </c>
      <c r="C50">
        <v>0</v>
      </c>
      <c r="D50" t="str">
        <f t="shared" si="3"/>
        <v>BOM</v>
      </c>
      <c r="E50">
        <v>4</v>
      </c>
      <c r="F50" t="str">
        <f t="shared" si="4"/>
        <v>RUIM</v>
      </c>
      <c r="G50">
        <v>1</v>
      </c>
      <c r="H50" t="str">
        <f t="shared" si="5"/>
        <v>BOM</v>
      </c>
      <c r="N50">
        <f>AVERAGE(G33:G62)</f>
        <v>5.9333333333333336</v>
      </c>
    </row>
    <row r="51" spans="1:14" x14ac:dyDescent="0.25">
      <c r="A51">
        <v>43</v>
      </c>
      <c r="B51" t="s">
        <v>8</v>
      </c>
      <c r="C51">
        <v>2</v>
      </c>
      <c r="D51" t="str">
        <f t="shared" si="3"/>
        <v>RUIM</v>
      </c>
      <c r="E51">
        <v>2</v>
      </c>
      <c r="F51" t="str">
        <f t="shared" si="4"/>
        <v>BOM</v>
      </c>
      <c r="G51">
        <v>17</v>
      </c>
      <c r="H51" t="str">
        <f t="shared" si="5"/>
        <v>RUIM</v>
      </c>
    </row>
    <row r="52" spans="1:14" x14ac:dyDescent="0.25">
      <c r="A52">
        <v>44</v>
      </c>
      <c r="B52" t="s">
        <v>8</v>
      </c>
      <c r="C52">
        <v>0</v>
      </c>
      <c r="D52" t="str">
        <f t="shared" si="3"/>
        <v>BOM</v>
      </c>
      <c r="E52">
        <v>2</v>
      </c>
      <c r="F52" t="str">
        <f t="shared" si="4"/>
        <v>BOM</v>
      </c>
      <c r="G52">
        <v>6</v>
      </c>
      <c r="H52" t="str">
        <f t="shared" si="5"/>
        <v>RUIM</v>
      </c>
    </row>
    <row r="53" spans="1:14" x14ac:dyDescent="0.25">
      <c r="A53">
        <v>45</v>
      </c>
      <c r="B53" t="s">
        <v>8</v>
      </c>
      <c r="C53">
        <v>4</v>
      </c>
      <c r="D53" t="str">
        <f t="shared" si="3"/>
        <v>RUIM</v>
      </c>
      <c r="E53">
        <v>0</v>
      </c>
      <c r="F53" t="str">
        <f t="shared" si="4"/>
        <v>BOM</v>
      </c>
      <c r="G53">
        <v>4</v>
      </c>
      <c r="H53" t="str">
        <f t="shared" si="5"/>
        <v>BOM</v>
      </c>
    </row>
    <row r="54" spans="1:14" x14ac:dyDescent="0.25">
      <c r="A54">
        <v>46</v>
      </c>
      <c r="B54" t="s">
        <v>8</v>
      </c>
      <c r="C54">
        <v>1</v>
      </c>
      <c r="D54" t="str">
        <f t="shared" si="3"/>
        <v>BOM</v>
      </c>
      <c r="E54">
        <v>1</v>
      </c>
      <c r="F54" t="str">
        <f t="shared" si="4"/>
        <v>BOM</v>
      </c>
      <c r="G54">
        <v>8</v>
      </c>
      <c r="H54" t="str">
        <f t="shared" si="5"/>
        <v>RUIM</v>
      </c>
    </row>
    <row r="55" spans="1:14" x14ac:dyDescent="0.25">
      <c r="A55">
        <v>47</v>
      </c>
      <c r="B55" t="s">
        <v>8</v>
      </c>
      <c r="C55">
        <v>2</v>
      </c>
      <c r="D55" t="str">
        <f t="shared" si="3"/>
        <v>RUIM</v>
      </c>
      <c r="E55">
        <v>0</v>
      </c>
      <c r="F55" t="str">
        <f t="shared" si="4"/>
        <v>BOM</v>
      </c>
      <c r="G55">
        <v>11</v>
      </c>
      <c r="H55" t="str">
        <f t="shared" si="5"/>
        <v>RUIM</v>
      </c>
    </row>
    <row r="56" spans="1:14" x14ac:dyDescent="0.25">
      <c r="A56">
        <v>48</v>
      </c>
      <c r="B56" t="s">
        <v>8</v>
      </c>
      <c r="C56">
        <v>5</v>
      </c>
      <c r="D56" t="str">
        <f t="shared" si="3"/>
        <v>RUIM</v>
      </c>
      <c r="E56">
        <v>3</v>
      </c>
      <c r="F56" t="str">
        <f t="shared" si="4"/>
        <v>RUIM</v>
      </c>
      <c r="G56">
        <v>19</v>
      </c>
      <c r="H56" t="str">
        <f t="shared" si="5"/>
        <v>RUIM</v>
      </c>
    </row>
    <row r="57" spans="1:14" x14ac:dyDescent="0.25">
      <c r="A57">
        <v>49</v>
      </c>
      <c r="B57" t="s">
        <v>8</v>
      </c>
      <c r="C57">
        <v>6</v>
      </c>
      <c r="D57" t="str">
        <f t="shared" si="3"/>
        <v>RUIM</v>
      </c>
      <c r="E57">
        <v>4</v>
      </c>
      <c r="F57" t="str">
        <f t="shared" si="4"/>
        <v>RUIM</v>
      </c>
      <c r="G57">
        <v>13</v>
      </c>
      <c r="H57" t="str">
        <f t="shared" si="5"/>
        <v>RUIM</v>
      </c>
    </row>
    <row r="58" spans="1:14" x14ac:dyDescent="0.25">
      <c r="A58">
        <v>50</v>
      </c>
      <c r="B58" t="s">
        <v>8</v>
      </c>
      <c r="C58">
        <v>2</v>
      </c>
      <c r="D58" t="str">
        <f t="shared" si="3"/>
        <v>RUIM</v>
      </c>
      <c r="E58">
        <v>3</v>
      </c>
      <c r="F58" t="str">
        <f t="shared" si="4"/>
        <v>RUIM</v>
      </c>
      <c r="G58">
        <v>9</v>
      </c>
      <c r="H58" t="str">
        <f t="shared" si="5"/>
        <v>RUIM</v>
      </c>
    </row>
    <row r="59" spans="1:14" x14ac:dyDescent="0.25">
      <c r="A59">
        <v>52</v>
      </c>
      <c r="B59" t="s">
        <v>8</v>
      </c>
      <c r="C59">
        <v>3</v>
      </c>
      <c r="D59" t="str">
        <f t="shared" si="3"/>
        <v>RUIM</v>
      </c>
      <c r="E59">
        <v>2</v>
      </c>
      <c r="F59" t="str">
        <f t="shared" si="4"/>
        <v>BOM</v>
      </c>
      <c r="G59">
        <v>5</v>
      </c>
      <c r="H59" t="str">
        <f t="shared" si="5"/>
        <v>BOM</v>
      </c>
    </row>
    <row r="60" spans="1:14" x14ac:dyDescent="0.25">
      <c r="A60">
        <v>53</v>
      </c>
      <c r="B60" t="s">
        <v>8</v>
      </c>
      <c r="C60">
        <v>3</v>
      </c>
      <c r="D60" t="str">
        <f t="shared" si="3"/>
        <v>RUIM</v>
      </c>
      <c r="E60">
        <v>4</v>
      </c>
      <c r="F60" t="str">
        <f t="shared" si="4"/>
        <v>RUIM</v>
      </c>
      <c r="G60">
        <v>14</v>
      </c>
      <c r="H60" t="str">
        <f t="shared" si="5"/>
        <v>RUIM</v>
      </c>
    </row>
    <row r="61" spans="1:14" x14ac:dyDescent="0.25">
      <c r="A61">
        <v>55</v>
      </c>
      <c r="B61" t="s">
        <v>8</v>
      </c>
      <c r="C61">
        <v>2</v>
      </c>
      <c r="D61" t="str">
        <f t="shared" si="3"/>
        <v>RUIM</v>
      </c>
      <c r="E61">
        <v>1</v>
      </c>
      <c r="F61" t="str">
        <f t="shared" si="4"/>
        <v>BOM</v>
      </c>
      <c r="G61">
        <v>3</v>
      </c>
      <c r="H61" t="str">
        <f t="shared" si="5"/>
        <v>BOM</v>
      </c>
    </row>
    <row r="62" spans="1:14" x14ac:dyDescent="0.25">
      <c r="A62">
        <v>57</v>
      </c>
      <c r="B62" t="s">
        <v>8</v>
      </c>
      <c r="C62">
        <v>0</v>
      </c>
      <c r="D62" t="str">
        <f t="shared" si="3"/>
        <v>BOM</v>
      </c>
      <c r="E62">
        <v>2</v>
      </c>
      <c r="F62" t="str">
        <f t="shared" si="4"/>
        <v>BOM</v>
      </c>
      <c r="G62">
        <v>0</v>
      </c>
      <c r="H62" t="str">
        <f t="shared" si="5"/>
        <v>BOM</v>
      </c>
    </row>
    <row r="63" spans="1:14" x14ac:dyDescent="0.25">
      <c r="B63" t="s">
        <v>28</v>
      </c>
      <c r="C63">
        <f>AVERAGE(C3:C62)</f>
        <v>1.6833333333333333</v>
      </c>
      <c r="E63">
        <f>AVERAGE(E3:E62)</f>
        <v>2.1166666666666667</v>
      </c>
      <c r="G63">
        <f>AVERAGE(G3:G62)</f>
        <v>4.9666666666666668</v>
      </c>
    </row>
  </sheetData>
  <mergeCells count="1">
    <mergeCell ref="C1:G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K76" workbookViewId="0">
      <selection activeCell="U3" sqref="U3"/>
    </sheetView>
  </sheetViews>
  <sheetFormatPr defaultRowHeight="15" x14ac:dyDescent="0.25"/>
  <cols>
    <col min="2" max="2" width="10" bestFit="1" customWidth="1"/>
    <col min="7" max="7" width="8.5703125" bestFit="1" customWidth="1"/>
    <col min="10" max="12" width="12.42578125" bestFit="1" customWidth="1"/>
    <col min="15" max="15" width="27.5703125" bestFit="1" customWidth="1"/>
    <col min="17" max="17" width="17.5703125" bestFit="1" customWidth="1"/>
    <col min="18" max="18" width="12.5703125" bestFit="1" customWidth="1"/>
    <col min="19" max="19" width="14" bestFit="1" customWidth="1"/>
  </cols>
  <sheetData>
    <row r="1" spans="1:21" x14ac:dyDescent="0.25">
      <c r="A1" s="4" t="s">
        <v>21</v>
      </c>
      <c r="B1" s="1" t="s">
        <v>7</v>
      </c>
      <c r="C1" s="2" t="s">
        <v>4</v>
      </c>
      <c r="D1" s="2" t="s">
        <v>5</v>
      </c>
      <c r="E1" s="2" t="s">
        <v>6</v>
      </c>
      <c r="F1" s="7" t="s">
        <v>20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34</v>
      </c>
      <c r="M1" s="16" t="s">
        <v>35</v>
      </c>
      <c r="O1" s="38" t="s">
        <v>57</v>
      </c>
      <c r="P1" s="42" t="s">
        <v>58</v>
      </c>
      <c r="Q1" s="27">
        <v>0</v>
      </c>
      <c r="R1" s="27">
        <v>1</v>
      </c>
      <c r="S1" s="27">
        <v>2</v>
      </c>
      <c r="T1" s="43">
        <v>3</v>
      </c>
    </row>
    <row r="2" spans="1:21" x14ac:dyDescent="0.25">
      <c r="A2" s="4">
        <v>1</v>
      </c>
      <c r="B2" s="1" t="s">
        <v>9</v>
      </c>
      <c r="C2" s="34" t="s">
        <v>10</v>
      </c>
      <c r="D2" s="1">
        <v>100</v>
      </c>
      <c r="E2" s="1">
        <v>12</v>
      </c>
      <c r="F2" s="4">
        <v>0</v>
      </c>
      <c r="G2">
        <v>0</v>
      </c>
      <c r="H2">
        <v>0</v>
      </c>
      <c r="I2">
        <v>0</v>
      </c>
      <c r="J2" t="b">
        <f>AND(G2,H2)</f>
        <v>0</v>
      </c>
      <c r="K2" t="b">
        <f>AND(G2,I2)</f>
        <v>0</v>
      </c>
      <c r="L2" t="b">
        <f>AND(H2,I2)</f>
        <v>0</v>
      </c>
      <c r="M2" t="b">
        <f>AND(G2,H2,I2)</f>
        <v>0</v>
      </c>
      <c r="O2" s="44" t="s">
        <v>59</v>
      </c>
      <c r="P2" s="28">
        <v>30</v>
      </c>
      <c r="Q2" s="29">
        <f>17/30</f>
        <v>0.56666666666666665</v>
      </c>
      <c r="R2" s="29">
        <f>9/30</f>
        <v>0.3</v>
      </c>
      <c r="S2" s="29">
        <f>4/30</f>
        <v>0.13333333333333333</v>
      </c>
      <c r="T2">
        <v>0</v>
      </c>
    </row>
    <row r="3" spans="1:21" x14ac:dyDescent="0.25">
      <c r="A3" s="6">
        <v>2</v>
      </c>
      <c r="B3" s="1" t="s">
        <v>9</v>
      </c>
      <c r="C3" s="34" t="s">
        <v>17</v>
      </c>
      <c r="D3" s="1" t="s">
        <v>15</v>
      </c>
      <c r="E3" s="1" t="s">
        <v>12</v>
      </c>
      <c r="F3" s="4">
        <v>1</v>
      </c>
      <c r="G3">
        <v>0</v>
      </c>
      <c r="H3">
        <v>1</v>
      </c>
      <c r="I3">
        <v>0</v>
      </c>
      <c r="J3" t="b">
        <f t="shared" ref="J3:J61" si="0">AND(G3,H3)</f>
        <v>0</v>
      </c>
      <c r="K3" t="b">
        <f t="shared" ref="K3:K61" si="1">AND(G3,I3)</f>
        <v>0</v>
      </c>
      <c r="L3" t="b">
        <f t="shared" ref="L3:L61" si="2">AND(H3,I3)</f>
        <v>0</v>
      </c>
      <c r="M3" t="b">
        <f t="shared" ref="M3:M61" si="3">AND(G3,H3,I3)</f>
        <v>0</v>
      </c>
      <c r="O3" s="44" t="s">
        <v>60</v>
      </c>
      <c r="P3" s="28">
        <v>30</v>
      </c>
      <c r="Q3" s="29">
        <f>18/30</f>
        <v>0.6</v>
      </c>
      <c r="R3" s="29">
        <f>10/30</f>
        <v>0.33333333333333331</v>
      </c>
      <c r="S3" s="29">
        <f>2/30</f>
        <v>6.6666666666666666E-2</v>
      </c>
      <c r="T3">
        <v>0</v>
      </c>
    </row>
    <row r="4" spans="1:21" x14ac:dyDescent="0.25">
      <c r="A4" s="4">
        <v>5</v>
      </c>
      <c r="B4" s="1" t="s">
        <v>9</v>
      </c>
      <c r="C4" s="34" t="s">
        <v>10</v>
      </c>
      <c r="D4" s="1">
        <v>5</v>
      </c>
      <c r="E4" s="1">
        <v>14</v>
      </c>
      <c r="F4" s="8">
        <v>1</v>
      </c>
      <c r="G4">
        <v>0</v>
      </c>
      <c r="H4">
        <v>1</v>
      </c>
      <c r="I4">
        <v>0</v>
      </c>
      <c r="J4" t="b">
        <f t="shared" si="0"/>
        <v>0</v>
      </c>
      <c r="K4" t="b">
        <f t="shared" si="1"/>
        <v>0</v>
      </c>
      <c r="L4" t="b">
        <f t="shared" si="2"/>
        <v>0</v>
      </c>
      <c r="M4" t="b">
        <f t="shared" si="3"/>
        <v>0</v>
      </c>
    </row>
    <row r="5" spans="1:21" x14ac:dyDescent="0.25">
      <c r="A5" s="4">
        <v>6</v>
      </c>
      <c r="B5" s="1" t="s">
        <v>9</v>
      </c>
      <c r="C5" s="34" t="s">
        <v>13</v>
      </c>
      <c r="D5" s="1">
        <v>5</v>
      </c>
      <c r="E5" s="1">
        <v>1</v>
      </c>
      <c r="F5" s="4">
        <v>2</v>
      </c>
      <c r="G5" s="17">
        <v>1</v>
      </c>
      <c r="H5">
        <v>1</v>
      </c>
      <c r="I5">
        <v>0</v>
      </c>
      <c r="J5" t="b">
        <f t="shared" si="0"/>
        <v>1</v>
      </c>
      <c r="K5" t="b">
        <f t="shared" si="1"/>
        <v>0</v>
      </c>
      <c r="L5" t="b">
        <f t="shared" si="2"/>
        <v>0</v>
      </c>
      <c r="M5" t="b">
        <f t="shared" si="3"/>
        <v>0</v>
      </c>
      <c r="O5" s="27" t="s">
        <v>7</v>
      </c>
      <c r="P5" s="27" t="s">
        <v>38</v>
      </c>
      <c r="Q5" s="27">
        <v>0</v>
      </c>
      <c r="R5" s="27">
        <v>1</v>
      </c>
      <c r="S5" s="27">
        <v>2</v>
      </c>
    </row>
    <row r="6" spans="1:21" x14ac:dyDescent="0.25">
      <c r="A6" s="4">
        <v>7</v>
      </c>
      <c r="B6" s="1" t="s">
        <v>9</v>
      </c>
      <c r="C6" s="34" t="s">
        <v>10</v>
      </c>
      <c r="D6" s="1">
        <v>5</v>
      </c>
      <c r="E6" s="1" t="s">
        <v>12</v>
      </c>
      <c r="F6" s="4">
        <v>1</v>
      </c>
      <c r="G6">
        <v>0</v>
      </c>
      <c r="H6">
        <v>1</v>
      </c>
      <c r="I6">
        <v>0</v>
      </c>
      <c r="J6" t="b">
        <f t="shared" si="0"/>
        <v>0</v>
      </c>
      <c r="K6" t="b">
        <f t="shared" si="1"/>
        <v>0</v>
      </c>
      <c r="L6" t="b">
        <f t="shared" si="2"/>
        <v>0</v>
      </c>
      <c r="M6" t="b">
        <f t="shared" si="3"/>
        <v>0</v>
      </c>
      <c r="O6" s="28" t="s">
        <v>9</v>
      </c>
      <c r="P6" s="28">
        <v>257</v>
      </c>
      <c r="Q6" s="29">
        <v>0.42</v>
      </c>
      <c r="R6" s="29">
        <v>0.23</v>
      </c>
      <c r="S6" s="29">
        <v>0.2</v>
      </c>
      <c r="T6" s="31"/>
    </row>
    <row r="7" spans="1:21" x14ac:dyDescent="0.25">
      <c r="A7" s="4">
        <v>8</v>
      </c>
      <c r="B7" s="1" t="s">
        <v>9</v>
      </c>
      <c r="C7" s="34" t="s">
        <v>14</v>
      </c>
      <c r="D7" s="1" t="s">
        <v>15</v>
      </c>
      <c r="E7" s="1">
        <v>47</v>
      </c>
      <c r="F7" s="4">
        <v>2</v>
      </c>
      <c r="G7">
        <v>0</v>
      </c>
      <c r="H7">
        <v>1</v>
      </c>
      <c r="I7" s="18">
        <v>1</v>
      </c>
      <c r="J7" t="b">
        <f t="shared" si="0"/>
        <v>0</v>
      </c>
      <c r="K7" t="b">
        <f t="shared" si="1"/>
        <v>0</v>
      </c>
      <c r="L7" t="b">
        <f t="shared" si="2"/>
        <v>1</v>
      </c>
      <c r="M7" t="b">
        <f t="shared" si="3"/>
        <v>0</v>
      </c>
      <c r="O7" s="28" t="s">
        <v>8</v>
      </c>
      <c r="P7" s="28">
        <v>203</v>
      </c>
      <c r="Q7" s="29">
        <v>0.24</v>
      </c>
      <c r="R7" s="29">
        <v>0.26</v>
      </c>
      <c r="S7" s="29">
        <v>0.22</v>
      </c>
    </row>
    <row r="8" spans="1:21" x14ac:dyDescent="0.25">
      <c r="A8" s="4">
        <v>11</v>
      </c>
      <c r="B8" s="1" t="s">
        <v>9</v>
      </c>
      <c r="C8" s="34" t="s">
        <v>18</v>
      </c>
      <c r="D8" s="1" t="s">
        <v>19</v>
      </c>
      <c r="E8" s="1">
        <v>24</v>
      </c>
      <c r="F8" s="4">
        <v>0</v>
      </c>
      <c r="G8">
        <v>0</v>
      </c>
      <c r="H8">
        <v>0</v>
      </c>
      <c r="I8">
        <v>0</v>
      </c>
      <c r="J8" t="b">
        <f t="shared" si="0"/>
        <v>0</v>
      </c>
      <c r="K8" t="b">
        <f t="shared" si="1"/>
        <v>0</v>
      </c>
      <c r="L8" t="b">
        <f t="shared" si="2"/>
        <v>0</v>
      </c>
      <c r="M8" t="b">
        <f t="shared" si="3"/>
        <v>0</v>
      </c>
    </row>
    <row r="9" spans="1:21" x14ac:dyDescent="0.25">
      <c r="A9" s="4">
        <v>12</v>
      </c>
      <c r="B9" s="1" t="s">
        <v>9</v>
      </c>
      <c r="C9" s="34" t="s">
        <v>16</v>
      </c>
      <c r="D9" s="1">
        <v>100</v>
      </c>
      <c r="E9" s="1">
        <v>10</v>
      </c>
      <c r="F9" s="4">
        <v>0</v>
      </c>
      <c r="G9">
        <v>0</v>
      </c>
      <c r="H9">
        <v>0</v>
      </c>
      <c r="I9">
        <v>0</v>
      </c>
      <c r="J9" t="b">
        <f t="shared" si="0"/>
        <v>0</v>
      </c>
      <c r="K9" t="b">
        <f t="shared" si="1"/>
        <v>0</v>
      </c>
      <c r="L9" t="b">
        <f t="shared" si="2"/>
        <v>0</v>
      </c>
      <c r="M9" t="b">
        <f t="shared" si="3"/>
        <v>0</v>
      </c>
      <c r="O9" s="27"/>
      <c r="P9" s="38">
        <v>0</v>
      </c>
      <c r="Q9" s="38">
        <v>1</v>
      </c>
      <c r="R9" s="27">
        <v>2</v>
      </c>
      <c r="S9" s="27">
        <v>3</v>
      </c>
    </row>
    <row r="10" spans="1:21" x14ac:dyDescent="0.25">
      <c r="A10" s="4">
        <v>14</v>
      </c>
      <c r="B10" s="1" t="s">
        <v>9</v>
      </c>
      <c r="C10" s="34" t="s">
        <v>10</v>
      </c>
      <c r="D10" s="1">
        <v>100</v>
      </c>
      <c r="E10" s="1">
        <v>24</v>
      </c>
      <c r="F10" s="4">
        <v>0</v>
      </c>
      <c r="G10">
        <v>0</v>
      </c>
      <c r="H10">
        <v>0</v>
      </c>
      <c r="I10">
        <v>0</v>
      </c>
      <c r="J10" t="b">
        <f t="shared" si="0"/>
        <v>0</v>
      </c>
      <c r="K10" t="b">
        <f t="shared" si="1"/>
        <v>0</v>
      </c>
      <c r="L10" t="b">
        <f t="shared" si="2"/>
        <v>0</v>
      </c>
      <c r="M10" t="b">
        <f t="shared" si="3"/>
        <v>0</v>
      </c>
      <c r="O10" s="28" t="s">
        <v>53</v>
      </c>
      <c r="P10" s="29">
        <f>17/30</f>
        <v>0.56666666666666665</v>
      </c>
      <c r="Q10" s="29">
        <f>9/30</f>
        <v>0.3</v>
      </c>
      <c r="R10" s="29">
        <f>4/30</f>
        <v>0.13333333333333333</v>
      </c>
      <c r="S10" s="29">
        <v>0</v>
      </c>
      <c r="U10">
        <f>STDEV(P10:S10)</f>
        <v>0.244191788620399</v>
      </c>
    </row>
    <row r="11" spans="1:21" x14ac:dyDescent="0.25">
      <c r="A11" s="4">
        <v>16</v>
      </c>
      <c r="B11" s="1" t="s">
        <v>9</v>
      </c>
      <c r="C11" s="34" t="s">
        <v>10</v>
      </c>
      <c r="D11" s="1">
        <v>50</v>
      </c>
      <c r="E11" s="1">
        <v>24</v>
      </c>
      <c r="F11" s="4">
        <v>0</v>
      </c>
      <c r="G11">
        <v>0</v>
      </c>
      <c r="H11">
        <v>0</v>
      </c>
      <c r="I11">
        <v>0</v>
      </c>
      <c r="J11" t="b">
        <f t="shared" si="0"/>
        <v>0</v>
      </c>
      <c r="K11" t="b">
        <f t="shared" si="1"/>
        <v>0</v>
      </c>
      <c r="L11" t="b">
        <f t="shared" si="2"/>
        <v>0</v>
      </c>
      <c r="M11" t="b">
        <f t="shared" si="3"/>
        <v>0</v>
      </c>
      <c r="O11" s="28" t="s">
        <v>51</v>
      </c>
      <c r="P11" s="29">
        <v>0.42</v>
      </c>
      <c r="Q11" s="29">
        <v>0.23</v>
      </c>
      <c r="R11" s="29">
        <v>0.2</v>
      </c>
      <c r="S11" s="30">
        <v>0.15</v>
      </c>
      <c r="U11">
        <f>STDEV(P11:S11)</f>
        <v>0.11803954139750515</v>
      </c>
    </row>
    <row r="12" spans="1:21" x14ac:dyDescent="0.25">
      <c r="A12" s="4">
        <v>17</v>
      </c>
      <c r="B12" s="1" t="s">
        <v>9</v>
      </c>
      <c r="C12" s="34" t="s">
        <v>10</v>
      </c>
      <c r="D12" s="1">
        <v>100</v>
      </c>
      <c r="E12" s="1">
        <v>8</v>
      </c>
      <c r="F12" s="4">
        <v>0</v>
      </c>
      <c r="G12">
        <v>0</v>
      </c>
      <c r="H12">
        <v>0</v>
      </c>
      <c r="I12">
        <v>0</v>
      </c>
      <c r="J12" t="b">
        <f t="shared" si="0"/>
        <v>0</v>
      </c>
      <c r="K12" t="b">
        <f t="shared" si="1"/>
        <v>0</v>
      </c>
      <c r="L12" t="b">
        <f t="shared" si="2"/>
        <v>0</v>
      </c>
      <c r="M12" t="b">
        <f t="shared" si="3"/>
        <v>0</v>
      </c>
      <c r="O12" s="28"/>
      <c r="P12" s="29"/>
      <c r="Q12" s="29"/>
      <c r="R12" s="29"/>
      <c r="S12" s="29"/>
    </row>
    <row r="13" spans="1:21" x14ac:dyDescent="0.25">
      <c r="A13" s="4">
        <v>18</v>
      </c>
      <c r="B13" s="1" t="s">
        <v>9</v>
      </c>
      <c r="C13" s="34" t="s">
        <v>10</v>
      </c>
      <c r="D13" s="1">
        <v>5</v>
      </c>
      <c r="E13" s="1">
        <v>36</v>
      </c>
      <c r="F13" s="4">
        <v>1</v>
      </c>
      <c r="G13">
        <v>0</v>
      </c>
      <c r="H13">
        <v>1</v>
      </c>
      <c r="I13">
        <v>0</v>
      </c>
      <c r="J13" t="b">
        <f t="shared" si="0"/>
        <v>0</v>
      </c>
      <c r="K13" t="b">
        <f t="shared" si="1"/>
        <v>0</v>
      </c>
      <c r="L13" t="b">
        <f t="shared" si="2"/>
        <v>0</v>
      </c>
      <c r="M13" t="b">
        <f t="shared" si="3"/>
        <v>0</v>
      </c>
    </row>
    <row r="14" spans="1:21" x14ac:dyDescent="0.25">
      <c r="A14" s="4">
        <v>19</v>
      </c>
      <c r="B14" s="1" t="s">
        <v>9</v>
      </c>
      <c r="C14" s="34" t="s">
        <v>10</v>
      </c>
      <c r="D14" s="1">
        <v>5</v>
      </c>
      <c r="E14" s="1">
        <v>24</v>
      </c>
      <c r="F14" s="4">
        <v>1</v>
      </c>
      <c r="G14">
        <v>0</v>
      </c>
      <c r="H14">
        <v>1</v>
      </c>
      <c r="I14">
        <v>0</v>
      </c>
      <c r="J14" t="b">
        <f t="shared" si="0"/>
        <v>0</v>
      </c>
      <c r="K14" t="b">
        <f t="shared" si="1"/>
        <v>0</v>
      </c>
      <c r="L14" t="b">
        <f t="shared" si="2"/>
        <v>0</v>
      </c>
      <c r="M14" t="b">
        <f t="shared" si="3"/>
        <v>0</v>
      </c>
    </row>
    <row r="15" spans="1:21" x14ac:dyDescent="0.25">
      <c r="A15" s="4">
        <v>24</v>
      </c>
      <c r="B15" s="9" t="s">
        <v>9</v>
      </c>
      <c r="C15" s="34" t="s">
        <v>13</v>
      </c>
      <c r="D15" s="5">
        <v>100</v>
      </c>
      <c r="E15" s="5">
        <v>47</v>
      </c>
      <c r="F15" s="5">
        <v>2</v>
      </c>
      <c r="G15" s="17">
        <v>1</v>
      </c>
      <c r="H15">
        <v>0</v>
      </c>
      <c r="I15" s="18">
        <v>1</v>
      </c>
      <c r="J15" t="b">
        <f t="shared" si="0"/>
        <v>0</v>
      </c>
      <c r="K15" t="b">
        <f t="shared" si="1"/>
        <v>1</v>
      </c>
      <c r="L15" t="b">
        <f t="shared" si="2"/>
        <v>0</v>
      </c>
      <c r="M15" t="b">
        <f t="shared" si="3"/>
        <v>0</v>
      </c>
    </row>
    <row r="16" spans="1:21" x14ac:dyDescent="0.25">
      <c r="A16" s="4">
        <v>25</v>
      </c>
      <c r="B16" s="9" t="s">
        <v>9</v>
      </c>
      <c r="C16" s="34" t="s">
        <v>10</v>
      </c>
      <c r="D16" s="5">
        <v>1</v>
      </c>
      <c r="E16" s="5">
        <v>24</v>
      </c>
      <c r="F16" s="5">
        <v>0</v>
      </c>
      <c r="G16">
        <v>0</v>
      </c>
      <c r="H16">
        <v>0</v>
      </c>
      <c r="I16">
        <v>0</v>
      </c>
      <c r="J16" t="b">
        <f t="shared" si="0"/>
        <v>0</v>
      </c>
      <c r="K16" t="b">
        <f t="shared" si="1"/>
        <v>0</v>
      </c>
      <c r="L16" t="b">
        <f t="shared" si="2"/>
        <v>0</v>
      </c>
      <c r="M16" t="b">
        <f t="shared" si="3"/>
        <v>0</v>
      </c>
    </row>
    <row r="17" spans="1:19" x14ac:dyDescent="0.25">
      <c r="A17" s="4">
        <v>27</v>
      </c>
      <c r="B17" s="9" t="s">
        <v>9</v>
      </c>
      <c r="C17" s="34" t="s">
        <v>13</v>
      </c>
      <c r="D17" s="5">
        <v>1</v>
      </c>
      <c r="E17" s="5">
        <v>22</v>
      </c>
      <c r="F17" s="5">
        <v>1</v>
      </c>
      <c r="G17" s="17">
        <v>1</v>
      </c>
      <c r="H17">
        <v>0</v>
      </c>
      <c r="I17">
        <v>0</v>
      </c>
      <c r="J17" t="b">
        <f t="shared" si="0"/>
        <v>0</v>
      </c>
      <c r="K17" t="b">
        <f t="shared" si="1"/>
        <v>0</v>
      </c>
      <c r="L17" t="b">
        <f t="shared" si="2"/>
        <v>0</v>
      </c>
      <c r="M17" t="b">
        <f t="shared" si="3"/>
        <v>0</v>
      </c>
    </row>
    <row r="18" spans="1:19" x14ac:dyDescent="0.25">
      <c r="A18" s="4">
        <v>28</v>
      </c>
      <c r="B18" s="9" t="s">
        <v>9</v>
      </c>
      <c r="C18" s="34" t="s">
        <v>10</v>
      </c>
      <c r="D18" s="5">
        <v>1</v>
      </c>
      <c r="E18" s="5">
        <v>47</v>
      </c>
      <c r="F18" s="5">
        <v>1</v>
      </c>
      <c r="G18">
        <v>0</v>
      </c>
      <c r="H18">
        <v>0</v>
      </c>
      <c r="I18" s="18">
        <v>1</v>
      </c>
      <c r="J18" t="b">
        <f t="shared" si="0"/>
        <v>0</v>
      </c>
      <c r="K18" t="b">
        <f t="shared" si="1"/>
        <v>0</v>
      </c>
      <c r="L18" t="b">
        <f t="shared" si="2"/>
        <v>0</v>
      </c>
      <c r="M18" t="b">
        <f t="shared" si="3"/>
        <v>0</v>
      </c>
    </row>
    <row r="19" spans="1:19" x14ac:dyDescent="0.25">
      <c r="A19" s="4">
        <v>29</v>
      </c>
      <c r="B19" s="9" t="s">
        <v>9</v>
      </c>
      <c r="C19" s="32">
        <v>0.6</v>
      </c>
      <c r="D19" s="5">
        <v>100</v>
      </c>
      <c r="E19" s="5">
        <v>24</v>
      </c>
      <c r="F19" s="5">
        <v>0</v>
      </c>
      <c r="G19">
        <v>0</v>
      </c>
      <c r="H19">
        <v>0</v>
      </c>
      <c r="I19">
        <v>0</v>
      </c>
      <c r="J19" t="b">
        <f t="shared" si="0"/>
        <v>0</v>
      </c>
      <c r="K19" t="b">
        <f t="shared" si="1"/>
        <v>0</v>
      </c>
      <c r="L19" t="b">
        <f t="shared" si="2"/>
        <v>0</v>
      </c>
      <c r="M19" t="b">
        <f t="shared" si="3"/>
        <v>0</v>
      </c>
    </row>
    <row r="20" spans="1:19" x14ac:dyDescent="0.25">
      <c r="A20" s="4">
        <v>30</v>
      </c>
      <c r="B20" s="9" t="s">
        <v>9</v>
      </c>
      <c r="C20" s="35">
        <v>1</v>
      </c>
      <c r="D20" s="5">
        <v>1</v>
      </c>
      <c r="E20" s="5">
        <v>24</v>
      </c>
      <c r="F20" s="5">
        <v>0</v>
      </c>
      <c r="G20">
        <v>0</v>
      </c>
      <c r="H20">
        <v>0</v>
      </c>
      <c r="I20">
        <v>0</v>
      </c>
      <c r="J20" t="b">
        <f t="shared" si="0"/>
        <v>0</v>
      </c>
      <c r="K20" t="b">
        <f t="shared" si="1"/>
        <v>0</v>
      </c>
      <c r="L20" t="b">
        <f t="shared" si="2"/>
        <v>0</v>
      </c>
      <c r="M20" t="b">
        <f t="shared" si="3"/>
        <v>0</v>
      </c>
    </row>
    <row r="21" spans="1:19" x14ac:dyDescent="0.25">
      <c r="A21" s="4">
        <v>31</v>
      </c>
      <c r="B21" s="9" t="s">
        <v>9</v>
      </c>
      <c r="C21" s="34" t="s">
        <v>10</v>
      </c>
      <c r="D21" s="1">
        <v>100</v>
      </c>
      <c r="E21" s="1">
        <v>24</v>
      </c>
      <c r="F21" s="5">
        <v>0</v>
      </c>
      <c r="G21">
        <v>0</v>
      </c>
      <c r="H21">
        <v>0</v>
      </c>
      <c r="I21">
        <v>0</v>
      </c>
      <c r="J21" t="b">
        <f t="shared" si="0"/>
        <v>0</v>
      </c>
      <c r="K21" t="b">
        <f t="shared" si="1"/>
        <v>0</v>
      </c>
      <c r="L21" t="b">
        <f t="shared" si="2"/>
        <v>0</v>
      </c>
      <c r="M21" t="b">
        <f t="shared" si="3"/>
        <v>0</v>
      </c>
    </row>
    <row r="22" spans="1:19" x14ac:dyDescent="0.25">
      <c r="A22" s="4">
        <v>33</v>
      </c>
      <c r="B22" s="9" t="s">
        <v>9</v>
      </c>
      <c r="C22" s="34" t="s">
        <v>10</v>
      </c>
      <c r="D22" s="1" t="s">
        <v>15</v>
      </c>
      <c r="E22" s="1">
        <v>24</v>
      </c>
      <c r="F22" s="5">
        <v>1</v>
      </c>
      <c r="G22">
        <v>0</v>
      </c>
      <c r="H22">
        <v>1</v>
      </c>
      <c r="I22">
        <v>0</v>
      </c>
      <c r="J22" t="b">
        <f t="shared" si="0"/>
        <v>0</v>
      </c>
      <c r="K22" t="b">
        <f t="shared" si="1"/>
        <v>0</v>
      </c>
      <c r="L22" t="b">
        <f t="shared" si="2"/>
        <v>0</v>
      </c>
      <c r="M22" t="b">
        <f t="shared" si="3"/>
        <v>0</v>
      </c>
    </row>
    <row r="23" spans="1:19" x14ac:dyDescent="0.25">
      <c r="A23" s="4">
        <v>34</v>
      </c>
      <c r="B23" s="9" t="s">
        <v>9</v>
      </c>
      <c r="C23" s="34">
        <v>2.1</v>
      </c>
      <c r="D23" s="1">
        <v>1250</v>
      </c>
      <c r="E23" s="1">
        <v>24</v>
      </c>
      <c r="F23" s="5">
        <v>0</v>
      </c>
      <c r="G23">
        <v>0</v>
      </c>
      <c r="H23">
        <v>0</v>
      </c>
      <c r="I23">
        <v>0</v>
      </c>
      <c r="J23" t="b">
        <f t="shared" si="0"/>
        <v>0</v>
      </c>
      <c r="K23" t="b">
        <f t="shared" si="1"/>
        <v>0</v>
      </c>
      <c r="L23" t="b">
        <f t="shared" si="2"/>
        <v>0</v>
      </c>
      <c r="M23" t="b">
        <f t="shared" si="3"/>
        <v>0</v>
      </c>
    </row>
    <row r="24" spans="1:19" x14ac:dyDescent="0.25">
      <c r="A24" s="4">
        <v>35</v>
      </c>
      <c r="B24" s="9" t="s">
        <v>9</v>
      </c>
      <c r="C24" s="34" t="s">
        <v>23</v>
      </c>
      <c r="D24" s="1" t="s">
        <v>15</v>
      </c>
      <c r="E24" s="1">
        <v>47</v>
      </c>
      <c r="F24" s="5">
        <v>2</v>
      </c>
      <c r="G24">
        <v>0</v>
      </c>
      <c r="H24">
        <v>1</v>
      </c>
      <c r="I24" s="18">
        <v>1</v>
      </c>
      <c r="J24" t="b">
        <f t="shared" si="0"/>
        <v>0</v>
      </c>
      <c r="K24" t="b">
        <f t="shared" si="1"/>
        <v>0</v>
      </c>
      <c r="L24" t="b">
        <f t="shared" si="2"/>
        <v>1</v>
      </c>
      <c r="M24" t="b">
        <f t="shared" si="3"/>
        <v>0</v>
      </c>
    </row>
    <row r="25" spans="1:19" x14ac:dyDescent="0.25">
      <c r="A25" s="4">
        <v>36</v>
      </c>
      <c r="B25" s="9" t="s">
        <v>9</v>
      </c>
      <c r="C25" s="34" t="s">
        <v>10</v>
      </c>
      <c r="D25" s="1">
        <v>100</v>
      </c>
      <c r="E25" s="1">
        <v>24</v>
      </c>
      <c r="F25" s="8">
        <v>0</v>
      </c>
      <c r="G25">
        <v>0</v>
      </c>
      <c r="H25">
        <v>0</v>
      </c>
      <c r="I25">
        <v>0</v>
      </c>
      <c r="J25" t="b">
        <f t="shared" si="0"/>
        <v>0</v>
      </c>
      <c r="K25" t="b">
        <f t="shared" si="1"/>
        <v>0</v>
      </c>
      <c r="L25" t="b">
        <f t="shared" si="2"/>
        <v>0</v>
      </c>
      <c r="M25" t="b">
        <f t="shared" si="3"/>
        <v>0</v>
      </c>
    </row>
    <row r="26" spans="1:19" x14ac:dyDescent="0.25">
      <c r="A26" s="4">
        <v>51</v>
      </c>
      <c r="B26" s="9" t="s">
        <v>9</v>
      </c>
      <c r="C26" s="34" t="s">
        <v>10</v>
      </c>
      <c r="D26" s="1" t="s">
        <v>11</v>
      </c>
      <c r="E26" s="1">
        <v>24</v>
      </c>
      <c r="F26" s="8">
        <v>0</v>
      </c>
      <c r="G26">
        <v>0</v>
      </c>
      <c r="H26">
        <v>0</v>
      </c>
      <c r="I26">
        <v>0</v>
      </c>
      <c r="J26" t="b">
        <f t="shared" si="0"/>
        <v>0</v>
      </c>
      <c r="K26" t="b">
        <f t="shared" si="1"/>
        <v>0</v>
      </c>
      <c r="L26" t="b">
        <f t="shared" si="2"/>
        <v>0</v>
      </c>
      <c r="M26" t="b">
        <f t="shared" si="3"/>
        <v>0</v>
      </c>
    </row>
    <row r="27" spans="1:19" x14ac:dyDescent="0.25">
      <c r="A27" s="4">
        <v>54</v>
      </c>
      <c r="B27" s="9" t="s">
        <v>9</v>
      </c>
      <c r="C27" s="33">
        <v>1</v>
      </c>
      <c r="D27" s="11" t="s">
        <v>24</v>
      </c>
      <c r="E27" s="10">
        <v>24</v>
      </c>
      <c r="F27" s="5">
        <v>0</v>
      </c>
      <c r="G27">
        <v>0</v>
      </c>
      <c r="H27">
        <v>0</v>
      </c>
      <c r="I27">
        <v>0</v>
      </c>
      <c r="J27" t="b">
        <f t="shared" si="0"/>
        <v>0</v>
      </c>
      <c r="K27" t="b">
        <f t="shared" si="1"/>
        <v>0</v>
      </c>
      <c r="L27" t="b">
        <f t="shared" si="2"/>
        <v>0</v>
      </c>
      <c r="M27" t="b">
        <f t="shared" si="3"/>
        <v>0</v>
      </c>
    </row>
    <row r="28" spans="1:19" x14ac:dyDescent="0.25">
      <c r="A28" s="9">
        <v>56</v>
      </c>
      <c r="B28" s="9" t="s">
        <v>9</v>
      </c>
      <c r="C28" s="33" t="s">
        <v>26</v>
      </c>
      <c r="D28" s="10">
        <v>20</v>
      </c>
      <c r="E28" s="10">
        <v>47</v>
      </c>
      <c r="F28" s="4">
        <v>1</v>
      </c>
      <c r="G28">
        <v>0</v>
      </c>
      <c r="H28">
        <v>0</v>
      </c>
      <c r="I28" s="18">
        <v>1</v>
      </c>
      <c r="J28" t="b">
        <f t="shared" si="0"/>
        <v>0</v>
      </c>
      <c r="K28" t="b">
        <f t="shared" si="1"/>
        <v>0</v>
      </c>
      <c r="L28" t="b">
        <f t="shared" si="2"/>
        <v>0</v>
      </c>
      <c r="M28" t="b">
        <f t="shared" si="3"/>
        <v>0</v>
      </c>
    </row>
    <row r="29" spans="1:19" x14ac:dyDescent="0.25">
      <c r="A29" s="9">
        <v>58</v>
      </c>
      <c r="B29" s="9" t="s">
        <v>9</v>
      </c>
      <c r="C29" s="36">
        <v>0.1</v>
      </c>
      <c r="D29" s="4">
        <v>100</v>
      </c>
      <c r="E29" s="4">
        <v>24</v>
      </c>
      <c r="F29" s="4">
        <v>0</v>
      </c>
      <c r="G29">
        <v>0</v>
      </c>
      <c r="H29">
        <v>0</v>
      </c>
      <c r="I29">
        <v>0</v>
      </c>
      <c r="J29" t="b">
        <f t="shared" si="0"/>
        <v>0</v>
      </c>
      <c r="K29" t="b">
        <f t="shared" si="1"/>
        <v>0</v>
      </c>
      <c r="L29" t="b">
        <f t="shared" si="2"/>
        <v>0</v>
      </c>
      <c r="M29" t="b">
        <f t="shared" si="3"/>
        <v>0</v>
      </c>
    </row>
    <row r="30" spans="1:19" x14ac:dyDescent="0.25">
      <c r="A30" s="9">
        <v>59</v>
      </c>
      <c r="B30" s="9" t="s">
        <v>9</v>
      </c>
      <c r="C30" s="36">
        <v>0.1</v>
      </c>
      <c r="D30" s="4">
        <v>1</v>
      </c>
      <c r="E30" s="4">
        <v>24</v>
      </c>
      <c r="F30" s="4">
        <v>0</v>
      </c>
      <c r="G30">
        <v>0</v>
      </c>
      <c r="H30">
        <v>0</v>
      </c>
      <c r="I30">
        <v>0</v>
      </c>
      <c r="J30" t="b">
        <f t="shared" si="0"/>
        <v>0</v>
      </c>
      <c r="K30" t="b">
        <f t="shared" si="1"/>
        <v>0</v>
      </c>
      <c r="L30" t="b">
        <f t="shared" si="2"/>
        <v>0</v>
      </c>
      <c r="M30" t="b">
        <f t="shared" si="3"/>
        <v>0</v>
      </c>
    </row>
    <row r="31" spans="1:19" x14ac:dyDescent="0.25">
      <c r="A31" s="9">
        <v>60</v>
      </c>
      <c r="B31" s="9" t="s">
        <v>9</v>
      </c>
      <c r="C31" s="36">
        <v>1</v>
      </c>
      <c r="D31" s="4">
        <v>100</v>
      </c>
      <c r="E31" s="4">
        <v>24</v>
      </c>
      <c r="F31" s="4">
        <v>0</v>
      </c>
      <c r="G31">
        <v>0</v>
      </c>
      <c r="H31">
        <v>0</v>
      </c>
      <c r="I31">
        <v>0</v>
      </c>
      <c r="J31" t="b">
        <f t="shared" si="0"/>
        <v>0</v>
      </c>
      <c r="K31" t="b">
        <f t="shared" si="1"/>
        <v>0</v>
      </c>
      <c r="L31" t="b">
        <f t="shared" si="2"/>
        <v>0</v>
      </c>
      <c r="M31" t="b">
        <f t="shared" si="3"/>
        <v>0</v>
      </c>
    </row>
    <row r="32" spans="1:19" x14ac:dyDescent="0.25">
      <c r="A32" s="4">
        <v>3</v>
      </c>
      <c r="B32" s="1" t="s">
        <v>8</v>
      </c>
      <c r="C32" s="34" t="s">
        <v>10</v>
      </c>
      <c r="D32" s="1">
        <v>20</v>
      </c>
      <c r="E32" s="1">
        <v>64</v>
      </c>
      <c r="F32" s="4">
        <v>0</v>
      </c>
      <c r="G32">
        <v>0</v>
      </c>
      <c r="H32">
        <v>0</v>
      </c>
      <c r="I32">
        <v>0</v>
      </c>
      <c r="J32" t="b">
        <f t="shared" si="0"/>
        <v>0</v>
      </c>
      <c r="K32" t="b">
        <f t="shared" si="1"/>
        <v>0</v>
      </c>
      <c r="L32" t="b">
        <f t="shared" si="2"/>
        <v>0</v>
      </c>
      <c r="M32" t="b">
        <f t="shared" si="3"/>
        <v>0</v>
      </c>
      <c r="O32" s="27"/>
      <c r="P32" s="38">
        <v>0</v>
      </c>
      <c r="Q32" s="38">
        <v>1</v>
      </c>
      <c r="R32" s="38">
        <v>2</v>
      </c>
      <c r="S32" s="38">
        <v>3</v>
      </c>
    </row>
    <row r="33" spans="1:21" x14ac:dyDescent="0.25">
      <c r="A33" s="4">
        <v>4</v>
      </c>
      <c r="B33" s="1" t="s">
        <v>8</v>
      </c>
      <c r="C33" s="34" t="s">
        <v>10</v>
      </c>
      <c r="D33" s="1" t="s">
        <v>11</v>
      </c>
      <c r="E33" s="1" t="s">
        <v>12</v>
      </c>
      <c r="F33" s="4">
        <v>0</v>
      </c>
      <c r="G33">
        <v>0</v>
      </c>
      <c r="H33">
        <v>0</v>
      </c>
      <c r="I33">
        <v>0</v>
      </c>
      <c r="J33" t="b">
        <f t="shared" si="0"/>
        <v>0</v>
      </c>
      <c r="K33" t="b">
        <f t="shared" si="1"/>
        <v>0</v>
      </c>
      <c r="L33" t="b">
        <f t="shared" si="2"/>
        <v>0</v>
      </c>
      <c r="M33" t="b">
        <f t="shared" si="3"/>
        <v>0</v>
      </c>
      <c r="O33" s="28" t="s">
        <v>53</v>
      </c>
      <c r="P33" s="39">
        <f>18/30</f>
        <v>0.6</v>
      </c>
      <c r="Q33" s="39">
        <f>10/30</f>
        <v>0.33333333333333331</v>
      </c>
      <c r="R33" s="39">
        <f>2/30</f>
        <v>6.6666666666666666E-2</v>
      </c>
      <c r="S33" s="39">
        <v>0</v>
      </c>
      <c r="U33">
        <f>STDEV(P33:S33)</f>
        <v>0.2741991706500681</v>
      </c>
    </row>
    <row r="34" spans="1:21" x14ac:dyDescent="0.25">
      <c r="A34" s="4">
        <v>9</v>
      </c>
      <c r="B34" s="1" t="s">
        <v>8</v>
      </c>
      <c r="C34" s="34" t="s">
        <v>10</v>
      </c>
      <c r="D34" s="1">
        <v>100</v>
      </c>
      <c r="E34" s="1">
        <v>24</v>
      </c>
      <c r="F34" s="4">
        <v>0</v>
      </c>
      <c r="G34">
        <v>0</v>
      </c>
      <c r="H34">
        <v>0</v>
      </c>
      <c r="I34">
        <v>0</v>
      </c>
      <c r="J34" t="b">
        <f t="shared" si="0"/>
        <v>0</v>
      </c>
      <c r="K34" t="b">
        <f t="shared" si="1"/>
        <v>0</v>
      </c>
      <c r="L34" t="b">
        <f t="shared" si="2"/>
        <v>0</v>
      </c>
      <c r="M34" t="b">
        <f t="shared" si="3"/>
        <v>0</v>
      </c>
      <c r="O34" s="28" t="s">
        <v>51</v>
      </c>
      <c r="P34" s="39">
        <v>0.24</v>
      </c>
      <c r="Q34" s="39">
        <v>0.26</v>
      </c>
      <c r="R34" s="39">
        <v>0.22</v>
      </c>
      <c r="S34" s="40">
        <v>0.28000000000000003</v>
      </c>
      <c r="U34">
        <f>STDEV(P34:S34)</f>
        <v>2.5819888974716126E-2</v>
      </c>
    </row>
    <row r="35" spans="1:21" x14ac:dyDescent="0.25">
      <c r="A35" s="4">
        <v>10</v>
      </c>
      <c r="B35" s="1" t="s">
        <v>8</v>
      </c>
      <c r="C35" s="34" t="s">
        <v>13</v>
      </c>
      <c r="D35" s="1" t="s">
        <v>11</v>
      </c>
      <c r="E35" s="1" t="s">
        <v>12</v>
      </c>
      <c r="F35" s="4">
        <v>1</v>
      </c>
      <c r="G35" s="17">
        <v>1</v>
      </c>
      <c r="H35">
        <v>0</v>
      </c>
      <c r="I35">
        <v>0</v>
      </c>
      <c r="J35" t="b">
        <f t="shared" si="0"/>
        <v>0</v>
      </c>
      <c r="K35" t="b">
        <f t="shared" si="1"/>
        <v>0</v>
      </c>
      <c r="L35" t="b">
        <f t="shared" si="2"/>
        <v>0</v>
      </c>
      <c r="M35" t="b">
        <f t="shared" si="3"/>
        <v>0</v>
      </c>
    </row>
    <row r="36" spans="1:21" x14ac:dyDescent="0.25">
      <c r="A36" s="4">
        <v>13</v>
      </c>
      <c r="B36" s="1" t="s">
        <v>8</v>
      </c>
      <c r="C36" s="34" t="s">
        <v>13</v>
      </c>
      <c r="D36" s="1">
        <v>5</v>
      </c>
      <c r="E36" s="1">
        <v>9</v>
      </c>
      <c r="F36" s="4">
        <v>2</v>
      </c>
      <c r="G36" s="17">
        <v>1</v>
      </c>
      <c r="H36">
        <v>1</v>
      </c>
      <c r="I36">
        <v>0</v>
      </c>
      <c r="J36" t="b">
        <f t="shared" si="0"/>
        <v>1</v>
      </c>
      <c r="K36" t="b">
        <f t="shared" si="1"/>
        <v>0</v>
      </c>
      <c r="L36" t="b">
        <f t="shared" si="2"/>
        <v>0</v>
      </c>
      <c r="M36" t="b">
        <f t="shared" si="3"/>
        <v>0</v>
      </c>
    </row>
    <row r="37" spans="1:21" x14ac:dyDescent="0.25">
      <c r="A37" s="4">
        <v>15</v>
      </c>
      <c r="B37" s="1" t="s">
        <v>8</v>
      </c>
      <c r="C37" s="34" t="s">
        <v>10</v>
      </c>
      <c r="D37" s="1">
        <v>100</v>
      </c>
      <c r="E37" s="1">
        <v>24</v>
      </c>
      <c r="F37" s="4">
        <v>0</v>
      </c>
      <c r="G37">
        <v>0</v>
      </c>
      <c r="H37">
        <v>0</v>
      </c>
      <c r="I37">
        <v>0</v>
      </c>
      <c r="J37" t="b">
        <f t="shared" si="0"/>
        <v>0</v>
      </c>
      <c r="K37" t="b">
        <f t="shared" si="1"/>
        <v>0</v>
      </c>
      <c r="L37" t="b">
        <f t="shared" si="2"/>
        <v>0</v>
      </c>
      <c r="M37" t="b">
        <f t="shared" si="3"/>
        <v>0</v>
      </c>
    </row>
    <row r="38" spans="1:21" x14ac:dyDescent="0.25">
      <c r="A38" s="4">
        <v>20</v>
      </c>
      <c r="B38" s="4" t="s">
        <v>8</v>
      </c>
      <c r="C38" s="34" t="s">
        <v>10</v>
      </c>
      <c r="D38" s="5">
        <v>100</v>
      </c>
      <c r="E38" s="5">
        <v>47</v>
      </c>
      <c r="F38" s="5">
        <v>1</v>
      </c>
      <c r="G38">
        <v>0</v>
      </c>
      <c r="H38">
        <v>0</v>
      </c>
      <c r="I38" s="18">
        <v>1</v>
      </c>
      <c r="J38" t="b">
        <f t="shared" si="0"/>
        <v>0</v>
      </c>
      <c r="K38" t="b">
        <f t="shared" si="1"/>
        <v>0</v>
      </c>
      <c r="L38" t="b">
        <f t="shared" si="2"/>
        <v>0</v>
      </c>
      <c r="M38" t="b">
        <f t="shared" si="3"/>
        <v>0</v>
      </c>
    </row>
    <row r="39" spans="1:21" x14ac:dyDescent="0.25">
      <c r="A39" s="4">
        <v>21</v>
      </c>
      <c r="B39" s="4" t="s">
        <v>8</v>
      </c>
      <c r="C39" s="34" t="s">
        <v>10</v>
      </c>
      <c r="D39" s="5">
        <v>5</v>
      </c>
      <c r="E39" s="5">
        <v>47</v>
      </c>
      <c r="F39" s="5">
        <v>1</v>
      </c>
      <c r="G39">
        <v>0</v>
      </c>
      <c r="H39">
        <v>1</v>
      </c>
      <c r="I39" s="18">
        <v>1</v>
      </c>
      <c r="J39" t="b">
        <f t="shared" si="0"/>
        <v>0</v>
      </c>
      <c r="K39" t="b">
        <f t="shared" si="1"/>
        <v>0</v>
      </c>
      <c r="L39" t="b">
        <f t="shared" si="2"/>
        <v>1</v>
      </c>
      <c r="M39" t="b">
        <f t="shared" si="3"/>
        <v>0</v>
      </c>
    </row>
    <row r="40" spans="1:21" x14ac:dyDescent="0.25">
      <c r="A40" s="4">
        <v>22</v>
      </c>
      <c r="B40" s="4" t="s">
        <v>8</v>
      </c>
      <c r="C40" s="34" t="s">
        <v>10</v>
      </c>
      <c r="D40" s="5">
        <v>100</v>
      </c>
      <c r="E40" s="5">
        <v>24</v>
      </c>
      <c r="F40" s="5">
        <v>0</v>
      </c>
      <c r="G40">
        <v>0</v>
      </c>
      <c r="H40">
        <v>0</v>
      </c>
      <c r="I40">
        <v>0</v>
      </c>
      <c r="J40" t="b">
        <f t="shared" si="0"/>
        <v>0</v>
      </c>
      <c r="K40" t="b">
        <f t="shared" si="1"/>
        <v>0</v>
      </c>
      <c r="L40" t="b">
        <f t="shared" si="2"/>
        <v>0</v>
      </c>
      <c r="M40" t="b">
        <f t="shared" si="3"/>
        <v>0</v>
      </c>
    </row>
    <row r="41" spans="1:21" x14ac:dyDescent="0.25">
      <c r="A41" s="4">
        <v>23</v>
      </c>
      <c r="B41" s="4" t="s">
        <v>8</v>
      </c>
      <c r="C41" s="34" t="s">
        <v>10</v>
      </c>
      <c r="D41" s="5">
        <v>100</v>
      </c>
      <c r="E41" s="5">
        <v>47</v>
      </c>
      <c r="F41" s="5">
        <v>1</v>
      </c>
      <c r="G41">
        <v>0</v>
      </c>
      <c r="H41">
        <v>0</v>
      </c>
      <c r="I41" s="18">
        <v>1</v>
      </c>
      <c r="J41" t="b">
        <f t="shared" si="0"/>
        <v>0</v>
      </c>
      <c r="K41" t="b">
        <f t="shared" si="1"/>
        <v>0</v>
      </c>
      <c r="L41" t="b">
        <f t="shared" si="2"/>
        <v>0</v>
      </c>
      <c r="M41" t="b">
        <f t="shared" si="3"/>
        <v>0</v>
      </c>
    </row>
    <row r="42" spans="1:21" x14ac:dyDescent="0.25">
      <c r="A42" s="4">
        <v>26</v>
      </c>
      <c r="B42" s="9" t="s">
        <v>8</v>
      </c>
      <c r="C42" s="34" t="s">
        <v>10</v>
      </c>
      <c r="D42" s="5">
        <v>100</v>
      </c>
      <c r="E42" s="5">
        <v>12</v>
      </c>
      <c r="F42" s="5">
        <v>0</v>
      </c>
      <c r="G42">
        <v>0</v>
      </c>
      <c r="H42">
        <v>0</v>
      </c>
      <c r="I42">
        <v>0</v>
      </c>
      <c r="J42" t="b">
        <f t="shared" si="0"/>
        <v>0</v>
      </c>
      <c r="K42" t="b">
        <f t="shared" si="1"/>
        <v>0</v>
      </c>
      <c r="L42" t="b">
        <f t="shared" si="2"/>
        <v>0</v>
      </c>
      <c r="M42" t="b">
        <f t="shared" si="3"/>
        <v>0</v>
      </c>
    </row>
    <row r="43" spans="1:21" x14ac:dyDescent="0.25">
      <c r="A43" s="4">
        <v>32</v>
      </c>
      <c r="B43" s="9" t="s">
        <v>8</v>
      </c>
      <c r="C43" s="34" t="s">
        <v>22</v>
      </c>
      <c r="D43" s="1" t="s">
        <v>15</v>
      </c>
      <c r="E43" s="1">
        <v>47</v>
      </c>
      <c r="F43" s="5">
        <v>2</v>
      </c>
      <c r="G43">
        <v>0</v>
      </c>
      <c r="H43">
        <v>1</v>
      </c>
      <c r="I43" s="18">
        <v>1</v>
      </c>
      <c r="J43" t="b">
        <f t="shared" si="0"/>
        <v>0</v>
      </c>
      <c r="K43" t="b">
        <f t="shared" si="1"/>
        <v>0</v>
      </c>
      <c r="L43" t="b">
        <f t="shared" si="2"/>
        <v>1</v>
      </c>
      <c r="M43" t="b">
        <f t="shared" si="3"/>
        <v>0</v>
      </c>
    </row>
    <row r="44" spans="1:21" x14ac:dyDescent="0.25">
      <c r="A44" s="4">
        <v>37</v>
      </c>
      <c r="B44" s="9" t="s">
        <v>8</v>
      </c>
      <c r="C44" s="34">
        <v>0.1</v>
      </c>
      <c r="D44" s="1">
        <v>5</v>
      </c>
      <c r="E44" s="1">
        <v>24</v>
      </c>
      <c r="F44" s="8">
        <v>1</v>
      </c>
      <c r="G44">
        <v>0</v>
      </c>
      <c r="H44">
        <v>1</v>
      </c>
      <c r="I44">
        <v>0</v>
      </c>
      <c r="J44" t="b">
        <f t="shared" si="0"/>
        <v>0</v>
      </c>
      <c r="K44" t="b">
        <f t="shared" si="1"/>
        <v>0</v>
      </c>
      <c r="L44" t="b">
        <f t="shared" si="2"/>
        <v>0</v>
      </c>
      <c r="M44" t="b">
        <f t="shared" si="3"/>
        <v>0</v>
      </c>
    </row>
    <row r="45" spans="1:21" x14ac:dyDescent="0.25">
      <c r="A45" s="4">
        <v>38</v>
      </c>
      <c r="B45" s="9" t="s">
        <v>8</v>
      </c>
      <c r="C45" s="34" t="s">
        <v>10</v>
      </c>
      <c r="D45" s="1">
        <v>100</v>
      </c>
      <c r="E45" s="1">
        <v>24</v>
      </c>
      <c r="F45" s="8">
        <v>0</v>
      </c>
      <c r="G45">
        <v>0</v>
      </c>
      <c r="H45">
        <v>0</v>
      </c>
      <c r="I45">
        <v>0</v>
      </c>
      <c r="J45" t="b">
        <f t="shared" si="0"/>
        <v>0</v>
      </c>
      <c r="K45" t="b">
        <f t="shared" si="1"/>
        <v>0</v>
      </c>
      <c r="L45" t="b">
        <f t="shared" si="2"/>
        <v>0</v>
      </c>
      <c r="M45" t="b">
        <f t="shared" si="3"/>
        <v>0</v>
      </c>
    </row>
    <row r="46" spans="1:21" x14ac:dyDescent="0.25">
      <c r="A46" s="4">
        <v>39</v>
      </c>
      <c r="B46" s="9" t="s">
        <v>8</v>
      </c>
      <c r="C46" s="34">
        <v>90</v>
      </c>
      <c r="D46" s="1">
        <v>5</v>
      </c>
      <c r="E46" s="1">
        <v>24</v>
      </c>
      <c r="F46" s="8">
        <v>1</v>
      </c>
      <c r="G46">
        <v>0</v>
      </c>
      <c r="H46">
        <v>1</v>
      </c>
      <c r="I46">
        <v>0</v>
      </c>
      <c r="J46" t="b">
        <f t="shared" si="0"/>
        <v>0</v>
      </c>
      <c r="K46" t="b">
        <f t="shared" si="1"/>
        <v>0</v>
      </c>
      <c r="L46" t="b">
        <f t="shared" si="2"/>
        <v>0</v>
      </c>
      <c r="M46" t="b">
        <f t="shared" si="3"/>
        <v>0</v>
      </c>
    </row>
    <row r="47" spans="1:21" x14ac:dyDescent="0.25">
      <c r="A47" s="4">
        <v>40</v>
      </c>
      <c r="B47" s="9" t="s">
        <v>8</v>
      </c>
      <c r="C47" s="34">
        <v>2.1</v>
      </c>
      <c r="D47" s="1" t="s">
        <v>15</v>
      </c>
      <c r="E47" s="1">
        <v>24</v>
      </c>
      <c r="F47" s="8">
        <v>1</v>
      </c>
      <c r="G47">
        <v>0</v>
      </c>
      <c r="H47">
        <v>1</v>
      </c>
      <c r="I47">
        <v>0</v>
      </c>
      <c r="J47" t="b">
        <f t="shared" si="0"/>
        <v>0</v>
      </c>
      <c r="K47" t="b">
        <f t="shared" si="1"/>
        <v>0</v>
      </c>
      <c r="L47" t="b">
        <f t="shared" si="2"/>
        <v>0</v>
      </c>
      <c r="M47" t="b">
        <f t="shared" si="3"/>
        <v>0</v>
      </c>
    </row>
    <row r="48" spans="1:21" x14ac:dyDescent="0.25">
      <c r="A48" s="4">
        <v>41</v>
      </c>
      <c r="B48" s="9" t="s">
        <v>8</v>
      </c>
      <c r="C48" s="34" t="s">
        <v>10</v>
      </c>
      <c r="D48" s="1">
        <v>100</v>
      </c>
      <c r="E48" s="1">
        <v>24</v>
      </c>
      <c r="F48" s="8">
        <v>0</v>
      </c>
      <c r="G48">
        <v>0</v>
      </c>
      <c r="H48">
        <v>0</v>
      </c>
      <c r="I48">
        <v>0</v>
      </c>
      <c r="J48" t="b">
        <f t="shared" si="0"/>
        <v>0</v>
      </c>
      <c r="K48" t="b">
        <f t="shared" si="1"/>
        <v>0</v>
      </c>
      <c r="L48" t="b">
        <f t="shared" si="2"/>
        <v>0</v>
      </c>
      <c r="M48" t="b">
        <f t="shared" si="3"/>
        <v>0</v>
      </c>
    </row>
    <row r="49" spans="1:13" x14ac:dyDescent="0.25">
      <c r="A49" s="4">
        <v>42</v>
      </c>
      <c r="B49" s="9" t="s">
        <v>8</v>
      </c>
      <c r="C49" s="34" t="s">
        <v>10</v>
      </c>
      <c r="D49" s="1">
        <v>100</v>
      </c>
      <c r="E49" s="1">
        <v>24</v>
      </c>
      <c r="F49" s="8">
        <v>0</v>
      </c>
      <c r="G49">
        <v>0</v>
      </c>
      <c r="H49">
        <v>0</v>
      </c>
      <c r="I49">
        <v>0</v>
      </c>
      <c r="J49" t="b">
        <f t="shared" si="0"/>
        <v>0</v>
      </c>
      <c r="K49" t="b">
        <f t="shared" si="1"/>
        <v>0</v>
      </c>
      <c r="L49" t="b">
        <f t="shared" si="2"/>
        <v>0</v>
      </c>
      <c r="M49" t="b">
        <f t="shared" si="3"/>
        <v>0</v>
      </c>
    </row>
    <row r="50" spans="1:13" x14ac:dyDescent="0.25">
      <c r="A50" s="4">
        <v>43</v>
      </c>
      <c r="B50" s="9" t="s">
        <v>8</v>
      </c>
      <c r="C50" s="34" t="s">
        <v>10</v>
      </c>
      <c r="D50" s="1">
        <v>100</v>
      </c>
      <c r="E50" s="1">
        <v>12</v>
      </c>
      <c r="F50" s="8">
        <v>0</v>
      </c>
      <c r="G50">
        <v>0</v>
      </c>
      <c r="H50">
        <v>0</v>
      </c>
      <c r="I50">
        <v>0</v>
      </c>
      <c r="J50" t="b">
        <f t="shared" si="0"/>
        <v>0</v>
      </c>
      <c r="K50" t="b">
        <f t="shared" si="1"/>
        <v>0</v>
      </c>
      <c r="L50" t="b">
        <f t="shared" si="2"/>
        <v>0</v>
      </c>
      <c r="M50" t="b">
        <f t="shared" si="3"/>
        <v>0</v>
      </c>
    </row>
    <row r="51" spans="1:13" x14ac:dyDescent="0.25">
      <c r="A51" s="4">
        <v>44</v>
      </c>
      <c r="B51" s="9" t="s">
        <v>8</v>
      </c>
      <c r="C51" s="34">
        <v>10</v>
      </c>
      <c r="D51" s="1">
        <v>100</v>
      </c>
      <c r="E51" s="1">
        <v>24</v>
      </c>
      <c r="F51" s="8">
        <v>0</v>
      </c>
      <c r="G51">
        <v>0</v>
      </c>
      <c r="H51">
        <v>0</v>
      </c>
      <c r="I51">
        <v>0</v>
      </c>
      <c r="J51" t="b">
        <f t="shared" si="0"/>
        <v>0</v>
      </c>
      <c r="K51" t="b">
        <f t="shared" si="1"/>
        <v>0</v>
      </c>
      <c r="L51" t="b">
        <f t="shared" si="2"/>
        <v>0</v>
      </c>
      <c r="M51" t="b">
        <f t="shared" si="3"/>
        <v>0</v>
      </c>
    </row>
    <row r="52" spans="1:13" x14ac:dyDescent="0.25">
      <c r="A52" s="4">
        <v>45</v>
      </c>
      <c r="B52" s="9" t="s">
        <v>8</v>
      </c>
      <c r="C52" s="34" t="s">
        <v>10</v>
      </c>
      <c r="D52" s="1" t="s">
        <v>11</v>
      </c>
      <c r="E52" s="1">
        <v>24</v>
      </c>
      <c r="F52" s="8">
        <v>0</v>
      </c>
      <c r="G52">
        <v>0</v>
      </c>
      <c r="H52">
        <v>0</v>
      </c>
      <c r="I52">
        <v>0</v>
      </c>
      <c r="J52" t="b">
        <f t="shared" si="0"/>
        <v>0</v>
      </c>
      <c r="K52" t="b">
        <f t="shared" si="1"/>
        <v>0</v>
      </c>
      <c r="L52" t="b">
        <f t="shared" si="2"/>
        <v>0</v>
      </c>
      <c r="M52" t="b">
        <f t="shared" si="3"/>
        <v>0</v>
      </c>
    </row>
    <row r="53" spans="1:13" x14ac:dyDescent="0.25">
      <c r="A53" s="4">
        <v>46</v>
      </c>
      <c r="B53" s="9" t="s">
        <v>8</v>
      </c>
      <c r="C53" s="34" t="s">
        <v>10</v>
      </c>
      <c r="D53" s="1">
        <v>100</v>
      </c>
      <c r="E53" s="1">
        <v>24</v>
      </c>
      <c r="F53" s="8">
        <v>0</v>
      </c>
      <c r="G53">
        <v>0</v>
      </c>
      <c r="H53">
        <v>0</v>
      </c>
      <c r="I53">
        <v>0</v>
      </c>
      <c r="J53" t="b">
        <f t="shared" si="0"/>
        <v>0</v>
      </c>
      <c r="K53" t="b">
        <f t="shared" si="1"/>
        <v>0</v>
      </c>
      <c r="L53" t="b">
        <f t="shared" si="2"/>
        <v>0</v>
      </c>
      <c r="M53" t="b">
        <f t="shared" si="3"/>
        <v>0</v>
      </c>
    </row>
    <row r="54" spans="1:13" x14ac:dyDescent="0.25">
      <c r="A54" s="4">
        <v>47</v>
      </c>
      <c r="B54" s="9" t="s">
        <v>8</v>
      </c>
      <c r="C54" s="34" t="s">
        <v>10</v>
      </c>
      <c r="D54" s="1">
        <v>5</v>
      </c>
      <c r="E54" s="1">
        <v>5</v>
      </c>
      <c r="F54" s="8">
        <v>1</v>
      </c>
      <c r="G54">
        <v>0</v>
      </c>
      <c r="H54">
        <v>1</v>
      </c>
      <c r="I54">
        <v>0</v>
      </c>
      <c r="J54" t="b">
        <f t="shared" si="0"/>
        <v>0</v>
      </c>
      <c r="K54" t="b">
        <f t="shared" si="1"/>
        <v>0</v>
      </c>
      <c r="L54" t="b">
        <f t="shared" si="2"/>
        <v>0</v>
      </c>
      <c r="M54" t="b">
        <f t="shared" si="3"/>
        <v>0</v>
      </c>
    </row>
    <row r="55" spans="1:13" x14ac:dyDescent="0.25">
      <c r="A55" s="12">
        <v>48</v>
      </c>
      <c r="B55" s="13" t="s">
        <v>8</v>
      </c>
      <c r="C55" s="37" t="s">
        <v>10</v>
      </c>
      <c r="D55" s="14">
        <v>500</v>
      </c>
      <c r="E55" s="14">
        <v>24</v>
      </c>
      <c r="F55" s="15">
        <v>0</v>
      </c>
      <c r="G55">
        <v>0</v>
      </c>
      <c r="H55">
        <v>0</v>
      </c>
      <c r="I55">
        <v>0</v>
      </c>
      <c r="J55" t="b">
        <f t="shared" si="0"/>
        <v>0</v>
      </c>
      <c r="K55" t="b">
        <f t="shared" si="1"/>
        <v>0</v>
      </c>
      <c r="L55" t="b">
        <f t="shared" si="2"/>
        <v>0</v>
      </c>
      <c r="M55" t="b">
        <f t="shared" si="3"/>
        <v>0</v>
      </c>
    </row>
    <row r="56" spans="1:13" x14ac:dyDescent="0.25">
      <c r="A56" s="4">
        <v>49</v>
      </c>
      <c r="B56" s="9" t="s">
        <v>8</v>
      </c>
      <c r="C56" s="34" t="s">
        <v>10</v>
      </c>
      <c r="D56" s="1">
        <v>5</v>
      </c>
      <c r="E56" s="1">
        <v>12</v>
      </c>
      <c r="F56" s="8">
        <v>1</v>
      </c>
      <c r="G56">
        <v>0</v>
      </c>
      <c r="H56">
        <v>1</v>
      </c>
      <c r="I56">
        <v>0</v>
      </c>
      <c r="J56" t="b">
        <f t="shared" si="0"/>
        <v>0</v>
      </c>
      <c r="K56" t="b">
        <f t="shared" si="1"/>
        <v>0</v>
      </c>
      <c r="L56" t="b">
        <f t="shared" si="2"/>
        <v>0</v>
      </c>
      <c r="M56" t="b">
        <f t="shared" si="3"/>
        <v>0</v>
      </c>
    </row>
    <row r="57" spans="1:13" x14ac:dyDescent="0.25">
      <c r="A57" s="4">
        <v>50</v>
      </c>
      <c r="B57" s="9" t="s">
        <v>8</v>
      </c>
      <c r="C57" s="34" t="s">
        <v>10</v>
      </c>
      <c r="D57" s="1">
        <v>100</v>
      </c>
      <c r="E57" s="1">
        <v>12</v>
      </c>
      <c r="F57" s="8">
        <v>0</v>
      </c>
      <c r="G57">
        <v>0</v>
      </c>
      <c r="H57">
        <v>0</v>
      </c>
      <c r="I57">
        <v>0</v>
      </c>
      <c r="J57" t="b">
        <f t="shared" si="0"/>
        <v>0</v>
      </c>
      <c r="K57" t="b">
        <f t="shared" si="1"/>
        <v>0</v>
      </c>
      <c r="L57" t="b">
        <f t="shared" si="2"/>
        <v>0</v>
      </c>
      <c r="M57" t="b">
        <f t="shared" si="3"/>
        <v>0</v>
      </c>
    </row>
    <row r="58" spans="1:13" x14ac:dyDescent="0.25">
      <c r="A58" s="4">
        <v>52</v>
      </c>
      <c r="B58" s="9" t="s">
        <v>8</v>
      </c>
      <c r="C58" s="34" t="s">
        <v>10</v>
      </c>
      <c r="D58" s="1">
        <v>100</v>
      </c>
      <c r="E58" s="1">
        <v>24</v>
      </c>
      <c r="F58" s="8">
        <v>0</v>
      </c>
      <c r="G58">
        <v>0</v>
      </c>
      <c r="H58">
        <v>0</v>
      </c>
      <c r="I58">
        <v>0</v>
      </c>
      <c r="J58" t="b">
        <f t="shared" si="0"/>
        <v>0</v>
      </c>
      <c r="K58" t="b">
        <f t="shared" si="1"/>
        <v>0</v>
      </c>
      <c r="L58" t="b">
        <f t="shared" si="2"/>
        <v>0</v>
      </c>
      <c r="M58" t="b">
        <f t="shared" si="3"/>
        <v>0</v>
      </c>
    </row>
    <row r="59" spans="1:13" x14ac:dyDescent="0.25">
      <c r="A59" s="4">
        <v>53</v>
      </c>
      <c r="B59" s="9" t="s">
        <v>8</v>
      </c>
      <c r="C59" s="33">
        <v>10</v>
      </c>
      <c r="D59" s="11" t="s">
        <v>24</v>
      </c>
      <c r="E59" s="10">
        <v>24</v>
      </c>
      <c r="F59" s="5">
        <v>0</v>
      </c>
      <c r="G59">
        <v>0</v>
      </c>
      <c r="H59">
        <v>0</v>
      </c>
      <c r="I59">
        <v>0</v>
      </c>
      <c r="J59" t="b">
        <f t="shared" si="0"/>
        <v>0</v>
      </c>
      <c r="K59" t="b">
        <f t="shared" si="1"/>
        <v>0</v>
      </c>
      <c r="L59" t="b">
        <f t="shared" si="2"/>
        <v>0</v>
      </c>
      <c r="M59" t="b">
        <f t="shared" si="3"/>
        <v>0</v>
      </c>
    </row>
    <row r="60" spans="1:13" x14ac:dyDescent="0.25">
      <c r="A60" s="9">
        <v>55</v>
      </c>
      <c r="B60" s="9" t="s">
        <v>8</v>
      </c>
      <c r="C60" s="33">
        <v>0.1</v>
      </c>
      <c r="D60" s="11" t="s">
        <v>25</v>
      </c>
      <c r="E60" s="11" t="s">
        <v>12</v>
      </c>
      <c r="F60" s="4">
        <v>0</v>
      </c>
      <c r="G60">
        <v>0</v>
      </c>
      <c r="H60">
        <v>0</v>
      </c>
      <c r="I60">
        <v>0</v>
      </c>
      <c r="J60" t="b">
        <f t="shared" si="0"/>
        <v>0</v>
      </c>
      <c r="K60" t="b">
        <f t="shared" si="1"/>
        <v>0</v>
      </c>
      <c r="L60" t="b">
        <f t="shared" si="2"/>
        <v>0</v>
      </c>
      <c r="M60" t="b">
        <f t="shared" si="3"/>
        <v>0</v>
      </c>
    </row>
    <row r="61" spans="1:13" ht="26.25" x14ac:dyDescent="0.25">
      <c r="A61" s="9">
        <v>57</v>
      </c>
      <c r="B61" s="9" t="s">
        <v>8</v>
      </c>
      <c r="C61" s="33" t="s">
        <v>27</v>
      </c>
      <c r="D61" s="11" t="s">
        <v>11</v>
      </c>
      <c r="E61" s="11" t="s">
        <v>12</v>
      </c>
      <c r="F61" s="4">
        <v>1</v>
      </c>
      <c r="G61" s="17">
        <v>1</v>
      </c>
      <c r="H61">
        <v>0</v>
      </c>
      <c r="I61">
        <v>0</v>
      </c>
      <c r="J61" t="b">
        <f t="shared" si="0"/>
        <v>0</v>
      </c>
      <c r="K61" t="b">
        <f t="shared" si="1"/>
        <v>0</v>
      </c>
      <c r="L61" t="b">
        <f t="shared" si="2"/>
        <v>0</v>
      </c>
      <c r="M61" t="b">
        <f t="shared" si="3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2:C6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/>
  </sheetViews>
  <sheetFormatPr defaultRowHeight="15" x14ac:dyDescent="0.25"/>
  <sheetData>
    <row r="1" spans="1:20" x14ac:dyDescent="0.25">
      <c r="A1" s="1" t="s">
        <v>7</v>
      </c>
      <c r="B1" s="19" t="s">
        <v>38</v>
      </c>
      <c r="C1" s="19" t="s">
        <v>29</v>
      </c>
      <c r="D1" s="19" t="s">
        <v>30</v>
      </c>
      <c r="E1" s="19" t="s">
        <v>31</v>
      </c>
      <c r="F1" s="19" t="s">
        <v>32</v>
      </c>
      <c r="G1" s="19" t="s">
        <v>33</v>
      </c>
      <c r="H1" s="19" t="s">
        <v>34</v>
      </c>
      <c r="I1" s="19" t="s">
        <v>35</v>
      </c>
      <c r="K1" s="1" t="s">
        <v>7</v>
      </c>
      <c r="L1" s="19" t="s">
        <v>38</v>
      </c>
      <c r="M1" s="19" t="s">
        <v>29</v>
      </c>
      <c r="N1" s="19" t="s">
        <v>30</v>
      </c>
      <c r="O1" s="19" t="s">
        <v>31</v>
      </c>
      <c r="P1" s="19" t="s">
        <v>32</v>
      </c>
      <c r="Q1" s="19" t="s">
        <v>33</v>
      </c>
      <c r="R1" s="19" t="s">
        <v>34</v>
      </c>
      <c r="S1" s="19" t="s">
        <v>35</v>
      </c>
    </row>
    <row r="2" spans="1:20" x14ac:dyDescent="0.25">
      <c r="A2" s="1" t="s">
        <v>36</v>
      </c>
      <c r="B2" s="20">
        <v>176</v>
      </c>
      <c r="C2" s="20">
        <v>73</v>
      </c>
      <c r="D2" s="20">
        <v>88</v>
      </c>
      <c r="E2" s="20">
        <v>110</v>
      </c>
      <c r="F2" s="20">
        <v>52</v>
      </c>
      <c r="G2" s="20">
        <v>63</v>
      </c>
      <c r="H2" s="20">
        <v>73</v>
      </c>
      <c r="I2" s="20">
        <v>49</v>
      </c>
      <c r="K2" s="1" t="s">
        <v>36</v>
      </c>
      <c r="L2" s="20">
        <v>176</v>
      </c>
      <c r="M2" s="21">
        <f>C2/B2</f>
        <v>0.41477272727272729</v>
      </c>
      <c r="N2" s="21">
        <f>D2/$B$2</f>
        <v>0.5</v>
      </c>
      <c r="O2" s="21">
        <f t="shared" ref="O2:S2" si="0">E2/$B$2</f>
        <v>0.625</v>
      </c>
      <c r="P2" s="21">
        <f t="shared" si="0"/>
        <v>0.29545454545454547</v>
      </c>
      <c r="Q2" s="21">
        <f t="shared" si="0"/>
        <v>0.35795454545454547</v>
      </c>
      <c r="R2" s="21">
        <f t="shared" si="0"/>
        <v>0.41477272727272729</v>
      </c>
      <c r="S2" s="21">
        <f t="shared" si="0"/>
        <v>0.27840909090909088</v>
      </c>
    </row>
    <row r="3" spans="1:20" x14ac:dyDescent="0.25">
      <c r="A3" s="1" t="s">
        <v>37</v>
      </c>
      <c r="B3" s="20">
        <v>211</v>
      </c>
      <c r="C3" s="20">
        <v>71</v>
      </c>
      <c r="D3" s="20">
        <v>75</v>
      </c>
      <c r="E3" s="20">
        <v>91</v>
      </c>
      <c r="F3" s="20">
        <v>43</v>
      </c>
      <c r="G3" s="20">
        <v>52</v>
      </c>
      <c r="H3" s="20">
        <v>56</v>
      </c>
      <c r="I3" s="20">
        <v>37</v>
      </c>
      <c r="K3" s="1" t="s">
        <v>37</v>
      </c>
      <c r="L3" s="20">
        <v>211</v>
      </c>
      <c r="M3" s="21">
        <f>C3/B3</f>
        <v>0.33649289099526064</v>
      </c>
      <c r="N3" s="21">
        <f>D3/$B$3</f>
        <v>0.35545023696682465</v>
      </c>
      <c r="O3" s="21">
        <f t="shared" ref="O3:S3" si="1">E3/$B$3</f>
        <v>0.43127962085308058</v>
      </c>
      <c r="P3" s="21">
        <f t="shared" si="1"/>
        <v>0.20379146919431279</v>
      </c>
      <c r="Q3" s="21">
        <f t="shared" si="1"/>
        <v>0.24644549763033174</v>
      </c>
      <c r="R3" s="21">
        <f t="shared" si="1"/>
        <v>0.26540284360189575</v>
      </c>
      <c r="S3" s="21">
        <f t="shared" si="1"/>
        <v>0.17535545023696683</v>
      </c>
    </row>
    <row r="5" spans="1:20" x14ac:dyDescent="0.25">
      <c r="A5" s="4" t="s">
        <v>7</v>
      </c>
      <c r="B5" s="4" t="s">
        <v>38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4" t="s">
        <v>35</v>
      </c>
      <c r="K5" s="4" t="s">
        <v>7</v>
      </c>
      <c r="L5" s="4" t="s">
        <v>38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</row>
    <row r="6" spans="1:20" x14ac:dyDescent="0.25">
      <c r="A6" s="4" t="s">
        <v>36</v>
      </c>
      <c r="B6" s="4">
        <v>30</v>
      </c>
      <c r="C6" s="4">
        <v>3</v>
      </c>
      <c r="D6" s="4">
        <v>8</v>
      </c>
      <c r="E6" s="4">
        <v>4</v>
      </c>
      <c r="F6" s="4">
        <v>1</v>
      </c>
      <c r="G6" s="4">
        <v>0</v>
      </c>
      <c r="H6" s="4">
        <v>2</v>
      </c>
      <c r="I6" s="4">
        <v>0</v>
      </c>
      <c r="K6" s="4" t="s">
        <v>36</v>
      </c>
      <c r="L6" s="4">
        <v>30</v>
      </c>
      <c r="M6" s="22">
        <f>C6/$B$6</f>
        <v>0.1</v>
      </c>
      <c r="N6" s="22">
        <f t="shared" ref="N6:S6" si="2">D6/$B$6</f>
        <v>0.26666666666666666</v>
      </c>
      <c r="O6" s="22">
        <f t="shared" si="2"/>
        <v>0.13333333333333333</v>
      </c>
      <c r="P6" s="22">
        <f t="shared" si="2"/>
        <v>3.3333333333333333E-2</v>
      </c>
      <c r="Q6" s="22">
        <f t="shared" si="2"/>
        <v>0</v>
      </c>
      <c r="R6" s="22">
        <f t="shared" si="2"/>
        <v>6.6666666666666666E-2</v>
      </c>
      <c r="S6" s="22">
        <f t="shared" si="2"/>
        <v>0</v>
      </c>
    </row>
    <row r="7" spans="1:20" x14ac:dyDescent="0.25">
      <c r="A7" s="4" t="s">
        <v>37</v>
      </c>
      <c r="B7" s="4">
        <v>30</v>
      </c>
      <c r="C7" s="4">
        <v>3</v>
      </c>
      <c r="D7" s="4">
        <v>9</v>
      </c>
      <c r="E7" s="4">
        <v>5</v>
      </c>
      <c r="F7" s="4">
        <v>1</v>
      </c>
      <c r="G7" s="4">
        <v>1</v>
      </c>
      <c r="H7" s="4">
        <v>2</v>
      </c>
      <c r="I7" s="4">
        <v>0</v>
      </c>
      <c r="K7" s="4" t="s">
        <v>37</v>
      </c>
      <c r="L7" s="4">
        <v>30</v>
      </c>
      <c r="M7" s="22">
        <f>C7/$B$7</f>
        <v>0.1</v>
      </c>
      <c r="N7" s="22">
        <f t="shared" ref="N7:S7" si="3">D7/$B$7</f>
        <v>0.3</v>
      </c>
      <c r="O7" s="22">
        <f t="shared" si="3"/>
        <v>0.16666666666666666</v>
      </c>
      <c r="P7" s="22">
        <f t="shared" si="3"/>
        <v>3.3333333333333333E-2</v>
      </c>
      <c r="Q7" s="22">
        <f t="shared" si="3"/>
        <v>3.3333333333333333E-2</v>
      </c>
      <c r="R7" s="22">
        <f t="shared" si="3"/>
        <v>6.6666666666666666E-2</v>
      </c>
      <c r="S7" s="22">
        <f t="shared" si="3"/>
        <v>0</v>
      </c>
    </row>
    <row r="9" spans="1:20" x14ac:dyDescent="0.25">
      <c r="A9" t="s">
        <v>7</v>
      </c>
      <c r="B9" t="s">
        <v>40</v>
      </c>
      <c r="C9" t="s">
        <v>41</v>
      </c>
      <c r="D9" t="s">
        <v>42</v>
      </c>
      <c r="E9" t="s">
        <v>43</v>
      </c>
    </row>
    <row r="10" spans="1:20" x14ac:dyDescent="0.25">
      <c r="A10" t="s">
        <v>36</v>
      </c>
      <c r="B10">
        <v>43</v>
      </c>
      <c r="C10">
        <v>43</v>
      </c>
      <c r="D10">
        <v>40</v>
      </c>
      <c r="E10">
        <v>50</v>
      </c>
    </row>
    <row r="11" spans="1:20" x14ac:dyDescent="0.25">
      <c r="A11" t="s">
        <v>39</v>
      </c>
    </row>
    <row r="13" spans="1:20" x14ac:dyDescent="0.25">
      <c r="A13" t="s">
        <v>7</v>
      </c>
      <c r="B13" t="s">
        <v>40</v>
      </c>
      <c r="C13" t="s">
        <v>41</v>
      </c>
      <c r="D13" t="s">
        <v>42</v>
      </c>
      <c r="E13" t="s">
        <v>43</v>
      </c>
      <c r="K13" t="s">
        <v>7</v>
      </c>
      <c r="L13" t="s">
        <v>40</v>
      </c>
      <c r="M13" t="s">
        <v>41</v>
      </c>
      <c r="N13" t="s">
        <v>42</v>
      </c>
      <c r="O13" t="s">
        <v>43</v>
      </c>
    </row>
    <row r="14" spans="1:20" x14ac:dyDescent="0.25">
      <c r="A14" t="s">
        <v>36</v>
      </c>
      <c r="B14">
        <v>18</v>
      </c>
      <c r="C14">
        <v>10</v>
      </c>
      <c r="D14">
        <v>2</v>
      </c>
      <c r="E14">
        <v>0</v>
      </c>
      <c r="G14">
        <f>STDEV(B13:E14)</f>
        <v>8.2259751195020439</v>
      </c>
      <c r="K14" t="s">
        <v>8</v>
      </c>
      <c r="L14" s="23">
        <f>B14/$B$6</f>
        <v>0.6</v>
      </c>
      <c r="M14" s="23">
        <f t="shared" ref="M14:O15" si="4">C14/$B$6</f>
        <v>0.33333333333333331</v>
      </c>
      <c r="N14" s="23">
        <f t="shared" si="4"/>
        <v>6.6666666666666666E-2</v>
      </c>
      <c r="O14" s="23">
        <f t="shared" si="4"/>
        <v>0</v>
      </c>
    </row>
    <row r="15" spans="1:20" x14ac:dyDescent="0.25">
      <c r="A15" t="s">
        <v>39</v>
      </c>
      <c r="B15">
        <v>17</v>
      </c>
      <c r="C15">
        <v>9</v>
      </c>
      <c r="D15">
        <v>4</v>
      </c>
      <c r="E15">
        <v>0</v>
      </c>
      <c r="G15">
        <f>STDEV(B14:E15)</f>
        <v>7.2111025509279782</v>
      </c>
      <c r="K15" t="s">
        <v>9</v>
      </c>
      <c r="L15" s="23">
        <f>B15/$B$6</f>
        <v>0.56666666666666665</v>
      </c>
      <c r="M15" s="23">
        <f t="shared" si="4"/>
        <v>0.3</v>
      </c>
      <c r="N15" s="23">
        <f t="shared" si="4"/>
        <v>0.13333333333333333</v>
      </c>
      <c r="O15" s="23">
        <f t="shared" si="4"/>
        <v>0</v>
      </c>
      <c r="S15" t="s">
        <v>36</v>
      </c>
    </row>
    <row r="16" spans="1:20" x14ac:dyDescent="0.25">
      <c r="R16" s="24"/>
      <c r="S16" s="24" t="s">
        <v>50</v>
      </c>
      <c r="T16" s="24" t="s">
        <v>51</v>
      </c>
    </row>
    <row r="17" spans="18:20" x14ac:dyDescent="0.25">
      <c r="R17" s="25" t="s">
        <v>46</v>
      </c>
      <c r="S17" s="26">
        <v>0.56999999999999995</v>
      </c>
      <c r="T17" s="26">
        <v>0.42412451361867703</v>
      </c>
    </row>
    <row r="18" spans="18:20" x14ac:dyDescent="0.25">
      <c r="R18" s="25" t="s">
        <v>47</v>
      </c>
      <c r="S18" s="26">
        <v>0.3</v>
      </c>
      <c r="T18" s="26">
        <v>0.22568093385214008</v>
      </c>
    </row>
    <row r="19" spans="18:20" x14ac:dyDescent="0.25">
      <c r="R19" s="25" t="s">
        <v>48</v>
      </c>
      <c r="S19" s="26">
        <v>0.13</v>
      </c>
      <c r="T19" s="26">
        <v>0.20233463035019456</v>
      </c>
    </row>
    <row r="20" spans="18:20" x14ac:dyDescent="0.25">
      <c r="R20" s="25" t="s">
        <v>49</v>
      </c>
      <c r="S20" s="26">
        <v>0</v>
      </c>
      <c r="T20" s="26">
        <v>0.14785992217898833</v>
      </c>
    </row>
    <row r="22" spans="18:20" x14ac:dyDescent="0.25">
      <c r="R22" s="24"/>
      <c r="S22" s="24" t="s">
        <v>44</v>
      </c>
      <c r="T22" s="24" t="s">
        <v>45</v>
      </c>
    </row>
    <row r="23" spans="18:20" x14ac:dyDescent="0.25">
      <c r="R23" s="25" t="s">
        <v>46</v>
      </c>
      <c r="S23" s="26">
        <v>0.24630541871921183</v>
      </c>
      <c r="T23" s="26">
        <v>0.42412451361867703</v>
      </c>
    </row>
    <row r="24" spans="18:20" x14ac:dyDescent="0.25">
      <c r="R24" s="25" t="s">
        <v>47</v>
      </c>
      <c r="S24" s="26">
        <v>0.25123152709359609</v>
      </c>
      <c r="T24" s="26">
        <v>0.22568093385214008</v>
      </c>
    </row>
    <row r="25" spans="18:20" x14ac:dyDescent="0.25">
      <c r="R25" s="25" t="s">
        <v>48</v>
      </c>
      <c r="S25" s="26">
        <v>0.22660098522167488</v>
      </c>
      <c r="T25" s="26">
        <v>0.20233463035019456</v>
      </c>
    </row>
    <row r="26" spans="18:20" x14ac:dyDescent="0.25">
      <c r="R26" s="25" t="s">
        <v>49</v>
      </c>
      <c r="S26" s="26">
        <v>0.27586206896551724</v>
      </c>
      <c r="T26" s="26">
        <v>0.14785992217898833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Rafaela-Ludwig</dc:creator>
  <cp:lastModifiedBy>Usuário do Windows</cp:lastModifiedBy>
  <dcterms:created xsi:type="dcterms:W3CDTF">2015-08-10T12:15:22Z</dcterms:created>
  <dcterms:modified xsi:type="dcterms:W3CDTF">2019-01-28T13:00:05Z</dcterms:modified>
</cp:coreProperties>
</file>