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opy of Copy of RCTs "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I1">
      <text>
        <t xml:space="preserve">STUDY FUNDING: 
Industry, 
Government, 
Non-Profit/Charity, 
No Funding Reported</t>
      </text>
    </comment>
    <comment authorId="0" ref="L1">
      <text>
        <t xml:space="preserve">AUTHOR FUNDING: Author Industry Employee, Other industry link, No Industry Link Reported</t>
      </text>
    </comment>
    <comment authorId="0" ref="M1">
      <text>
        <t xml:space="preserve">"Yes" or "None Reported"</t>
      </text>
    </comment>
    <comment authorId="0" ref="N1">
      <text>
        <t xml:space="preserve">If "Yes", include registration number. If no, "None Reported"</t>
      </text>
    </comment>
    <comment authorId="0" ref="Y1">
      <text>
        <t xml:space="preserve">Minors = 18 and under
Adults = 19-59
Elders = 59 above
</t>
      </text>
    </comment>
    <comment authorId="0" ref="Z1">
      <text>
        <t xml:space="preserve">Residential Status: 
- Outpatient 
- Assisted Residential
- Hospital ward of any kind (Inpatient)
- Nursing Home
- Other
- Mixed</t>
      </text>
    </comment>
    <comment authorId="0" ref="AD1">
      <text>
        <t xml:space="preserve">Also provide drug name if it involves a single drug</t>
      </text>
    </comment>
    <comment authorId="0" ref="AW1">
      <text>
        <t xml:space="preserve">-Relapse prevention
-Successful discontinuation
-Alternative to medication
-Architecture of withdrawal
-Therapeutic use of withdrawal reaction
-Switching</t>
      </text>
    </comment>
    <comment authorId="0" ref="BH1">
      <text>
        <t xml:space="preserve">Code "NA" for studies where pts are on LT treatment to begin with, and/or WDL is an outcome, etc. </t>
      </text>
    </comment>
    <comment authorId="0" ref="BT1">
      <text>
        <t xml:space="preserve">2 weeks and under, incl abrupt=1
3-6 weeks and under
over 6 weeks
</t>
      </text>
    </comment>
    <comment authorId="0" ref="BY1">
      <text>
        <t xml:space="preserve">Fixed schedule (time)
Fixed schedule (dose)
Fixed schedule(time and dose)
Flexible schedule
Drug supplemented (conventional)
Drug supplemented (alternative)
Therapy supplemented
Patient education supplemented
Provider education supplemented
Symptom guided
Letter-based
Abrupt (Placebo Switch)</t>
      </text>
    </comment>
    <comment authorId="0" ref="S2">
      <text>
        <t xml:space="preserve">67 before screening; 56 after screening</t>
      </text>
    </comment>
    <comment authorId="0" ref="P9">
      <text>
        <t xml:space="preserve">States explicitly that "AstraZeneca played no role in ...preparation, review, and approval of the manuscript."</t>
      </text>
    </comment>
    <comment authorId="0" ref="AU13">
      <text>
        <t xml:space="preserve">Study is not blinded.</t>
      </text>
    </comment>
    <comment authorId="0" ref="BR13">
      <text>
        <t xml:space="preserve">Author states 1-4wk taper, but states as well that "average [is] 2wks"</t>
      </text>
    </comment>
    <comment authorId="0" ref="BU13">
      <text>
        <t xml:space="preserve">"Other currently prescribed psychotropic agents (excluding any nonstudy antidepressants) could continue and be used or changed at the discretion of each patient’s prescribing physician, as in standard clinical practice (specific agents used are described in results)." ... "Among other psychotropics, 39% of patients also received atypical neuroleptics, most commonly quetiapine (17%), followed by risperidone (10%) and aripiprazole (9%). Only 1 patient received a traditional neuroleptic (haloperidol)."</t>
      </text>
    </comment>
    <comment authorId="0" ref="AD17">
      <text>
        <t xml:space="preserve">8/8/2017 DC &amp; AR Decide to include pregabalin in BZD for the table's sake (Kasper et al 2014)
</t>
      </text>
    </comment>
    <comment authorId="0" ref="BH17">
      <text>
        <t xml:space="preserve">I'd say this counts as a washout for SOME subjects: "Those individuals taking a benzodiazepine for less than 5 d/wk could be included if they stopped taking the benzodiazepine 2 wk prior to baseline."</t>
      </text>
    </comment>
    <comment authorId="0" ref="AX20">
      <text>
        <t xml:space="preserve">Yale-Brown Obsessive Compulsive Scale - Shopping Version</t>
      </text>
    </comment>
    <comment authorId="0" ref="BU27">
      <text>
        <t xml:space="preserve">Stimulants and anticonvulsants okay</t>
      </text>
    </comment>
    <comment authorId="0" ref="BR28">
      <text>
        <t xml:space="preserve">"a few days" was coded as 3 days or 0.43</t>
      </text>
    </comment>
    <comment authorId="0" ref="BY36">
      <text>
        <t xml:space="preserve">A originally had time and dose fixed schedule, but authors state that, while taper was set to -25% per week for four weeks, taper rate could be altered based upon clinical assessment </t>
      </text>
    </comment>
    <comment authorId="0" ref="BV42">
      <text>
        <t xml:space="preserve">behavioral therapy for weight loss offered AFTER completion of open-label switching study</t>
      </text>
    </comment>
    <comment authorId="0" ref="G48">
      <text>
        <t xml:space="preserve">but study conducted in Belgium, Netherlands, Italy, Ireland, Spain, and Portugal</t>
      </text>
    </comment>
    <comment authorId="0" ref="AY55">
      <text>
        <t xml:space="preserve">All of these are listed as criteria for analyzing relapse </t>
      </text>
    </comment>
    <comment authorId="0" ref="T60">
      <text>
        <t xml:space="preserve">It appears to be 313 participants "randomized" to 3 conditions, so 313/3=104</t>
      </text>
    </comment>
    <comment authorId="0" ref="CP63">
      <text>
        <t xml:space="preserve">It's acknowledged implicitly when the authors describe w/d symptoms mimicking the disorder, but that this could confound the results of a study is not explicitly stated at any point in the study. Changing this to "N".</t>
      </text>
    </comment>
    <comment authorId="0" ref="A66">
      <text>
        <t xml:space="preserve">Study does not cleanly divide between DISC/PBO and Maintenance group</t>
      </text>
    </comment>
    <comment authorId="0" ref="BU66">
      <text>
        <t xml:space="preserve">This was marked "N", but concomitant meds during taper ARE the intervention (i.e. taper + buspirone or imipramine). Changed to Y by AR 29Sep16</t>
      </text>
    </comment>
    <comment authorId="0" ref="BR67">
      <text>
        <t xml:space="preserve">"3-5", average is 4. </t>
      </text>
    </comment>
    <comment authorId="0" ref="Z73">
      <text>
        <t xml:space="preserve">2 participants were inpatient </t>
      </text>
    </comment>
    <comment authorId="0" ref="BO73">
      <text>
        <t xml:space="preserve">Participants not assessed - motivation based on clinician's desire to taper patients </t>
      </text>
    </comment>
    <comment authorId="0" ref="AE81">
      <text>
        <t xml:space="preserve">Participants transferred to Diazepam as Phase 1 of the intervention</t>
      </text>
    </comment>
    <comment authorId="0" ref="BO81">
      <text>
        <t xml:space="preserve">Not an assessment of motivation, but does indicate that perhaps the researchers were judging motivation by willingness to give informed consent to participate </t>
      </text>
    </comment>
    <comment authorId="0" ref="BU81">
      <text>
        <t xml:space="preserve">Including during the 3 months prior to screening</t>
      </text>
    </comment>
  </commentList>
</comments>
</file>

<file path=xl/sharedStrings.xml><?xml version="1.0" encoding="utf-8"?>
<sst xmlns="http://schemas.openxmlformats.org/spreadsheetml/2006/main" count="5650" uniqueCount="1643">
  <si>
    <t>Author</t>
  </si>
  <si>
    <t>Year</t>
  </si>
  <si>
    <t>Title</t>
  </si>
  <si>
    <t>Journal</t>
  </si>
  <si>
    <t>Vol, Issue, Pages</t>
  </si>
  <si>
    <t>Language</t>
  </si>
  <si>
    <t>Country where subjects are located (first country is where corresponding author is)</t>
  </si>
  <si>
    <t>Multi-Center? (Y / N)</t>
  </si>
  <si>
    <t>F1 - Study funding</t>
  </si>
  <si>
    <t>Study Funding (Simple)</t>
  </si>
  <si>
    <t>F1A - Name of Funder</t>
  </si>
  <si>
    <t>F2 - Author industry funding</t>
  </si>
  <si>
    <t>F3 - In-kind contribution</t>
  </si>
  <si>
    <t>F4 - Trial registration</t>
  </si>
  <si>
    <t>Summarized Trial Registration (Yes/No)</t>
  </si>
  <si>
    <t>F5 - Acknowledgment of industry editorial assistance? (Y/N)</t>
  </si>
  <si>
    <t>Summary: High Industry Link (includes any participation in study except "other industry link")</t>
  </si>
  <si>
    <t>Summary: Any industry link whatsoever</t>
  </si>
  <si>
    <r>
      <t>Number e</t>
    </r>
    <r>
      <rPr>
        <i/>
      </rPr>
      <t>ntering</t>
    </r>
    <r>
      <t xml:space="preserve"> study (</t>
    </r>
    <r>
      <rPr>
        <i/>
      </rPr>
      <t>after</t>
    </r>
    <r>
      <t xml:space="preserve"> screening for eligibility)</t>
    </r>
  </si>
  <si>
    <t>Number disc or assigned to disc</t>
  </si>
  <si>
    <t>% category</t>
  </si>
  <si>
    <t>Number of those entering study who were then maintained on active drug or assigned for maintenance on an active drug along with those who were disc or assigned to disc</t>
  </si>
  <si>
    <t>Number of females entering study? (or Unclear or NR)</t>
  </si>
  <si>
    <t>Number of White / Caucasian subjects entering study?</t>
  </si>
  <si>
    <t>Age grouping</t>
  </si>
  <si>
    <t>Residential status</t>
  </si>
  <si>
    <t>Diagnosis/Condition</t>
  </si>
  <si>
    <t>Standardized DSM-V Chapter</t>
  </si>
  <si>
    <t>BZD or non-BZD study?</t>
  </si>
  <si>
    <t>Drug category</t>
  </si>
  <si>
    <t>Specific drug(s) being withdrawn</t>
  </si>
  <si>
    <t>If Multiple Drugs Withdrawn, Which?</t>
  </si>
  <si>
    <t>Drug 1</t>
  </si>
  <si>
    <t>Drug 2</t>
  </si>
  <si>
    <t>Drug 3</t>
  </si>
  <si>
    <t>Drug 4</t>
  </si>
  <si>
    <t>Drug 5</t>
  </si>
  <si>
    <t>Drug 6</t>
  </si>
  <si>
    <t>Drug 7</t>
  </si>
  <si>
    <t>Drug 8</t>
  </si>
  <si>
    <t>Drug 9</t>
  </si>
  <si>
    <t>Drug 10</t>
  </si>
  <si>
    <t>Drug 11</t>
  </si>
  <si>
    <t>Blind during discontinuation according to authors? (sb, db, or n)</t>
  </si>
  <si>
    <t>Verbatim description of the blind</t>
  </si>
  <si>
    <t>Completeness of description of the blind (Adequate, Inadequate)</t>
  </si>
  <si>
    <r>
      <t xml:space="preserve">If study has blind phase, is there testing for the blind, or acknowledgment of </t>
    </r>
    <r>
      <rPr>
        <i/>
      </rPr>
      <t>threats</t>
    </r>
    <r>
      <t xml:space="preserve"> to blindness? 
(Y / N / NA, Include Details)</t>
    </r>
  </si>
  <si>
    <t>Abridged acknowledgement of threats (Yes, No)</t>
  </si>
  <si>
    <t>Study typology</t>
  </si>
  <si>
    <t>Primary stated study outcome / goal / aim</t>
  </si>
  <si>
    <t xml:space="preserve">Measurement of primary psychiatric / behavioral / psychological construct </t>
  </si>
  <si>
    <t xml:space="preserve">Duration of prior treatment (in weeks, before disc)
</t>
  </si>
  <si>
    <t>Coded duration of prior treatment</t>
  </si>
  <si>
    <t>Verbatim description of discontinuation or taper</t>
  </si>
  <si>
    <t>I - Coding of the Completeness of Verbatim Taper Description (if more than 1 taper group, code the most gradual)</t>
  </si>
  <si>
    <t>Verbatim quotation of any rationale or justification offered for the discontinuation or switching of subjects?</t>
  </si>
  <si>
    <t>Abbreviated General Rationale#1</t>
  </si>
  <si>
    <t>Abbreviated General Rationale #2</t>
  </si>
  <si>
    <t>Is This A Rationale for Discontinuation Or Not? Y/N</t>
  </si>
  <si>
    <t>Washout reported?
(Y / N / NA)</t>
  </si>
  <si>
    <t>Disc type? (disc, switch, disc switch, reduc, disc reduc)</t>
  </si>
  <si>
    <t>What are they calling it?</t>
  </si>
  <si>
    <t>Any rationale/justification for specific discontinuation/taper method (e.g., duration, rate, gradual, etc.) used? 
(Y / N)</t>
  </si>
  <si>
    <t>If Yes, verbatim quotation of the specific rationale or justification</t>
  </si>
  <si>
    <t>Abbreviated Specific Rationale</t>
  </si>
  <si>
    <t>Coding of Specific Rationale</t>
  </si>
  <si>
    <t>Any assessment of participants' motivation to withdraw or history of withdrawal? (exclude simple mention of "washout")</t>
  </si>
  <si>
    <t>Any stepwise or gradual taper? 
Y / N / Both</t>
  </si>
  <si>
    <t>Number of steps in taper</t>
  </si>
  <si>
    <t>Duration of taper (wks)</t>
  </si>
  <si>
    <t>Duration of Taper (Buckets)</t>
  </si>
  <si>
    <t>Duration of Taper (Extra Buckets)</t>
  </si>
  <si>
    <t>Concomitant psychotropic med(s) allowed during wdl/taper? (Y/N/NR)</t>
  </si>
  <si>
    <t>Any withdrawal-supportive pharmacological, psychosocial, other interventions? (Y / N)</t>
  </si>
  <si>
    <t>If withdrawal-supportive interventions, description?</t>
  </si>
  <si>
    <r>
      <t>Tapering supervision (</t>
    </r>
    <r>
      <rPr>
        <u/>
      </rPr>
      <t>Supervised</t>
    </r>
    <r>
      <t xml:space="preserve">; </t>
    </r>
    <r>
      <rPr>
        <u/>
      </rPr>
      <t>Guided</t>
    </r>
    <r>
      <t xml:space="preserve">; </t>
    </r>
    <r>
      <rPr>
        <u/>
      </rPr>
      <t>2nd Party</t>
    </r>
    <r>
      <t xml:space="preserve">; </t>
    </r>
    <r>
      <rPr>
        <u/>
      </rPr>
      <t>Unsupervised: Unknown</t>
    </r>
    <r>
      <t>)</t>
    </r>
  </si>
  <si>
    <t>Type(s) of withdrawal program</t>
  </si>
  <si>
    <t>"Environmental" Influences on discontinuation mentioned or acknowledged? (e.g., study personnel, researchers, clinical staff, residential policies, etc.) (Y / N)</t>
  </si>
  <si>
    <t>If environmental influences mentioned, verbatim quotation</t>
  </si>
  <si>
    <t>How are adverse effects measured or assessed in this study? (e.g., scale, spontaneous questioning, lab work, etc.) provide details</t>
  </si>
  <si>
    <r>
      <t>Acknowledgment of drug withdrawal effects (</t>
    </r>
    <r>
      <rPr>
        <u/>
      </rPr>
      <t>aside from EPS, unless EPS are stated or conceived as withdrawal or discontinuation effects</t>
    </r>
    <r>
      <rPr>
        <i/>
        <u/>
      </rPr>
      <t>)</t>
    </r>
    <r>
      <t>)? 
(Y / N)
QAT SCALE ITEM 1</t>
    </r>
  </si>
  <si>
    <t>If withdrawal effects acknowledged, verbatim quotation of acknowledgment</t>
  </si>
  <si>
    <t>"Rebound" effects ackowledged?
(Y / N)</t>
  </si>
  <si>
    <t>If rebound effects acknowledged, verbatim quotation</t>
  </si>
  <si>
    <t>Acknowledgment of either WDL or Rebound?</t>
  </si>
  <si>
    <t>If withdrawal effects acknowledged, are they measured (aside from EPS scales)? 
(Y / N)
QAT SCALE ITEM 4</t>
  </si>
  <si>
    <t>If withdrawal effects measured, how so? (name scale or method used)</t>
  </si>
  <si>
    <t>If withdrawal effects measured, are they described or analyzed? 
(Y / N)
QAT SCALE ITEM 5</t>
  </si>
  <si>
    <t>If withdrawal effects described or analyzed, how?</t>
  </si>
  <si>
    <t>Acknowledgment that drug withdrawal itself (including rate) may trigger/lead to exacerbations or relapse? 
(Y / Possibly / N)</t>
  </si>
  <si>
    <t>If wdl acknowledged as leading or triggering relapse, verbatim quotation</t>
  </si>
  <si>
    <t>If wdl acknowledged as leading or triggering relapse, is it analyzed? (Y / N)</t>
  </si>
  <si>
    <t>If analyzed, how?</t>
  </si>
  <si>
    <t>Acknowledgment of drug withdrawal (including rate) as a confound on any other outcome or measure? 
(Y / Possibly / N)</t>
  </si>
  <si>
    <t>If withdrawal confound acknowledged, verbatim quotation of acknowledgment</t>
  </si>
  <si>
    <t>If wdl confound acknowledged, is it analyzed? (Y / N)</t>
  </si>
  <si>
    <t>If withdrawal confound analyzed, how?</t>
  </si>
  <si>
    <t>1 - Mention of WDL</t>
  </si>
  <si>
    <t>2 - Mention of Rebound</t>
  </si>
  <si>
    <t>1 - Mention of Either WDL or Rebound</t>
  </si>
  <si>
    <t>2 - Mention That WDL Triggers Relapse</t>
  </si>
  <si>
    <t>3 - Mention that WDL Resembles Relapse</t>
  </si>
  <si>
    <t>4 - Measure of WDL</t>
  </si>
  <si>
    <t>5 - Description of WDL</t>
  </si>
  <si>
    <t>6 - Analysis of WDL Confound</t>
  </si>
  <si>
    <t xml:space="preserve">Ahmed Z, Fraser W, Kerr MP, Kiernan C, Emerson E, Robertson J, Felce D, Allen D, Baxter H, Thomas J </t>
  </si>
  <si>
    <t>Reducing antipsychotic medication in people with a learning disability</t>
  </si>
  <si>
    <t>British Journal of Psychiatry</t>
  </si>
  <si>
    <t>176, 42-46</t>
  </si>
  <si>
    <t>English</t>
  </si>
  <si>
    <t>UK</t>
  </si>
  <si>
    <t>NR</t>
  </si>
  <si>
    <t>Government</t>
  </si>
  <si>
    <t>NHS (UK) - National Research and Development Programme for People with Physical and Complex Disabilities</t>
  </si>
  <si>
    <t>No Industry Link Reported</t>
  </si>
  <si>
    <t>None reported</t>
  </si>
  <si>
    <t>N</t>
  </si>
  <si>
    <t>50-99</t>
  </si>
  <si>
    <t>Mixed Adults &amp; Elderly</t>
  </si>
  <si>
    <t>Mixed</t>
  </si>
  <si>
    <t>Intellectual disability</t>
  </si>
  <si>
    <t>Neurodevelopmental Disorders (Intellectual Disabilities)</t>
  </si>
  <si>
    <t>Non-BZD</t>
  </si>
  <si>
    <t>AP</t>
  </si>
  <si>
    <t>multiple</t>
  </si>
  <si>
    <t>thioridazine</t>
  </si>
  <si>
    <t>haloperidol</t>
  </si>
  <si>
    <t>chlorpromazine</t>
  </si>
  <si>
    <t>Unspecified AP</t>
  </si>
  <si>
    <t>NA</t>
  </si>
  <si>
    <t>Alternative to medication</t>
  </si>
  <si>
    <t>"This study was designed as a prospective randomised controlled trial to investigate the feasibility of antipsychotic drug reduction in such people with learning disability, and the factors influencing the outcome." (42)</t>
  </si>
  <si>
    <t>ABC</t>
  </si>
  <si>
    <t>≥ 5 years</t>
  </si>
  <si>
    <t>&gt;52</t>
  </si>
  <si>
    <t>"Each participant was studied for six months. Baseline assessments (month 1) were followed by four, monthly drug reduction stages of 25% of the baseline chlorpromazine equivalent dose (months 2-5). The final month (month 6) was included to allow for any delayed changes in behaviour after drug cessation" (p. 43).</t>
  </si>
  <si>
    <t>Not abrupt: percentage reduction per step, number of steps and/or duration</t>
  </si>
  <si>
    <t>"A number of drug withdrawal studies have investigated predictors of successful withdrawal, but studies suffer from being retrospective, or inadequately rigorous. This study was designed as a prospective randomised controlled trial to investigate the feasibility of antipsychotic drug reduction in such people with learning disability, and the factors influencing the outcome." (42)</t>
  </si>
  <si>
    <t>To overcome methodological limitations of previous studies in order to determine the feasibility of antipsychotic drug reduction.</t>
  </si>
  <si>
    <t>To evaluate the feasibility of drug discontinuation</t>
  </si>
  <si>
    <t>Y</t>
  </si>
  <si>
    <t>disc reduc</t>
  </si>
  <si>
    <t>withdrawal, drug reduction, "taken off"</t>
  </si>
  <si>
    <t>11 - 24 wks</t>
  </si>
  <si>
    <t>2nd Party</t>
  </si>
  <si>
    <t>Fixed schedule (time)</t>
  </si>
  <si>
    <r>
      <rPr>
        <i/>
      </rPr>
      <t xml:space="preserve">In this study the authors actually attribute success or failure of discontinuation to staff and environmental characteristics and training, not to the abilities of the participants: 
</t>
    </r>
    <r>
      <t>"Baseline comparisons between the 'success' and 'fail' groups ... revealed a number of significant differences between the settings where the participants lived. Variables concerning restrictiveness of the setting and the policy and training of staff in relation to use of physical restraint and break-away techniques were consistently implicated." (p. 44)</t>
    </r>
    <r>
      <rPr>
        <i/>
      </rPr>
      <t xml:space="preserve">
</t>
    </r>
    <r>
      <t xml:space="preserve">"Where differences on the variables measured in this study were apparent between participants for whom drug reduction was successful or unsuccessful, they were mainly in staff and environmental characteristics. In particular, drug reinstatement was associated with greater restriction and adaptation of the setting, less conducive staffing arrangements in certain respects and less well developped policies and poorer staff training concerning responding to difficult behaviour. The confidence of clinicians and carers to cope with possibly transient fluctuations in behaviour seems to be an important factor in the determination ncessary to see whether any initial adverse reactions to withdrawal can be tolerated and drug reduction sustained." (p. 45). 
</t>
    </r>
    <r>
      <rPr>
        <i/>
      </rPr>
      <t>Two illustrative anecdotes provided.</t>
    </r>
  </si>
  <si>
    <t>DISCUS</t>
  </si>
  <si>
    <t>"The impact of drug reduction was explored through the comparison of the 'success' (n=19) and control (n=20) groups (Table 1). Drug reduction was associated with increased DISCUS scores and higher activity engagement, but not with increased maladapative behaviour..." (p. 43).
"Drug reduction was associated with increased DISCUS scores, a finding consitent with the literature on tardive dyskinesia emerging upon withdrawal of neuroleptic medication..." (p. 45).
"The final month (month 6) [in dose reduction] was included to allow for any delayed changes in behaviour after drug cessation" (p. 41)</t>
  </si>
  <si>
    <t>t-tests between success and fail groups of mean regression coefficients of DISCUS over months 1-5</t>
  </si>
  <si>
    <t>Arnold LE, Lindsay RL, Conners CK, Wigal SB, Levine AJ, Johnson DE, West SA, Sangal RB, Bohan TP, Zeldis JB.</t>
  </si>
  <si>
    <t>A double-blind, placebo-controlled withdrawal trial of dexmethylphenidate hydrochloride in children with attention deficit hyperactivity disorder.</t>
  </si>
  <si>
    <t>Journal of Child and Adolescent Psychopharmacology</t>
  </si>
  <si>
    <t>14(4), 542–554</t>
  </si>
  <si>
    <t>USA</t>
  </si>
  <si>
    <t>Industry</t>
  </si>
  <si>
    <t>Celgene</t>
  </si>
  <si>
    <t>Author Industry Employee, Other Industry Link</t>
  </si>
  <si>
    <t>25-49</t>
  </si>
  <si>
    <t>Minors</t>
  </si>
  <si>
    <t>Outpatient</t>
  </si>
  <si>
    <t>ADHD</t>
  </si>
  <si>
    <t>Neurodevelopmental Disorders (ADHD)</t>
  </si>
  <si>
    <t>Stimulant</t>
  </si>
  <si>
    <t>methyphenidate</t>
  </si>
  <si>
    <t>db</t>
  </si>
  <si>
    <t>"For the 2-week, double-blind withdrawal
phase (Part B), subjects having a CGI-I of 1 or 2
at the end of Part A were randomized to either
continue on d-MPH at the same dose as during
the final 2 weeks of Part A or to receive
placebo." (544)
"To maintain blinding, d-MPH was available
in tablet strengths of 2.5, 5, and 10 mg, each
identical in appearance to a matching placebo." (546)
"In Part B, patients/guardians and medical
personnel were blinded to the drug." (546)</t>
  </si>
  <si>
    <t>Inadequate</t>
  </si>
  <si>
    <t xml:space="preserve">N </t>
  </si>
  <si>
    <t>No</t>
  </si>
  <si>
    <t>Relapse prevention</t>
  </si>
  <si>
    <t>"The primary aim of this study was to determine the placebo-controlled efficacy 
of twice-daily dosing with d-MPH in sustaining a reduction of ADHD symptoms 
through the 7th and 8th week in children who were responding to d-MPH." (543)</t>
  </si>
  <si>
    <t>The primary efficacy variable was the percentage 
of treatment failures at the end of Part
B, defined as a CGI-I score of 6 or 7 (“much
 worse” or “very much worse”) relative to Visit 
8 (week 6, the end of the initial open treatment)." (545)</t>
  </si>
  <si>
    <t>≤ 12</t>
  </si>
  <si>
    <t>"For the 2-week, double-blind withdrawal phase (Part B), subjects having a CGI-I of 1 or 2 at the end of Part A were randomized to either continue on d-MPH at the same dose as during the final 2 weeks of Part A or to receive placebo. (Those who had not achieved a CGI-I of 1 or 2 were dropped from the study and treated clinically.)"  (544)</t>
  </si>
  <si>
    <t>Abrupt: randomized to placebo</t>
  </si>
  <si>
    <r>
      <t>""The randomized withdrawal approach used in this study is especially suitable for drugs such as d-MPH that can suppress symptoms or signs of a chronic illness (U.S. Department of Health and Human Services 2001). The withdrawal study becomes, in effect, a relapse-</t>
    </r>
    <r>
      <rPr>
        <b/>
      </rPr>
      <t>prevention</t>
    </r>
    <r>
      <t xml:space="preserve"> trial. This design is appropriate for ADHD, in which long-term, placebo-controlled trials would be especially difficult for patient and caregiver. When used with an early-escape endpoint, the period of exposure to placebo with poor response is minimized. Prompt monitoring of study endpoints ensures that treatment failures are rapidly identified.
This study design has some potential limitations. Patients could develop withdrawal signs or symptoms, although none were noted. There is a scientific risk that the expected deterioration on placebo may not occur, at least not as quickly as anticipated. Although it is widely accepted that withdrawal of stimulant in ADHD precipitates prompt relapse, the published documentation is less abundant than the belief, and some reports actually suggest the contrary (e.g., Gillberg et al. 1997; Abikoff and Gittelman 1985). More importantly, treatment effects in such trials may be larger than those seen in unselected populations, because the randomized withdrawal phase preselected responders to the drug from the open-label titra- tion phase (U.S. Department of Health and Human Services 2001). The result is similar to, but the mechanism different from, the increase in evident placebo-controlled responders after a placebo washout. In both cases, the differ- ence between placebo and active treatment is enhanced: With a placebo washout, placebo responders are eliminated, reducing the number of placebo responders in the randomized sample; in contrast, with a discontinuation study of responders, nonresponders are eliminated before randomization. Those who were randomized in Part B included placebo re- sponders and true responders, but not nonresponders. On the other hand, the tendency for placebo discontinuation studies to inflate the responder rate may be neutralized, to some ex- tent, by “negative placebo effect,” in which parent and teacher ratings of a child continuing active treatment may deteriorate from the knowledge that the child might be having helpful treatment withdrawn. This phenomenon is illustrated in Fig. 1, showing that the double-blind parent ratings worsened for both placebo and active d-MPH at both 3 p.m. and 6 p.m., although significantly less for d-MPH. Note that the same phenomenon is not nearly as apparent in the more objective Math Tests (Table 3).
Another possible limitation is the duration of the discontinuation (2 weeks). Abikoff and Gittelman (1985) noted in a placebo discontin- uation after 16 weeks of d,l-MPH treatment that it took over 2 weeks, on average, for pa- tients to deteriorate enough on placebo to need remedication. Conceivably, the propor- tion of relapses on placebo might have been greater if the discontinuation had been ex- tended for another week. However, compari- son of the proportion of relapsers in weeks 1 and 2 of this study suggests that a plateau had been reached by week 2." (p. 552)</t>
    </r>
  </si>
  <si>
    <t>Because d-MPH can suppress symptoms of a chronic illness, its randomized withdrawal becomes a relapse-prevention trial.</t>
  </si>
  <si>
    <t>To evaluate relapse prevention by means of a randomized withdrawal design</t>
  </si>
  <si>
    <t>disc</t>
  </si>
  <si>
    <t>Withdrawal</t>
  </si>
  <si>
    <t>Abrupt</t>
  </si>
  <si>
    <t>Supervised</t>
  </si>
  <si>
    <t>Abrupt (placebo switch)</t>
  </si>
  <si>
    <t>No scale mentioned, only the following, twice: "Subjects were seen weekly for ... physical emaminations relevant to any complaint; and review of concomitant medications, concurrent illness, and other AEs." (544)</t>
  </si>
  <si>
    <t>""This study design has some potential limitations. Patients could develop withdrawal signs or symptoms, although none were noted." (p. 552)</t>
  </si>
  <si>
    <r>
      <t xml:space="preserve">"Abrupt d-MPH discontinuation 
at the start of the randomized withdrawal 
phase was </t>
    </r>
    <r>
      <rPr>
        <i/>
      </rPr>
      <t>not</t>
    </r>
    <r>
      <t xml:space="preserve"> associated with drug-related rebound
 or withdrawal symptoms." (551)</t>
    </r>
  </si>
  <si>
    <t>Ballard CG, Thomas A, Fossey J, Lee L, Jacoby R, Lana MM, Bannister C, McShane R, Swann A, Juszczak E, O'Brien JT.</t>
  </si>
  <si>
    <t>A 3-month, randomized, placebo-controlled, neuroleptic discontinuation study in 100 people with dementia: the neuropsychiatric inventory median cutoff is a predictor of clinical outcome.</t>
  </si>
  <si>
    <t>Journal of Clinical Psychiatry</t>
  </si>
  <si>
    <t>65, 114-119</t>
  </si>
  <si>
    <t>Non-Profit/Charity</t>
  </si>
  <si>
    <t>Elderly</t>
  </si>
  <si>
    <t>Dementia</t>
  </si>
  <si>
    <t>Neurocognitive Disorders</t>
  </si>
  <si>
    <t>risperidone, chlorpromazine, thioridazine, trifluperazine, haloperidol</t>
  </si>
  <si>
    <t>risperidone</t>
  </si>
  <si>
    <t>trifluperazine</t>
  </si>
  <si>
    <t>"The study was conducted using a double-blind design. All study neuroleptics were encapsulated by an independent company to maintain blind, and dispensing was coordinated by the pharmacy departments at the 2 centers." (115)</t>
  </si>
  <si>
    <t>Successful discontinuation</t>
  </si>
  <si>
    <t>To determine optimal method of discontinuing neuroleptics, differences in outcomes among individual patients, who is more likely to benefit from discontinuation</t>
  </si>
  <si>
    <t>NPI, MMSE, CDR</t>
  </si>
  <si>
    <t>median &gt; 1 year</t>
  </si>
  <si>
    <t>"Subjects were then randomized to neuroleptic (N=54) or placebo (N=46). Study medication replaced existing medication on the day of commencement; there was no dose reduction or tapering." (115) "In the current study, the discontinuation was abrupt, with an immediate withdrawal of neuroleptic in patients allocated to placebo. Although this method was selected because of the generally small doses of neuroleptic agents received by dementia patients, it may have led to a possible exaggeration of withdrawal symptoms." (118)</t>
  </si>
  <si>
    <t>Abrupt: discontinued</t>
  </si>
  <si>
    <r>
      <t xml:space="preserve">"Evidence-base clinical criteria to inform decisions regarding when a trial of neuroleptic discontinuation is the best management strategy are a priority." (115)
"Several studies [reported that symptoms remain the same or improve] following neuroleptic discontinuation </t>
    </r>
    <r>
      <rPr>
        <b/>
      </rPr>
      <t>although drug withdrawal was not double-blind in these studies</t>
    </r>
    <r>
      <t xml:space="preserve">." 
"These studies provide exciting preliminary data, but </t>
    </r>
    <r>
      <rPr>
        <b/>
      </rPr>
      <t>there is an urgent need for a larger, longer-term, placebo-controlled trial that better reflects usual clinical practice and that includes patients receiving atypical as well as typical neuroleptics</t>
    </r>
    <r>
      <t>." (115)</t>
    </r>
  </si>
  <si>
    <t>To overcome methodological limitations of previous trials of neuroleptic discontinuation (i.e., not double blind or placebo controlled, not reflecting usual clinical practice, involving patients receiving atypical and typical NLPs)</t>
  </si>
  <si>
    <t>To overcome methodological limitations of previous trials</t>
  </si>
  <si>
    <t>discontinuation study</t>
  </si>
  <si>
    <r>
      <t xml:space="preserve">"In the current study, the discontinuation was abrupt, with an immediate withdrawal of neuroleptic in patients allocated to placebo. Although </t>
    </r>
    <r>
      <rPr>
        <i/>
      </rPr>
      <t>this method was selected because of the generally small doses of neuroleptic agents received by dementia patients</t>
    </r>
    <r>
      <t>, it may have led to a possible exaggeration of withdrawal symptoms." Page 118</t>
    </r>
  </si>
  <si>
    <t>"... this method was selected because of the generally small doses of neuroleptic agents received by dementia patients..." (p. 118)</t>
  </si>
  <si>
    <t>abrupt discontinuation of neuroleptics justified because patients taking small doses</t>
  </si>
  <si>
    <t>The abrupt withdrawal method "may have led to a possible exaggeration of withdrawal symptoms." (118)</t>
  </si>
  <si>
    <t>Mann-Whitney U test, Eigenvalue</t>
  </si>
  <si>
    <t>Ballard Clive, Marisa Margallo Lana, Megan Theodoulou, Simon Douglas, Rupert McShane, Robin Jacoby, Katja Kossakowski, Ly-Mee Yu, Edmund Juszczak, on behalf of the Investigators DART AD</t>
  </si>
  <si>
    <t>A randomised, blinded, placebo-controlled trial in dementia patients continuing or stopping neuroleptics (the DART-AD trial)</t>
  </si>
  <si>
    <t>PLOS Medicine</t>
  </si>
  <si>
    <t>5(4), e76.</t>
  </si>
  <si>
    <t>UK Alzheimer's Research Trust</t>
  </si>
  <si>
    <t>Other Industry Link</t>
  </si>
  <si>
    <t>ISRCTN33368770 (Cochrane Central Registry of Controlled Trials/National Research Register</t>
  </si>
  <si>
    <t>Yes</t>
  </si>
  <si>
    <t>Nursing Home</t>
  </si>
  <si>
    <t>risperidone, chlorpromazine, trifluperazine, haloperidol</t>
  </si>
  <si>
    <t>"Randomisation was performed centrally at the Centre for
Statistics in Medicine in Oxford (CSMO), using dedicated
computer software (MINIM). The clinician responsible for
randomisation of a patient faxed a randomisation form to the
CSMO (or sent e-mail in exceptional circumstances) and
provided details appropriate and sufficient for establishing
eligibility. If a patient was eligible and informed consent/assent
had been obtained and baseline assessments had been
completed, the patient was randomised by the statistician
either to continue taking medication or to discontinue
(placebo group). The statistician directly communicated the
allocation to the relevant trial pharmacy, ensuring concealment.
The randomisation programme included a minimisation
algorithm to ensure balanced allocation of participants across
the intervention groups for the following important prognostic
factors: presence or absence of extrapyramidal signs (EPS);
visual hallucinations and delusions; use of cholinesterase
inhibitors (y/n); SMMSE score (,6/_x0003_6); and current neuroleptic
medication (atypical/typical). The first 22 patients (10%
of the target sample size) were allocated randomly to avoid
predictability at the outset. These allocations were computer
generated using block randomisation (block sizes of two and
four) using Stata version 7 software (ralloc.ado v3.2.3
subroutine) [38]. Subsequently, the minimisation algorithm
was applied with an allocation ratio that was not fully
deterministic. The statistician carrying out the randomisation
had no direct contact with patients and allocation was,
therefore, totally independent of patient recruitment." (0590)
"The clinicians, those administering the trial medication,
the caregivers, the relatives, the patients themselves, and those assessing the outcomes were all blinded to treatment
 allocation." (0590)</t>
  </si>
  <si>
    <t>Adequate</t>
  </si>
  <si>
    <t>"The primary aim of this study was to determine whether 
treatment with neuroleptic agents is associated with an
accelerated rate of cognitive decline in dementia." (0589)</t>
  </si>
  <si>
    <t>"The primary outcome was the total SIB score [27] (change from baseline to 6 mo)."</t>
  </si>
  <si>
    <t>≥12</t>
  </si>
  <si>
    <t>12-52</t>
  </si>
  <si>
    <t>Participants were randomised in equal numbers either to
continue neuroleptic treatment for 12 mo or to switch to
placebo. Three fixed dosages, named respectively (a) very low;
(b) low; and (c) high, were chosen for each of the permitted
neuroleptic drugs to correspond as near as possible to the
dose the patient was being prescribed prior to trial entry
(Table 1).
Each of the neuroleptics was overencapsulated to conceal
the identity of the contents. Placebo capsules were identical
to the overencapsulated neuroleptics, but contained only
inert filler. The respective treatments were maintained at the
same fixed dose throughout the 12 mo treatment period of
the trial. (p. 0589)</t>
  </si>
  <si>
    <r>
      <t xml:space="preserve">Evidence suggests not many benefits for LT SGA in dementia patients despite widespread use, "Similarly, longitudinal cohort studies [18] and placebo-controlled neuroleptic withdrawal studies [14,15,19] do not indicate benefit from neuroleptic therapy. </t>
    </r>
    <r>
      <rPr>
        <b/>
      </rPr>
      <t>However, all of the withdrawal studies continued for 3 mo or less</t>
    </r>
    <r>
      <t xml:space="preserve">, leaving some uncertainty regarding long-term symptom outcome. ... In the US the Food and Drug Administration [22] has warned about the risk of increased mortality and stroke with neuroleptics in people with dementia, and most practice guidelines recommend nonpharmacological approaches as the first-line treatment for agitation and other neuropsychiatric symptoms (e.g., [24]). However, </t>
    </r>
    <r>
      <rPr>
        <b/>
      </rPr>
      <t>there is still considerable debate as to the place of neuroleptics in the management of severe and distressing symptoms</t>
    </r>
    <r>
      <t xml:space="preserve"> that are intractable to other treatment approaches, especially when there is potential risk to the patient or to others."</t>
    </r>
  </si>
  <si>
    <t>To overcome methodological limitations of previous trials of neuroleptic discontinuation (i.e., short duration)</t>
  </si>
  <si>
    <t>Y (implicit)</t>
  </si>
  <si>
    <t>"Randomised, blinded, placebo-controlled parallel two-group treatment discontinuation
trial.", "switch to placebo"</t>
  </si>
  <si>
    <t>M-UPDRS</t>
  </si>
  <si>
    <t>Bergh S, Selbaek G, Engedal K.</t>
  </si>
  <si>
    <t>Discontinuation of antidepressants in people with dementia and neuropsychiatric symptoms (DESEP study): double blind, randomised, parallel group, placebo controlled trial.</t>
  </si>
  <si>
    <t>BMJ</t>
  </si>
  <si>
    <t>344, e1566</t>
  </si>
  <si>
    <t>Norway</t>
  </si>
  <si>
    <t>Innlandet Hospital Trust, the Research Council of Norway, and the South-Eastern Normway Regional Health Authority</t>
  </si>
  <si>
    <t>Yes (Lundbeck)(Partial Contribution, though; see p. 2)</t>
  </si>
  <si>
    <t>NCT00594269, EudraCT 2006-002790-43</t>
  </si>
  <si>
    <t>Dementia with psychosis, agitation or aggression</t>
  </si>
  <si>
    <t>AD</t>
  </si>
  <si>
    <t>escitalopram, citalopram,
sertraline, paroxetine</t>
  </si>
  <si>
    <t>escitalopram</t>
  </si>
  <si>
    <t>citalopram</t>
  </si>
  <si>
    <t>sertraline</t>
  </si>
  <si>
    <t>paroxetine</t>
  </si>
  <si>
    <t>"We used computer generated randomisation (1:1) in blocks of
 four. Packing of study treatment was done at the Hospita l
Pharmacy at the Innlandet Hospital Trust, and was kept hidden,
by the use of blank labels, from the participants, caregivers, and 
the assessors until the completion of data collection and
 statistical analyses. Randomisation was done across study 
centres and facilities." (2 of 12)</t>
  </si>
  <si>
    <t>Possibly/Unclear: "The study involved many research nurses, which could have biased the data even though each research nurse had completed a one day course" (p. 4)</t>
  </si>
  <si>
    <t>"we aimed to study the effects of discontinuing different selective serotonin reuptake inhibitors in relation to depressive symptoms, neuropsychiatric symptoms, and side effects in patients with dementia living in Norwegian nursing homes. " (2)</t>
  </si>
  <si>
    <t>Cornell Scale &amp; NPI</t>
  </si>
  <si>
    <t>≥ 12 weeks</t>
  </si>
  <si>
    <t>"Antidepressant treatment was discontinued over one week in 63 patients, and continued in 68 patients." (Abs) "At the first week after baseline assessment, the antidepressants were either tapered off and replaced by a placebo (discontinuation group) or replaced by a study drug containing active medication with the same substance and same dose as before inclusion (continuation group)." (2 of 12)</t>
  </si>
  <si>
    <t>Not abrupt: duration only</t>
  </si>
  <si>
    <t>Studies of the effectiveness of antidepressants to people with dementia have produced mixed findings, and "since antidepressants could be harmful to 
patients, the effect of withdrawing the drugs should be studied." (2 of 12)</t>
  </si>
  <si>
    <t>To test the effects of withdrawing ADs in people with dementia since these drugs could be harmful to patients.</t>
  </si>
  <si>
    <t>To evaluate effects of discontinuation or withdrawal</t>
  </si>
  <si>
    <t>discontinuation, taper, withdrawal</t>
  </si>
  <si>
    <t xml:space="preserve"> </t>
  </si>
  <si>
    <t>1 - 2 wks</t>
  </si>
  <si>
    <t>"The study involved many research nurses, which could have biased the data even though each research nurse had completed a one day course." (PAGE 4)</t>
  </si>
  <si>
    <t>"The discontinuation of antidepressant treatment over one week was fairly quick, and some of the patients could have had discontinuation symptoms rather than increased depressive symptoms." (4 of 12)</t>
  </si>
  <si>
    <t>Brams M, Weisler R, Findling RL, Gasior M, Hamdani M, Ferreira-Cornwell MC, Squires L.</t>
  </si>
  <si>
    <t>Maintenance of efficacy of lisdexamfetamine dimesylate in adults with attention-deficit/hyperactivity disorder: randomized withdrawal design.</t>
  </si>
  <si>
    <t>73(7), 977-983</t>
  </si>
  <si>
    <t>Shire</t>
  </si>
  <si>
    <t>Author Industry Employee</t>
  </si>
  <si>
    <t>NCT00877487</t>
  </si>
  <si>
    <t>Adults</t>
  </si>
  <si>
    <t>lisdexamphetamine</t>
  </si>
  <si>
    <t>"... participants entered a 6-week, double blind randomized withdrawal phase, and were randomized to receive..." (978)</t>
  </si>
  <si>
    <t>"to evaluate maintenance of efficacy in adults with ADHD who previously received treatment with commercially available lisdexamfetamine dimesylate for ≥ 6 months" (977)
"The proportion of [lisdex]-versus placebo-group participants showing ADHD symptom relapse during the randomized withdrawal phase wasthe primary endpoint of interest." (977)</t>
  </si>
  <si>
    <t>ADHD-RS-IV with adult prompts, CGI-S</t>
  </si>
  <si>
    <t>3 weeks</t>
  </si>
  <si>
    <t>"At the end of the open-label treatment phase (week 3), participants entered a 6-week, double-blind randomized withdrawal phase and were randomly assigned to receive lisdexamfetamine dimesylate (at the participant’s open-label treatment phase dose) or placebo, with weekly clinic assessments. Telephone follow-up was conducted 5 to 9 days after the last study medication dose to collect safety information." (978)</t>
  </si>
  <si>
    <r>
      <t xml:space="preserve">"Barriers to the more widespread conduct of medium- to long-term, conventional placebo-controlled studies include </t>
    </r>
    <r>
      <rPr>
        <b/>
      </rPr>
      <t>existing ethical concerns about witholding a known effective treatment from placebo group participants over time</t>
    </r>
    <r>
      <t xml:space="preserve">. Such analyses could also be complicated by potentially high dropout rates. Alternatively, </t>
    </r>
    <r>
      <rPr>
        <b/>
      </rPr>
      <t>it has been proposed [14] that reasearchers employ a randomized withdrawal design, with symptom relapse as a principal outcome to demonstrate maintenance-of-treatment effect</t>
    </r>
    <r>
      <t>. The advantage of a design constructed with an early-escape endpoint (return of symptoms) is that the period of placebo exposure, with the potential for significant worsening of ADHD symptoms, is relatively short (eg, several weeks), and the return of symptoms is quickly identified so that they can be appropriately managed by clinicians and the adverse impact on functional status limited." (977)
"</t>
    </r>
    <r>
      <rPr>
        <b/>
      </rPr>
      <t>The implemented randomized withdrawal study design has been recommended as a viable alternative [14] to medium- to long-term placebo controlled trials to provide data on maintenance of efficacy of medium- to long-term treatment versus a placebo condition</t>
    </r>
    <r>
      <t xml:space="preserve">. This design has been used with some success [in other conditions, cites refs.]. These studies share common design features with the current study including (1) an initial open-label treatment period to allow stabilization and assessment of therapeutic response, (2) objective assessments to identify responders eligible for entry into the randomized phase, and (3) defined objective and subjective criteria for assessing maintenance of efficacy versus relapse of symptoms. ... Despite the recognized advantages, this design approach can be challenging to implement. Recruitment for studies using this design appears to be difficult and time-consuming. This is most likely related to the need to identify participants </t>
    </r>
    <r>
      <rPr>
        <b/>
      </rPr>
      <t>who are currently adherent with medium- to long-term treatment and are responding well, yet who are willing to be potentially randomly assigned to placebo</t>
    </r>
    <r>
      <t xml:space="preserve">. ... The current moderate-sized study with 36 sites enrolling patients required over 15 months to complete. Use of the randomized withdrawal phase design also presented challenges to cross-study effect size comparisons; any resulting effect sizes would not be comparable with effect sizes derived from conventional studies." (982)
</t>
    </r>
    <r>
      <rPr>
        <i/>
      </rPr>
      <t>Ref 14: Committee for Medicinal Products for Human Use. Guideline on the Clinical Investigation of Medicinal Products for the Treatment of Attention Deficit Hyperactivity Disorder (ADHD). http://www.ema.europa.eu/docs/en_GB/document_library/Scientific_guideline/2010/08/WC500095686.pdf</t>
    </r>
  </si>
  <si>
    <t>To overcome ethical issues in long-term placebo-controlled drug trials by using a randomized withdrawal design to measure relapse in order to demonstrate maintenance of tx effects</t>
  </si>
  <si>
    <t>randomized withdrawal</t>
  </si>
  <si>
    <t>Y
"Recruitment for studies using this design appears to be difficult and time-consuming. This is most likely related to the need to identify participants who are currently adherent with medium- to long-term treatment and are responding well, yet who are willing to be potentially randomly assigned to placebo." (982)
"Interestingly, ... most participants in this study were female. The greater proportion of women raises the possibility that women are more likely to acknowledge the need to be more adherent with, and more responsive to, medium- to long-term care, making them more likely to be recruited into this type of study design. Because on responders ... were included, the magnitude of therapeutic response maintenance may be accentuated and the limited occurrence of adverse events and other safety concerns may be minimized, compared with a nonselected population." (982)</t>
  </si>
  <si>
    <t>Buitelaar JK, Trott GE, Hofecker M, Waechter S, Berwaerts J, Dejonkheere J, SchÃ¤uble B.</t>
  </si>
  <si>
    <t>Long-term efficacy and safety outcomes with OROS-MPH in adults with ADHD.</t>
  </si>
  <si>
    <t>International Journal of Neuropsychopharmacology</t>
  </si>
  <si>
    <t>15, 1-13</t>
  </si>
  <si>
    <t>Netherlands</t>
  </si>
  <si>
    <t>Janssen</t>
  </si>
  <si>
    <t>Author industry Employee</t>
  </si>
  <si>
    <t>NCT00307684</t>
  </si>
  <si>
    <t>&lt;25</t>
  </si>
  <si>
    <t xml:space="preserve">"Subjects in the withdrawal phase
were randomly assigned in a 1:1 ratio to one of two
groups receiving either continued treatment with the
same dose of OROS-MPH or placebo." </t>
  </si>
  <si>
    <t>"To provide long-term safety, efficacy, functioning
and quality-of-life data in adults receiving OROSMPH..." (2)</t>
  </si>
  <si>
    <t>CAARS:O-SV</t>
  </si>
  <si>
    <t>≥ 52 weeks</t>
  </si>
  <si>
    <t>"Subjects who had at least 52 wk of treatment with OROS-MPH were eligible for a 4-wk, randomized, double-blind, placebo-controlled withdrawal phase if they had received a stable OROS-MPH dose for 4 wk at the end of the open-label study. Subjects in the withdrawal phase were randomly assigned in a 1:1 ratio to one of two groups receiving either continued treatment with the same dose of OROS-MPH or placebo." (2) "</t>
  </si>
  <si>
    <r>
      <t xml:space="preserve">"To provide long-term safety, efficacy, functioning 
and quality-of-life data in adults receiving OROS MPH,
subjects who completed the LAMDA trial were
 enrolled in an open-label study of ≥ 52-wk duration. 
</t>
    </r>
    <r>
      <rPr>
        <b/>
      </rPr>
      <t>Maintenance of effect was evaluated in a 4-wk randomized,
 double-blind, placebo-controlled withdrawal
 phase</t>
    </r>
    <r>
      <t xml:space="preserve"> in subjects who completed the present open label
study."(2)
[DC comment: "maintenance of effect" equivalent to "relapse prevention"]</t>
    </r>
  </si>
  <si>
    <t>To evaluate the maintenance of the effect/relapse prevention of MPH.</t>
  </si>
  <si>
    <t>placebo-controlled withdrawal</t>
  </si>
  <si>
    <t>"There were no adverse events suggestive of a withdrawal reaction in subjects assigned to placebo during the double-blind phase." (p. 8)
"Post-hoc analyses performed to evaluate possible 
rebound effects during the placebo-controlled withdrawal
 period were based on mean change from
 open-label baseline in CAARS:O-SV total score and
 percentage of subjects with a ≥ 1-point increase in 
CGI-S score from open-label baseline at double-blind
 endpoint." (4)</t>
  </si>
  <si>
    <t>"there was no evidence of withdrawal or rebound after discontinuation" (Abs)
"In the double-blind phase, OROS-MPH was well
tolerated, with no clinically important differences between
the treatment arms and no signal of rebound or
withdrawal reactions in subjects assigned to placebo." (11)</t>
  </si>
  <si>
    <t>Stated but no measure cited
"For the evaluation of possible withdrawal symptoms, adverse events were assessed from the beginning of
 the double-blind withdrawal phase to the last post-baseline visit in the double-blind period. (p. 4)</t>
  </si>
  <si>
    <t xml:space="preserve">Frequency Table: Table 6 "Summary of Adverse Events Occurring During the Randomized Double Blind Phase" 
</t>
  </si>
  <si>
    <t>Chen EY, Hui CL, Lam MM, Chiu CP, Law CW, Chung DW, Tso S, Pang EP, Chan KT, Wong YC, Mo FY, Chan KP, Yao TJ, Hung SF, Honer WG.</t>
  </si>
  <si>
    <t>Maintenance treatment with quetiapine versus discontinuation after one year of treatment in patients with remitted first episode psychosis: randomised controlled trial.</t>
  </si>
  <si>
    <t>341, c4024</t>
  </si>
  <si>
    <t>Hong Kong</t>
  </si>
  <si>
    <t>Government, Industry</t>
  </si>
  <si>
    <t>AstraZeneca, Research Grants Council of Hong Kong</t>
  </si>
  <si>
    <t>Yes (AstraZeneca)</t>
  </si>
  <si>
    <t>NCT00334035</t>
  </si>
  <si>
    <t>Psychosis</t>
  </si>
  <si>
    <t>Schizophrenia Spectrum and Other Psychotic Disorders</t>
  </si>
  <si>
    <t>quetiapine</t>
  </si>
  <si>
    <t>"We randomised patients to maintenance with quetiapine
(400 mg/day) or placebo of identical appearance
for the next 12 months. AstraZeneca generated a randomisation
sequence by computer, with a fixed block
size of four without stratification. AstraZeneca prepared
individually numbered sets of study drugs,
packed them according to the randomisation
sequence, and then shipped them to the study team in
numbered but apparently identical sets. Study investigators
assigned the study drug sets to participants consecutively
according to the sequence of study entry.
Investigators, patients, and all research staff were
blind to the study drugs and the block size." (3 of 11)</t>
  </si>
  <si>
    <t>"To study rates of relapse in remitted patients with first episode psychosis who either continued or discontinued antipsychotic drugs after at least one year of maintenance treatment." (Abs)</t>
  </si>
  <si>
    <t>PANSS (P1-P3, P6, G9), CGI-S, CGI-I</t>
  </si>
  <si>
    <t>"We chose to randomise patients to a single antipsychotic drug or to placebo for prevention of relapse. ... Among the three atypical antipsychotics available in Hong Kong at the time we started the study, we were able to obtain matching placebo tablets from the manufacturer only for quetiapine. ... We achieved transition to the study drug by cross-tapering over four to six weeks. We then assessed patients 12 times in the following year at approximately monthly intervals or until they had a relapse." (3 of 11)</t>
  </si>
  <si>
    <t>"In the context of the limited available evidence, discontinuation
of drug treatment is perceived as a viable
option for patients with first episode psychosis after at
least one year of antipsychotic drug treatment without
relapse.322 Longer term maintenance treatment, with
its associated long term side effects,10 is often unacceptable
to first episode patients.18 Currently, decisions
and guidelines on discontinuation must be made without
directly relevant, randomised, placebo controlled
data. In addition, no robust predictors exist to identify
patients at low risk of relapse.23" (2 of 11)</t>
  </si>
  <si>
    <t>To provide randomized, placebo-controlled data on decisions and guidelines to withdraw antipsychotics from stable first-episode patients.</t>
  </si>
  <si>
    <t>discontinuation</t>
  </si>
  <si>
    <t>Possibly, though the excerpt suggests the clinicians assessessed their own feelings about the participants!
"... this
 study specifically targeted a cohort of patients likely to
have a better outcome, and for whom discontinuation 
of treatment was a realistic consideration." (9 of 11)</t>
  </si>
  <si>
    <t>3 - 4 wks</t>
  </si>
  <si>
    <t>"We planned a post-transition subgroup analysis excluding early relapses (occurring within 60 days of randomisation, and thus possibly related to switching medication)." (PAGE 4 of 11)</t>
  </si>
  <si>
    <t>"We
 evaluated the effects of switching by a subgroup analysis
that excluded patients who relapsed within two
months of the switch period. The 12 month Kaplan-
Meier estimate of a 41% relapse rate in the primary
analysis included patients who might have relapsed
as a result of switching in itself. The post-transition subgroup
analysis, which excluded patients who relapsed
early, resulted in a lower 32% relapse rate." (p. 9/11)</t>
  </si>
  <si>
    <t xml:space="preserve">Coghill, David R. (University of Dundee, United Kingdom)/ Banaschewski, Tobias (University of Heidelberg, Germany)/ Lecendreux, Michel (Pediatric Sleep Center, Hôpital Universitaire Robert Debré, Paris, France)/ Johnson, Mats (Queen Silvia Children’s Hospital, Gothenbourg, Sweden)/ Zuddas, Alessandro (University of Cagliari , Italy)/ Anderson, Colleen S. (Shire, US)/ Civil, Richard (Shire, US)/ Dauphin, Matthew/ Higgins, Nicholas/ Lyne, Andrew/ Gasior, Maria/ Squires, Liza A./ 
d.r.coghill@dundee.ac.uk , 
</t>
  </si>
  <si>
    <t>Maintenance of efficacy of lisdexamfetamine dimesylate in children and adolescents with attention-deficit/hyperactivity disorder: Randomized-withdrawal study design.</t>
  </si>
  <si>
    <t>Journal of the American Academy of Child and Adolescent Psychiatry</t>
  </si>
  <si>
    <t>53(6):
647–657</t>
  </si>
  <si>
    <t>UK, USA</t>
  </si>
  <si>
    <t>Y (ms preparation)</t>
  </si>
  <si>
    <t>NCT00784654</t>
  </si>
  <si>
    <t>lisdexamfetamine</t>
  </si>
  <si>
    <t>"During the RWP, LDX and placebo products were overencapsulated and had an identical appearance; patients, caregivers, and investigators were blinded to the treatment allocation. Treatment was administered orally to patients once daily at approximately 7 AM."</t>
  </si>
  <si>
    <t>"The present study (SPD489-326) was designed to evaluate the long-term maintenance of efficacy of LDX in children and adolescents with ADHD, and consisted of 2 phases. The first phase as- sessed the efficacy and safety of LDX treatment throughout an OLP of at least 26 weeks. The second phase was a RWP that investigated the need for continued LDX treatment in order to maintain efficacy."</t>
  </si>
  <si>
    <t>ADHD-RS-IV</t>
  </si>
  <si>
    <t>"European patients eligible for SPD489-326 had to have completed at least 4 weeks of double-blind
treatment, reached visit 4 (week 4) and completed the
1-week post-treatment washout in the antecedent
study, without experiencing any clinically significant
adverse events that would preclude exposure to LDX." (649). "Those who completed the open-label period (n = 157) were randomized 1:1 to their optimized dose of LDX (30, 50, or 70 mg per day) or placebo for a 6-week randomized withdrawal period (RWP)." (Abs, 647)</t>
  </si>
  <si>
    <r>
      <t xml:space="preserve">"A </t>
    </r>
    <r>
      <rPr>
        <b/>
      </rPr>
      <t xml:space="preserve">key strength of the randomized-withdrawal study design is that it allows the assessment of longer-term efficacy of a treatment using an experimental approach but without the ethical issues raised by asking participants to accept the possibility of long-term treatment with placebo. </t>
    </r>
    <r>
      <t>The randomized-withdrawal study design combines a randomized, double-blind, placebo- controlled methodology with the option of a rapid return to active treatment in patients who experience a return of symptoms when switched to placebo. In contrast, long-term, randomized, double-blind, placebo-controlled trials require patients to be assigned to placebo for extended periods, to their possible detriment; and long-term, open-label trials, which do have the advantage of approximating to real-world treatment, lack the experimental rigor of randomized, double-blind, placebo-controlled studies." (655)</t>
    </r>
  </si>
  <si>
    <t>To overcome ethical and clinical issues in long-term placebo-controlled drug trials by using a randomized withdrawal design.</t>
  </si>
  <si>
    <t>withdrawal</t>
  </si>
  <si>
    <t>"A further potential limitation concerns the requirement for patients to meet treatment failure criteria on only 1 occasion. It is possible that, for some individuals for whom relapse occurred early (i.e., within the first week after randomization), this represented a “rebound” due to withdrawal that would have settled over time. Although this is possible, we believe that a gap of 1 week between randomization and assessment was adequate to allow such withdrawal effects to wear off." (655)</t>
  </si>
  <si>
    <t>""A further potential limitation concerns the requirement for patients to meet treatment failure criteria on only 1 occasion. It is possible that, for some individuals for whom relapse occurred early (i.e., within the first week after randomization), this represented a “rebound” due to withdrawal that would have settled over time? Although this is possible, we believe that a gap of 1 week between randomization and assessment was adequate to allow such withdrawal effects to wear off." (655)</t>
  </si>
  <si>
    <t>""It is possible  that, for some individuals for whom relapse occurred early (i.e., within the first week after
randomization), this represented a “rebound” due to withdrawal that would have settled over time. Although this is possible, we believe that a gap of 1 week between randomization and  assessment was adequate to allow such withdrawal  effects to wear off." (655)</t>
  </si>
  <si>
    <t>Devanand DP, Mintzer J, Schultz SK, Andrews HF, Sultzer DL, de la Pena D, Gupta S, Colon S, Schimming C, Pelton GH, Levin B.</t>
  </si>
  <si>
    <t>Relapse risk after discontinuation of risperidone in Alzheimer's disease.</t>
  </si>
  <si>
    <t>New England Journal of Medicine</t>
  </si>
  <si>
    <t>367, 1497-507</t>
  </si>
  <si>
    <t>NIH, VA</t>
  </si>
  <si>
    <t>Yes (Janssen)</t>
  </si>
  <si>
    <t>NCT00417482</t>
  </si>
  <si>
    <t>"Janssen provided small tablets of risperidone, at
doses of 0.25 mg, 0.5 mg, 1 mg, 2 mg, and 3 mg,
and placebo — with all tablets identical in appearance.
In phase A, risperidone therapy was
initiated at a dose of 0.25 to 0.5 mg daily and
could be increased to 3 mg daily, depending on the
response and side effects. Randomization occurred
at a single time point — the end of phase A. The
study statistician prepared a randomized permuted-
blocks procedure, with blocks of 3 or 6, to
balance the group assignment in each of four
(2 × 2) strata, with stratification within each site
according to the presence or absence of psychosis
at baseline and residence (assisted-living facility
or nursing home vs. home). The central pharmacy
of the New York State Psychiatric Institute
maintained the assignment code, and clinicians
and raters remained unaware of the group assignments
of all patients during the entire study.
Immediately before the end of phase A, the pharmacy
dispensed prepackaged blister packs of risperidone
or placebo tablets that were identical in
appearance for patients eligible for randomization
in phase B. The number of tablets the patient
was receiving daily at the end of phase A was the
number he or she received throughout phase B.
In the case of patients who were receiving risperidone at a dose of 2 mg or more daily at the
end of phase A, assignment to placebo in phase B
required an initial 1-week tapering by means of a
sequential double-blind placebo substitution (e.g.,
one 2-mg tablet was switched to one 1-mg tablet
and then to one placebo tablet) to reduce the physical
effects of the withdrawal of the antipsychotic
agent. The dropout rates did not differ significantly
among the randomized groups (Fig. 1)."</t>
  </si>
  <si>
    <t>"time to relapse of psychosis or agitation" (Abs)</t>
  </si>
  <si>
    <t>hallucinations and agitation subscales of NPI</t>
  </si>
  <si>
    <t>"There was a 1-week washout period." (p. 1500). "A total of 11 patients completed a washout of antipsychotic medication before phase A." (p. 1501). 
"Patients who had a response entered phase B of the study and were randomly assigned, in a double-blind fashion, to one of three regimens: continued risperidone therapy for 32 weeks (group 1), risperidone therapy for 16 weeks followed by placebo for 16 weeks (group 2), or placebo for 32 weeks (group 3) (Fig. 1)." ... "In the case of patients who were receiving risperidone at a dose of 2 mg or more daily at the end of phase A, assignment to placebo in phase B required an initial 1-week tapering by means of a sequential double-blind placebo substitution (e.g., one 2-mg tablet was switched to one 1-mg tablet and then to one placebo tablet) to reduce the physical effects of the withdrawal of the antipsychotic agent."</t>
  </si>
  <si>
    <r>
      <t>"Even if antipsychotic drugs are effective, they
are often discontinued because of concern about
adverse effects and because of federal regulations
that urge early discontinuation.20 With some exceptions,
21-23 most trials of the discontinuation
of antipsychotic drugs in patients with dementia4,5,24-
27 have not shown the reemergence of
psychosis or agitation. These trials have important
limitations: patients typically had received
antipsychotic drugs for years, even though the
presence of psychosis or agitation at the initiation
of therapy had not been clearly established;
the response of psychosis and agitation to antipsychotic
treatment was not established prospectively
before discontinuation; and in each trial,
more than one antipsychotic or other psychotropic
drug was often discontinued in patients, limiting
the assessment of relapse risk with specific
medications. In a single-site pilot study involving 20 patients
with Alzheimer’s disease whose symptoms of psychosis
or agitation had responded to haloperidol
treatment and for whom follow-up data were available,
4 of the 10 patients who continued to receive
haloperidol had a relapse, as compared with 8 of
the 10 who were switched to placebo.28 These findings
led to the multicenter Antipsychotic Discontinuation
in Alzheimer’s Disease (ADAD) trial,
in which patients with psychosis or agitation–
aggression initially received open-label risperidone
treatment. This therapy was chosen because of
studies showing the efficacy of risperidone in
large samples and the absence of severe side effects
at low doses.29</t>
    </r>
    <r>
      <rPr>
        <b/>
      </rPr>
      <t xml:space="preserve"> Patients who had a response
to this therapy were then randomly assigned to
continued risperidone therapy or to discontinuation
of risperidone and a switch to placebo at
specified time points; the risk of relapse was then
compared among the groups."</t>
    </r>
  </si>
  <si>
    <t>Toevaluate relapse prevention in AP tx by means of a R wdl design</t>
  </si>
  <si>
    <t>Discontinuation, tapering</t>
  </si>
  <si>
    <t>"In the case of patients who were receiving risperidone at a dose of 2 mg or more daily at the end of phase A, assignment to placebo in phase B required an initial 1-week tapering by means of a sequential double-blind placebo substitution (e.g., one 2-mg tablet was switched to one 1-mg tablet and then to one placebo tablet) to reduce the physical effects of the withdrawal of the antipsychotic agent."</t>
  </si>
  <si>
    <t>"to reduce the physical effects of the withdrawal of the antipsychotic agent"</t>
  </si>
  <si>
    <t>prevent or reduce physical wdl symptoms</t>
  </si>
  <si>
    <t>Fixed schedule (time and dose)</t>
  </si>
  <si>
    <r>
      <t xml:space="preserve">"In the case of patients who were receiving risperidone at a dose of 2 mg or more daily at the end of phase A, assignment to placebo in phase B required an initial 1-week tapering by means of a sequential double-blind placebo substitution (e.g., one 2-mg tablet was switched to one 1-mg tablet and then to one placebo tablet) </t>
    </r>
    <r>
      <rPr>
        <b/>
      </rPr>
      <t>to reduce the physical effects of the withdrawal of the antipsychotic agent</t>
    </r>
    <r>
      <t>. "</t>
    </r>
  </si>
  <si>
    <t>Devanand DP, Pelton GH, Cunqueiro K, Sackeim HA, Marder K.</t>
  </si>
  <si>
    <t>A 6-month, randomized, double-blind, placebo-controlled pilot discontinuation trial following response to haloperidol treatment of psychosis and agitation in Alzheimer's disease.</t>
  </si>
  <si>
    <t>International Journal of Geriatric Psychiatry</t>
  </si>
  <si>
    <t>26, 937–943</t>
  </si>
  <si>
    <t>NIH</t>
  </si>
  <si>
    <t>Other industry link</t>
  </si>
  <si>
    <t>NCT00009217</t>
  </si>
  <si>
    <t>"Responders by end-Phase A were eligible for Phase B, a 24-week, random assignment (1:1 assignment of haloperidol and placebo), double-blind, trial of continuation haloperidol (same dose as end-Phase A) versus switch to placebo (Figure 1)." (939)
"Haloperidol and placebo were made up in identical- looking opaque white capsules." (PAGE 939)</t>
  </si>
  <si>
    <t>"Objective: In patients with Alzheimer’s disease (AD) with psychosis or agitation that respond to haloperidol treatment, to evaluate the risk of relapse following discontinuation.
"</t>
  </si>
  <si>
    <t>Psychosis: CUSPAD, BPRS
Agitation: CERAD Behavrioral Rating Scale for Dementia</t>
  </si>
  <si>
    <t xml:space="preserve">"Responders by end-Phase A were eligible for Phase B, a
 24-week, random assignment (1:1 assignment of
 haloperidol and placebo), double-blind, trial of
 continuation haloperidol (same dose as end-Phase
A) versus switch to placebo (Figure 1).
 Haloperidol and placebo were made up in identical looking 
opaque white capsules. Haloperidol dosage
 was continued at the same dose as at end-Phase A. For 
patients randomized to placebo, there was a 2-week 
double-blind sequential placebo substitution tapering 
period: patients on 4mg daily at end-Phase A switched 
to 2mg daily for 1 week, 1mg daily for the next week,
and then switched completely to placebo; patients on 2
 or 3mg daily switched to 1mg daily for 2 weeks and
 then switched to placebo, and patients who received 0.5 
or 1mg were switched directly to placebo without a 
tapering period." (p. </t>
  </si>
  <si>
    <r>
      <t xml:space="preserve">"One approach to overcome these limitations is to conduct an open treatment trial with a single antipsychotic medication in patients with AD who have symptoms of psychosis or agitation of sufficient intensity to require treatment, </t>
    </r>
    <r>
      <rPr>
        <b/>
      </rPr>
      <t>after which responders to the treatment are randomized, double-blind to continuation medication or placebo to compare the likelihood of relapse, and time to relapse.</t>
    </r>
    <r>
      <t>"</t>
    </r>
  </si>
  <si>
    <t>To overcome limitations of previous discontinuation trials of ADs that have tested whether ADs can prevent relapse.</t>
  </si>
  <si>
    <t>Unclear (see aims)</t>
  </si>
  <si>
    <t>"Somatic side effects were assessed by the Treatment Emergent Symptom Scale (TESS), extrapyramidal signs by the Unified Parkinson’s Disease Rating Scale (UPDRS; Fahn et al., 1987), and tardive dyskinesia by the Rockland TD scale (Simpson et al., 1979)."</t>
  </si>
  <si>
    <t>Ghaemi SN, Ostacher MM, El-Mallakh RS, Borrelli D, Baldassano CF, Kelley ME, Filkowski MM, Hennen J, Sachs GS, Goodwin FK, Baldessarini RJ.</t>
  </si>
  <si>
    <t>Antidepressant discontinuation in bipolar depression: a Systematic Treatment Enhancement Program for Bipolar Disorder (STEP-BD) randomized clinical trial of long-term effectiveness and safety.</t>
  </si>
  <si>
    <t>Government, Non-Profit/Charity</t>
  </si>
  <si>
    <t>NCT00012558</t>
  </si>
  <si>
    <t>Bipolar Depression</t>
  </si>
  <si>
    <t>Bipolar and Related Disorders</t>
  </si>
  <si>
    <t>bupropion</t>
  </si>
  <si>
    <t>venlafaxine</t>
  </si>
  <si>
    <t>"Assess[ment of] discontinuation of modern antidepressants after acute treatment for bipolar depression."</t>
  </si>
  <si>
    <t>Mean change on the depressive subscale of the CMF (p. 375); Step-BD "Clinical Monitoring Form"</t>
  </si>
  <si>
    <t>≥ 8 weeks</t>
  </si>
  <si>
    <t>"Discontinuation of antidepressant treatment was by gradual dose reduction to 0 mg/day over 1-4 weeks (average 2 weeks)." (373)</t>
  </si>
  <si>
    <t>discontinuation, gradual dose reduction</t>
  </si>
  <si>
    <t>Flexible schedule</t>
  </si>
  <si>
    <t>"To address the question of whether patient- or clinician- driven changes in randomized treatment strategy may have affected the ITT outcomes, as-treated (or per-protocol) analyses were conducted and no longer found the modest benefits for depressive symptoms (adjusted CMF change at 12 months = −0.72; 95% CI, −2.71 to 1.26) and time to depressive relapse (HR = 0.71; 95% CI, 0.34–1.46) seen with antidepressant continuation in the ITT analyses." (PAGE 376)</t>
  </si>
  <si>
    <t>Goodwin GM, Emsley R, Rembry S, Rouillon F</t>
  </si>
  <si>
    <t>Agomelatine prevents relapse in patients with major depressive disorder without evidence of a discontinuation syndrome: A 24-week randomized, double-blind, placebo-controlled trial.</t>
  </si>
  <si>
    <t>UK, Australia, Finland, France, South Africa, UK</t>
  </si>
  <si>
    <t>Servier</t>
  </si>
  <si>
    <t>Author industry employee</t>
  </si>
  <si>
    <t>ISRCTN53193024</t>
  </si>
  <si>
    <t>Major Depressive Disorder</t>
  </si>
  <si>
    <t>Depressive Disorders</t>
  </si>
  <si>
    <t>agomelatine</t>
  </si>
  <si>
    <t xml:space="preserve">"All study personnel and participants were blinded to treatment assignment for the duration of the study." (1129)
"These criteria [various clinical ratings in order to become eligible for the randomization phase] were blind for the investigator and the patient and were applied centrally using an Interactive Voice Response System, the latter system being used only for managing treatment allocation" (p. 1129)
"... eligible patients were assigned to agomelatine or placebo treatment according to a balanced (nonadaptive) randomization with stratification on the clinical center and on the randomization visit (week 8 or week 10). The computer-generated randomization list was drawn up blind by the Biometry Department of the Institut de Recherches Internationales Servier, France." (1129)
</t>
  </si>
  <si>
    <t>Y
"All cases of relapse were reviewed in blind conditions by an independent expert committee at end of this period (Feb 2007) in order to confirm or invalidate the diagnosis of relapse and to confirm the date of relapse. Only these expert-validated endpoints were included for analyses" (p. 1129)
[Use of a blinded expert committee seems almost like a triple blind procedure]</t>
  </si>
  <si>
    <t>"to evaluate, after an initial response to agomelatine ..., the prevention of relapse by continuation treatment with agomelatine compared with abrupt placebo substitution. ... 
"The prospectively defined primary analysis of efficacy was relapse occurring within 6 months from response..." (1130)</t>
  </si>
  <si>
    <t>HDRS-17, CGI-S, CGI-I</t>
  </si>
  <si>
    <t xml:space="preserve">"Patients eligible for randomization entered the double blind treatment period either received agomelatine ... or placebo in a 1:1 ratio" (p. 1129) </t>
  </si>
  <si>
    <t>Abrupt: received placebo</t>
  </si>
  <si>
    <t>"We were also aware that a relapse prevention study with an antidepressant lacking a marked potential for withdrawal symptoms would have added interest and potential value for long-term treatment research in general." (1129)</t>
  </si>
  <si>
    <t>A relapse-prevention study with AD that lacks marked potential for withdrawal symptoms is valuable in long-term treatment research.</t>
  </si>
  <si>
    <t>To evaluate relapse prevention by means of a randomized withdrawal design, with an AD that lacks marked withdrawal symptoms</t>
  </si>
  <si>
    <t>disc switch</t>
  </si>
  <si>
    <t>abrupt cessation, abrupt placebo substitution</t>
  </si>
  <si>
    <t>"No pattern of early relapse or adverse events suggestive of withdrawal symptoms was obtained after abrupt cessation of agomelatine." (Abs.) 
"When considering the pattern of adverse events appearing within the first month after randomization, there were no observations suggestive of withdrawal symptoms caused by the abrupt cessation of the 8- or 10-week agomelatine treatment (Table 5)." (1134)</t>
  </si>
  <si>
    <t>Stated but no measure cited
AEs "suggestive of withdrawal symptoms" are identified from all AEs</t>
  </si>
  <si>
    <t>Pattern recognition:Table 5 lists frequencies of "Adverse events suggestive of withdrawal symptoms within the first month after randomization" between agomelatine and placebo groups</t>
  </si>
  <si>
    <r>
      <t xml:space="preserve">"Adverse events </t>
    </r>
    <r>
      <rPr>
        <u/>
      </rPr>
      <t>could increase the risk of a true relapse</t>
    </r>
    <r>
      <t xml:space="preserve"> or subvert the blind and inflate the true relapse rate." (1135)</t>
    </r>
  </si>
  <si>
    <r>
      <t>"</t>
    </r>
    <r>
      <rPr>
        <u/>
      </rPr>
      <t>A skeptical observer could attribute this finding to the confounding effects of withdrawal phenomena prominent with some other antidepressants</t>
    </r>
    <r>
      <t xml:space="preserve">.[23,29,30] All currently available antidepressant agents, including selective serotonin reuptake inhibitors (SSRIs), tricyclic antidepressants, monoamine oxidase inhibitors, and atypical agents, such as venlafaxine, mirtazapine, trazodone, and duloxetine, have had case reports or warnings from their manufacturers of reactions occurring in response to either abrupt discontinuation or medication tapering.[31] These discontinuation symptoms appear rapidly, typically within 3 days of stopping antidepressant medication, and </t>
    </r>
    <r>
      <rPr>
        <u/>
      </rPr>
      <t>what may appear to be a depressive relapse could actually be a discontinuation syndrome</t>
    </r>
    <r>
      <t>.[31]" (1135)
"</t>
    </r>
    <r>
      <rPr>
        <u/>
      </rPr>
      <t>Adverse events could</t>
    </r>
    <r>
      <t xml:space="preserve"> increase the risk of a true relapse or </t>
    </r>
    <r>
      <rPr>
        <u/>
      </rPr>
      <t>subvert the blind and inflate the true relapse rate</t>
    </r>
    <r>
      <t xml:space="preserve">." (1135)
"We conclude that, for agomelatine, the absence of discontinuation effects means that the risk of relapse cannot be increased by a direct quasi-pharmacological response to the withdrawal of the medication per se and, accordingly, the effectiveness of continuation therapy will not be overestimated: </t>
    </r>
    <r>
      <rPr>
        <u/>
      </rPr>
      <t>the observed relapses in patients assigned to placebo are solely due to the reemerging underlying disorder</t>
    </r>
    <r>
      <t xml:space="preserve">." (1135)
"Thus, the effectiveness of continuation therapy with this new antidepressant </t>
    </r>
    <r>
      <rPr>
        <u/>
      </rPr>
      <t>is reliably estimated</t>
    </r>
    <r>
      <t xml:space="preserve"> because it is not driven by a discontinuation syndrome." (1136)</t>
    </r>
  </si>
  <si>
    <t>By a discussion of the potential role of discontinuation syndrome and interpretation of the specific discontinuation-related evidence from this and other studies</t>
  </si>
  <si>
    <t>Haessler F, Glaser T, Beneke M, Pap AF, Bodenschatz R, Reis O; Zuclopenthixol Disruptive Behaviour Study Group.</t>
  </si>
  <si>
    <t>Zuclopenthixol in adults with intellectual disabilities and aggressive behaviours: discontinuation study.</t>
  </si>
  <si>
    <t>Germany</t>
  </si>
  <si>
    <t>None Reported</t>
  </si>
  <si>
    <t>Yes (Bayer)</t>
  </si>
  <si>
    <t>Inpatient</t>
  </si>
  <si>
    <t>Intellectual disability with aggressive behavior</t>
  </si>
  <si>
    <t>zuclopenthixol</t>
  </si>
  <si>
    <t>None except a word: "A randomised, double-blind placebo-controlled
withdrawal study for parallel groups
was conducted in six German centres." (447)</t>
  </si>
  <si>
    <t>None stated</t>
  </si>
  <si>
    <t>MOAS</t>
  </si>
  <si>
    <r>
      <t xml:space="preserve">"After open treatment, those in the responders group (n=39) were randomised to continue or discontinue treatment for up to 12 weeks. Participants who </t>
    </r>
    <r>
      <rPr>
        <b/>
      </rPr>
      <t>discontinued treatment received placebo medication</t>
    </r>
    <r>
      <t>." (1)</t>
    </r>
  </si>
  <si>
    <t>"To our knowledge, the study reported here is the first multicentre, double-blind placebo-controlled trial of zuclopenthixol over the past 10 years involving patients with intellectual disabilities diplaying severe aggressive behaviour." (447)</t>
  </si>
  <si>
    <t xml:space="preserve">(Indirect) To conduct a RCT of the medication </t>
  </si>
  <si>
    <t>Discontinuation</t>
  </si>
  <si>
    <t>Unknown</t>
  </si>
  <si>
    <t>"The number of adverse events and possible symptoms of withdrawal, such as nausea, insomnia, and diarrhoea, were recorded and did not differ between the groups." (448)</t>
  </si>
  <si>
    <t>Ad hoc measure: "The number of ... possible symptoms of withdrawal, such as nausea, insomnia, and diarrhoea, were recorded..." (448)</t>
  </si>
  <si>
    <t>"However, it should be noted that we used a discontinuation design in this study, and it was the withdrawal of zuclopenthixol that caused an increase in aggressive behaviour." (448)</t>
  </si>
  <si>
    <t>Kafantaris V, Coletti DJ, Dicker R, Padula G, Pleak RR, Alvir JM.</t>
  </si>
  <si>
    <t>Lithium treatment of acute mania in adolescents: a placebo-controlled discontinuation study.</t>
  </si>
  <si>
    <t>USPHS</t>
  </si>
  <si>
    <t>Yes (Roxane Labs), AstraZeneca, GlaxoSmithKline, Lilly, Pfizer</t>
  </si>
  <si>
    <t>Mania</t>
  </si>
  <si>
    <t>Other</t>
  </si>
  <si>
    <t>lithium</t>
  </si>
  <si>
    <t>"Only subjects who met response criteria at the end of the open treatment period were eligible to be randomly assigned to continue lithium or to begin placebo for the 2-week double-blind phase. [...] The blind was maintained by having the research pharmacist dispense a bottle of either active medication or placebo (“unknown”) according to each participant’s assignment. For the first 3 days, half the usual daily dose was dispensed from a bottle of known active lithium and the other half from the unknown bottle. Careful
monitoring and dose adjustment during the open phase minimized the adverse effects associated with lithium administration and helped to maintain the blind during the discontinuation phase."</t>
  </si>
  <si>
    <t>Y - "Although the research team that rated response to treatment was blind to treatment assignment during the controlled phase, they were not blind to study hypotheses or previous clinical course. At the point of randomization, an expectation of worsening (a nocebo effect) and heightened anxiety in the clinical and re- search staff as well as in participants and their families may have contributed to the high exacerbation rates. Future studies might consider using independent raters who were blind to the exact timing of randomization during the controlled, double-blind phase." (992)</t>
  </si>
  <si>
    <t>"lithium’s efficacy in the treatment of acute mania in adolescents"</t>
  </si>
  <si>
    <t>YMRS</t>
  </si>
  <si>
    <t>≥ 4</t>
  </si>
  <si>
    <r>
      <t xml:space="preserve">"Subjects assigned to lithium discontinuation with placebo substitution had a </t>
    </r>
    <r>
      <rPr>
        <b/>
      </rPr>
      <t>3-day lithium taper period during which they received half of their usual lithium dose</t>
    </r>
    <r>
      <t>" (986)</t>
    </r>
  </si>
  <si>
    <r>
      <t>"</t>
    </r>
    <r>
      <rPr>
        <b/>
      </rPr>
      <t>At the time that this study was proposed, a discontinuation design was considered to be a more ethical and feasible strategy than the traditional placebo-controlled, parallel-group design.</t>
    </r>
    <r>
      <t xml:space="preserve"> Choosing a discontinuation design minimized the risk to subjects associated with withholding possibly effective treatment at initial presentation. In fact, most participants improved significantly during the open initial treatment phase."</t>
    </r>
  </si>
  <si>
    <t>To overcome ethical and feasibility issues in traditional placebo-controlled, parallel group clinical trials of lithium.</t>
  </si>
  <si>
    <t>Y (see Brams)</t>
  </si>
  <si>
    <t>discontinuation, transfer[red] to placebo, taper</t>
  </si>
  <si>
    <t>3 days</t>
  </si>
  <si>
    <r>
      <t xml:space="preserve">"Although the research team that rated response to treatment was blind to treatment assignment during the controlled phase, they were not blind to study hy- potheses or previous clinical course. </t>
    </r>
    <r>
      <rPr>
        <b/>
      </rPr>
      <t>At the point of randomization, an expectation of worsening (a nocebo effect) and heightened anxiety in the clinical and re- search staff as well as in participants and their families may have contributed to the high exacerbation rates.</t>
    </r>
    <r>
      <t xml:space="preserve"> Future studies might consider using independent raters who were blind to the exact timing of randomization during the controlled, double-blind phase."</t>
    </r>
  </si>
  <si>
    <t>"Another consideration for discontinuation studies is the potential presence of a withdrawal syndrome after a medication is stopped." (992)</t>
  </si>
  <si>
    <t>Spontaneous patient self-report</t>
  </si>
  <si>
    <r>
      <t xml:space="preserve">"Another consideration for discontinuation studies is the potential presence of a withdrawal syndrome after a medication is stopped. </t>
    </r>
    <r>
      <rPr>
        <u/>
      </rPr>
      <t>Abrupt discontinuation of lithium after maintenance treatment of 6 or more months led to a higher rate of relapse than gradual discontinuation in a retrospective study</t>
    </r>
    <r>
      <t xml:space="preserve"> (Faedda et al., 1993). </t>
    </r>
    <r>
      <rPr>
        <u/>
      </rPr>
      <t>This could have increased the rate of exacerbations in the group switched to placebo</t>
    </r>
    <r>
      <t>. After short-term treatment with lithium (4–8 weeks as in this study), it is not known whether rapid taper has any effect on outcome" (992)
"Our taper period consisted of giving half of the therapeutic dose of lithium to participants randomized to switch to placebo for the first 3 days of the 2-week double-blind phase. No lithium withdrawal effect was found in this study." (992)</t>
    </r>
  </si>
  <si>
    <r>
      <t xml:space="preserve">"Another consideration for discontinuation studies is the potential presence of a withdrawal syndrome after a medication is stopped. Abrupt discontinuation of lithium after maintenance treatment of 6 or more months led to a higher rate of relapse than gradual discontinuation in a retrospective study (Faedda et al., 1993). This could have increased the rate of exacerbations in the group switched to placebo. After short- term treatment with lithium (4–8 weeks as in this study), it is not known whether rapid taper has any effect on outcome" (992)
"Our taper period consisted of giving half of the therapeutic dose of lithium to participants randomized to switch to placebo for the first 3 days of the 2-week double-blind phase. </t>
    </r>
    <r>
      <rPr>
        <u/>
      </rPr>
      <t>No lithium withdrawal effect was found in this study</t>
    </r>
    <r>
      <t>." (992)</t>
    </r>
  </si>
  <si>
    <t>via taper?</t>
  </si>
  <si>
    <t>Kasper S, Iglesias-GarcÃ­a C, Schweizer E, Wilson J, DuBrava S, Prieto R, Pitman VW, Knapp L.</t>
  </si>
  <si>
    <t>Pregabalin long-term treatment and assessment of discontinuation in patients with generalized anxiety disorder.</t>
  </si>
  <si>
    <t>Austria, Argentina, Costa Rica, Croatia, Czech Republic, Finland, Greece, Guatemala, Indonesia, Lithuania, Mexico, Russian Federation, Serbia, Slovenia, Spain and Turkey)</t>
  </si>
  <si>
    <t>Pfizer</t>
  </si>
  <si>
    <t>NCT00624780</t>
  </si>
  <si>
    <t>Generalized Anxiety Disorder</t>
  </si>
  <si>
    <t>Anxiety Disorders</t>
  </si>
  <si>
    <t>Pregabalin</t>
  </si>
  <si>
    <t>pregabalin</t>
  </si>
  <si>
    <t>"This was a 24-wk placebo- and lorazepam-controlled, randomized, double-blind, multicentre trial for the evaluation of the discontinuation effects of pregabalin in the treatment of GAD."</t>
  </si>
  <si>
    <t>Architecture of withdrawal</t>
  </si>
  <si>
    <t>"The goal of the current study was to evaluate the frequency and severity of discontinuation and rebound symptoms associated with short- (12wk) and long- (24 wk) term treatment with two doses of pregabalin in patients with moderate-to-severe GAD who responded to 6 wk of acute treatment."</t>
  </si>
  <si>
    <t>HAM-A, Physician's Withdrawal Checklist (PWC)</t>
  </si>
  <si>
    <r>
      <t xml:space="preserve">"When pregabalin is discontinued, a taper of at least 1 wk is recommended to minimize discontinuation symptoms (Pfizer Inc, New York, NY, USA)." [...] "25% of patients from each medication group were randomized to discontinue active medication after treatment period 1 and receive placebo during treatment period 2." [...] "The </t>
    </r>
    <r>
      <rPr>
        <b/>
      </rPr>
      <t>1-wk double-blind taper schedule</t>
    </r>
    <r>
      <t xml:space="preserve"> was generally consistent with product labelling and was intended to minimize the risk that patients could potentially experience severe drug discontinuation symptoms. Any patients experiencing severe discontinuation symptoms during the taper periods and up to 7 d afterwards </t>
    </r>
    <r>
      <rPr>
        <b/>
      </rPr>
      <t>could be provided with a more gradual ‘rescue’ taper, extending the taper to 4 wk while maintaining the blind</t>
    </r>
    <r>
      <t>. This same taper schedule and rescue taper protocol was used for all patients, regardless of when treatment was discontinued."</t>
    </r>
  </si>
  <si>
    <t xml:space="preserve">"To evaluate such potential discontinuation effects and to determine maintenance of treatment response following discontinuation of a drug, double-blind placebo-substitution studies are indicated." </t>
  </si>
  <si>
    <t>To evaluate discontinuation effects of pregabalin and to test the maintenance of its treatment effect following discontinuation.</t>
  </si>
  <si>
    <t>To evaluate effects of discontinuation or withdrawal and whether the medication prevents relapse</t>
  </si>
  <si>
    <t>Cessation, discontinuation, taper</t>
  </si>
  <si>
    <t>"When pregabalin is discontinued, a taper of at least 1 wk is recommended to minimize discontinuation symptoms (Pfizer Inc, New York, NY, USA)."</t>
  </si>
  <si>
    <t>"to minimize discontinuation symptoms" [cites manufacturer]</t>
  </si>
  <si>
    <t>to prevent or reduce reduce wdl symptoms</t>
  </si>
  <si>
    <t>"Discontinuation effects were evaluated with the Physician Withdrawal Checklist (PWC) and reported discontinuation-emergent signs and symptoms." (Page 685)
"The most common adverse events reported were headache, dizziness, insomnia and somnolence (Table 6). Discontinuations owing to adverse events at any time while on active drug over the course of 6 months occurred for 8.4% of patients receiving pregabalin 450–600 mg/d, 14.3% receiving pregabalin 150–300 mg/d and 8.5% receiving lorazepam." Page 690</t>
  </si>
  <si>
    <t>Various: "The goal of the current study was to evaluate the frequency and severity of discontinuation and rebound symptoms associated with short- (12wk) and long- (24 wk) term treatment with two doses of pregabalin in patients with moderate-to-severe GAD who responded to 6 wk of acute treatment."
"The HAM-A total score was used to evaluate rebound anxiety. This was defined as a HAM-A total score higher during the discontinuation assessments (weeks 13, 14, 25 and 26) compared with baseline."
"The incidence of rebound anxiety was low across active treatment groups in patients who discontinued active treatment after treatment period 1 (range 1.9–5.2%) and also in patients who discontinued active treatment after treatment period 2 (range 0–6%) (Table 4)."</t>
  </si>
  <si>
    <t>Physician Withdrawal Checklist (PWC), DESS, HAM-A</t>
  </si>
  <si>
    <t>Comparison of DESS and HAM-A scores between those given PBO and other treatments</t>
  </si>
  <si>
    <t>Koran LM, Aboujaoude EN, Gamel NN.</t>
  </si>
  <si>
    <t>Escitalopram treatment of kleptomania: an open-label trial followed by double-blind discontinuation.</t>
  </si>
  <si>
    <t>Forest</t>
  </si>
  <si>
    <t>Yes (Forest)</t>
  </si>
  <si>
    <t>Kleptomania</t>
  </si>
  <si>
    <t>Disruptive, Impulse-Control, and Conduct Disorders</t>
  </si>
  <si>
    <t>"Nineteen subjects (79%) were responders, and 15 were randomly assigned to double-blind treatment." Page 424</t>
  </si>
  <si>
    <t>Y - "Limitations of this study include the recruitment methods; the small sample size, which severely limited the power to identify potential treatment-responsive sub- groups of subjects; and failure to evaluate the integrity of the blind (a common shortcoming).35 The blind was not, however, significantly compromised by changes in side effects after randomization, since these were present in only 2 subjects and remained unchanged." (425)</t>
  </si>
  <si>
    <t>number of theft episodes per week as recorded and reported by the subject</t>
  </si>
  <si>
    <t>YBOCS-Kleptomania</t>
  </si>
  <si>
    <r>
      <t xml:space="preserve">"At the end of week 7, responders were randomly assigned to either a </t>
    </r>
    <r>
      <rPr>
        <b/>
      </rPr>
      <t>1-week taper</t>
    </r>
    <r>
      <t xml:space="preserve"> followed by 16 weeks of placebo or continuation treatment for 17 additional weeks at their week 7 escitalopram dose." (424)</t>
    </r>
  </si>
  <si>
    <t>"1-week taper"</t>
  </si>
  <si>
    <t>Psychotherapy</t>
  </si>
  <si>
    <t>"A high response rate occurred in the 7-week, open- label escitalopram treatment phase (79%). This high response rate may reflect in part the subjects’ high hopes for what we presented as a promising new drug treatment. In addition, elements of supportive psychotherapy, such as providing information, support, and caring, may have been therapeutic, although subjects’ previous psychotherapy trials did not give evidence that these elements, ordinarily present in psychotherapy experiences, had been particularly beneficial." Page 425</t>
  </si>
  <si>
    <t>Koran LM, Aboujaoude EN, Solvason B, Gamel NN, Smith EH.</t>
  </si>
  <si>
    <t>Escitalopram for compulsive buying disorder: a double-blind discontinuation study.</t>
  </si>
  <si>
    <t>Journal of Clinical Psychopharmacology</t>
  </si>
  <si>
    <t>Compulsive Buying Disorder</t>
  </si>
  <si>
    <t>"Responders, defined a priori as subjects with a Clinical Global Impressions–Improvement (CGI-I) score of 1 or 2 (very much or much improved) and a YBOCS-SV score of less than 17, with a 50% or greater decrease from baseline, were randomized to 9 weeks of escitalopram at the Week 7 dose or to placebo."</t>
  </si>
  <si>
    <t>Change in YBOCS-SV score</t>
  </si>
  <si>
    <t>YBOCS-SV</t>
  </si>
  <si>
    <r>
      <t xml:space="preserve">Washout: "Subjects </t>
    </r>
    <r>
      <rPr>
        <b/>
      </rPr>
      <t>discontinued all psychotropic medications</t>
    </r>
    <r>
      <t xml:space="preserve"> at least 1 week before starting open-label 10-mg/d escitalopram;" (225) 2nd discontinuation: "...were randomized to 9 weeks of escitalopram at the Week 7 dose or to placebo." (226)</t>
    </r>
  </si>
  <si>
    <t>Koran LM, Chuong HW, Bullock KD, Smith SC.</t>
  </si>
  <si>
    <t>Citalopram for compulsive shopping disorder: an open-label study followed by double-blind discontinuation.</t>
  </si>
  <si>
    <t>Compulsive Shopping Disorder</t>
  </si>
  <si>
    <t xml:space="preserve">"Responders (subjects rated "much improved" or "very much improved" on the Clinical Global Impressions-Improvement scale [CGI-I] and having a &gt;/ 50% decrease in YBOCS-SV score) were randomized to double blind citalopram treatment at the week 7 dose or placebo for 9 weeks." Page 793
</t>
  </si>
  <si>
    <t>"Relapse rate in the double-blind portion of the study, change in YBOCS-SV scores from the randomization baseline (end of week 7) to endpoint." (794)</t>
  </si>
  <si>
    <r>
      <t xml:space="preserve">"Responders at the end of week 7 </t>
    </r>
    <r>
      <rPr>
        <b/>
      </rPr>
      <t>were randomized</t>
    </r>
    <r>
      <t xml:space="preserve"> </t>
    </r>
    <r>
      <rPr>
        <b/>
      </rPr>
      <t>to</t>
    </r>
    <r>
      <t xml:space="preserve"> 9 weeks of [db] citalopram treatment at the week-7 dose or </t>
    </r>
    <r>
      <rPr>
        <b/>
      </rPr>
      <t>placebo</t>
    </r>
    <r>
      <t>" (794).</t>
    </r>
  </si>
  <si>
    <r>
      <t xml:space="preserve">"Encouraged by the results of our open-label trial, we designed the current study, coupling an open-label phase to identify responders and a double-blind, placebo-controlled discontinuation phase </t>
    </r>
    <r>
      <rPr>
        <b/>
      </rPr>
      <t>to distinguish a placebo response in the open-label phase from a true drug effect</t>
    </r>
    <r>
      <t>. We reasoned that a finding in the discontinuation phase of no significant differences in relapse rates between open-label responder randomly assigned to placebo (discontinuation of citalopram) and those randomly assigned to continue citaloproam would indicate that the open-label response was probably a placebo response. If, however, the placebo group's relapse rate in the double-blind phase was significantly greater than that of the citalopram continuation group, this finding would indicate that the open-label response rate contained a true drug effect."</t>
    </r>
  </si>
  <si>
    <t>To distinguish a placebo response to an AD from a true drug effect.</t>
  </si>
  <si>
    <t>To distinguish a placebo response from a true drug effect</t>
  </si>
  <si>
    <t>Koran LM, Gamel NN, Choung HW, Smith EH, Aboujaoude EN.</t>
  </si>
  <si>
    <t>Mirtazapine for obsessive-compulsive disorder: an open trial followed by double-blind discontinuation.</t>
  </si>
  <si>
    <t>Organon, Forest, Pfizer</t>
  </si>
  <si>
    <t>Yes (Organon)</t>
  </si>
  <si>
    <t>Obsessive-Compulsive Disorder</t>
  </si>
  <si>
    <t>Obsessive-Compulsive and Related Disorders</t>
  </si>
  <si>
    <t>mirtazapine</t>
  </si>
  <si>
    <t>"In
phase 2, the subjects within this responder population
were randomly assigned to a double-blind, placebo-
controlled, 7-week mirtazapine discontinuation trial to
investigate whether the open-label mirtazapine response
represented a placebo effect or a true drug effect." Page 516</t>
  </si>
  <si>
    <t>"In order to protect the blind,
each subject continued to take the same number of capsules 
daily that he or she was taking at the end of the
 open-label phase. The placebo and mirtazapine capsules 
were identical in appearance." (517)</t>
  </si>
  <si>
    <t>"the utility of mirtazapine in treating OCD in treatment-naive and treatment-experienced patients"</t>
  </si>
  <si>
    <t>"The primary outcome measure was 
absolute change in YBOCS score" (516)</t>
  </si>
  <si>
    <r>
      <t xml:space="preserve">"At week 12, responders ... </t>
    </r>
    <r>
      <rPr>
        <b/>
      </rPr>
      <t>were randomly assigned</t>
    </r>
    <r>
      <t xml:space="preserve">, double-blind, </t>
    </r>
    <r>
      <rPr>
        <b/>
      </rPr>
      <t>to</t>
    </r>
    <r>
      <t xml:space="preserve"> continue mirtazapine or </t>
    </r>
    <r>
      <rPr>
        <b/>
      </rPr>
      <t>switch to placebo</t>
    </r>
    <r>
      <t xml:space="preserve"> for 8 weeks, </t>
    </r>
    <r>
      <rPr>
        <b/>
      </rPr>
      <t>including a 1-week, double-blind taper week</t>
    </r>
    <r>
      <t xml:space="preserve"> for placebo subjects." (515) "responders at the end of 12 weeks of open-label treatment were randomly continued on their final open-label mirtazapine dose or tapered double-blind to placebo over 1 week. </t>
    </r>
    <r>
      <rPr>
        <b/>
      </rPr>
      <t>The taper schedule for those at 60 mg/day (N = 12) was 45 mg/day for 4 days, 30 mg/day for 3 days, then placebo</t>
    </r>
    <r>
      <t>. The schedule within the 45-mg/day group (N = 2) was 30 mg/day for 4 days, 15 mg/day for 3 days, then placebo. Within the 30-mg/day group (N = 1), the schedule was to continue this dose for the taper week and then switch to placebo." (517)</t>
    </r>
  </si>
  <si>
    <r>
      <t xml:space="preserve">"In
phase 2, the subjects within this responder population
were randomly assigned to a double-blind, placebo-
controlled, 7-week mirtazapine discontinuation trial </t>
    </r>
    <r>
      <rPr>
        <b/>
      </rPr>
      <t>to
investigate whether the open-label mirtazapine response
represented a placebo effect or a true drug effect</t>
    </r>
    <r>
      <t>. We
chose a 7-week double-blind treatment period because in
the only double-blind discontinuation study available
when we designed our trial, 16 of 18 patients relapsed
within 7 weeks after placebo was substituted for clomipramine.
15
Moreover, case series and anecdotal reports in-
dicated that significant worsening of OCD symptoms
occurred within a few weeks of discontinuing this medi-
16
cation."</t>
    </r>
  </si>
  <si>
    <t xml:space="preserve">To distinguish a placebo response to an AD from a true drug effect. </t>
  </si>
  <si>
    <t xml:space="preserve">switch to placebo, discontinuation, </t>
  </si>
  <si>
    <t>Both</t>
  </si>
  <si>
    <t>N, behavior therapy was not allowed or provided</t>
  </si>
  <si>
    <t>Research Units on Pediatric Psychopharmacology Autism Network. / McCracken, James</t>
  </si>
  <si>
    <t>Risperidone treatment of autistic disorder: longer-term benefits and blinded discontinuation after 6 months.</t>
  </si>
  <si>
    <t>American Journal of Psychiatry</t>
  </si>
  <si>
    <t>162(7), 1361–1369</t>
  </si>
  <si>
    <t>Government, Non-profit/Charity</t>
  </si>
  <si>
    <t>NIH, Korzack</t>
  </si>
  <si>
    <t>Autism with tantrums, aggression or self injury</t>
  </si>
  <si>
    <t>Neurodevelopmental Disorders (Autism)</t>
  </si>
  <si>
    <t>db, sb (different periods of the study had different blinds)</t>
  </si>
  <si>
    <t>"In this phase, the subjects were randomly 
assigned again, this time either to continued risperidone at the 
same dose or to gradual placebo substitution, in a double-blind 
fashion." (1363)
"In the discontinuation phase, relapse 
was defined as a 25% increase ... as 
assessed by a blinded clinician." (1363)</t>
  </si>
  <si>
    <t>maintenance over time of short-term efficacy of risperidone (1361)
"The aim of
the study was threefold: first, to determine if the shortterm
efficacy of risperidone is maintained over time; second,
to determine if the side effect burden of risperidone
remains acceptable over an extended treatment period;and third, to examine the feasibility of risperidone discontinuation
after 6 months of treatment." (1361-1363)</t>
  </si>
  <si>
    <t>ABC-I, CGI</t>
  </si>
  <si>
    <t>"... subjects who continued to show a positive response entered the discontinuation phase. In this phase, the subjects were randomly assigned again, this time either to continued risperidone at the same dose or to gradual placebo substitution, in a double-blind fashion. The discontinuation reduced the maintenance dose by 25% per week. Thus, the dose was 75% of the week 16 dose for 1 week, followed by 50% of the week 16 dose for the second week, 25% of the week 16 dose for the third week, and placebo only by the fourth week." (1363)</t>
  </si>
  <si>
    <t>"Although the effects
 of risperidone on aggression, tantrums, and self-injurious
 behavior were substantial in our short-term study,
the question of whether these improvements would endure
 over time remained unanswered." (1361)
[DC comment: maintenance of effect = relapse prevention]</t>
  </si>
  <si>
    <t xml:space="preserve">To determine whether observed positive short-term effects of risperidone would endure over time. </t>
  </si>
  <si>
    <t>Unclear</t>
  </si>
  <si>
    <t>discontinuation, gradual placebo substitution</t>
  </si>
  <si>
    <t>N (only anticonvulsants for seizure disorder if stable and seizure free for ≥ 6 mos)</t>
  </si>
  <si>
    <t xml:space="preserve">"It is conceivable that more gradual drug tapering may have moderated the observed relapse in the risperidone group or that dose reduction, rather than complete medication discontinuation, may have been sufficient to maintain treatment gains." (1366)
</t>
  </si>
  <si>
    <t>Ruths S, Straand J, Nygaard HA, Aarsland D.</t>
  </si>
  <si>
    <t>Stopping antipsychotic drug therapy in demented nursing home patients: a randomized, placebo-controlled study--the Bergen District Nursing Home Study (BEDNURS).</t>
  </si>
  <si>
    <t>23, 889-895</t>
  </si>
  <si>
    <t>No industry link reported</t>
  </si>
  <si>
    <t>N (purchased from independent pharmacy)</t>
  </si>
  <si>
    <t>haloperidol, olanzapine, risperidone</t>
  </si>
  <si>
    <t>olanzapine</t>
  </si>
  <si>
    <t>"The study was a multicenter double-blind, controlled
 four week intervention. ... Baseline data were recorded during the 2-week period 
before the intervention where after participants were 
consecutively assigned to antipsychotic drug discontinuation 
(intervention group, IG) or no discontinuation 
(reference group, RG) by means of computer generated,
random, permuted blocks of four. In the IG, 
patients received inert placebo capsules consisting 
of lactose, whereas RG patients received identically 
looking capsules containing continued antipsychotic
 drug treatment at current dose. All study medications
 were provided by an independent pharmacy (Kragerø
Tablettproduksjon Ltd, Norway), to maintain blindness,
and dispensed at the same dose frequency as 
baseline treatment. Sealed envelopes, containing 
details of study medication for each patient, were
 available for the nursing home physicians in case of 
serious health events." (890)</t>
  </si>
  <si>
    <t xml:space="preserve"> N</t>
  </si>
  <si>
    <t>"The impact on BPSD of stopping long-term antipsychotic treatment in nursing home patients with dementia" (890)
"The main outcome measure was successful antipsychotic discontinuation, i.e. IG patients still off antipsychotics at study completion." (891)</t>
  </si>
  <si>
    <t>NPI</t>
  </si>
  <si>
    <t>3-62 months (average: 17)</t>
  </si>
  <si>
    <t>"...participants were consecutively assigned to antipsychotic drug discontinuation (intervention group, IG) or no discontinuation (reference group, RG) by means of computergenerated, random, permuted blocks of four." (890)</t>
  </si>
  <si>
    <r>
      <t xml:space="preserve">""Antipsychotic drug therapy in nursing home residents [for BPSDs has] ... modest efficacy (Schneider et al., 1990;
Lanctot et al., 1998; Ballard and Waite, 2006),
 unpredictable individual utility, and a high rate of 
adverse effects (Schneider et al., 2006)..." (889). "BPSD vary considerably over the course of the 
illness (Devenand et al., 1997; Eustace et al., 2002). In
 demented patients on long-term antipsychotic medication, the question often arises whether this treatment should be continued or not. </t>
    </r>
    <r>
      <rPr>
        <b/>
      </rPr>
      <t>In individual patients, 
careful antipsychotic drug withdrawal is essential 
for establishing current treatment effectiveness.</t>
    </r>
    <r>
      <t xml:space="preserve"> In US
nursing homes, antipsychotic utilization is regulated
 by the Omnibus Budget Reconciliation Act (Semla
et al., 1994), including mandatory drug cessation
 attempts at least every six months. This legislation has 
led to substantially less antipsychotic utilization, but 
</t>
    </r>
    <r>
      <rPr>
        <b/>
      </rPr>
      <t>corresponding health outcomes are only scarcely
 documented</t>
    </r>
    <r>
      <t xml:space="preserve"> (Hughes et al., 2000)." (890)</t>
    </r>
  </si>
  <si>
    <t>Careful AP withdrawal is essential for establishing current treatment effectiveness, but health outcomes of such withdrawal are scarcely documented.</t>
  </si>
  <si>
    <t>discontinuation, abrupt drug discontinuation</t>
  </si>
  <si>
    <t>Y
"Secondly, the representativeness of our study
 sample is unknown. The NHPs’ selection of eligible
 patients may have been biased due to concerns for 
negative outcomes in individual patients." (893)</t>
  </si>
  <si>
    <t>"Of the four patients who were restarted on antipsychotics during the intervention, two had stable 
and two had worsening symptom scores after drug
 discontinuation. Factors not addressed by the NPI may
 therefore have influenced this decision, e.g. caregiver
 distress and shortness of available staff time." (893-894)
"More than 50% of the IG group had re-started
antipsychotics 1 month after study completion.
Unfortunately, reasons for this were not investigated.
However, one probable explanation may be that
explicit recommendations from the research group
with regard to further antipsychotic treatment,
based on NPI-assessments during the trial, were not
available at the time when the randomization codes
were broken and the treatment responsibility reverted
back to the nursing home physicians. Re-start of
antipsychotics was commonly initiated within days or
weeks after completing the blinded study, and may
possibly have been prevented or delayed in patients
with low symptom scores. On the other hand,
antipsychotic drug cessations were observed in every
third RG patient after the trial. This was probably
influenced by positive experiences with the trial." (894)</t>
  </si>
  <si>
    <t>"The abrupt drug discontinuation may have contributed to some of the observed discontinuation effects, and stepping down the medication may possibly have produced less pronounced effects, particularly in the few patients using relatively high doses."</t>
  </si>
  <si>
    <t>ANOVA of NPI item scores at baseline, week 1, and week 4</t>
  </si>
  <si>
    <t>Sandler AD, Glesne CE, Bodfish JW.</t>
  </si>
  <si>
    <t>Conditioned placebo dose reduction: a new treatment in attention-deficit hyperactivity disorder?</t>
  </si>
  <si>
    <t>Journal of Developmental and Behavioral Pediatrics</t>
  </si>
  <si>
    <t>31(5), 369-375</t>
  </si>
  <si>
    <t>NIMH</t>
  </si>
  <si>
    <t>amphetamine</t>
  </si>
  <si>
    <t>A "randomized, double-blind, crossover design that included washout, placebo, low dose and high dose conditions of 1 week each)" was followed at first. Only blind phase of this study.</t>
  </si>
  <si>
    <t>"efficacy, side effects, and acceptability of a novel conditioned placebo dose reduction treatment" (370)</t>
  </si>
  <si>
    <t>IOWA-P, IOWA-T</t>
  </si>
  <si>
    <t>"The control group (n _x0001_ 22) took their full, most effective dose of medication for 2 months (FD). The comparison group (n _x0001_ 23) took their most effective dose for 1 month and then took 50% of that dose for the second month (RD group). The experimental group (n _x0001_ 25) had the conditioned placebo dose reduction procedure. They took their most effective dose for the first month plus an additional visually distinctive capsule—the placebo—and then took 50% of that dose for the second month along with the placebo (RD/P). Parent rating scales were obtained 3 times each week and teacher rating scales twice each week to monitor ADHD symptoms and side effects." (371)</t>
  </si>
  <si>
    <t>"For these reasons, parents and professionals are united in the desire to treat children with the lowest effective doses" (369).</t>
  </si>
  <si>
    <t>To determine the lowest effective doses of stimulant medication for children.</t>
  </si>
  <si>
    <t>To determine the lowest effective dose of a drug</t>
  </si>
  <si>
    <t>reduc</t>
  </si>
  <si>
    <t>conditioned placebo dose reduction, dose reduction</t>
  </si>
  <si>
    <t>"Parents were contacted to describe the study
and those who expressed interest came with their child
to an enrollment visit that included detailed description
of the study, informed consent for parents, and child
assent." (370)</t>
  </si>
  <si>
    <t>1 (dose reduction only</t>
  </si>
  <si>
    <t>"A deliberate effort to condition a response to placebo
was made by pairing placebo with stimulant medication,
based on methods described by Suchman and Ader.20 It
is important to note that the conditioned placebo dose
reduction procedure used an ethical “open label” (not
blind) method of treatment delivery. Placebos were administered
with full disclosure, i.e., children and parents
were told explicitly at the beginning of the study that the
inert capsule was a placebo that contained no active
pharmaceutical ingredients. Also, they were told the
study was designed to determine if the procedure was
effective. In keeping with a proof of concept study, we
were neutral regarding the likelihood of success. Positive
expectancy was maintained, however, by referring
to the placebo both as a placebo and as a dose extender.
If either the child or parent raised questions about possible
mechanisms of placebo effects, we briefly discussed
possibilities of mind-body interactions, expectancy,
and conditioning (described as “a kind of
learning”). During the discussion, prompts were given to
solicit questions from parents regarding the placebo, and
parents’ questions were noted to infer their understanding
of and attitudes toward placebo use. Children randomized
to the RD/P group had an additional discussion
of the placebo with the study physician, during which
the green and white placebo capsule was shown to the
children and explained. To standardize the discussion
about the placebo, scripts were developed and pilot
tested on children of different ages. The scripts were
developmental, i.e., there were different scripts for children
of ages 6 to 7 years, 8 to 9 years, and 10 to 12 years." (371)</t>
  </si>
  <si>
    <t>"Rebound effects, irritability, and poor CPT performance would be more likely to occur in subjects on higher doses of stimulants" (p. 374)</t>
  </si>
  <si>
    <t>"" Efforts to decrease doses of stimulants often lead to symptom relapse, even when the
parent wants to have the child on a low dose." (374)" 
"There was a trend for the
children in the full dose group to show deterioration in
CPT performance. This was unexpected but may reflect
the fact that research visits were in the mid-afternoon so
as not to interfere with school, and subjects were likely
to have done their CPTs at a time when they were
“coming off” their dose of stimulant. Rebound effects,
irritability, and poor CPT performance would be more
likely to occur in subjects on higher doses of stimulant
medication. It is also possible that the higher doses of
stimulant needed for behavioral control impaired cognitive
performance." (374)</t>
  </si>
  <si>
    <t>Swanson JM, Greenhill LL, Lopez FA, Sedillo A, Earl CQ, Jiang JG, Biederman J.</t>
  </si>
  <si>
    <t>Modafinil film-coated tablets in children and adolescents with attention-deficit/hyperactivity disorder: results of a randomized, double-blind, placebo-controlled, fixed-dose study followed by abrupt discontinuation.</t>
  </si>
  <si>
    <t>67, 137-147</t>
  </si>
  <si>
    <t>Cephalon</t>
  </si>
  <si>
    <t>modafinil</t>
  </si>
  <si>
    <t>"For the final 2 weeks, patients receiving modafinil either continued to receive modafinil at the dose they had been receiving or were switched to placebo in a randomized, double-blind manner. Patients receiving placebo continued to receive placebo. This double-blinded approach of abrupt discontinuation followed by a 2-week observation period was used to evaluate the occurrence of symptoms of withdrawal or rebound of symptoms of ADHD" (p. 139).</t>
  </si>
  <si>
    <t xml:space="preserve">the efficacy and tolerability of modafinil in children and adolescents with ADHD. </t>
  </si>
  <si>
    <t>ADHD-RS-IV School Version
"mean change in total score from baseline to last visit" BEFORE discontinuation</t>
  </si>
  <si>
    <t>"For the final 2 weeks, patients receiving modafinil either continued to receive modafinil at the dose they had been receiving or were switched to placebo in a randomized, double-blind manner. Patients already receiving placebo continued to receive placebo. This double-blinded approach of abrupt discontinuation followed by a 2-week observation period was used to evaluate the occurrence of symptoms of withdrawal or rebound of symptoms of ADHD." (140)</t>
  </si>
  <si>
    <r>
      <t xml:space="preserve">"Although </t>
    </r>
    <r>
      <rPr>
        <b/>
      </rPr>
      <t>the primary purpose of the observation period of the study was to evaluate the effects of abrupt discontinuation</t>
    </r>
    <r>
      <t>, the study also provided an opportunity to evaluate the recurrence of symptoms of ADHD as well. Few well controlled studies have investigated abrupt discontinuation of medications for ADHD, but, in clinical practice, missed doses of stimulants are thought to lead to worsening of behavior and attention due to rapid loss of efficacy and return toward baseline levels." (143-4)</t>
    </r>
  </si>
  <si>
    <t>To evaluate the effects of abrupt discontinuation of stimulants for ADHD, as missed stimulant doses are thought to lead to worsening of behavior due to rapid loss of efficacy.</t>
  </si>
  <si>
    <t>To evaluate effects of abrupt discontinuation</t>
  </si>
  <si>
    <t>abrupt discontinuation, switch</t>
  </si>
  <si>
    <t>"Few well-controlled studies have investigated abrupt discontinuation of medcications for ADHD..." (143-4)</t>
  </si>
  <si>
    <t>"Few well-controlled studies have investigated abrupt discontinuation of medications for ADHD..." (pp. 143-4)</t>
  </si>
  <si>
    <t>abrupt discontinuation of stimulants rarely investigated</t>
  </si>
  <si>
    <t>"We hypothesized that modafinil would be effective and well tolerated for the treatment of ADHD and would not result in symptoms of withdrawal or rebound symptoms of ADHD when abruptly discontinued. ... Following abrupt discontinuation of modafinil, patients were monitored over a 2-week, double-blind, observation period to evaluate symptoms of withdrawal or rebound of symptoms of ADHD." (138)
There are several more passages (pp. 142-43 and 143-44) where authors come close to acknowledging WDL confounds, but do not clearly state so.</t>
  </si>
  <si>
    <t>"We hypothesized that modafinil would be effective and well tolerated for the treatment of ADHD and would not result in symptoms of withdrawal or rebound symptoms of ADHD when abruptly discontinued." (138)</t>
  </si>
  <si>
    <t>STESS, but via telephone interviews with parents of patients</t>
  </si>
  <si>
    <t>Comparison of STESS scores among modafinial-continued and placebo-switched subgroups during 2 week post-discontinuation phase</t>
  </si>
  <si>
    <t>RE-CHECK THIS MAMA</t>
  </si>
  <si>
    <t xml:space="preserve">Tandon, Rajiv Cucchiaro, Josephine Phillips, Debra Hernandez, David Mao, Yongcai Pikalov, Andrei Loebel, Antony
 </t>
  </si>
  <si>
    <t>A double-blind, placebo-controlled, randomized withdrawal study of lurasidone for the maintenance of efficacy in patients with schizophrenia</t>
  </si>
  <si>
    <t>Journal of Psychopharmacology</t>
  </si>
  <si>
    <t>30(1), 69-77</t>
  </si>
  <si>
    <t>USA, Slovakia, Russia, Serbia, France, South Africa, Italy</t>
  </si>
  <si>
    <t>Sunovion Pharmaceuticals; Takeda Pharmaceuticals International</t>
  </si>
  <si>
    <t>NCT01435928</t>
  </si>
  <si>
    <t>Schizophrenia</t>
  </si>
  <si>
    <t>lurasidone</t>
  </si>
  <si>
    <t>unclear</t>
  </si>
  <si>
    <r>
      <t xml:space="preserve">"Patients who met the criteria
for clinical stability during the open-label stabilization phase
were randomized at baseline of the double-blind phase via an
interactive voice/web response system to receive lurasidone or
identically-matched placebo (in a 1:1 ratio) for up to 28 weeks.
 None of the investigators, study staff, or patients had access to the randomization assignment." (p. 71)
</t>
    </r>
    <r>
      <rPr>
        <b/>
      </rPr>
      <t>But then the authiors continue, describing but not stating a breaking of the blind for dose adjustements:</t>
    </r>
    <r>
      <t xml:space="preserve">
"The initial dose of lurasidone in
the double-blind phase of the study was the same as the final
open-label dose; </t>
    </r>
    <r>
      <rPr>
        <b/>
      </rPr>
      <t>adjustments within the range of lurasidone 40
mg/d–80 mg/d were then permitted (dose increase at weekly
intervals and dose reduction as needed for tolerability)</t>
    </r>
    <r>
      <t>." (p. 71)</t>
    </r>
  </si>
  <si>
    <t>"The objective of this study was to evaluate the efficacy of lurasidone as a maintenance treatment for patients with schizophrenia using a well-established, placebo-controlled study design."</t>
  </si>
  <si>
    <t>PANSS, CGI-S</t>
  </si>
  <si>
    <t>"Patients who met the criteria for clinical stability during the open-label stabilization phase were randomized at baseline of the double-blind phase via an interactive voice/web response system to receive lurasidone or identically-matched placebo (in a 1:1 ratio) for up to 28 weeks."</t>
  </si>
  <si>
    <t>"The objective of the double-blind phase was to assess the efficacy of continued treatment with lurasidone versus switching to placebo for preventing relapse in patients who had maintained clinical stability with lurasidone for at least 12 weeks."</t>
  </si>
  <si>
    <t>To test lurasidone in preventing relapse in patients clinically stable on the drug for 12 weeks.</t>
  </si>
  <si>
    <t>withdrawal, "randomiz[ation] to receive placebo"</t>
  </si>
  <si>
    <t>SAS, BARS, AIMS, C-SSRS</t>
  </si>
  <si>
    <t>Troost, Pieter, BERTINE E. LAHUIS, MARK-PETER STEENHUIS, CEES E. J. KETELAARS, JAN K. BUITELAAR, HERMAN VAN ENGELAND, 
LAWRENCE SCAHILL, RUUD B. MINDERAA, AND PIETER J. HOEKSTRA</t>
  </si>
  <si>
    <t>Long-term effects of risperidone in children with autism spectrum disorders: a placebo discontinuation study.</t>
  </si>
  <si>
    <t>44(11),1137–1144</t>
  </si>
  <si>
    <t>Korczak</t>
  </si>
  <si>
    <t>Yes (Janssen-Cilag)</t>
  </si>
  <si>
    <r>
      <t xml:space="preserve">"This 24-week open-label treatment was followed by a </t>
    </r>
    <r>
      <rPr>
        <b/>
      </rPr>
      <t>double-blind</t>
    </r>
    <r>
      <t xml:space="preserve"> placebo substitution phase, consisting of either 3 weeks of taper and 5 weeks of placebo only or continuing use of risperidone."</t>
    </r>
  </si>
  <si>
    <t>Y - "A further limitation was that the investigators who performed all pre- and posttreatment assessments were not blinded for side effects."</t>
  </si>
  <si>
    <t>"... this study aimed to investigate
the efficacy and safety of risperidone during a period of 
6 months." (1138)</t>
  </si>
  <si>
    <t>differences in relapse rate between both treatments groups (PBO and maintenance)</t>
  </si>
  <si>
    <t>"Short-term responders to risperidone as assessed after 8 weeks continued treatment for another 16 weeks. This 24-week open-label treatment was followed by a double-blind placebo substitution phase, consisting of either 3 weeks of taper and 5 weeks of placebo only or continuing use of risperidone." (from Abs, 1137) "Children on effective psychotropic drug treatment for disruptive behavior were excluded. Ineffective medications were gradually withdrawn in a 7- to 28-day wash-out period" (1138). "Then, patients were randomly assigned to either continuing use of risperidone, or gradual placebo withdrawal during 3 weeks, followed by 5 weeks on placebo  only. ... For the placebo group, entry doses were reduced by 25% per week for 3 consecutive weeks. After full placebo substitution, the placebo group remained on placebo for 5 weeks. The active treatment group remained on risperidone for 8 weeks. No other adjustments were permitted in either treatment group in this study period; however, both the active treatment group and the placebo group could have the dose reduced for treatment emergent effects." (1140)</t>
  </si>
  <si>
    <t>"... this study aimed to investigate the efficacy and safety of risperidone during a period of 6 months. Ethical considerations obviously limit the feasibility of placebo-controlled designs during such a time span. Instead, we used a placebo discontinuation design in which short-term responders to risperidone after 6 months were randomly assigned to either continuing the active agent or to a gradual placebo withdrawal. Short-term responding was evaluated at 8 weeks of treatment. Differences in relapse  rates between risperidone and placebo would indicate whether the long-term open-label response is a true drug effect (Scahill et al., 2001)." (1138)</t>
  </si>
  <si>
    <t>To overcome ethical issues in long-term placebo-controlled RCTs of APs.</t>
  </si>
  <si>
    <t>double-blind discontinuation, gradual placebo withdrawal</t>
  </si>
  <si>
    <t>"To minimize any potential for discontinuation symptoms, which may have compromised the blinding, the risperidone dose was tapered over an extended period of 3 weeks in the placebo group." (1138)</t>
  </si>
  <si>
    <t>"to minimize any potential for discontinuation symptoms, which may have compromised the blinding..."</t>
  </si>
  <si>
    <t>prevent or reduce wdl symptoms, which may compromise the blinding</t>
  </si>
  <si>
    <t>"Safety was monitored by
 routine laboratory tests, electrocardiography, and physical examination
before treatment, at weeks 8 and 24, and at study end. Weight
and vital signs were assessed every 4 weeks in the open-label phase of
the study and weekly in the discontinuation phase. Also, each time, investigators inquired about health problems, intercurrent illness,
concomitant medications, and administered a 32-item questionnaire 
concerning energy level, muscle stiffness, motor restlessness,
 bowel and bladder habits, sleep, and appetite. Neurological side
 effects were assessed with the ...Simpson-Angus Scale rating
 extrapyramidal symptoms (Simpson and Angus, 1970) and the
 Abnormal Involuntary Movement Scale..." (1139-1140)</t>
  </si>
  <si>
    <t>"Also, no withdrawal symptoms were reported on discontinuing risperidone" (1143)</t>
  </si>
  <si>
    <t>Recorded frequency and compared between treatment groups</t>
  </si>
  <si>
    <r>
      <t>"A further limitation was that the investigators who performed all pre- and posttreatment assessments</t>
    </r>
    <r>
      <rPr>
        <u/>
      </rPr>
      <t xml:space="preserve"> were not blinded for side effects</t>
    </r>
    <r>
      <t xml:space="preserve">. To minimize any potential for </t>
    </r>
    <r>
      <rPr>
        <u/>
      </rPr>
      <t>discontinuation symptoms, which may have compromised the blinding</t>
    </r>
    <r>
      <t>, the risperidone dose was tapered over an extended period of 3 weeks in the placebo group."</t>
    </r>
  </si>
  <si>
    <t>Ulfvarson J., Adami J., Wredling R., Kjellman B., Reilly M., Von Bahr C.</t>
  </si>
  <si>
    <t>Controlled withdrawal of selective serotonin reuptake inhibitor drugs in elderly patients in nursing homes with no indication of depression.</t>
  </si>
  <si>
    <t>European Journal of Clinical Pharmacology</t>
  </si>
  <si>
    <t>59: 735–740</t>
  </si>
  <si>
    <t>Sweden</t>
  </si>
  <si>
    <t>The Swedish Foundation for Health Care Sciences and Allergy Research and the Federation of County Councils, Stockholm County Council, R&amp;D Department</t>
  </si>
  <si>
    <t>citalopram, sertraline</t>
  </si>
  <si>
    <t>"study the effects of removing SSRI drugs" (736)
MADRS</t>
  </si>
  <si>
    <t>MADRS</t>
  </si>
  <si>
    <t>2.2±1.3 years</t>
  </si>
  <si>
    <r>
      <t xml:space="preserve">"All enrolled patients were randomized to either the intervention group, which meant withdrawal of SSRI by </t>
    </r>
    <r>
      <rPr>
        <b/>
      </rPr>
      <t>halving the dose for a few days</t>
    </r>
    <r>
      <t xml:space="preserve"> before cessation, or the control group (no change in treatment)."  (736)</t>
    </r>
  </si>
  <si>
    <t>Not abrupt: percentage reduction per step</t>
  </si>
  <si>
    <r>
      <t xml:space="preserve">"The prevalence of major depression in the population is about 5%. Among elderly people, the prevalence is as high as 15% [6, 10, 11]" ..."After scrutinizing medical records of patients living in nursing homes, we found that </t>
    </r>
    <r>
      <rPr>
        <b/>
      </rPr>
      <t>SSRI drugs are taken by about 40% of the patients, which seems to contradict the statement of under-treatment. Therefore, the aim of the investigation was to study the effects of removing SSRI drugs in nursing home patients who had no documented indication or symptoms of depression."</t>
    </r>
  </si>
  <si>
    <t xml:space="preserve">To study the effect of removing SSRIs in nursing home patients with no documented indication or depression symptoms. </t>
  </si>
  <si>
    <t xml:space="preserve">Controlled withdrawal, </t>
  </si>
  <si>
    <t>2nd party</t>
  </si>
  <si>
    <t>"The responsible physicians recorded no withdrawal symptoms" (737)
"The responsible physician did not spontaneously record any withdrawal symptoms after discontinuing the SSRI therapy." (739)</t>
  </si>
  <si>
    <t>Spontaneous physician evaluation</t>
  </si>
  <si>
    <t>Vaishnavi S, Gadde K, Alamy S, Zhang W, Connor K, Davidson JR.</t>
  </si>
  <si>
    <t>Modafinil for atypical depression: effects of open-label and double-blind discontinuation treatment.</t>
  </si>
  <si>
    <t>26:373–378</t>
  </si>
  <si>
    <t>"This is a 12-week, open-label study with modafinil followed by a 12-week, double-blind, randomized parallel treatment period with either modafinil or matching placebo."
"... were
randomly assigned to either (1) continue treatment with
modafinil at their current dose or (2) switch to treatment with
matching placebo for 12 weeks for the double-blind portion
of the trial. ... Randomization was
achieved in the following way: random numbers were chosen
from a statistical distribution with a computer program and
each patient was assigned a number. Those patients who
randomly received a certain number or higher from the
computer program were placed in one group, whereas the
remaining patients were placed in the other group." (p. 374)</t>
  </si>
  <si>
    <t>"Our aim in this 6-month study was to evaluate the effectiveness and safety of open label modafinil (200–400 mg/d) as monotherapy in adults with major depression with atypical features, followed by a double-blind, placebo-controlled, relapse prevention phase. "</t>
  </si>
  <si>
    <t>HAM-D-29</t>
  </si>
  <si>
    <t>"This is a 12-week, open-label study with modafinil followed by a 12-week, double-blind, randomized parallel treatment period with either modafinil or matching placebo." (374) "Patients who demonstrated at least minimal improvement after 12 weeks (ie, CGI-Improvement score _x0002_ 3) were randomly assigned to either (1) continue treatment with modafinil at their current dose or (2) switch to treatment with matching placebo for 12 weeks for the double-blind portion of the trial."</t>
  </si>
  <si>
    <t>"We also wanted to test modafinil’s efficacy for relapse prevention with the double-blind, placebo-controlled portion of the study."</t>
  </si>
  <si>
    <t>To test modafinil's efficacy in relapse prevention by means of a double-blind, placebo controlled design.</t>
  </si>
  <si>
    <t>"double-blind discontinuation treatment".  11/29/15 DC: It just dawned on me that abrupt discontinuation is called "relapse prevention" in some studies, like this one.</t>
  </si>
  <si>
    <t>"Safety evaluation included changes in vital signs and weight, and emergence of adverse events rated as moderate or severe (increase of 2 or more points at any time for any symptom compared with baseline level of severity)."</t>
  </si>
  <si>
    <r>
      <t xml:space="preserve">"Safety evaluation included changes in vital signs and weight, and emergence of adverse events rated as moderate or severe (increase of 2 or more points at any time for any symptom compared with baseline level of severity)."
"Thirteen dropped out because of loss to follow-up (n = 3), </t>
    </r>
    <r>
      <rPr>
        <b/>
      </rPr>
      <t>adverse effects</t>
    </r>
    <r>
      <t xml:space="preserve"> (n = 3), rash from yard work (n = 1), time commitments (n = 2), unrelated
TABLE 1. Patient Characteristics at Baseline
chest pain (n = 1), worsening depression (n = 1), and unknown reasons (n = 2)." </t>
    </r>
  </si>
  <si>
    <t>van Reekum R, Clarke D, Conn D, Herrmann N, Eryavec G, Cohen T, Ostrander L.</t>
  </si>
  <si>
    <t>A randomized, placebo-controlled trial of the discontinuation of long-term antipsychotics in dementia.</t>
  </si>
  <si>
    <t>International Psychogeriatrics</t>
  </si>
  <si>
    <t>14(2), 197-210</t>
  </si>
  <si>
    <t>Canada</t>
  </si>
  <si>
    <t>loxapine</t>
  </si>
  <si>
    <t>perphenazine</t>
  </si>
  <si>
    <t>levomepromazine</t>
  </si>
  <si>
    <t>"A randomized, double-blind, placebocontrolled study design was used. A random number table was used to allocate subjects to receive either continued antipsychotic treatment at the current dose or to receive identical placebo. The
study comprised three distinct periods:
a 2-week pretrial period, a 2-week dose
reduction period, and a 6-month study
period. During all study periods, medications,
including placebo, were placed
into identical capsules to maintain blindness." (200)</t>
  </si>
  <si>
    <t>Y
"Interestingly, Figure 1 appears to
show significant improvement in both
groups’ behavior over the course of the
week between the start visit (Sl) and
Visit 1, during which time subjects were
 still receiving their antipsychotic medication
but in a single-blind fashion. A
possible explanation for this is placebo
and Hawthorne effects. Although the
nature of the intervention was clearly
described to all involved in the study,
 there was nonetheless the belief
(expressed to research staff by the clinical
staff) that the subjects’ behaviors
had changed due to their “new medication.”
This belief may have been in part
due to the fact that the old medication
was repackaged into identical capsules.
Therefore, it appears that the clinical
staff were influenced by the repackaging
of the medications. Education for
clinical staff appears to be indicated by
this finding." (207)</t>
  </si>
  <si>
    <t>"The goal of the current study is to
investigate the behavioral impact of the
discontinuation of antipsychotics in
residents with dementia in long-termcare
institutions. The second goal is to identify clinical predictors of safe
antipsychotic discontinuation, so that
antipsychotic discontinuation may be
targeted to those most likely to benefit.
Finally, the study assesses for potential
improvements in the realms of cognition,
mood, function, and extrapyramidal
symptoms that may occur upon
antipsychotic discontinuation." (199-200)</t>
  </si>
  <si>
    <t>BEHAVE-D</t>
  </si>
  <si>
    <t xml:space="preserve">"The study comprised three distinct periods: a 2-week pretrial period, a 2-week dose reduction period, and a 6-month study period. During all study periods, medications, including placebo, were placed into identical capsules to maintain blindness. Duration of the trial was 26 weeks postdiscontinuation of the antipsychotic, which included 15 visits." (200) "The 2 weeks following this singleblind period involved dose reduction of the original medication for the withdrawal group. Original medication was halved for the first week of the dose
reduction period and the remaining dose was halved for the second week. All
other regularly prescribed psychotropic medications were continued and no new psychotropics were added during the study. All subjects received a standard order for lorazepam 0.5-1.0 mg every 8 hours on a per-need basis for agitation. All other “if needed” medications for behavior were discontinued. The frequency of lorazepam use was documented and is one of the outcome measures." (201) </t>
  </si>
  <si>
    <r>
      <t xml:space="preserve">"...pharmaceutical approaches to the management of these behaviors are frequently employed. Antipsychotics remain the best-studied class of medications for most behavioral problems in
dementia, and are generally recommended as the drugs of first choice for most acute behavioral disturbances in dementia (Herrmann &amp; Lanctot, 1997). ... Even for acute behavioral management, though, the evidence suggests that typical antipsychotics (neuroleptics) exhibit limited efficacy, with response rates of approximately 60% versus nearly 40% for placebo (Schneider et al., 1990). ... We also know that
behavioral changes in dementia show variability over the course of the illness, and that behavioral problems may be temporarily exacerbated by transient influences such as environmental
change, urinary tract infections, pain, and a host of other influences. This variability may help to explain the high placebo response rate found in studies of the acute efficacy of antipsychotics ... {T]these issues have for some time led to concern related to the long-term use of these medications... Studies have shown a significant decline in the use of antipsychotics since the introduction of this legislation (Rovner et al., 1992; Shorr et al., 1994). The OBRA legislation has been helpful; however, </t>
    </r>
    <r>
      <rPr>
        <b/>
      </rPr>
      <t>it remains true that we still do not know what  effect the discontinuation of antipsychotics will have in this population.</t>
    </r>
    <r>
      <t xml:space="preserve"> ... </t>
    </r>
    <r>
      <rPr>
        <b/>
      </rPr>
      <t>The study reported herein adds to the available evidence by addressing some of the methodological issues of the research to date.</t>
    </r>
    <r>
      <t xml:space="preserve"> This study is of significantly greater duration than
either of the two currently available RCTs. In contrast to the study of Cohen- Mansfield and colleagues (1999), this study does not include lorazepam use as an inclusion criterion and the inclusion
criteria specify at least 6 months of antipsychotic use. This study also includes intent-to-treat analyses. In contrast to the study of Bridges-Parlet and coworkers (1997), this study employs a broader range of outcome measures, and has less potential for referral bias." (199)</t>
    </r>
  </si>
  <si>
    <t>To document the effects of discontinuing APs, potentially harmful drugs used with dementia patients, by conducting a study with better methodology than previous studies.</t>
  </si>
  <si>
    <t xml:space="preserve"> discontinuation</t>
  </si>
  <si>
    <t>"Although the
nature of the intervention was clearly
described to all involved in the study,
 there was nonetheless the belief
(expressed to research staff by the clinical
staff) that the subjects’ behaviors
had changed due to their “new medication.”
This belief may have been in part
due to the fact that the old medication
was repackaged into identical capsules.
Therefore, it appears that the clinical
staff were influenced by the repackaging
of the medications. Education for
clinical staff appears to be indicated by
this finding." (207)</t>
  </si>
  <si>
    <t>ESRS</t>
  </si>
  <si>
    <t>Volavka J, Cooper TB, Czobor P, Lindenmayer JP, Citrome LL, Mohr P, Bark N.</t>
  </si>
  <si>
    <t>High-dose treatment with haloperidol: the effect of dose reduction.</t>
  </si>
  <si>
    <t>20(2), 252-256</t>
  </si>
  <si>
    <t>Schizophrenia or Schizoaffective</t>
  </si>
  <si>
    <t>"The study used double-blind procedures."
"Psychiatrists who were "blinded" to the subjects' group membership prescribed lorazepam as needed for treatment of agitation or insomnia. "</t>
  </si>
  <si>
    <t>"The purpose of this study was to determine whether high-dose, long-term antipsychotic treatment prescribed on the basis of clinical judgment can be justified."</t>
  </si>
  <si>
    <t>PANSS, NOSIE, AIMS</t>
  </si>
  <si>
    <t>"Qualifying subjects were randomly assigned to either the experimental group or the control group. Blood samples were obtained every 3 weeks. The results of haloperidol assay were available on the same day, and the dose was adjusted as necessary. The experimental group experienced a gradual dose reduction over a period of 12 weeks. This rate of dose reduction was selected on the basis of results from a previous study 7 to minimize the risk of clinical deterioration during the reduction period. The goal of the reduction schedule was to achieve a plasma level range of 8 to 12 ng/mL, with a target of 10 ng/mL. The rationale for this target was based on clinical evidence.1, 2 The dose reduction was planned individually depending on the patient's baseline plasma level, and doses were adjusted to conform to the individualized plan of gradual plasma level reduction." (2 of 6)</t>
  </si>
  <si>
    <r>
      <t xml:space="preserve">"Higher doses of antipsychotics are sometimes used for patients who are seen as nonresponsive or belligerent.4,5 The efficacy of these higher plasma levels has not been established. </t>
    </r>
    <r>
      <rPr>
        <b/>
      </rPr>
      <t>To determine whether high doses of haloperidol that were prescribed by treating psychiatrists under clinical conditions were necessary</t>
    </r>
    <r>
      <t>, 13 patients with chronic schizophrenia who were receiving at least 50 mg of haloperidol (or equivalent) a day were selected for gradual dose reductions."</t>
    </r>
  </si>
  <si>
    <t>To determine whether high doses of NLPs were really necessary.</t>
  </si>
  <si>
    <t>To evaluate whether high doses of a dug were necessary</t>
  </si>
  <si>
    <t>dose reduction</t>
  </si>
  <si>
    <t>"Much has been learned about the optimal dosing (and optimal therapeutic plasma levels) for the patients with acutely exacerbating schizophrenia. In such patients, haloperidol plasma levels exceeding 12 ng/mL bring essentially no increase in clinical efficacy,1 may result in unacceptable extrapyramidal side effects,2 and may worsen negative symptoms. Furthermore, plasma levels exceeding 12 ng/mL bring essentially no increase of the dopamine D2 receptor occupancy in the human striatum."
"The experimental group experienced a gradual dose reduction over a period of 12 weeks. This rate of dose reduction was selected on the basis of results from a previous study 7 to minimize the risk of clinical deterioration during the reduction period. The goal of the reduction schedule was to achieve a plasma level range of 8 to 12 ng/mL, with a target of 10 ng/mL. The rationale for this target was based on clinical evidence.1, 2"</t>
  </si>
  <si>
    <t>"to minimize the risk of clinical deterioration during the reduction period"; "to achieve a plasma [HPL] level range of 8-12 ng/ml ... based on clinical evidence" [cites 2 sources]</t>
  </si>
  <si>
    <t>prevent or reduce clinical deterioration</t>
  </si>
  <si>
    <t>PANSS, AIMS, Simpson-Angus Scale</t>
  </si>
  <si>
    <t>""The benign outcome of the dose reduction we observed was at least partly due to the fact that the reduction"
"was slow and that it stopped when a rationally selected, presumably optimal plasma level (approximately 10 ng/mL) was reached. Using a faster reduction rate and a lower target plasma level may have resulted in clinical deterioration.15" (p. 5/6)</t>
  </si>
  <si>
    <t>Baandrup L(1), Lindschou J(2), Winkel P(2), Gluud C(2), Glenthoj BY(1).</t>
  </si>
  <si>
    <t>Prolonged-release melatonin versus placebo for benzodiazepine discontinuation in 
patients with schizophrenia or bipolar disorder: A randomised,
placebo-controlled, blinded trial.</t>
  </si>
  <si>
    <t>World Journal of Biological Psychiatry</t>
  </si>
  <si>
    <t>17, 514-524</t>
  </si>
  <si>
    <t>Denmark</t>
  </si>
  <si>
    <t>The Research Fund of the Mental Health Service of the Capital Region in Denmark, Axel Thomsen and Martha Thomsen Foundation, The Lundbeck Foundation Centre of Clinical Intervention and Neuropsychiatric Schizophrenia Research</t>
  </si>
  <si>
    <t>NCT01431092</t>
  </si>
  <si>
    <t>Schizophrenia, Schizoaffective Disorder and Bipolar Affective Disorder</t>
  </si>
  <si>
    <t>BZD</t>
  </si>
  <si>
    <t>Clonazepam (27), oxazepam (16), zopiclone (4), nitrazepam (3), zolpidem (2), diazepam (1)</t>
  </si>
  <si>
    <t>clonazepam</t>
  </si>
  <si>
    <t>oxazepam</t>
  </si>
  <si>
    <t>zopiclone</t>
  </si>
  <si>
    <t>nitrazepam</t>
  </si>
  <si>
    <t>zolpidem</t>
  </si>
  <si>
    <t>diazepam</t>
  </si>
  <si>
    <t>"Trial participants, staff, and outcome assessors were "blinded to the allocated treatment. We maintained blinding using matching placebo and an indepen- dent unit to perform the randomisation and do the packaging and labelling of the trial medication. Both PRM and placebo were encapsulated in lactose- containing gelatine capsules to optimise the blind- ing. Thus, the placebo was matched to the study medication for taste, smell, colour, size and solubil- ity. CTU held the randomisation code and the trial was not un-blinded until all data were registered, primary analyses finished and conclusions drawn" (p. 517)</t>
  </si>
  <si>
    <t>...we investigated the efficacy of add-on PRM compared with placebo as a facilitator of reduction or discontinuation of chronic use of benzodiazepines or benzodiazepine-like drugs in patients diagnosed with schizophrenia or bipolar disorder." (p. 515) 
"The primary outcome was mean benzodiazepine daily dosage at 24 weeks." (Abstract, p. 517)</t>
  </si>
  <si>
    <t>mean 10.4 ± 7.7 years on BZDs</t>
  </si>
  <si>
    <t>"After informed consent and baseline examinations, all
trial participants were instructed to gradually reduce
their usual benzodiazepine dosage (including benzodiazepine-
related drugs) at an approximate rate of
10 – 20% every second week. This rate of benzodiazepine
tapering has been recommended internationally
(Ashton 2005). We aimed for this withdrawal rate
as the first steps of tapering. Subsequently, withdrawal
rate was decided upon in close collaboration with
each participant. If necessary, the discontinuation
could be temporarily paused, but participants were
continuously encouraged to continue the withdrawal
process. If treated with short-acting benzodiazepine
derivatives (elimination half-life 24 h or less), the participants
were offered the possibility to switch to a
long-acting benzodiazepine (diazepam substitution,
run-in phase) before beginning trial medication.
We examined participants at baseline and after 8,
16 and 24 weeks. These examinations were conducted
at the research unit hosting the trial or as a home visit
according to the preference of each participant.
A total of 13 participants chose the option of home
visits for the regular assessments. None of these participants
lived independently, and they hardly ever
left the institutions in which they lived. In between
these visits, we contacted the participants weekly by
telephone to adjust the benzodiazepine dose reduction
and provide information and general support. All
trial procedures were delivered individually." (516)</t>
  </si>
  <si>
    <t>"International treatment guidelines
recommend only short-term treatment (days to
weeks) with benzodiazepines (Baldwin et al. 2013),
but prescriptions often continue for extended periods
representing an additional burden of adverse reactions.
These include sedation, risk of falls, psychological
and physical dependence, development of
tolerance, risk of addiction, decline of cognitive abilities,
and increased risk of dementia (Wu et al. 2009;
Billioti de et al. 2012; Dold et al. 2012; Baldwin et al.
2013). In addition, recent observational studies have
found an association of increased mortality with benzodiazepine
– antipsychotic combination treatment in
patients with schizophrenia (Baandrup et al. 2010;
Tiihonen et al. 2012)." (p. 514)
"Supplementary melatonin, in particular
PRM, is therefore a candidate drug when aiming to
facilitate discontinuation of long-term benzodiazepine
use, especially in patients with schizophrenia
or bipolar disorder due to the disrupted secretory
pattern of endogenous melatonin. This indication for
melatonin has not previously been investigated in
chronically medicated mentally ill patients." (p. 515)</t>
  </si>
  <si>
    <t>BZDs are taken longer than indicated and produce major adverse effects on all spheres of functioning. Supplementary melatonin could facilitate discontinuation of BZDs.</t>
  </si>
  <si>
    <t>To help patients achieve successful discontinuation</t>
  </si>
  <si>
    <t>discontinuation, reduction</t>
  </si>
  <si>
    <t>"This rate of benzodiazepine
tapering has been recommended internationally
(Ashton 2005)." (516)</t>
  </si>
  <si>
    <t>consistent with previous recommendations</t>
  </si>
  <si>
    <t>according to 1 cited source</t>
  </si>
  <si>
    <t>Y
"When taking into consideration
that the participants had been treated with
benzodiazepines for a decade and had considered it
a more or less integrated part of themselves, it was
remarkable how dedicated and involved in the trial
the patients became when they were informed about
the adverse reactions of chronic benzodiazepine use.
This engagement was also reflected in the rates of
trial completion and benzodiazepine cessation in
both treatment groups, which were higher than in
most other discontinuation studies. A review of benzodiazepine
discontinuation trials found an overall
cessation proportion of 22 – 28% in studies recruiting
patients from general practice or outpatient settings
with only minor psychiatric morbidity (Parr et al.
2009). In the current trial, the mean benzodiazepine
daily dosage at follow-up was comparably low
between the intervention groups, indicating that the
closely monitored gradual dose reduction regimen
applied in this trial was successful in itself. It was
possible to reduce the benzodiazepine dosage markedly,
and for many patients to cease chronic benzodiazepine
treatment, within 6 months, when a
gradual and continuously guided taper regimen was
applied. However, in this context of closely guided
and monitored benzodiazepine dose reduction it was
not possible to show an additional facilitating effect
of add-on treatment with PRM." (523)</t>
  </si>
  <si>
    <t>Education around discontinuation and adverse effects of BZDs, weekely contacts by telephone or home vists "to adjust the benzodiazepine dose reduction and provide information and general support. All trial procedures were delivered individually." (516)</t>
  </si>
  <si>
    <t>Guided</t>
  </si>
  <si>
    <t>Flexible schedule
Patient education supplemented
Drug supplemented (alternative)</t>
  </si>
  <si>
    <t>Benzodiazepine Withdrawal Symptom Questionnaire (BWSQ-2)
Other general AE observations and questions</t>
  </si>
  <si>
    <t>BWSQ</t>
  </si>
  <si>
    <t>Totale BSWQ score reported</t>
  </si>
  <si>
    <t>Baillargeon L, Landreville P, Verreault R, Beauchemin JP, Grégoire JP, Morin CM.</t>
  </si>
  <si>
    <t>Discontinuation of benzodiazepines among older insomniac adults treated with cognitive-behavioural therapy combined with gradual tapering: a randomized trial.</t>
  </si>
  <si>
    <t>Canadian Medical Association Journal</t>
  </si>
  <si>
    <t>169 (10), 1015-20</t>
  </si>
  <si>
    <t>National Health Research and Development Program, Health Canada</t>
  </si>
  <si>
    <t>Insomnia, BZD use at bedtime for 3 months</t>
  </si>
  <si>
    <t>Sleep-Wake Disorders</t>
  </si>
  <si>
    <t>Unspecified BZD</t>
  </si>
  <si>
    <t>To [compare] "...the efficacy of tapering plus cognitive-behavioural therapy for insomnia with tapering alone in reducing the use of hypnotics by older adults with insomnia" page 1015</t>
  </si>
  <si>
    <t>benzodiazepine discontinuation, blood screening, ability to sustain discontinuation for longer periods</t>
  </si>
  <si>
    <t>152 ± 122 months of BZD use</t>
  </si>
  <si>
    <t xml:space="preserve">"Gradual tapering began concurrently
 with the initiation of cognitive behavioural 
therapy and was supervised
 by 1 of the 3 study physicians,
 who met with each participant weekly
 over an 8-week period. The proposed schedule was a 25% reduction of dosage at 1- or 2-week intervals. At each visit, the physician looked for withdrawal symptoms and prescribed either the same or a lower dosage, depending on the patient’s symptoms." (PAGE 1016) 
</t>
  </si>
  <si>
    <t>"Older people frequently take prescribed hypnotics on a long-term basis.1–5 Regular use of benzodiazepine
hypnotics is not recommended for protracted periods because their long-term efficacy remains unproven;6 in addition, there is a risk of dependence,7,8 and
use of the drugs leads to memory impairment, daytime drowsiness,7,9 falls resulting in fractures10,11 and motor vehicle
crashes.12 Guidelines recommend limiting the use of benzodiazepine hypnotics to 4 weeks.9,13 Nevertheless, benzodiazepine
use is often prolonged because insomnia is a chronic problem.1,5,14 The usual clinical management of benzodiazepine dependence
is gradual tapering, but when used alone this method has not proven highly effective in achieving longterm discontinuation, and 50% to 60% of users resume use of their medication during the month following the end of the withdrawal period.15,16. Given that withdrawal of the hypnotic
agent and cognitive-behavioural therapy are complementary approaches, we hypothesized that combining them
would be more effective than the usual method of progressive withdrawal." (1015)</t>
  </si>
  <si>
    <t>To establish optimal support methods when withdrawing from harmful BZDs.</t>
  </si>
  <si>
    <t xml:space="preserve">Discontinuation, tapering, "gradual tapering," withdrawal, "progressive withdrawal," dosage, reduction, BZD cessation, "BZD free" </t>
  </si>
  <si>
    <t>"The proposed schedule was a 25% reduction of dosage at 1- or 2-week intervals. At each visit, the physician looked for withdrawal symptoms and prescribed either the same or a lower dosage, depending on the patient’s symptoms." Page 1016</t>
  </si>
  <si>
    <t>Determined by clinician based on patient's wdl symptoms</t>
  </si>
  <si>
    <t>determined by clinician based on wdl symptoms</t>
  </si>
  <si>
    <t xml:space="preserve">Symptom guided by MD (though 25% reduction of disage at 1-2 week intervals was proposed) </t>
  </si>
  <si>
    <t>5 - 10 wks</t>
  </si>
  <si>
    <t xml:space="preserve">One group met with a psychologist in 8 small-group weekly sessions. Tapering supervised by physician, who met weekly with each participant over an 8 week period. </t>
  </si>
  <si>
    <t>Provider education supplemented; Symptom guided</t>
  </si>
  <si>
    <t>Baldwin DS, Cooper JA, Huusom AK, Hindmarch I.</t>
  </si>
  <si>
    <t>A double-blind, randomized, parallel-group, flexible-dose study to evaluate the tolerability, efficacy and effects of treatment discontinuation with escitalopram and paroxetine in patients with major depressive disorder.</t>
  </si>
  <si>
    <t>International Clinical Psychopharmacology</t>
  </si>
  <si>
    <t>UK, Austria, Belgium, France, Ireland, Lithuania</t>
  </si>
  <si>
    <t>Lundbeck</t>
  </si>
  <si>
    <t>paroxetine, escitalopram</t>
  </si>
  <si>
    <t>"Treatment was in the form of tablets of identical appearance, taste and smell. Patients were assigned to escitalopram or paroxetine treatment according to a computer-generated randomization list drawn up by H. Lundbeck A/S. The details of the randomization series were unknown to any of the investigators and were contained in a set of sealed opaque envelopes. At each study centre, sequentially enrolled patients were as- signed the lowest randomization number available. All study personnel and participants were blinded to treat- ment assignment for the duration of the study."
"To ensure that patients and investigators remained blinded during treatment discontinuation, patients in each treatment group entered a 1- or 2-week tapered withdrawal period randomly scheduled between weeks 28 and 31 (Fig. 1b)." (PAGE 161)</t>
  </si>
  <si>
    <t>"The primary objective of this study was to examine systematically the emergence of discontinuation effects during treatment interruption and during final tapered withdrawal at the end of the study."</t>
  </si>
  <si>
    <r>
      <t xml:space="preserve">"The primary objective of this study was to </t>
    </r>
    <r>
      <rPr>
        <b/>
      </rPr>
      <t>examine systematically the emergence of discontinuation effects during treatment interruption and during final tapered withdrawal at the end of the study."</t>
    </r>
    <r>
      <t xml:space="preserve"> "There was a brief interruption (3–5 days) of active treatment (placebo substitution) in the continuation period (Fig. 1a). </t>
    </r>
    <r>
      <rPr>
        <b/>
      </rPr>
      <t>The interruption was designed to mimic non compliance</t>
    </r>
    <r>
      <t>. ... To ensure that patients and investigators remained blinded during treatment discontinuation, patients in each treatment group entered a 1- or 2-week tapered withdrawal period randomly scheduled between weeks 28 and 31. Patients who were treated with the high dose received the low dose during the first week, and then alternate-day dosing with the low dose during the second week. Patients who were treated with the low drug dose throughout the maintenance period were tapered over 1 week using alternate-day dosing of the low dose. The final safety follow-up was completed at week 34, which was 2 weeks after the final taper assessment and at least 3 weeks after the last intake of active medication." (161)</t>
    </r>
  </si>
  <si>
    <t>To evaluate discontinuation or withdrawal effects</t>
  </si>
  <si>
    <t>brief treatment interruption &amp; tapered withdrawal.</t>
  </si>
  <si>
    <t>"The interruption was designed to mimic non compliance"</t>
  </si>
  <si>
    <t>Mimics non compliance</t>
  </si>
  <si>
    <t>Various (3-5 day abrupt placebo interruption, followed 0-29 weeks later by 1 or 2 weeks of taper, depending on dose)</t>
  </si>
  <si>
    <t>Not applicable</t>
  </si>
  <si>
    <t>Various mentions, as study explicitly seeks to investigate withdrawal effects. One example of many: "Recent studies (Rosenbaum et al., 1998; Hindmarch et al., 2000; Michelson et al., 2000) confirm that ‘discontinuation symptoms’ (e.g. dizziness, nausea, headache, sleep disturbance, irritability and lethargy) are not uncommon with selective serotonin reuptake inhibitors (SSRIs). Although uncomfortable, these symptoms are usually short-lived, and typically resolve 1–2 weeks after stopping treatment, or almost immediately if treatment is started again. Importantly, discontinuation symptoms may be mistaken for a relapse of depression, and can lead to unnecessary and inappropriate changes or additions to treatment."</t>
  </si>
  <si>
    <t>DESS</t>
  </si>
  <si>
    <t>ANCOVA</t>
  </si>
  <si>
    <t>"Importantly, discontinuation symptoms may be mistaken for a relapse of depression, and can lead to unnecessary and inappropriate changes or additions to treatment."</t>
  </si>
  <si>
    <t>Belleville, G., Guay, C., Guay, B., Morin, C. M.</t>
  </si>
  <si>
    <t>Hypnotic taper with or without self-help treatment of insomnia: a randomized clinical trial</t>
  </si>
  <si>
    <t>Journal of Consulting and Clinical Psychology</t>
  </si>
  <si>
    <t>Disturbed Sleep</t>
  </si>
  <si>
    <t>Various BZDs, Zopiclon, Zaleplon</t>
  </si>
  <si>
    <t>zopiclon</t>
  </si>
  <si>
    <t>zaleplon</t>
  </si>
  <si>
    <t>lorazepam</t>
  </si>
  <si>
    <t>flurazepam</t>
  </si>
  <si>
    <t>"This study aimed to assess the efficacy of a minimal intervention focusing on hypnotic discontinuation and cognitive–behavioral treatment (CBT) for insomnia." 
"The present study aimed to assess the added value of a self-help format of CBT when combining it with a minimal taper intervention."</t>
  </si>
  <si>
    <t>Sleep Diary</t>
  </si>
  <si>
    <t>average 14.1 ± 10.5 years</t>
  </si>
  <si>
    <t>"Taper intervention. All participants were given a step-by-step withdrawal schedule, which sought complete discontinuation of hypnotic use by the 8th week of intervention. The following principles were used in designing the schedules: (a) a goal regard- ing medication use was set at the beginning of each week; (b) participants using more than one hypnotic began with a stabiliza- tion phase, which allowed for the use of a single hypnotic only; (c) initial dosage was reduced by about 25% every 2 weeks until the lowest available dose was reached; (d) drug-free nights were progressively introduced; and (e) nights with and without hypnot- ics were planned in advance. The specific dose reductions varied as a function of patients’ readiness to discontinue medication and the presence of withdrawal symptoms. However, the time-limited nature of this program was emphasized by setting anchor points. For example, the initial plan was to decrease medication by 25% at Week 2, by 50% at midtreatment, and by 100% at Week 8 (Morin, Baillargeon, &amp; Bastien, 2000). A 20-page brochure, de- scribing hypnotic medications and explaining withdrawal proce- dures, was given to all participants at the beginning of the inter- vention."</t>
  </si>
  <si>
    <t>"Although long-term use of BZD hypnotics is not recommended to treat insomnia (National Institutes of Health, 2005), a significant proportion of hypnotic users become chronic users. Many authors have expressed concerns about the cognitive and memory impairment (Paterniti, Dufouil, &amp; Alpe ́rovitch, 2002) and the harmful consequences on health and life expectancy (Kripke, 2000) associated with long-term use, especially in older people. Further, it has been shown that tolerance to the hypnotic effect of BZDs develops after 2– 6 weeks of daily use (Soldatos, Dikeos, &amp; White- head, 1999). Withdrawal symptoms, such as rebound insomnia (Soldatos et al., 1999), anxiety (Hanin &amp; Marks, 1988), and sensory disturbances (Lader, 1998), may be associated with an abrupt discontinuation."
"Supervised gradual withdrawal scheduled over an 8- to 10-week period has been shown to be effective in helping 50%–67% of chronic users to completely discontinue their hypnotic drug and in minimizing withdrawal symptoms during discontinuation (Ashton, 1995; Murphy &amp; Tyrer, 1991)."
"The present study aimed to assess the added value of a self-help format of CBT when combining it with a minimal taper intervention."</t>
  </si>
  <si>
    <t>Many BZD users become chronic users and are exposed to significant harmful consequences, and abrupt withdrawal from BZDs is associated with symptoms. Supervised gradual withdrawal can help users to completely discontinue and minimize withdrawal symptoms.</t>
  </si>
  <si>
    <t>Disc</t>
  </si>
  <si>
    <t>Tapering, Withdrawal, Supervised Gradual Withdrawal</t>
  </si>
  <si>
    <t>"The specific dose reductions varied as a function of patients’ readiness to discontinue medication and the presence of withdrawal symptoms. However, the time-limited nature of this program was emphasized by setting anchor points. For example, the initial plan was to decrease medication by 25% at Week 2, by 50% at midtreatment, and by 100% at Week 8 (Morin, Baillargeon, &amp; Bastien, 2000)."</t>
  </si>
  <si>
    <t>varied as a function of patients' readiness to discontinue and the presence of withdrawal symptoms</t>
  </si>
  <si>
    <t>Y
"Third, all of the participants were motivated, relatively healthy, and willing to discontinue their hypnotic medication."</t>
  </si>
  <si>
    <r>
      <t xml:space="preserve">"Although CBT has been shown to be effective in facilitating hypnotic discontinuation in the context of insomnia treatment, such structured intervention may be time consuming and is not always readily accessible. Although successful efforts have been made to implement this kind of intervention in residences for older people (Gilbert, Innes, Owen, &amp; Sansom, 1993) and in medical practices (Morgan, Dixon, Mathers, Thompson, &amp; Tomeny, 2003), general practitioners, who often are the first to be consulted, are not typically trained to implement cognitive–behavioral interventions along with encouragements to decrease hypnotic use. </t>
    </r>
    <r>
      <rPr>
        <b/>
      </rPr>
      <t>To increase treatment accessibility, a self-help format of CBT for insomnia has been developed</t>
    </r>
    <r>
      <t xml:space="preserve"> (Mimeault &amp; Morin, 1999), and when combined with brief weekly telephone supervision, it has proven to be as efficacious as a group or individual therapy (Bastien, Morin, Ouellet, Blais, &amp; Bouchard, 2004). This treatment modality has never been tested in a hypnotic taper context. </t>
    </r>
    <r>
      <rPr>
        <b/>
      </rPr>
      <t>The present study aimed to assess the added value of a self-help format of CBT when combining it with a minimal taper intervention."</t>
    </r>
  </si>
  <si>
    <t>Therapy supplemented; Flexible schedule</t>
  </si>
  <si>
    <t>Two of several:
"Withdrawal symptoms, such as rebound insomnia (Soldatos et al., 1999), anxiety (Hanin &amp; Marks, 1988), and sensory disturbances (Lader, 1998), may be associated with an abrupt discontinuation. The experience of these symptoms, along with an overestimation of the efficacy of the medication (Schneider-Helmert, 1988), can lead to a return to the daily use of the medication, dose escalation due to increased tolerance, and the progressive development of dependence."
"Most participants reported few, if any, withdrawal symptoms during hypnotic discontinuation."</t>
  </si>
  <si>
    <t>"Withdrawal symptoms, such as rebound insomnia (Soldatos et al., 1999), anxiety (Hanin &amp; Marks, 1988), and sensory disturbances (Lader, 1998), may be associated with an abrupt discontinuation."</t>
  </si>
  <si>
    <t>CIWA-B</t>
  </si>
  <si>
    <t>ANOVA</t>
  </si>
  <si>
    <t>Cortese L, Caligiuri MP, Williams R, Schieldrop P, Manchanda R, Malla A, Harricharan R.</t>
  </si>
  <si>
    <t>Reduction in neuroleptic-induced movement disorders after a switch to quetiapine in patients with schizophrenia.</t>
  </si>
  <si>
    <t>28, 69–73</t>
  </si>
  <si>
    <t>AstraZeneca</t>
  </si>
  <si>
    <t>olanzapine, risperidone</t>
  </si>
  <si>
    <t>sb</t>
  </si>
  <si>
    <t>"Raters were blind to medication group. An independent assessor evaluated each subject with regard to medication compliance, medication dosage, concomitant anticholinergic use, and adverse advents." (PAGE 70)</t>
  </si>
  <si>
    <t>Switch</t>
  </si>
  <si>
    <t>"We designed the present study to examine whether patients with preexisting EPS switched to quetiapine would show greater reduction in EPS compared with control patients." (PAGE 69)
"The goal of this study was to use a switching strategy consisting of a gradual upward dosage increase rate approx- imating 25% of ending dose per week with clinical judgment to determine the rate of taper and the dosage cap to test whether switching to quetiapine improves preexisting movement disorders in patients with schizophrenia."</t>
  </si>
  <si>
    <t>AIMS</t>
  </si>
  <si>
    <t>"For patients randomized to quetiapine from oral medications, their original medication was tapered by 25% per week over a 1-month period. This occurred concurrently with a gradual titration upward in dose of quetiapine over the 1-month period. We used a target dosage of 400 to 800 mg/d of quetiapine. Upward titration occurred gradually, at a rate approximating 25% of ending dose per week. Clinical judgment was used to determine the rate of taper and the dosage cap of quetiapine for individual patients." (70)</t>
  </si>
  <si>
    <t>"Although antipsychotic switching is a common strategy for managing extrapyramidal side effects (EPS), there is insufficient empirical support to guide the clinician." (PAGE 69)
"There are reports showing beneficial effects of quetiapine on preexisting movement disorders. Much of the pub- lished literature on quetiapine-induced improvements in EPS pertained to older patients with dementia or Parkinson disease.7,8 These studies reported mild reduction of EPS after quetiapine. Alptekin and Kivircik8 reported marked improvement in TD after a switch from clozapine or fluphenazine to quetiapine. Switching antipsychotics can be an effective strategy when managing EPS and TD; however, the empirical evidence is insufficient to guide the clinician in deciding which medication to consider or the titration schedule." (69)</t>
  </si>
  <si>
    <t>More empirical support is needed to guide clinicians when switching antipsychotics.</t>
  </si>
  <si>
    <t>To determine how best to switch from one antipsychotic to another</t>
  </si>
  <si>
    <t>switch</t>
  </si>
  <si>
    <t>switching, discontinuation</t>
  </si>
  <si>
    <r>
      <t xml:space="preserve">"Unfortunately, the switching of antipsychotics has not always been without difficulties for both the patient and the physician. This has been mainly due to improper switching techniques or due to the inherent risk of medication change. Among the most common negative repercussions of a poor switching process have been </t>
    </r>
    <r>
      <rPr>
        <b/>
      </rPr>
      <t>supersensitivity psychosis, cholinergic rebound, and withdrawal or rebound movement disorders</t>
    </r>
    <r>
      <t>." (p. 72, Discussion)</t>
    </r>
  </si>
  <si>
    <r>
      <t xml:space="preserve">"Unfortunately, the switching of antipsychotics has not always been without difficulties for both the patient and the physician. This has been mainly due to improper switching techniques or due to the inherent risk of medication change. Among the most common negative repercussions of a poor switching process have been super-sensitivity psychosis, cholinergic rebound, </t>
    </r>
    <r>
      <rPr>
        <b/>
      </rPr>
      <t>and withdrawal or rebound movement disorders</t>
    </r>
    <r>
      <t>." (p. 72, Discussion)</t>
    </r>
  </si>
  <si>
    <t>"Unfortunately, the switching of antipsychotics has not always been without difficulties for both the patient and the physician. This has been mainly due to improper switching techniques or due to the inherent risk of medication change. Among the most common negative repercussions of a poor switching process have been super-sensitivity psychosis, cholinergic rebound, and withdrawal or rebound movement disorders." (p. 72, Discussion)</t>
  </si>
  <si>
    <t>Curran HV, Collins R, Fletcher S, Kee SC, Woods B, Iliffe S.</t>
  </si>
  <si>
    <t>Older adults and withdrawal from benzodiazepine hypnotics in general practice: effects on cognitive function, sleep, mood and quality of life.</t>
  </si>
  <si>
    <t>Psychological Medicine</t>
  </si>
  <si>
    <t>33, 1223 - 1237</t>
  </si>
  <si>
    <t>NHS</t>
  </si>
  <si>
    <t xml:space="preserve">Insomnia and Cognitive Impairment </t>
  </si>
  <si>
    <t>temazepam, trazepam, loprazolam, diazepam</t>
  </si>
  <si>
    <t>temazepam</t>
  </si>
  <si>
    <t>trazepam</t>
  </si>
  <si>
    <t>loprazolam</t>
  </si>
  <si>
    <t>"Patients wishing to discontinue their sleeping
tablets were randomly allocated to one of two
treatment groups (A or B) in a double-blind,
independent group design." (1225)
"Using double-blind procedures, it assessed
patients a few weeks after withdrawal and then
again at 6 and 12 months." (1225)
"Researchers
were blind to group allocation." (1226)</t>
  </si>
  <si>
    <t>"The present study was designed to investigate
the effects of withdrawal from BZD hypnotics
in a larger, primary care sample of older adults.
Using double-blind procedures, it assessed
patients a few weeks after withdrawal and then
again at 6 and 12 months. It aimed to determine
both the benefits and drawbacks of withdrawing
from BZDs on cognitive function within the
broader, clinical picture of withdrawal effects on
the older person’s health-related quality of life,
sleep, mood and bodily symptoms." (1225)</t>
  </si>
  <si>
    <t>Various cognitive tests designed "to sample the range of memory,
attentional and psychomotor functions
sensitive to impairment by BZDs" (1226)
Spot the Word task, Speed of Comprehension Test, Prose recall, Map location task, Digit span, Speed of information processing task, Simple reaction time, Tapping speed</t>
  </si>
  <si>
    <t>14.0±7.9 years</t>
  </si>
  <si>
    <t>"Patients wishing to discontinue their sleeping tablets were randomly allocated to one of two treatment groups (A or B) in a double-blind, independent group design. Following baseline assessment, patients in group A had their dose of BZD gradually tapered over the first 8 or 9 weeks and then remained on placebo through to week 24; patients in group B continued taking their normal BZD for the next 3 months and then received the same intervention as group A." Page 1225
"For example, for patients in group A, 10 mg of temazepam was reduced by 2.5mg every 2 weeks according to the following schedule : week 1 (10 mg) ; weeks 2 and 3 (7.5 mg) ; weeks 4 and 5 (5 mg); weeks 6 and 7 (2.5 mg); week 8 onwards (0 mg i.e. placebo only). For patients in group B, the schedule was parallel with dose reduction beginning at week 13. The schedule for 5 mg nitrazepam was: week 1 (5 mg), weeks 2 to 5 (2.5 mg), weeks 6 to 12 (0 mg). The schedule was adjusted for larger doses. For example, the schedule for 20 mg temazepam was: week 1 (20mg); week 2 and 3 (15mg); week 4 and 5 (10mg); week 6 and 7 (5mg); week 8 and 9 (2.5 mg); week 10 onwards (0 mg)." Page 1225
The majority of patients who were taking temazepam 10 mg were withdrawn over 6 weeks and those on 5 mg nitrazepam or 1 mg loprazolam were withdrawn over 4 weeks. " Page 1234</t>
  </si>
  <si>
    <t>"If withdrawal from BZD hypnotics resulted
in a reversal of drug-induced impairment (i.e.
improved cognitive and psychomotor function) 
then there would be clear benefits for older
people." (1224)</t>
  </si>
  <si>
    <t>To determine whether withdrawal from BZDs reverses drug-induced impairment.</t>
  </si>
  <si>
    <t>To evaluate whether discontinuation reverses drug-induced impairment</t>
  </si>
  <si>
    <t>withdrawal, discontinue</t>
  </si>
  <si>
    <t>"A dose titration regime was
 devised to minimise the risk of withdrawal symptoms 
and this was done according to each 
patient’s original dose and particular BZD." (1225)</t>
  </si>
  <si>
    <t>To prevent or reduce withdrawal symptoms, according to each patient's original dose and particular medication</t>
  </si>
  <si>
    <t>Y
Patients were individually interviewed on their attitudes about BZDs and those selected "who wished to withdraw"</t>
  </si>
  <si>
    <t>"Researchers trained in giving psychological
support saw each patient at initial recruitment and at the four assessment times. Researchers
were blind to group allocation. A pamphlet on
sleep and sleep hygiene was given to each patient
and telephone support was also available to
patients when needed. These measures aimed to
both maximize the success rates of BZD withdrawal
and to minimize any demands on GPs’
time." (1225-6)</t>
  </si>
  <si>
    <t>Hematological, biochemical
liver, kidney and endocrine functions) and immune parameters
were monitored by blood tests before and after
participation." (2/5)</t>
  </si>
  <si>
    <t>Means and SDs of BWSQ scores</t>
  </si>
  <si>
    <t>de Kuijper G, Evenhuis H, Minderaa RB, Hoekstra PJ</t>
  </si>
  <si>
    <t>Effects of controlled discontinuation of long-term used antipsychotics for behavioural symptoms in individuals with intellectual disability.</t>
  </si>
  <si>
    <t>Journal of Intellectual Disability Research</t>
  </si>
  <si>
    <t>58(1), 71–83</t>
  </si>
  <si>
    <t>Mixed Minors &amp; Adults &amp; Elderly</t>
  </si>
  <si>
    <t>Assisted Residential</t>
  </si>
  <si>
    <t>pimozide</t>
  </si>
  <si>
    <t>pipamperone</t>
  </si>
  <si>
    <t>partially blind</t>
  </si>
  <si>
    <t>"Participants were allocated to either discontinuation
of antipsychotic treatment in 14 or in 28 weeks, in a
1:1 ratio; allocation was done in an alternate
fashion, based on the order of receipt of the signed
informed consents. Study staff and participants
were not blinded regarding discontinuation schedule;
however, neither the study staff nor the patients
themselves were aware of the allocation at the time
of obtaining informed consent." (73)</t>
  </si>
  <si>
    <t>"The primary objective of the present study was to
test the hypothesis that discontinuation of antipsychotics
prescribed for behavioural symptoms in
patients with ID would not lead to worsening in
behaviour as measured by the Aberrant Behaviour
Checklist (ABC), our primary outcome measure." (72)</t>
  </si>
  <si>
    <t>&gt; 52 weeks</t>
  </si>
  <si>
    <t>"This was a multi-centre parallel-group study comparing two discontinuation schedules of 14 and 28 weeks. Allocation to the two discontinuation schedules took place in a 1:1 ratio. Antipsychotics were tapered off every 2 or 4 weeks with approximately 12.5% of the initial dosage. Follow-up was 12 weeks after the scheduled complete discontinuation, that is, 26 or 40 weeks after the first dose reduction, respectively. Discontinuation was stopped in case of significant behavioural worsening." (from Abs)</t>
  </si>
  <si>
    <r>
      <t xml:space="preserve">"Not only the weak evidence base of antipsychotics
for behavioural symptoms in patients with ID but
also the potential of harmful side effects highlights the need for a critical appraisal of
the use of these agents. ... Here, we set up a study </t>
    </r>
    <r>
      <rPr>
        <b/>
      </rPr>
      <t>to investigate the effects
on behaviour of controlled discontinuation of long term
used antipsychotics prescribed for behavioural
symptoms. There is currently no rationale for the best time
schedule to discontinue antipsychotics in ID medicine."</t>
    </r>
    <r>
      <t xml:space="preserve"> (72)</t>
    </r>
  </si>
  <si>
    <t>To investigate effects on behavior of controlled discontinuation from antipsychotics, given these drugs' potentially harmful effects in patients with ID.</t>
  </si>
  <si>
    <t>"controlled discontinuation," dose reduction, taper</t>
  </si>
  <si>
    <t>"Nowadays, in clinical practice tapering off slowly is
 most common, so we chose two relatively slow time 
frames of discontinuation, one of 14 and one of 28 
weeks." (72)</t>
  </si>
  <si>
    <t>"Nowadays, in clinical practice tapering off slowly is most common, so we chose two relatively slow time frames of discontinuation..." (p. 72)</t>
  </si>
  <si>
    <t>slow tapering is most common in clinical practice</t>
  </si>
  <si>
    <t>"Possible changes in environmental factors (changes in living or work situation, life events and group and staff rearrangements) ... were recorded at 2 or 4 weeks after every dose reduction." (74)
"Perceptions may have been influenced by beliefs of worsening in behaviour of the participant following dose lowering of the antipsychotic drug in staff and caregivers (Rapp et al. 2007). Also, other studies have shown the influence of caregivers and staff on behaviour and on psychotropic drug
 use in patients with IDs (Aman et al. 1987; Singh et al. 1996; Christian et al. 1999). Therefore, the influence of staff-related factors on the behavioural
 outcomes in our study should be considered in future studies."
"we could not prevent changes in environment
such as groups and staff rearrangements in the
study settings during the trial period. However, changes in environmental circumstances were of no
influence on completion or non-completion of antipychotics
discontinuation." (81-82)</t>
  </si>
  <si>
    <t>""Moreover, participants who had not achieved 
complete discontinuation used higher baseline
 dosage, had higher baseline scores of ABC and 
higher ratings of extrapyramidal symptoms at baseline
 and after maximum dose reduction compared
 with participants who discontinued their use of 
antipsychotics. This suggests that autonomic and 
extrapyramidal side effects of antipsychotics may be 
an underlying factor for behavioural symptoms in 
patients with ID."
"Also, the possibility of antipsychotics’
autonomic and extrapyramidal side effects 
contributing at least partially in the maintenance of
 behavioural symptoms is an intriguing area for 
future studies." (82)
"Antipsychotics-related adverse events may include autonomic nervous system-related symptoms and restlessness, muscle rigidity or abnormal movements (extrapyramidal symptoms) which might influence behaviour and achievement of discontinuation." (PAGE 74-75)</t>
  </si>
  <si>
    <t>Dell'Osso B, Hadley S, Allen A, Baker B, Chaplin WF, Hollander E.</t>
  </si>
  <si>
    <t>Escitalopram in the treatment of impulsive-compulsive internet usage disorder: an open-label trial followed by a double-blind discontinuation phase.</t>
  </si>
  <si>
    <t>69, 452-456</t>
  </si>
  <si>
    <t>NCT00565422</t>
  </si>
  <si>
    <t>Impulsive / Compulsive Internet Usage Disorder</t>
  </si>
  <si>
    <t>"At the end of the 10th week, all patients who completed the first open phase of treatment (N = 17) were randomly assigned to receive escitalopram or placebo for 9 additional weeks in double-blind conditions." Page 454</t>
  </si>
  <si>
    <t>The goal of the present study was to examine the efficacy and tolerability of escitalopram in the treatment of IC-IUD (p. 453)</t>
  </si>
  <si>
    <t>Hours/week on the Internet (self-reported? not clear); CGI-I</t>
  </si>
  <si>
    <t>"... were randomly assigned to placebo or escitalopram for 9 additional weeks." (Abs, 452) "
At the end of the 10th week, all patients who completed the first open phase of treatment (N = 17) were randomly assigned to receive escitalopram or placebo for 9 additional weeks in double-blind conditions."</t>
  </si>
  <si>
    <t>"Safety and tolerability were assessed at each visit after baseline using spontaneously reported events and rates of discontinuation for adverse events." (453)</t>
  </si>
  <si>
    <r>
      <t xml:space="preserve">"The study was conceived as a 19-week prospective trial including 2 consecutive phases: (1) a 10-week, open-label label phase to evaluate the efficacy and tolerability of escitalopram in subjects with IC-IUD and (2) a 9-week, double-blind placebo-controlled discontinuation phase to assess eventual differences between escitalopram and placebo in terms of </t>
    </r>
    <r>
      <rPr>
        <b/>
      </rPr>
      <t>discontinuation effects</t>
    </r>
    <r>
      <t xml:space="preserve"> as well as relapses." (453) </t>
    </r>
  </si>
  <si>
    <t>Emsley R, Chiliza B, Asmal L, du Plessis S, Phahladira L, van Niekerk E, van Rensburg SJ, Harvey BH.</t>
  </si>
  <si>
    <t>A randomized, controlled trial of omega-3 fatty acids plus an antioxidant for relapse prevention after antipsychotic discontinuation in first-episode schizophrenia.</t>
  </si>
  <si>
    <t>Schizophrenia Research</t>
  </si>
  <si>
    <t>South Africa</t>
  </si>
  <si>
    <t>Stanley Medical Research Institute</t>
  </si>
  <si>
    <t>Yes (Solal)</t>
  </si>
  <si>
    <t>DOH-27-0910-3386 (South African Clinical Trial Registry)</t>
  </si>
  <si>
    <t>Schizophrenia, schizoaffective, schizophreniform</t>
  </si>
  <si>
    <t>flupenthixol decanoate</t>
  </si>
  <si>
    <t>flupenthixol</t>
  </si>
  <si>
    <t>"This was a randomized, double-blind, placebo controlled study" (231)
"Participants randomized
to the placebo group received 3 identical highly purified
olive oil capsules twice daily. Trial supplies were packed by an independent
contract clinical trials supplies company who prepared the placebo
and active packs for the entire trial and assigned the computer generated
randomization numbers to the packs. The randomization
code was broken after completion of the trial." (231)</t>
  </si>
  <si>
    <t>Y
"Another
 limitation is that the placebo was not matched with the fish oil capsules 
for taste and smell." (234)</t>
  </si>
  <si>
    <t>"The main purpose of the study was to determine whether treatment
 with ω−3 PUFAs combined with ametabolic antioxidant is more effective 
than placebo in preventing relapse after antipsychotic discontinuation 
in patients successfully treated for a first-episode of schizophrenia
 or related illness."
"The primary outcome measure was the cumulative relapse 
rates." (231)</t>
  </si>
  <si>
    <t>PANSS, CGI, SOPS, CDSS</t>
  </si>
  <si>
    <t>2-3 yrs</t>
  </si>
  <si>
    <t>"Once randomized, antipsychotic treatment was tapered and discontinued over 6 months and participants received either ω−3 PUFAs + α-LA or placebo." (231)
"... gradual tapering of antipsychotic treatment over 6 months" (231)</t>
  </si>
  <si>
    <r>
      <t xml:space="preserve">"... long-term exposure
to antipsychotic drugs carries other safety and tolerability risks and
may be unacceptable to many patients. </t>
    </r>
    <r>
      <rPr>
        <b/>
      </rPr>
      <t>The availability of a safe and
well tolerated alternative treatment that could effectively prevent 
relapse would therefore represent a major advance in the maintenance 
treatment of schizophrenia</t>
    </r>
    <r>
      <t>. The omega-3 polyunsaturated fatty acids 
(ω−3 PUFAs) represent one potential alternative. (230)... It is therefore not unreasonable to hypothesize 
that ω−3 PUFA monotherapy may be effective in preventing illness recurrence
 after successful treatment of a first-psychotic episode. If effective, 
these agents would be preferable to antipsychotics insofar as they 
are natural products and they have been found to be safe and well tolerated 
with long-term use" (231)</t>
    </r>
  </si>
  <si>
    <t>Given the risks of long-term exposure to APs, the availability of a safe and tolerable alternative that could prevent relapse would be a major treatment advance in the maintenance treatment of schizophrenia.</t>
  </si>
  <si>
    <t>To evaluate an alternative to the drug treatment</t>
  </si>
  <si>
    <t>Additional precautions that we took [to reduce the risk involved with discontinuing antipsychotic medication] included:
 gradual tapering of antipsychotic treatment over 6 months... (231)</t>
  </si>
  <si>
    <t>"The risk of discontinuing antipsychotic medication was carefully considered. ... Additional precautions that we took included: gradual tapering of antipsychotic treatment over 6 months." (p. 231)</t>
  </si>
  <si>
    <t>Y 
"... subjects ... who elected to discontinue antipsychotic treatment under
 supervision" (231)</t>
  </si>
  <si>
    <t>Y - anxiolytics, hypnotics, and antidepressants permitted; other antipsychotics not permitted</t>
  </si>
  <si>
    <t>"educating patients and caregivers about early signs of relapse; advising them to
develop plans for action should these signs appear; providing an emergency mobile telephone number for 24 hour access to the study team; the appointment of a registered psychiatric nurse to contact all patients and caregivers telephonically on a weekly basis to enquire about possible signs of relapse; more frequent visits, depending on the need, for patients who showed signs of possible relapse; immediate reinstitution of antipsychotic medication in the event of relapse; and the establishment of an independent Data Safety Monitoring Board." (PAGE 231)</t>
  </si>
  <si>
    <t>Findling, R. L., Chang, K., Robb, A., Foster, V. J., Horrigan, J., Krishen, A., ... &amp; DelBello, M.</t>
  </si>
  <si>
    <t>Adjunctive Maintenance Lamotrigine for Pediatric
Bipolar I Disorder: A Placebo-Controlled, Randomized
Withdrawal Study</t>
  </si>
  <si>
    <t>JOURNAL OF THE AMERICAN ACADEMY OF CHILD &amp; ADOLESCENT PSYCHIATRY</t>
  </si>
  <si>
    <t>54, 12, 1020-1031</t>
  </si>
  <si>
    <t>US</t>
  </si>
  <si>
    <t>GlaxoSmithKline</t>
  </si>
  <si>
    <t>NCT00723450 (ClinicalTrials.gov)</t>
  </si>
  <si>
    <t>Bipolar I Disorder</t>
  </si>
  <si>
    <t>non-BZD</t>
  </si>
  <si>
    <t>lamotrigine</t>
  </si>
  <si>
    <r>
      <t xml:space="preserve">"A multicenter, parallel-group, placebo-controlled, </t>
    </r>
    <r>
      <rPr>
        <b/>
      </rPr>
      <t>double-blind</t>
    </r>
    <r>
      <t xml:space="preserve">, randomized withdrawal study (SCA102833/clinicaltrials.gov: NCT00723450) was conducted [...]" 
"Patients randomized to lamotrigine were continued on </t>
    </r>
    <r>
      <rPr>
        <b/>
      </rPr>
      <t>blinded</t>
    </r>
    <r>
      <t xml:space="preserve"> doses of lamotrigine equivalent to the dose established in the open-label phase. Patients who were randomized to placebo were withdrawn from lamotrigine during the beginning of the randomized phase by means of a </t>
    </r>
    <r>
      <rPr>
        <b/>
      </rPr>
      <t>double-blind</t>
    </r>
    <r>
      <t xml:space="preserve"> taper"</t>
    </r>
  </si>
  <si>
    <t>"This study aimed to compare the efficacy of lamotrigine versus placebo in 10- to 17-year-olds with bipolar I disorder (BP-I) who were receiving conventional bipolar disorder treatment."</t>
  </si>
  <si>
    <t>Investigator's judgment; YMRS; QIDS-A17-C</t>
  </si>
  <si>
    <t>&lt;= 18 weeks</t>
  </si>
  <si>
    <r>
      <t xml:space="preserve">"In the randomized phase, patients received lamotrigine or placebo. Patients randomized to lamotrigine were continued on blinded doses of lamotrigine equivalent to the dose established in the open-label phase. Patients who were randomized to placebo were withdrawn from lamotrigine during the beginning of the randomized phase </t>
    </r>
    <r>
      <rPr>
        <b/>
      </rPr>
      <t>by means of a double-blind taper</t>
    </r>
    <r>
      <t xml:space="preserve">." (1021) 
</t>
    </r>
  </si>
  <si>
    <t>"The randomized withdrawal trial design has several inherent limitations, including selection bias and the possibility of overstating benefits and underestimating harms of treatments. In addition, the magnitude of a treatment response in unselected patients could be considerably lower. However, this trial design is appropriate for a study such as this, as long-term placebo treatment would be considered unethical or would result in a high drop-out rate." (1029)</t>
  </si>
  <si>
    <t>To overcome ethical and methodological issues in LT placebo-controlled treatment RCTs</t>
  </si>
  <si>
    <t>withdrawal, taper</t>
  </si>
  <si>
    <t>Not Reported</t>
  </si>
  <si>
    <t>"Safety Outcomes. The number and percentage of AEs, SAEs, and AEs of special interest (dermatologic and possible suicidality-related AEs) were computed by treatment group and age group in the open-label and randomized phases. Safety evaluations included change from baseline/randomization in blood pressure, heart rate, body mass index (BMI), weight; clinical chemistry and hematology; and 12-lead electrocardiography (ECG). Change from baseline/ randomization was computed for the Abnormal Involuntary Movement Scale (AIMS),27 the Barnes Akathisia Scale (BAS),28 and the Simpson–Angus Scale (SAS) for rating movement.29 Patients were evaluated for change from baseline/randomization in the suicidal behavior and ideation subscales of the Columbia Suicide Severity Rating Scale (C-SSRS).30" (1022)</t>
  </si>
  <si>
    <t>Ganguli R, Brar JS, Mahmoud R, Berry SA, Pandina GJ.</t>
  </si>
  <si>
    <t>Assessment of strategies for switching patients from olanzapine to risperidone: a randomized, open-label, rater-blinded study.</t>
  </si>
  <si>
    <t>BMC Medicine</t>
  </si>
  <si>
    <t>NCT00378183</t>
  </si>
  <si>
    <t>Schizophrenia and schizoaffective disorder</t>
  </si>
  <si>
    <t>"Dose adjustments were made in an open-label fashion; however, all psychiatric assessments were performed by raters blinded to study group assignment."</t>
  </si>
  <si>
    <t>"The purpose of the present study of patients with schizophrenia or schizoaffective disorder was to evaluate the efficacy and safety of three strategies for switching antipsychotic treatment."</t>
  </si>
  <si>
    <t>PANSS</t>
  </si>
  <si>
    <t>&gt; 30 days</t>
  </si>
  <si>
    <t>"In a 6-week, randomized, open-label, rater-blinded study, patients with schizophrenia or schizoaffective disorder, on a stable drug dose for more than 30 days at entry, who were intolerant of or exhibiting a suboptimal symptom response to more than 30 days of olanzapine treatment, were randomly assigned to the following switch strategies (common risperidone initiation scheme; varying olanzapine discontinuation): (i) abrupt strategy, where olanzapine was discontinued at risperidone initiation; (ii) gradual 1 strategy, where olanzapine was given at 50% entry dose for 1 week after risperidone initiation and then discontinued; or (iii) gradual 2 strategy, where olanzapine was given at 100% entry dose for 1 week, then at 50% in the second week, and then discontinued." (Abs) 
"The oral dose of risperidone for all patients in all three strategies was 1 mg twice daily for the first 3 days, followed by 2 mg twice daily for the next 4 days. Further dose adjustments or conversion to a single daily dose could be made at the end of the first week according to the investigator's judgment. Patients were randomly assigned to discontinue olanzapine according to one of the following three treatment strategies (Figure 1): (1) Abrupt: olanzapine was discontinued on the day of risperidone initiation (beginning of week 0). (2) Gradual 1: the study entry dose of olanzapine was reduced by half (or as close to half of the starting dose as possible) on the day of risperidone initiation. The reduced dose of olanzapine was given for 1 week and then discontinued. The risperidone dose was adjusted as described above. (3) Gradual 2: the study entry dose of olanzapine remained unchanged for the first week of the study while risperidone was initiated and adjusted as described above. At the end of the first week, the dose of olanzapine was reduced to half of the study entry dose (or as close to half of the starting dose as possible) and then discontinued at the end of the second week." (3-4 of 9)</t>
  </si>
  <si>
    <t>"The reason for switching treatments in these patients was the lack of an adequate clinical response to olanzapine, a body mass index (BMI) of more than 26 kg/m2 or glucose dysregula- tion."</t>
  </si>
  <si>
    <t>To switch to a new antipsychotic when the current one shows lack of effectiveness.</t>
  </si>
  <si>
    <t>switching, withdrawal, reduction</t>
  </si>
  <si>
    <r>
      <t xml:space="preserve">"Some events that resemble withdrawal symptoms (nausea, vomiting, agitation, movement disorders) were reported. Except for anxiety, however, the incidence of such symptoms was low, and </t>
    </r>
    <r>
      <rPr>
        <b/>
      </rPr>
      <t xml:space="preserve">the time-course of these events </t>
    </r>
    <r>
      <t>did not clearly suggest olanzapine withdrawal as a cause. Nonetheless, some of the differences between treatment groups might be attributed to the different withdrawal schedules. The incidence of aggravated psychosis was highest in the abrupt group (13% versus 0% and 5% in the gradual 1 and gradual 2 groups, respectively), as would be consistent with abrupt withdrawal of an antipsychotic before optimum levels of the other antipsychotic are reached. A similar pattern was seen in the incidence of anxiety, although the differences were less marked (18% in the abrupt group versus 13% and 14% in the other two groups). In addition, the reduction in mean standing diastolic blood pressure reported only in the abrupt group may have been due to cholinergic rebound associated with abrupt withdrawal of olanzapine."
"Gradual withdrawal while introducing the other antipsychotic, however, may be necessary in patients who are combative or assaultive, those with a history of exacerbation of psychotic behavior or suicidal tendencies when the dose of an antipsychotic was reduced, those receiving high doses of an antipsychotic, and those receiving clozapine (</t>
    </r>
    <r>
      <rPr>
        <b/>
      </rPr>
      <t>withdrawal of clozapine has been associated with withdrawal symptoms and rebound psychosis in some patients</t>
    </r>
    <r>
      <t>)."</t>
    </r>
  </si>
  <si>
    <r>
      <t xml:space="preserve">"withdrawal of clozapine has been associated with withdrawal symptoms and rebound psychosis in some patients" ... "In addition, the reduction in mean standing diastolic blood pressure reported only in the abrupt group may have been due to </t>
    </r>
    <r>
      <rPr>
        <b/>
      </rPr>
      <t>cholinergic rebound</t>
    </r>
    <r>
      <t xml:space="preserve"> associated with abrupt withdrawal of olanzapine."</t>
    </r>
  </si>
  <si>
    <t>Garzon C., Guerrero J.M., Aramburu O., Guzman T.</t>
  </si>
  <si>
    <t>Effect of melatonin administration on sleep, behavioral disorders and hypnotic drug discontinuation in the elderly: A randomized, double-blind, placebo-controlled study.</t>
  </si>
  <si>
    <t xml:space="preserve">Aging Clinical and Experimental Research </t>
  </si>
  <si>
    <t>21(1), 38-43</t>
  </si>
  <si>
    <t xml:space="preserve">English </t>
  </si>
  <si>
    <t>Spain</t>
  </si>
  <si>
    <t>RETICEF</t>
  </si>
  <si>
    <t>Yes (Helsinn Chemicals SA, Biasca, CH)-- but a supplier of pharmaceutical products--context suggests they were needed to ensure purity of this OTC melatonin, not as an interested manufacturer of melatonin.</t>
  </si>
  <si>
    <t>Insomnia or transient sleep disorders</t>
  </si>
  <si>
    <t xml:space="preserve">"The procedure was double blind; participants and investigators were unaware of which participants were in which phase."
"During the placebo phase, capsules containing
lactose, identical in all ways to the active capsules,
were administered on the same schedule." </t>
  </si>
  <si>
    <t>"Since there are few data concerning the effect of melatonin on sleep in elderly patients, the purpose of our study, unlike previous ones, was to evaluate the effect of melatonin administration on sleep and behavioral disorders in the elderly and the facilitation of the discontinuation of regular hypnotic drugs."</t>
  </si>
  <si>
    <t>NHSMI</t>
  </si>
  <si>
    <t xml:space="preserve">"Nine out of 14 subjects receiving hypnotic drugs were able to discontinue this treatment during melatonin but not placebo administration." (PAGE 38) 
"Participants receiving hypnotic drug therapy were encouraged to reduce their dosage 25% during week 1, 50% during week 2, 75% during week 3, and to discontinue hypnotic therapy completely during week 4." (PAGE 39) 
</t>
  </si>
  <si>
    <t>"Previous studies have shown that discontinuation of benzodiazepines and alternative therapy with melatonin for sleep disorders in the elderly improves sleep quality, preserving functional status (20, 21)."</t>
  </si>
  <si>
    <t xml:space="preserve">Discontinuing BZDs and treating sleep disorders with melatonin could improve sleep. </t>
  </si>
  <si>
    <t xml:space="preserve">Discontinuation, reduce dosage </t>
  </si>
  <si>
    <t>Drug</t>
  </si>
  <si>
    <t>Unsupervised</t>
  </si>
  <si>
    <t>Drug supplemented (alternative)</t>
  </si>
  <si>
    <t>Investigator Questioning</t>
  </si>
  <si>
    <t>Gorenstein, Ethan E. EEG1@columbia.edu , Kleber, Marc S., Mohlman, Jan, DeJesus, Marybeth, Gorman, Jack M., Papp, Laszlo A.</t>
  </si>
  <si>
    <t>Cognitive-Behavioral Therapy for Management of Anxiety and Medication Taper in Older Adults.</t>
  </si>
  <si>
    <t>American Journal of Geriatric Psychiatry</t>
  </si>
  <si>
    <t>Generalized Anxiety Disorder, Panic Disorder</t>
  </si>
  <si>
    <t>"to alleviate anxiety while simultaneously assisting in reduction of ineffective medication" (902)</t>
  </si>
  <si>
    <t>Count of who reduced; 4 different scales</t>
  </si>
  <si>
    <t>Average of 7.3 ± 11.1 years</t>
  </si>
  <si>
    <r>
      <t xml:space="preserve">"Medical management involved </t>
    </r>
    <r>
      <rPr>
        <b/>
      </rPr>
      <t xml:space="preserve">13 weekly sessions </t>
    </r>
    <r>
      <t xml:space="preserve">with a psychiatrist, lasting about 10–15 minutes each, conducted according to a pharmacotherapy manual. At the first
 session, after a review of symptoms and medication history, a tapering schedule was devised and discussed. Subsequent sessions dealt with the patient’s clinical state, medication efficacy, side effects, the next
 medication step, and prescription of medication. </t>
    </r>
    <r>
      <rPr>
        <b/>
      </rPr>
      <t>The tapering guidelines involved an approximately 20% reduction each week</t>
    </r>
    <r>
      <t xml:space="preserve"> for benzodiazepines. However, the patient was allowed to proceed at a faster or slower rate, depending on clinical status. For nonbenzodiazepines, such as SSRIs, the clinician followed standard clinical practice. ... If medication was eliminated before the final sessions, discussion centered on clinical state and residual side effects, if any." (903)</t>
    </r>
  </si>
  <si>
    <t>"The benefit-to-risk ration of antianxiety medication is especially unfavorable for elderly patients who obtain only limited symptom relief. Therefore, it is appropriate to offer an alternative treatment for such patients. ... [CBT] has aided in the taper of antianxiety medication in younger adults with panic disorder. Drawing on these findings, we developed a cognitive-behavioral treatment for elderly patients while simultaneously assisting in reduction of ineffective medication." (902)</t>
  </si>
  <si>
    <t>To assist in the reduction of ineffective anti-anxiety medication in younger adults with panic disorder.</t>
  </si>
  <si>
    <t>"medical management for medication taper"</t>
  </si>
  <si>
    <t>Various (Approximately 5 weeks for BZDs; Unknown for non-BZDs)</t>
  </si>
  <si>
    <t>Therapy supplemented</t>
  </si>
  <si>
    <t>"Also, patients who are reducing uneeded medication at the urging of a primary-care provider (as opposed to their own desire) ... may require a more complex or more prolonged treatment course than the one involved in this study." (908)</t>
  </si>
  <si>
    <t>Grant JE, Potenza MN.</t>
  </si>
  <si>
    <t>Escitalopram treatment of pathological gambling with co-occurring anxiety: an open-label pilot study with double-blind discontinuation.</t>
  </si>
  <si>
    <t>Pathological Gambling with comorbid anxiety</t>
  </si>
  <si>
    <t>Substance-Related and Addictive Disorders</t>
  </si>
  <si>
    <t>"Those PG subjects who were considered ‘responders’ to open-label escitalopram (responders being defined as a 30% or greater reduction in PG-YBOCS total score at endpoint compared to baseline) were offered inclusion in the double-blind discontinuation phase of the study after completing the 12-week open-label phase."</t>
  </si>
  <si>
    <t>"The current pilot study examined the tolerability and efficacy of escitalopram in the treatment of [Pathological Gambling] with co- occurring anxiety."</t>
  </si>
  <si>
    <t>PG-YBOCS</t>
  </si>
  <si>
    <r>
      <t xml:space="preserve">"Those randomized to placebo were first </t>
    </r>
    <r>
      <rPr>
        <b/>
      </rPr>
      <t>tapered over 2 weeks</t>
    </r>
    <r>
      <t xml:space="preserve"> if response was achieved at 30 mg/day or </t>
    </r>
    <r>
      <rPr>
        <b/>
      </rPr>
      <t>1 week</t>
    </r>
    <r>
      <t xml:space="preserve"> if response was achieved at 20 mg/
day." (205)</t>
    </r>
  </si>
  <si>
    <t>an 8-week double-blind discontinuation phase.</t>
  </si>
  <si>
    <t>Hartford J, Kornstein S, Liebowitz M, Pigott T, Russell J, Detke M, Walker D, Ball S, Dunayevich E, Dinkel J, Erickson J.</t>
  </si>
  <si>
    <t>Duloxetine as an SNRI treatment for generalized anxiety disorder: results from a placebo and active-controlled trial.</t>
  </si>
  <si>
    <t xml:space="preserve"> Lilly, Boehringer Ingelheim</t>
  </si>
  <si>
    <t>NCT00122850</t>
  </si>
  <si>
    <t>duloxetine, venlafaxine</t>
  </si>
  <si>
    <t>duloxetine</t>
  </si>
  <si>
    <r>
      <t xml:space="preserve">"Study period I was the screening phase (3–30 days), which was followed by randomization to duloxetine 60–120 mg/day (once daily), venlafaxine XR 75–225 mg/ day (once daily), or placebo for a 10-week period of </t>
    </r>
    <r>
      <rPr>
        <b/>
      </rPr>
      <t>double-blind</t>
    </r>
    <r>
      <t xml:space="preserve"> treatment (study period II). Patients completing at least 2 weeks of double-blind therapy could enter a 2-week drug-tapering phase (study period III), during which study drug was tapered in a </t>
    </r>
    <r>
      <rPr>
        <b/>
      </rPr>
      <t>double-blind</t>
    </r>
    <r>
      <t xml:space="preserve"> manner over 1–2 weeks depending on the dose."</t>
    </r>
  </si>
  <si>
    <t xml:space="preserve">"The purpose of this study was to examine the efficacy of duloxetine (60–120 mg/day) and venlafaxine XR (75–225mg/day) compared with placebo for the treatment of GAD in an acute therapy trial." </t>
  </si>
  <si>
    <t>HAM-A</t>
  </si>
  <si>
    <r>
      <t xml:space="preserve">"Patients completing at least 2 weeks of double-blind therapy could enter a </t>
    </r>
    <r>
      <rPr>
        <b/>
      </rPr>
      <t>2-week drug-tapering phase</t>
    </r>
    <r>
      <t xml:space="preserve"> (study period III), during which study drug was </t>
    </r>
    <r>
      <rPr>
        <b/>
      </rPr>
      <t>tapered in a double blind manner over 1–2 weeks</t>
    </r>
    <r>
      <t xml:space="preserve"> depending on the dose." (168) "During study period III (taper phase), the dose of all study medication was tapered down in a double-blind manner. Patients on duloxetine 90 or 120 mg/day received </t>
    </r>
    <r>
      <rPr>
        <b/>
      </rPr>
      <t>60mg/day for 1 week and then 30 mg/day for 1 week</t>
    </r>
    <r>
      <t xml:space="preserve">. Duloxetine patients on 60 mg/day received </t>
    </r>
    <r>
      <rPr>
        <b/>
      </rPr>
      <t>30 mg/day for 1 week and then placebo for 1 week</t>
    </r>
    <r>
      <t xml:space="preserve">. Patients on venlafaxine XR 225 mg/day received </t>
    </r>
    <r>
      <rPr>
        <b/>
      </rPr>
      <t>150 mg/day for 3–4 days, then 75 mg/day for 3–4 days, and then 37.5 mg/day for 1 week</t>
    </r>
    <r>
      <t xml:space="preserve">. Patients on venlafaxine XR 150 mg/day received </t>
    </r>
    <r>
      <rPr>
        <b/>
      </rPr>
      <t>75 mg/day for 1 week followed by 37.5 mg/day for 1 week</t>
    </r>
    <r>
      <t xml:space="preserve">, whereas patients on 75 mg/day received </t>
    </r>
    <r>
      <rPr>
        <b/>
      </rPr>
      <t>37.5 mg/ day for 1 week and then placebo for 1 week</t>
    </r>
    <r>
      <t xml:space="preserve">." (169) </t>
    </r>
  </si>
  <si>
    <t>taper, discontinuation</t>
  </si>
  <si>
    <t>"During the discontinuation phase, 19.4% of the duloxetine-treated patients and 26.9% of the venlafaxine XR-treated patients experienced one or more discontinuation-emergent adverse events (DEAEs) compared with 15.8% of the placebo-treated patients (duloxetine vs. placebo, P = 0.448; venlafaxine XR vs. placebo, P = 0.040) (Table 5)." (PAGE 173)</t>
  </si>
  <si>
    <t xml:space="preserve">Ad hoc measure or checklist
Frequency of 7 discontinuation-emergent adverse events (DEAEs) </t>
  </si>
  <si>
    <t>Frequency of occurrence of DEAEs compared to placebo and comparative drug in a clear chart</t>
  </si>
  <si>
    <t>Huijbers, Marloes Johanna Spinhoven, Philip Spijker, Jan Ruhé, Henricus G. van Schaik, Digna J. F. van Oppen, Patricia Nolen, Willem A. Ormel, Johan Kuyken, Willem van der Wilt, Gert Jan Blom, Marc B. J. Schene, Aart H. Rogier, A. Donders, T. Speckens, Anne E. M.</t>
  </si>
  <si>
    <t>Discontinuation of antidepressant medication after mindfulness-based cognitive therapy for recurrent depression: Randomised controlled non-inferiority trial</t>
  </si>
  <si>
    <t>10.1192/bjp.bp.115.168971</t>
  </si>
  <si>
    <t>ZonMW, The Netherlands Organization for Health Research and Development</t>
  </si>
  <si>
    <t>NTC0092890</t>
  </si>
  <si>
    <t>Unspecified AD</t>
  </si>
  <si>
    <r>
      <rPr>
        <b/>
      </rPr>
      <t xml:space="preserve">This was NOT a blinded study: </t>
    </r>
    <r>
      <t>"Randomisation took place after the clinical interview and
participants were informed about the assigned treatment
immediately by the research assistant. The research assistants
conducting the assessments could not be masked to treatment
group since they were also involved in the practical organisation of
the trial." (p. 2)</t>
    </r>
  </si>
  <si>
    <t>Relapse-recurrence of depressive episode</t>
  </si>
  <si>
    <t>SCID</t>
  </si>
  <si>
    <t>≥ 24 weeks</t>
  </si>
  <si>
    <r>
      <t>"Patients were asked and recommended to</t>
    </r>
    <r>
      <rPr>
        <b/>
      </rPr>
      <t xml:space="preserve"> withdraw gradually</t>
    </r>
    <r>
      <t xml:space="preserve">
from their antidepressants </t>
    </r>
    <r>
      <rPr>
        <b/>
      </rPr>
      <t>over a period of 5 weeks</t>
    </r>
    <r>
      <t>, starting after
the seventh session of MBCT. This was supervised by psychiatrists.
... Adherence to the study protocol was defined as attending four or more MBCTsessions, as
in previous studies,15,26 and having fully discontinued mADM
before the 6-month follow-up assessment (i.e. within 6 months
after baseline and within approximately 3–4 months after the last
MBCT session)." (p. 2)</t>
    </r>
  </si>
  <si>
    <t>"Although mADM can
be effective, it has several disadvantages. First, patients often
experience side-effects5 and long-term adherence is typically
low.7 Second, the protective effects of mADM do not persist after
discontinuation whereas psychological interventions appear to
have long-term beneficial effects.8 In addition, many patients
prefer psychological treatment.9 Therefore, developing alternative
strategies for prevention of depressive relapse/recurrence is
important." (p. 1)
[Reviews findings of the efficacy of MBCT, then:] "These findings suggest that MBCT
could be a viable alternative to mADM for patients who would like
 to withdraw from their medication. However, previous trials did
 not directly compare MBCT alone with the combination of MBCT 
and mADM." (p. 1)</t>
  </si>
  <si>
    <t>To test a psychosocial alternative to drug teatment of depression after drug treatment has been discontinued.</t>
  </si>
  <si>
    <t>discontinuation, withdraw, "guided discontinuation"</t>
  </si>
  <si>
    <t>"A protocol for medication tapering developed for this study by
two experts in pharmacological treatment of major depressive
disorder (W.A.N. and M.B.J.B.) was provided. For discontinuation
we recommended a minimum of 3 and a maximum of 12
consultations during the follow-up period." (p. 2)</t>
  </si>
  <si>
    <t>developed for this study by two experts</t>
  </si>
  <si>
    <t>Y
"On the other hand, earlier studies demonstrated that
the efficacy of MBCT followed by withdrawal from mADM,
performed in carefully controlled research circumstances, was
similar to that of mADM alone.15–17 These findings suggest that
MBCT might protect patients with recurrent depression from
relapse/recurrence. In those studies, the withdrawal process took place as part of the intervention at the same time in the whole
group. Under those circumstances, there may have been more
emphasis on using mindfulness skills to accept the symptoms as
they were and to disengage from anticipatory fears and worries.
In contrast, MBCT was delivered in mixed groups in the current
study. Consequently, patients might have felt more insecure, have
lacked support compared with other studies and might even
have been actively discouraged to pursue discontinuation by
fellow-participants and/or their attending psychiatrists. In addition, a substantial number of the participants in this trial
were reluctant to discontinue their mADM, partly based on
previous unsuccessful attempts to do so, as were their attending
psychiatrists. So, adherence to the discontinuation protocol was
substantially lower in our study (53%) than in the studies by
Kuyken and colleagues (75% and 71%).15,17 Patients who were
not willing to withdraw may have been sensible to do so, given
their higher levels of baseline depression in comparison with those
who adhered to the protocol." (p. 6)</t>
  </si>
  <si>
    <t>Supervised by a psychiatrist, who consulted from 3-12 times with each patient</t>
  </si>
  <si>
    <t>Not reported</t>
  </si>
  <si>
    <r>
      <t xml:space="preserve">"On the other hand, </t>
    </r>
    <r>
      <rPr>
        <b/>
      </rPr>
      <t>previous studies
 have shown that discontinuation of antidepressants can be
 hampered by withdrawal effects</t>
    </r>
    <r>
      <t>36,37... " (p. 6)</t>
    </r>
  </si>
  <si>
    <r>
      <t xml:space="preserve">""On the other hand, previous studies 
have shown that discontinuation of antidepressants can be 
hampered by withdrawal effects36,37 </t>
    </r>
    <r>
      <rPr>
        <b/>
      </rPr>
      <t>that may be misinterpreted 
as signs of a possible relapse/recurrence</t>
    </r>
    <r>
      <t>.38,39" (p. 6)"</t>
    </r>
  </si>
  <si>
    <t>Judge R, Parry MG, Quail D, Jacobson JG.</t>
  </si>
  <si>
    <t>Discontinuation symptoms: comparison of brief interruption in fluoxetine and paroxetine treatment.</t>
  </si>
  <si>
    <t>USA, Belgium, Netherlands, Italy, Spain, Ireland, Portugal</t>
  </si>
  <si>
    <t>Lilly</t>
  </si>
  <si>
    <t>fluoxetine, paroxetine</t>
  </si>
  <si>
    <t>fluoxetine</t>
  </si>
  <si>
    <t>"At visit 1, patients were assigned a patient number
according to their current active therapy, and given
 blister packages containing blinded drug equivalent to 
their current daily maintenance doses (fluoxetine 20–
60 mg or paroxetine 20–50 mg). Patients were computer
 randomized, with one-half receiving placebo at visit
2 and the other half continuing on active therapy at 
visit 2. At visit 3, patients ‘crossed over.’ Those
patients who had been treated with placebo returned
to their original active therapy, which they continued
to take for the rest of the study. Those patients who
had been on active therapy were given placebo
treatment. At visit 4, those patients receiving placebo
were placed back on their original active therapy,
which they continued to take for the remainder of the
study. ...The double-blind,
crossover, placebo interruption phase was designed to
reduce the possibility of patients or investigators
anticipating potential treatment-interruption symptoms." (p. 218)
Data were collected at baseline and at the end of each visit interval by clinicians blinded to treatment group assignment (timing of placebo-substitution)." (p. 219)
"Patients and physicians were not blinded to the 
patient’s drug treatment in the study reported here. 
However, patients were assigned in a double-blind
 manner to treatment interruption groups which were
 designed to reduce the investigator and patient's expectations of possible treatment-interruption symptoms." (p. 224)</t>
  </si>
  <si>
    <t>"The primary objective of the study was to compare the mean number of interruption-emergent events during a 3–5- day treatment interruption (placebo-substitution) period in remitted, depressed patients who had been treated with a maintenance dose of fluoxetine or paroxetine."</t>
  </si>
  <si>
    <t>DESS, MADRS</t>
  </si>
  <si>
    <t>16-96</t>
  </si>
  <si>
    <r>
      <t xml:space="preserve">"At visit 1, patients were assigned a patient number according to their current active therapy, and given blister packages containing blinded drug equivalent to their current daily maintenance doses (fluoxetine 20–60 mg or paroxetine 20–50 mg). </t>
    </r>
    <r>
      <rPr>
        <b/>
      </rPr>
      <t>Patients were computer randomized</t>
    </r>
    <r>
      <t xml:space="preserve">, with </t>
    </r>
    <r>
      <rPr>
        <b/>
      </rPr>
      <t>one-half receiving placebo</t>
    </r>
    <r>
      <t xml:space="preserve"> at visit 2 and the other half continuing on active therapy at visit 2. At visit 3, patients ‘crossed over.’ Those patients who had been treated with placebo returned to their original active therapy, which they continued to take for the rest of the study. Those patients who had been on active therapy </t>
    </r>
    <r>
      <rPr>
        <b/>
      </rPr>
      <t>were given placebo treatment</t>
    </r>
    <r>
      <t xml:space="preserve">. At visit 4, those patients receiving placebo were placed back on their original active therapy, which they continued to take for the remainder of the study. Periods of </t>
    </r>
    <r>
      <rPr>
        <b/>
      </rPr>
      <t>treatment interruption lasted not less than 3 days or more than 5 days</t>
    </r>
    <r>
      <t>." (218) "Following treatment interruption (mean length 4.1 days for both treatment  groups)..." (221)</t>
    </r>
  </si>
  <si>
    <t>Abrupt: duration only</t>
  </si>
  <si>
    <r>
      <t xml:space="preserve">"The purpose of the current study was to examine, in a prospective, controlled manner, the effects of abrupt, brief interruption of antidepressant treatment with fluoxetine or paroxetine. Importantly, the study period covered a brief time, equivalent to just a few doses of medication being missed. </t>
    </r>
    <r>
      <rPr>
        <b/>
      </rPr>
      <t>Such a short period is of great clinical relevance given the frequency with which missed doses occur in real life</t>
    </r>
    <r>
      <t>."</t>
    </r>
  </si>
  <si>
    <t>To examine the effects of an abrupt, brief interruption of SSRIs since missed doses occur often in real life.</t>
  </si>
  <si>
    <r>
      <rPr/>
      <t xml:space="preserve">abrupt disc </t>
    </r>
    <r>
      <rPr>
        <strike/>
      </rPr>
      <t>switch</t>
    </r>
  </si>
  <si>
    <t>abrupt interruption</t>
  </si>
  <si>
    <t>"Previous studies indicated a 5–8-day treatment interruption resulted in fewer discontinuation-emergent adverse events in fluoxetine- treated patients than in paroxetine-treated patients. This study examines the effects of shorter treatment interruption (3–5 days), as would occur if patients miss just a few doses of medication." (Abs)
"Importantly, the study period covered a brief time, equivalent to just a few doses of medication being missed. Such a short period is of great clinical relevance given the frequency with which missed doses occur in real life."</t>
  </si>
  <si>
    <t>"...this study examines the effects of shorter treatment interruptions (3-5 days), as would occur if patients miss just a few doses of medication. ... Such a short period is of great clinical significancegiven the frequency with which missed doses occur in real life." (Abstract)</t>
  </si>
  <si>
    <t>abrupt discontinuation of fluoxetine and paroxetine mimics real life conditions (patients skipping doses)</t>
  </si>
  <si>
    <t>This study's primary goal is the observation of withdrawal effects in two different drug groups, so acknowledgments abound. Here's a long example: 
"An important clinical consequence of cessation or interruption of antidepressant treatment is the potential emergence of discontinuation or treatment interruption symptoms.
Discontinuation symptoms are becoming well recognized and documented in connection with cessation of treatment with a selective serotonin reuptake inhibitor (SSRI). SSRI discontinuation syndrome is characterized by a cluster of somatic and psychological symptoms, including disequilibrium, gastrointestinal symptoms, influenza-like symptoms, sensory disturbances, sleep disturbances, anxiety and irritability (Coupland et al., 1996; Price et al., 1996; Schatzberg et al., 1997; Zajecka et al., 1997). The symptoms are usually mild and transient, but debilitating symptoms, including severe discomfort, decreased productivity and aggressive, impulsive and compulsive behaviour, have been reported (Szabadi, 1992; Barr et al., 1994; Benazzi, 1998a,b; Bloch et al., 1995; Schatzberg et al., 1997)."</t>
  </si>
  <si>
    <t xml:space="preserve">"The primary analysis compared the change in the number of DESS Checklist events between the pre- interruption visit and the post-interruption visit between the fluoxetine- and paroxetine-treatment groups. All treatment group comparisons were per- formed using two-sided hypothesis tests." </t>
  </si>
  <si>
    <t xml:space="preserve">"Discontinuation symptoms are often confused with relapse or recurrence of the patient’s original condition, although the time course, abruptness and severity of the symptoms usually help with the diagnosis." </t>
  </si>
  <si>
    <t>Kennedy SH, Giacobbe P, Placenza F, Hudson CJ, Seeman P, Seeman MV.</t>
  </si>
  <si>
    <t>Depression treatment by withdrawal of short-term low-dose antipsychotic, a proof-of-concept randomized double-blind study.</t>
  </si>
  <si>
    <t>Journal of Affective Disorders</t>
  </si>
  <si>
    <t>Clera</t>
  </si>
  <si>
    <t>"Participants were randomized after providing written consent." Page 140</t>
  </si>
  <si>
    <t>Therapeutic use of withdrawal</t>
  </si>
  <si>
    <t>"The purpose of this study, therefore, was to enhance dopamine supersensitivity in patients by means of an ultra-low antipsychotic dose for a brief period (7 days) and then withdraw the drug..." Page 140
"The present study examines whether enhanced dopamine supersensitivity can quickly, if transiently, alleviate depressive symptoms."</t>
  </si>
  <si>
    <t>HAMD-17</t>
  </si>
  <si>
    <r>
      <t xml:space="preserve">"Half the participants received 0.25 mg oral haloperidol each day for 7 days, after which </t>
    </r>
    <r>
      <rPr>
        <b/>
      </rPr>
      <t>they received placebo</t>
    </r>
    <r>
      <t xml:space="preserve"> daily for 4 weeks." (from Abs.)</t>
    </r>
  </si>
  <si>
    <t>Tries to create a state of DA supersensitivity: "The purpose of this study, therefore, was to enhance dopamine 
supersensitivity in patients by means of an ultra-low antipsychotic 
dose for a brief period (7 days) and then withdraw the drug in the 
expectation of a clinical improvement after drug withdrawal, 
when dopamine supersensitivity is known to occur" (140).
"The present study examines whether enhanced dopamine supersensitivity can quickly, if transiently, alleviate depressive symptoms. Most antidepressants take time to have therapeutic efficacy and need to be taken for at least one year and up to lifetime, depending upon risk factors for recurrence and patient preference (Suehs et al., 2008). They include compounds that inhibit the neural uptake of norepinephrine, serotonin, and dopamine, or stimulate the receptors for these neurotransmitters, but there are currently no strategies for enhancing the sensitivity of these receptors so that patients can respond more quickly and at lower doses."</t>
  </si>
  <si>
    <t>To use a drug withdrawal-induced neuronal state (DA supersensitivity) as a possible treatment for depressive symptoms.</t>
  </si>
  <si>
    <t>To evaluate whether a withdrawal-induced neuronal state can treat depression</t>
  </si>
  <si>
    <t>"The present study employed a short-term ultra-low-dose antipsychotic and sought to determine whether the subsequent rebound dopamine super-sensitivity would be clinically beneficial in alleviating depressive symptoms." Page 140</t>
  </si>
  <si>
    <t>Simpson Angus</t>
  </si>
  <si>
    <t>Measured at each interview</t>
  </si>
  <si>
    <t>Khan A, Musgnung J, Ramey T, Messig M, Buckley G, Ninan PT.</t>
  </si>
  <si>
    <t>Abrupt discontinuation compared with a 1-week taper regimen in depressed outpatients treated for 24 weeks with desvenlafaxine 50 mg/d.</t>
  </si>
  <si>
    <t>desvenlafaxine</t>
  </si>
  <si>
    <r>
      <t xml:space="preserve">"This phase 4, randomized, </t>
    </r>
    <r>
      <rPr>
        <b/>
      </rPr>
      <t>DB</t>
    </r>
    <r>
      <t>, placebo-controlled dis- continuation study was conducted at 38 clinical research centers in the United States."
"Patients who completed the OL treatment were randomly assigned
 to 1 of the following three 4-week DB discontinuation regimens
(1:2:2): continued desvenlafaxine 50-mg/d treatment for 4 weeks
(no discontinuation), desvenlafaxine 25 mg/d for 1 week followed
by placebo for 3 weeks (taper), or placebo for 4 weeks (abrupt
discontinuation)."</t>
    </r>
  </si>
  <si>
    <t>"The primary objective of the study was to determine whether the occurrence of discontinuation symptoms is equivalent for abrupt discontinuation versus 1-week taper to desvenlafaxine 25 mg/d after the 24-week open-label (OL) treatment with desvenlafaxine 50 mg/d for MDD." Page 365</t>
  </si>
  <si>
    <t>DESS (not an efficacy measure)</t>
  </si>
  <si>
    <r>
      <t xml:space="preserve">"Adult outpatients with major depressive disorder who completed the 24 weeks of open-label treatment with desvenlafaxine 50 mg/d were randomly assigned to no discontinuation (desvenlafaxine 50 mg/d), </t>
    </r>
    <r>
      <rPr>
        <b/>
      </rPr>
      <t xml:space="preserve">taper </t>
    </r>
    <r>
      <t>(desvenlafaxine 25 mg/d), or</t>
    </r>
    <r>
      <rPr>
        <b/>
      </rPr>
      <t xml:space="preserve"> abrupt discontinuation</t>
    </r>
    <r>
      <t xml:space="preserve"> (placebo) groups for the double-blind (DB) taper phase." 
(Abs) "All enrolled patients received the 24-week OL treatment with desvenlafaxine 50 mg/d. Patients who completed the OL treatment were randomly assigned to 1 of the following three 4-week DB discontinuation regimens (1:2:2): continued desvenlafaxine 50-mg/d treatment for 4 weeks (no discontinuation), </t>
    </r>
    <r>
      <rPr>
        <b/>
      </rPr>
      <t>desvenlafaxine 25 mg/d for 1 week followed by placebo for 3 weeks</t>
    </r>
    <r>
      <t xml:space="preserve"> (taper), or placebo for 4 weeks (abrupt discontinuation). (366) "</t>
    </r>
  </si>
  <si>
    <r>
      <t xml:space="preserve">NR ... Kind of. The primary goal of the study is to compare DESS scores in an abrupt and a 1-week taper group; therefore the </t>
    </r>
    <r>
      <rPr>
        <i/>
      </rPr>
      <t>implied</t>
    </r>
    <r>
      <t xml:space="preserve"> justification is that they're discontinuing people in order to see what kind of discontinuation is better w/r/t discontinuation symptoms / syndrome. But they don't go much further than this implication. </t>
    </r>
  </si>
  <si>
    <t>To compare two discontinuation methods of desvenlafaxine on their associated withdrawal symptoms.</t>
  </si>
  <si>
    <t>To examine effects of discontinuation or withdrawal</t>
  </si>
  <si>
    <t>abrupt discontinuation vs 1-week taper</t>
  </si>
  <si>
    <t>"Abrupt cessation of treatment with antidepressant drugs, including
selective serotonin reuptake inhibitors and serotonin/norepinephrine
reuptake inhibitors (SNRIs), is associated with
discontinuation symptoms.1 Discontinuation symptoms generally
occur within a few days of the cessation of antidepressant treatment
(mean and median duration, both approximately 2 days)2 and
usually resolve without treatment within 3 weeks of appearing1
(mean and median duration, approximately 5 days).2 Discontinuation
symptoms are often mild in severity; however, for some
patients, these symptoms can be more intense and last for an increased
period.1 Clinical practice guidelines for the management
of depression recommend that clinicians advise all patients
starting antidepressant treatment for the risk of discontinuation
symptoms upon abrupt discontinuation of treatment.3Y5 Treatment
guidelines further suggest that all antidepressant drugs should be
tapered at termination of treatment to minimize the risk of discontinuation
symptoms and that clinicians shouldmonitor patients
during the taper/discontinuation period for any symptoms that
 may arise.3-6" (p. 365)</t>
  </si>
  <si>
    <t>Comparison of mean DESS scores across tapered groups</t>
  </si>
  <si>
    <t>Krystal A, Fava M, Rubens R, Wessel T, Caron J, Wilson P, Roth T, McCall WV.</t>
  </si>
  <si>
    <t>Evaluation of eszopiclone discontinuation after cotherapy with fluoxetine for insomnia with coexisting depression.</t>
  </si>
  <si>
    <t>Journal of Clinical Sleep Medicine</t>
  </si>
  <si>
    <t>Sepracor</t>
  </si>
  <si>
    <t>Y (Kimberly Pfleeger of Sepracor Inc.)</t>
  </si>
  <si>
    <t>Insomnia with comorbid MDD</t>
  </si>
  <si>
    <t>Eszopiclone 
Fluoxetine</t>
  </si>
  <si>
    <t>eszopiclone</t>
  </si>
  <si>
    <t>"At the end of 8 weeks, all patients continued open-label fluoxetine monotherapy treatment along with single-blind placebo (administered immediately before bed) for two weeks.
For the last 3 weeks of the study (the last week of double-blind treatment and the 2-week run-out period), patients called the IVRS daily." Page 49</t>
  </si>
  <si>
    <t>Y 
"a single-blind run out, as opposed to abrupt drug cessation, does not mirror the clinical situation, and this may have magnified the maintenance effect." Page 53</t>
  </si>
  <si>
    <t>"...evaluated hypnotic discontinuation effects following an 8-week placebo-controlled study of eszopiclone/fluoxetine cotherapy in patients with insomnia and comorbid MDD." Page 48</t>
  </si>
  <si>
    <t>HAM-D-17, Kellner questionnaire, 26-item Daily Telephone Assessment (DTA) symptom inventory</t>
  </si>
  <si>
    <t xml:space="preserve">"Patients meeting DSM-IV criteria for MDD and insomnia received fluoxetine each morning for 8 weeks and were randomized to concomitant treatment with nightly eszopiclone 3mg (cotherapy) or placebo (monotherapy). Thereafter, patients received 2 weeks of continued fluoxetine plus single-blind placebo." (PAGE 48) 
"Patients with a minimum of three complete IVRS assessments received open-label fluoxetine 20 mg each morning and were randomly assigned to adjunctive treatment with either eszopiclone cotherapy (ESZ+FLX group) or fluoxetine monotherapy (PBO+FLX group), administered immediately before bed, for 8 weeks. At the end of 8 weeks, all patients continued open-label fluoxetine monotherapy treatment along with single-blind placebo (administered immediately before bed) for two weeks." (PAGE 49) 
</t>
  </si>
  <si>
    <t>"This report presents the 2-week single-blind placebo run-out phase of that study, which specifically assessed the effects of discontinuing eszopiclone on withdrawal-related adverse events, rebound insomnia, and depression."</t>
  </si>
  <si>
    <t>To examine the effects of abruptly discontinuing eszopiclone</t>
  </si>
  <si>
    <t xml:space="preserve">Withdrawal, discontinuation, "run out period," "abrupt drug cessation" </t>
  </si>
  <si>
    <t>N (changed from Y by DC 6/3/17)</t>
  </si>
  <si>
    <r>
      <t xml:space="preserve">(DC: This quote does not describe an intervention to support the process of </t>
    </r>
    <r>
      <rPr>
        <b/>
      </rPr>
      <t>withdrawal</t>
    </r>
    <r>
      <t xml:space="preserve"> employed in the study.) Direct contact and assessment by investigator: "One event of gastric hemorrhage in the monotherapy group was considered to be possibly related to study drug by the investigator, and the patient was discontinued." Page 50</t>
    </r>
  </si>
  <si>
    <t>Drug supplemented (conventional); Abrupt (placebo switch)</t>
  </si>
  <si>
    <t>"Due to the single-blind nature of this period of the study, there is a possibility of rater bias for the Hamilton items and other observer-rated scales, but it is doubtful that this would affect patient-reported sleep variables and ISI scores. Additionally, a single-blind run out, as opposed to abrupt drug cessation, does not mirror the clinical situation, and this may have magnified the maintenance effect." Page 53</t>
  </si>
  <si>
    <t>"Adverse events (AEs) reported during the single-blind run-out period were also collected." (49)</t>
  </si>
  <si>
    <t xml:space="preserve">Only stated that it would be measured, no analysis. </t>
  </si>
  <si>
    <t>"In this study, eszopiclone discontinuation did not result in significant CNS or benzodiazepine withdrawal AEs, rebound insomnia, or rebound depression; and improvements in sleep and depressive symptoms were maintained." Page 48
"Many physicians are reluctant to treat insomnia associated with MDD with a hypnotic agent due to potential discontinuation effects including rebound insomnia and withdrawal.10 These effects might also hasten relapse or impede further antidepressant response." Page 49
"Rebound insomnia variables assessed with IVRS during the run-out period included: 1) SL, 2) WASO, 3) TST, and 4) measures of daytime functioning (daytime alertness, concentration, physical well-being, and ability to function measured on 10-point scale, with higher scores indicating better next day functioning)." Page 49
"Post hoc analyses included: assessments of rebound and withdrawal HAM-D-17 excluding insomnia items; 50% antidepressant response and remission (HAM-D-17) during the run-out period; HAM-D-17 scores at end of run-out in patients with more severe depression (HAM-D-17 &gt; 22 at baseline); and the shift in the ISI from baseline to the end of the double-blind period and end of run-out period." Page 50
"The significant sleep improvements observed during the double-blind period were maintained during the single-blind placebo run-out phase, and there was not evidence of rebound insomnia (defined as a temporary, dose-dependent worsening of sleep relative to pretreatment baseline following abrupt hypnotic discontunation) in the eszopiclone cotherapy group (Figure 3)." Page 50</t>
  </si>
  <si>
    <t>Ad hoc measure: examining the prevalence of new or worsening central nervous system (CNS) or CNS-related adverse events, rebound insomnia, and worsening of MDD symptoms</t>
  </si>
  <si>
    <t>"Many physicians are reluctant to treat insomnia associated with MDD with a hypnotic agent due to potential discontinuation effects including rebound insomnia and withdrawal.10 These effects might also hasten relapse or impede further antidepressant response." (49)</t>
  </si>
  <si>
    <t>NA (objective was to explore withdrawal effects)</t>
  </si>
  <si>
    <t>Kudoh A., Katagai H., Takase H., Takazawa T.</t>
  </si>
  <si>
    <t>Effect of preoperative discontinuation of antipsychotics in schizophrenic patients on outcome during and after anaesthesia [2].</t>
  </si>
  <si>
    <t>European Journal of Anaesthesiology</t>
  </si>
  <si>
    <t>Japan</t>
  </si>
  <si>
    <t>Not specified</t>
  </si>
  <si>
    <t xml:space="preserve">"Randomization was performed by computer-generated codes." [No other details.]
"The study was blinded for both psychiatrists and nurses." (PAGE 415)
</t>
  </si>
  <si>
    <t>"Postoperative complications of schizophrenic patients who continued or discontinued antipsychotics before surgery were therefore compared."</t>
  </si>
  <si>
    <t>Confusion Assessment Method (CAM)</t>
  </si>
  <si>
    <t>"[...] and 52 patients in group 2 discontinued antipsychotic drugs 72h before surgery." (1)</t>
  </si>
  <si>
    <r>
      <t xml:space="preserve">"However, </t>
    </r>
    <r>
      <rPr>
        <b/>
      </rPr>
      <t>there is little published information describing the effects of discontinuation of antipsychotics before surgery on perioperative outcome</t>
    </r>
    <r>
      <t>. Postoperative complications of schizophrenic patients who continued or discontinued antipsychotics before surgery were therefore compared." (PAGE 414)</t>
    </r>
  </si>
  <si>
    <t>To add to the evidence base about effects of discontinuing antipsychotics on perioperative outcomes.</t>
  </si>
  <si>
    <t>"Therefore, withdrawal symptoms resulting from discontinuation of antipsychotics appear to contribute to a cause of postoperative confusion in schizophrenic patients. The symptoms are known to be cholinergic-rebound, including sleep dysfunction, agitation, anxiety and restlessness." (PAGE 415)</t>
  </si>
  <si>
    <t>" The symptoms are known to be cholinergic-rebound, including sleep dysfunction, agitation, anxiety and restlessness." (PAGE 415)</t>
  </si>
  <si>
    <t>CAM - Confusion Assessment Method</t>
  </si>
  <si>
    <t>Comparison pre-post surgery to control group continued on medication</t>
  </si>
  <si>
    <t>Lee C.-T., Conde B.J.L., Mazlan M., Visanuyothin T., Wang A., Wong M.M.C., Walker D.J., Roychowdhury S.M., Wang H., Tran P.V.</t>
  </si>
  <si>
    <t>Switching to olanzapine from previous antipsychotics: A regional collaborative multicenter trial assessing 2 switching techniques in Asia Pacific.</t>
  </si>
  <si>
    <t>USA, Australia, HK, Malaysia, Philippines, Singapore, Taiwan, Thailand</t>
  </si>
  <si>
    <t>Not completely specified; at least haloperidol</t>
  </si>
  <si>
    <t>"The primary objective of this study was to determine if a successful switch was made from a patient's previous antipsychotic to olanzapine." Page 570</t>
  </si>
  <si>
    <t>CGI-S</t>
  </si>
  <si>
    <t>146.9 - 171.3</t>
  </si>
  <si>
    <t>Study period 2 consisted of 6 weeks of open-label therapy. If patients met all enrollment criteria at visit 2, they were randomly allocated (1:1) to either the direct switch or start-taper switch group. Patients randomly assigned to the direct switch group immediately discontinued their current antipsychotic medication and initiated olanzapine therapy at 10 mg/day. After visit 2, the olanzapine dosage could be adjusted within the allowed dose range of 5 to 20 mg/day. Patients randomly assigned to the start-taper group received olanzapine (10 mg/day) in addition to their current antipsychotic at decreasing doses over the next two weeks. In this group, the olanzapine dosage could also be adjusted in the range of 5 to 20 mg/day. A single benzodiazepine was permitted daily during the study; however, a patient would be discontinued if he or she required multiple types of benzodiazepines.</t>
  </si>
  <si>
    <t>"Olanzapine has demonstrated improved efficacy compared with haloperidol for negative symptoms and at least equivalent efficacy for positive symptoms of schizophrenia. Previous studies have shown that olanzapine-treated patients have a low proprensity for experiencing EPS and TD and that olanzapine may actually be used as a treatment for alleviating TD symptoms. Olanzapine should be an effective alternative therapy, but few studies have characterized the efficacy and safety of olanzapine in Asian patients." Page 570</t>
  </si>
  <si>
    <t>To characterize the efficacy and safety of olanzapine in Asian patients.</t>
  </si>
  <si>
    <t>(Indirect) To characterize the efficacy and safety of a drug</t>
  </si>
  <si>
    <t>Taper, switch</t>
  </si>
  <si>
    <t>Drug supplemented (conventional)</t>
  </si>
  <si>
    <t>Lemoine P, Kermadi I, Garcia-Acosta S, Garay RP, Dib M.</t>
  </si>
  <si>
    <t>Double-blind, comparative study of cyamemazine vs. bromazepam in the benzodiazepine withdrawal syndrome.</t>
  </si>
  <si>
    <t>Progress in Neuro-psychopharmacology &amp; Biological Psychiatry</t>
  </si>
  <si>
    <t>30,131-137</t>
  </si>
  <si>
    <t>France</t>
  </si>
  <si>
    <t>treated for anxiety for at least 3 months with BZDs, and requiring a withdrawal</t>
  </si>
  <si>
    <t xml:space="preserve">bromazepam, lorazepam, alprazolam, oxacepam </t>
  </si>
  <si>
    <t>bromazepam</t>
  </si>
  <si>
    <t>alprazolam</t>
  </si>
  <si>
    <t xml:space="preserve">"During the second 2-week period, the dose of both medications
was halved and treatment continued for either 11 days followed by 3 days under
placebo or 14 days, the period length being randomly assigned and blinded to
both investigators and subjects. During the final 2-week period, placebo was
administered under a simple blind." (132)
"The purpose of the above stratification between groups A/B and C/D was to ensure that neither investigator nor patient knew the precise moment when the active medication was withdrawn." (133)
</t>
  </si>
  <si>
    <t>"... assess the efficacy of cyamnazine against the rebound anxiety of the benzodiazepine withdrawal syndrome. Therefore, the transitory use of cyamnazine as substitute drug was compared with that of bromazepam, a benzodiazepine often used for tapering benzodiazepine withdrawal in France." (132)</t>
  </si>
  <si>
    <t>HARS</t>
  </si>
  <si>
    <t>49.9±66.1 months</t>
  </si>
  <si>
    <t xml:space="preserve">"Previous benzodiazepine treatment was withdrawn, and patients were randomized to a 4-week treatment with cyamemazine (25 – 50 mg q.d.) or bromazepam (3 – 6 mg q.d.), followed by 2 weeks of placebo." (PAGE 131) 
"If patients had been previously treated with such drugs, a washout period of 1 month for neuroleptics, 2 weeks for antidepressants and 1 week for other CNS active medications was required." (PAGE 132) 
"Patients were divided in four groups:
- Group A, receiving bromazepam at the above doses for 2 weeks. Then, the bromazepam dose was halved for the next 2 weeks. Finally, patients received placebo for 2 weeks.
- Group B, receiving bromazepam at the above doses for 2 weeks. Then, the bromazepam dose was halved for the next 11 days. Finally, patients received placebo for 17 days. 
- Group C, receiving cyamemazine at the above doses for 2 weeks. Then, the cyamemazine dose was halved for the next 2 weeks. Finally, patients received placebo for 2 weeks.
- Group D, receiving cyamemazine at the above doses for 2 weeks. Then, the cyamemazine dose was halved for the next 11 days. Finally, patients received placebo for 17 days." 
(PAGE 132-133) 
"In the first 2-week period, benzodiazepines were substituted with either cyamemazine or bromazepam at the full dose. During the second 2-week period, the dose of both medications was halved and treatment continued for either 11 days followed by 3 days under placebo or 14 days, the period length being randomly assigned and blinded to both investigators and subjects. During the final 2-week period, placebo was administered under a simple blind." (PAGE 132) 
</t>
  </si>
  <si>
    <t>"The failure of benzodiazepine dose-taper in many patients
has triggered intensive research to find alternative pharmacological
treatments... attempts to facilitate
benzodiazepine withdrawal by substituting with buspirone
have generally been disappointing... The antipsychotic cyamemazine is widely used in France as
anxiolytic drug for psychotic patients, with no rebound anxiety
following treatment suspension. ... Taking together, the above elements pushed us to perform a
multicenter, randomized, double-blind study to assess the
efficacy of cyamemazine against the rebound anxiety of the
benzodiazepine withdrawal syndrome." (131-132)</t>
  </si>
  <si>
    <t>To reduce withdrawal reactions when discontinuing BZDs by adding the antipsychotic drug cyamemazine.</t>
  </si>
  <si>
    <t>switch, disc</t>
  </si>
  <si>
    <t xml:space="preserve">Benzodiazepine withdrawal syndrome, dose reduction, detoxification, dose-taper, taper, substitute, withdrawal, cessation </t>
  </si>
  <si>
    <t>Y
Included patients were those "requiring a withdrawal" (p. 132)</t>
  </si>
  <si>
    <t>"Systematically searched for"</t>
  </si>
  <si>
    <t xml:space="preserve">Several mentions. 
"Long-term benzodiazepine use frequently produces dependence with manifestation of withdrawal symptoms after abrupt cessation of benzodiazepine treatment (Pagel and Parnes, 2001)." </t>
  </si>
  <si>
    <t>"rebound anxiety" is primary measure</t>
  </si>
  <si>
    <t>Rickels Withdrawals Symptoms Scale</t>
  </si>
  <si>
    <t>Descriptive statistics</t>
  </si>
  <si>
    <t xml:space="preserve">" From a psychological point of view, withdrawal symptoms could be explained by prior conditioning for ‘‘chemical serenity’’ and to the sudden lack of these particular rewarding stimuli." Page 136
</t>
  </si>
  <si>
    <t>Mavissakalian MR, Perel JM.</t>
  </si>
  <si>
    <t>2nd year maintenance and discontinuation of imipramine in panic disorder with agoraphobia.</t>
  </si>
  <si>
    <t>Annals of Clinical Psychiatry</t>
  </si>
  <si>
    <t>National Institute of Mental Health</t>
  </si>
  <si>
    <t>Panic Disorder</t>
  </si>
  <si>
    <t>imipramine</t>
  </si>
  <si>
    <t>"Drug condition was known only by the hospital pharmacist who continued those on placebo on the same condition and reassigned following a 2:1 ratio those on imipramine to placebo substitution or imipramine continuation." (PAGE 65)
"Only when treatment with antidepressants was specially indicated, such as in the case of relapse or clinically severe depression ..., or when medical conditions developed contraindicating the continued use of tricyclics that the blind was broken, patients exited the study and appropriate action was taken based on their clinical needs." (PAGE 65)</t>
  </si>
  <si>
    <t>"This paper presents pilot data from a second year extension of the above-mentioned study with the aim of exploring the putative protective effects of maintenance imipramine therapy beyond the 1st year." (PAGE 63)</t>
  </si>
  <si>
    <t xml:space="preserve">end-state functioning (ESF)
Global Assessment of Severity Scale
Self-rating of severity of phobias
Agoraphobia Subscale of the Fear Questionnaire
Individualized clinical measure of phobic anxiety and avoidance
Behavioral Assessment Test 
Severity Ratings </t>
  </si>
  <si>
    <r>
      <t xml:space="preserve">From the original </t>
    </r>
    <r>
      <rPr>
        <b/>
      </rPr>
      <t>1999</t>
    </r>
    <r>
      <t xml:space="preserve"> study: "In the latter [placebo substitution] condition, discontinuation was achieved by 25% decrements in dose each week so that an imipramine dose of 0 mg was reached on the 22nd day of randomization." From the current </t>
    </r>
    <r>
      <rPr>
        <b/>
      </rPr>
      <t>2001</t>
    </r>
    <r>
      <t xml:space="preserve"> study: "Placebo substitution was achieved by 25% decrements in dose each week so that an imipramine dose of 0-mg was achieved in the 22nd day of rerandomization."</t>
    </r>
  </si>
  <si>
    <r>
      <t xml:space="preserve">"It was not clear from that study whether the lower doses of imipramine used during the open maintenance treatment or whether the prolonged state of remission rather than continued exposure to the drug were responsible for the putative enduring protective effects of maintenance treatment. This paper presents experimentally rigorous pilot observations from a 2nd year double-blind extension of patients who survived, in stable remission, the 1-year maintenance discontinuation study with </t>
    </r>
    <r>
      <rPr>
        <b/>
      </rPr>
      <t>the aim of further exploring the protective effects of long-term maintenance imipramine therapy in panic disorder.</t>
    </r>
    <r>
      <t>" (PAGE 64)</t>
    </r>
  </si>
  <si>
    <t xml:space="preserve"> To explore the potentially protective effects of long-term maintenance AD treatment.</t>
  </si>
  <si>
    <t>discontinuation, placebo substitution</t>
  </si>
  <si>
    <t>N - crisis intervention given in extreme circumstances</t>
  </si>
  <si>
    <t>Mayur PM, Gangadhar BN, Subbakrishna DK, Janakiramaiah N.</t>
  </si>
  <si>
    <t>Discontinuation of antidepressant drugs during electroconvulsive therapy: a controlled study.</t>
  </si>
  <si>
    <t>India</t>
  </si>
  <si>
    <t>Imipramine in 26 of 30 participants, other AD not reported</t>
  </si>
  <si>
    <t>Imipramine</t>
  </si>
  <si>
    <t>"the design was not strictly double-blind" (PAGE 37)
"
Patients were independently rated by a trained psychiatrist (PM) who was unaware of the drug treatment status." (PAGE 38-39)</t>
  </si>
  <si>
    <t>"The study aimed to examine differential therapeutic and side effect responses when antidepressants are discontinued or not during ECT." (Abs)</t>
  </si>
  <si>
    <t>HRSD, MADRS</t>
  </si>
  <si>
    <t xml:space="preserve">"They were randomized equally for a four-week trial to receive either ECT with antidepressant drug (Group-1, n=15) or ECT with antidepressant discontinuation (Group-2, n=15). Continued antidepressant drugs were administered at the same dose during the trial for four weeks. Identical placebo tablets/ capsules were substituted for the group where antidepressants were discontinued from the day prior to the first ECT session and restarted the day after stopping ECTs." </t>
  </si>
  <si>
    <r>
      <t xml:space="preserve">"It is </t>
    </r>
    <r>
      <rPr>
        <b/>
      </rPr>
      <t>not known whether a combination of ECT with an antidepressant drug enhances therapeutic efficacy</t>
    </r>
    <r>
      <t xml:space="preserve"> than either of them alone in major depressive disorder. Existing guidelines differ on this aspect. While one (American Psychiatric Association, 1990) recommends discontinuation, another (Freeman, 1995) recommends discontinuation [sic]. Neither position is however, based on systematic research. Therefore, </t>
    </r>
    <r>
      <rPr>
        <b/>
      </rPr>
      <t>there is a need to determine the therapeutic benefit and side effect risk of continuing antidepressant drugs during the course of ECT</t>
    </r>
    <r>
      <t>." (PAGE 38)</t>
    </r>
  </si>
  <si>
    <t>With conflicting recommendations on whether to maintain or discontinue AD treatment during ECT, and without systematic research on this topic, there is a need to determine benefits and risks of continuing ADs during ECT.</t>
  </si>
  <si>
    <t>(Indirect or unclear) To determine benefits and risks of continuing AD in ECT</t>
  </si>
  <si>
    <t>discontinuation, substitut[ion] (with placebo)</t>
  </si>
  <si>
    <r>
      <rPr/>
      <t xml:space="preserve">Maybe - "All consecutive patients with DSM-IV major depression (American Psychiatric Association, 1994) referred for ECT while on antidepressant drugs </t>
    </r>
    <r>
      <rPr>
        <u/>
      </rPr>
      <t>with or without other psychotropics</t>
    </r>
    <r>
      <rPr/>
      <t xml:space="preserve"> were screened and recruited" (PAGE 38)</t>
    </r>
  </si>
  <si>
    <t>"Side effects were examined using the UKU scale (Lingjaerde et al., 1986)." (PAGE 39)
Also Columbia Checklist
"Side effects were examined using the UKU scale (Lingjaerde et al., 1986)...Neither at week two nor week four the two groups differed significantly with respect to the mean6SD number of side effects on Columbia checklist (week- 2: Group-1 5 3.464.7 and Group-2 5 7.1611.3; week-4: Group-1 5 3.162.9 and Group-2 5 1.864.0). Group-1 had significantly ( p , 0.001) higher mean6SD ratings in the anticholinergic sub- scale of UKU (7.265.0) than Group-2 (0.661.0). No significant differences in other UKU subscales viz., UKU psychic side effect scale (Group-15 10.968.8 and Group-2 5 8.966.9), UKU neurological side effect scale (Group-1 5 3.664.2 and Group- 2 5 2.366.2) were detected. No patient had clinical- ly significant arrhythmias. There was no intolerable anticholinergic side effects among patients with tricyclic drugs and ECT warranting discontinuation of the drug during the ECT course." (PAGE 39-40)</t>
  </si>
  <si>
    <t xml:space="preserve">Mercier-Guyon C, Chabannes JP, Saviuc P.
</t>
  </si>
  <si>
    <t>The role of captodiamine in the withdrawal from long-term benzodiazepine treatment.</t>
  </si>
  <si>
    <t>Current Medical Research and Opinion</t>
  </si>
  <si>
    <t xml:space="preserve">20; 9, 1347-1335 </t>
  </si>
  <si>
    <t>Laboratoires Bailly-Creat</t>
  </si>
  <si>
    <t>Anxiety</t>
  </si>
  <si>
    <t>lorazepam, bromazepam, alprazolam, oxazepam, clobazam), catodiamine</t>
  </si>
  <si>
    <t>clobazam</t>
  </si>
  <si>
    <t>captodiamine</t>
  </si>
  <si>
    <t>"This study was a randomised, double-blind, placebo- controlled trial ..."</t>
  </si>
  <si>
    <t>"The present study was thus intended to assess the value of substitution of a benzodiazepine by capto- diamine. The objective of the study was to evaluate whether a six week treatment with captodiamine during benzodiazepine discontinuation could prevent emerg- ence of a benzodiazepine withdrawal syndrome and thus facilitate discontinuation of these drugs."</t>
  </si>
  <si>
    <t>VAS, HAM-A</t>
  </si>
  <si>
    <t xml:space="preserve">"The study lasted ten weeks, including six weeks experimental treatment, divided into four phases (Figure 1).
The first run-in period started with the screening visit (D–15) when entry criteria were verified and informed consent was obtained. During the run-in period, no modification of drug treatment was made. At the end of this period (D0), subjects were randomised either to placebo or captodiamine and treatment initiated for the following six weeks. Captodiamine was given as three 50 mg tablets per day. During the following two weeks (weaning phase), each subject was individually weaned from benzodiazepine treatment. Each subject was instructed to reduce benzodiazepines consumption to zero within this time, and a minimum regimen proposed, with half the dose being given during the first week followed by a quarter of the dose for the second week and then discontinuation at D14. subjects wished to discontinue benzodiazepines more rapidly, they were encouraged to do so. During the third phase (assessment phase; D15–D45), subjects continued captodiamine or placebo treatment was continued in the absence of benzodiazepines. From the assessment visit at D45 until the final study visit at D60 (post-treatment phase), all treatment was discontinued." Page 1349
</t>
  </si>
  <si>
    <t xml:space="preserve">"In addition, patients who have received benzodiazepines for many years may no longer gain any benefit from these drugs and would profit from stopping treatment."
</t>
  </si>
  <si>
    <t>To facilitate discontinuation of BZDs by patients who no longer gain benefits from these drugs.</t>
  </si>
  <si>
    <t>Discontinuation, withdrawal, taper</t>
  </si>
  <si>
    <t>Varied</t>
  </si>
  <si>
    <t>Weaning with captodiamine (an antihistamine) in one treatment group.</t>
  </si>
  <si>
    <t>Drug supplemented (conventional); Flexible schedule</t>
  </si>
  <si>
    <t>"Benzodiazepine dependence can be revealed by the emergence of a transient withdrawal syndrome, characterised by agita- tion, anxiety and sleep disturbances, when attempts are made to discontinue benzodiazepines." 
"The objective of the study was to evaluate whether a six week treatment with captodiamine during benzodiazepine discontinuation could prevent emerg- ence of a benzodiazepine withdrawal syndrome and thus facilitate discontinuation of these drugs"
"The primary outcome criterion was the extent of withdrawal symptoms over the treatment period as assessed with the Tyrer Benzodiazepine Withdrawal Symptom Questionnaire (BWSQ)40. This scale evaluates twenty clinical signs of withdrawal, each scored between 0 and 2 (0 = absence of symptoms; 1 = moderate symptoms; 2 = severe symptoms). The total score thus obtained ranged from 0 to 100, with a higher score indicating more intense withdrawal.
"</t>
  </si>
  <si>
    <t>"Discontinuation of captodiamine was not associated with the emergence of rebound anxiety."</t>
  </si>
  <si>
    <t>Repeated-Measures ANOVA</t>
  </si>
  <si>
    <t>"Benzodiazepine 
dependence can be revealed by the emergence of a 
transient withdrawal syndrome, characterised by agitation,
anxiety and sleep disturbances, when attempts are
 made to discontinue benzodiazepines. These symptoms 
are distressing for the patient..." (p. 1348)</t>
  </si>
  <si>
    <t>NA (successful discontinuation is the objective)</t>
  </si>
  <si>
    <t>Montgomery SA, Kennedy SH, Burrows GD, Lejoyeux M, Hindmarch I.</t>
  </si>
  <si>
    <t>Absence of discontinuation symptoms with agomelatine and occurrence of discontinuation symptoms with paroxetine: a randomized, double-blind, placebo-controlled discontinuation study.</t>
  </si>
  <si>
    <t>UK, France, Australia, Canada</t>
  </si>
  <si>
    <t>agomelatine, paroxetine</t>
  </si>
  <si>
    <t>"To reduce patient or investigator bias, double randomization and double-blind placebo substitution procedures were adopted for our study. The patients entering the discontinuation period had been treated under double-blind conditions for 12 weeks with either agomelatine 25 mg/day or paroxetine 20 mg/day. Re-randomization to placebo or to continue active drug was carried out according to a second double-blind protocol.
Agomelatine has been evaluated under rigorous double randomization double-blind controlled conditions during 2 weeks of discontinuation, and clearly shows no evidence of discontinuation symptoms. " Page 276
"The  randomization  procedure, which  used  an  independent  agency  to  generate  random  numbers,  producedfewer  patients  by  chance  in  the  agomelatine  discontinuedgroup  than  in  the  agomelatine  continued  group."</t>
  </si>
  <si>
    <t>"to assess potential discontinuation symptoms following antidepressant discontinuation" (272).
"The primary measure was the total number of emergent DESS symptoms occurring in the first and second 7 days following discontinuation of antidepressant treatment" (273)</t>
  </si>
  <si>
    <t>MADRS, HAM-A</t>
  </si>
  <si>
    <t>" After 12 weeks of double-blind treatment with agomelatine 25mg/day or paroxetine 20mg/day, sustained remitted depressed patients were randomized for 2 weeks, under double-blind conditions, to placebo or to their initial antidepressant treatment." (Abs) 
"Paroxetine was given at the minimum effective dose and therefore abrupt discontinuation was considered justified." 
"Patients who achieved sustained remission, defined as a MADRS score &lt; 12 at weeks 8,10 and 12, were re-randomized under double-blind conditions, with separate randomization for the two active treatments, to continue their active treatment or to receive placebo for 2weeks" (273)</t>
  </si>
  <si>
    <t>"None of the studies cited compared double-blind
randomized discontinuation with continuation of the
same treatment, which would help to discount the
expectation effects of patients and investigators. Clearly,
better methodologies would be needed to clarify the
complex issues in discontinuation of treatment." (272)</t>
  </si>
  <si>
    <t>To overcome methological limitations of previous discontinuation studies of ADs by using double-blind randomized discontinuation.</t>
  </si>
  <si>
    <t>abrupt discontinuation, abrupt cessation</t>
  </si>
  <si>
    <t>"Paroxetine was given at the minimum effective dose and therefore abrupt discontinuation was considered justified." (273)
"None of the studies cited compared double-blind randomized discontinuation with continuation of the same treatment, which would help to discount the expectation effects of patients and investigators." Page 272</t>
  </si>
  <si>
    <t>"Paroxetine was given at the minimum effective dose and therefore abrupt discontinuation was considered justified." (p. 273)</t>
  </si>
  <si>
    <t>abrupt discontinuation of paroxetine justified because patients taking small doses</t>
  </si>
  <si>
    <t>1st sentence of article: "Discontinuation symptoms have been reported following cessation of antidepressants almost as soon as the first antidepressants were developed." (271)</t>
  </si>
  <si>
    <t>"All cases which reached the criterion of relapse (MADRS 22 or more) also reached the criterion of rebound of symptoms to the level of entry to the acute treatment. The results for relapse are therefore the same as for rebound." Page 275</t>
  </si>
  <si>
    <t>Comparison of DESS scores between those continued to pbo and those maintained</t>
  </si>
  <si>
    <r>
      <t>The whole paper is a test of wdl confounds. There are several clear acknowledgments of withdrawal confounding relapse, as, for example: "The substantial variability in depressive symptoms necessitates a double-blind comparison of interrupted and continued treatment in assessing discontinuation symptoms. Many of the previous studies have apparently failed to take the natural variability into account by comparing the result with an adequate control and counted these fluctuations as evidence of provoked
 relapse." (279)
Also, when reviewing previous studies that assessed discontinuation symptoms but on subjects with relatively high MADRS depression scores, states: "Assessment of discontinuation symptoms would therefore likely be contaminated by worsening of depression." (272) ! This is a</t>
    </r>
    <r>
      <rPr>
        <i/>
      </rPr>
      <t xml:space="preserve"> reverse confound</t>
    </r>
    <r>
      <t xml:space="preserve"> acknowledgment!</t>
    </r>
  </si>
  <si>
    <t>Comparing DESS scores among those who were discontinued to placebo and those who were maintained on the medications, looking at whether relapse was equivalent to rebound, and looking at how long these symptoms lasted compared to how long depressive symptoms lasted, and generally discussing the differences that might be expected</t>
  </si>
  <si>
    <t>Morin CM, Bastien C, Guay B, Radouco-Thomas M, Leblanc J, Vallières A.</t>
  </si>
  <si>
    <t>Randomized clinical trial of supervised tapering and cognitive behavior therapy to facilitate benzodiazepine discontinuation in older adults with chronic insomnia.</t>
  </si>
  <si>
    <t>161(2): 332-342</t>
  </si>
  <si>
    <t>Insomnia</t>
  </si>
  <si>
    <t>lorazepam, temazepam, bromazepam, oxazepam, alprazolam, flurazepam, clonazepam, triazolam</t>
  </si>
  <si>
    <t>triazolam</t>
  </si>
  <si>
    <t>"The objectives of this study were to evaluate the efficacy of three interventions (supervised medication taper, cognitive behavior therapy, and a combination of those two approaches) for benzodiazepine discontinuation in older adults and to examine their short­ and long­term effects on subjective and objective sleep patterns, as recorded by patients’ sleep diaries and EEG, respectively."</t>
  </si>
  <si>
    <t>Sleep Diaries, Polysomnography</t>
  </si>
  <si>
    <t>average of 19.3 years</t>
  </si>
  <si>
    <t xml:space="preserve">"The remaining 76 patients were randomly assigned to one of three treatment conditions: 1) cognitive behavior therapy (N=24), 2) medication taper (N=25), or 3) cognitive behavior therapy plus medication taper (N=27)." (PAGE 3) 
"Subjects were free from all psychotropic medications, other than benzodiazepine medication, for at least 2 weeks before the baseline evaluations. Subjects were asked to maintain a stable dose of their benzodiazepine medication during this period." (PAGE 3) 
"After completing the baseline assessment, the patients were randomly assigned to one of three conditions: supervised benzodiazepine taper, cognitive behavior therapy for insomnia, or a combination of the two interventions. All three treatments were manualized and administered over 10 weekly outpatient consultations." (PAGE 4) 
"The patients (N=25) assigned to this condition were provided with a step ­by­ step withdrawal schedule, with the goal of eliminating benzodiazepine use by the 10th week of treatment. Withdrawal schedules were individualized according to the type of benzodiazepine (short­ versus long­acting), dose, and frequency of use. The following principles were used in designing the schedules: 1) setting goals, 2) stabilization with use of a single benzodiazepine for patients who had been using more than one benzodiazepine, 3) reduction of about 25% of the initial dose every 2 weeks until the lowest available dose of the benzodiazepine was reached, 4) introduction of an increasing number of drug­free nights, and 5) scheduled hypnotic use rather than use on an as­ needed basis. The specific dose reductions varied as a function of patients’ readiness to discontinue medication and the presence or absence of withdrawal symptoms. However, the time­limited nature of this program was emphasized by setting anchor points. For example, the initial plan was to decrease medication by 25% at week 2, by 50% at mid­treatment, and by 100% at week 10 (19). Patients enrolled in this condition, either alone or in combination with cognitive behavior therapy, met weekly with a physician for brief consultation sessions (15–20 minutes). The content of those sessions focused on 1) reviewing the written medication taper schedule, 2) documenting changes in insomnia symptoms, and 3) monitoring withdrawal effects and any other adverse events. Support and encouragement to follow the withdrawal schedule were provided, but no specific behavioral recommendations for improving sleep were given during those sessions." (PAGE 4) 
"The patients (N=27) in the combined cognitive behavior therapy and medication taper condition received both the medication tapering program and cognitive behavior therapy. They attended 10 weekly therapy sessions with a physician to discuss medication management issues and 10 weekly therapy sessions with a psychologist to review behavioral procedures." (PAGE 5) 
</t>
  </si>
  <si>
    <t>"The short­ term use of hypnotics may be indicated and effective in the treatment of acute insomnia. However, prolonged use of hypnotics, particularly benzodiazepines, is usually not recommended (7–9) because of potential adverse effects (e.g., memory impairments), altered sleep physiology (e.g., reduced stages 3 and 4 sleep, increased beta activity), and risks of tolerance and dependence (10, 11). In older adults, benzodiazepines may increase the risk of falls and hip fractures (12), motor vehicle accidents (13), and even mortality (14). Prescribing guidelines recommend restricting hypnotic use to no more than 2–4 weeks; yet, more than 65% of those prescribed such medications continue using them for more than 1 year, and as many as 30% for more than 5 years (3, 15, 16). Prolonged users are mostly older adults who report greater sleep dissatisfaction, higher psychological distress, and more chronic medical illnesses (2, 17)."</t>
  </si>
  <si>
    <t>BZDs have several harmful effects and are used for longer periods than indicated, especially by older adults with sleep, psychological, and chronic medical problems.</t>
  </si>
  <si>
    <t xml:space="preserve">Supervised benzodiazepine taper, discontinuation, withdrawal, reduciton </t>
  </si>
  <si>
    <t>CBT + Taper (1 Study group)</t>
  </si>
  <si>
    <t>"The patients in the medication taper condition and those in the cognitive behavior therapy plus medication taper condition were evaluated at each treatment visit for withdrawal symptoms. The Clinical Institute Withdrawal Assessment—Benzodiazepines (48) contains 20 5­point items designed to assess and monitor the type and severity of benzodiazepine­like withdrawal symptoms. The first three items (restlessness, tremor, and sweating) are rated by the treating physician, and the last 17 items are rated by the patient. The total score is the sum of items 1–20. This scale was not used with the patients who received cognitive behavior therapy alone because those patients were not expected to change their medication use and were not provided guidance about reducing their medication intake."</t>
  </si>
  <si>
    <r>
      <t xml:space="preserve">Various. 2 Examples: 
"Discontinuation of hypnotic medications, particularly benzodiazepines, can pose a significant challenge after prolonged use, even when they have been used at low therapeutic doses (18, 19). Several physiological (withdrawal symptoms) and psychological factors (anticipatory anxiety, </t>
    </r>
    <r>
      <rPr>
        <b/>
      </rPr>
      <t>fear of rebound insomnia</t>
    </r>
    <r>
      <t>) can perpetuate the vicious cycle and lead to hypnotic­dependent insomnia"
 "</t>
    </r>
    <r>
      <rPr>
        <b/>
      </rPr>
      <t>The absence of significant rebound insomnia during the withdrawal period was a positive outcome in itself."</t>
    </r>
    <r>
      <t>.</t>
    </r>
  </si>
  <si>
    <t>Covariate in Linear Mixed Models</t>
  </si>
  <si>
    <t xml:space="preserve">"Several physiological (withdrawal symptoms) and psychological factors (anticipatory anxiety, fear of 
rebound insomnia) can perpetuate the vicious cycle and lead to hypnotic-dependent insomnia 
(20–22). ... The addition of
 behavioral treatment specifically targeting insomnia symptoms may attenuate withdrawal symptoms 
(e.g., rebound insomnia) and prevent relapse (27)." </t>
  </si>
  <si>
    <t>Mueser KT, Sengupta A, Schooler NR, Bellack AS, Xie H, Glick ID, Keith SJ.</t>
  </si>
  <si>
    <t>Family treatment and medication dosage reduction in schizophrenia: effects on patient social functioning, family attitudes, and burden.</t>
  </si>
  <si>
    <r>
      <rPr>
        <i/>
      </rPr>
      <t>61</t>
    </r>
    <r>
      <t>(1), 3-12</t>
    </r>
  </si>
  <si>
    <t>Schizophrenia, Schizoaffective Disorder, Schizophreniform Disorder</t>
  </si>
  <si>
    <t>fluphenazine</t>
  </si>
  <si>
    <t xml:space="preserve">"We randomized the 313 patients who entered the maintenance phase to one of three medication conditions, which were administered in a double blind fashion:..." </t>
  </si>
  <si>
    <t>"... to examine the interaction between intensive family
intervention and neuroleptic dosage strategy in a 2 (family intervention)
x 3 (dosage strategy) factorial design." (4)
"The first report from this study (Schooler et al., 1997)
examined the effects of the interventions on relapse and rehospitalization
rates. ... In the present article, we report the results
from the TSS study of family intervention and neuroleptic medication
strategies on patient social functioning, family attitudes, and
family burden." (4)</t>
  </si>
  <si>
    <t>BPRS, Social Adjustment Scale-II, Patient Rejection Scale</t>
  </si>
  <si>
    <t>16-24</t>
  </si>
  <si>
    <t>"We randomized the 313 patients who entered the maintenance phase to one of three medication conditions, which were administered in a double blind fashion: standard dose (StanD) FPZ decanoate, 12.5-50 mg every 2 weeks; low dose (LowD) FPZ decanoate, 2.5-10 mg every 2 weeks; and targeted dose (TargD), a placebo injection every 2 weeks. If patients showed prodromal signs of relapse, open-label FPZ (i.e., the full-strength medication) was provided regardless of the dosage condition to which patients were assigned (i.e., patients who received a placebo injection every 2 weeks were given open-label FPZ when they began to relapse, hence, their medication was targeted). Once patients were restabilized, open-label medication was ceased and patients returned to their medication dosage condition. Patients who received more than 140 days of open-label FPZ during 1 year stopped receiving double-blind medication and were treated openly." (5)</t>
  </si>
  <si>
    <t xml:space="preserve">"Dosage reduction strategies, including low dose (Kane, 1983; Marder et al., 1984) or targeted or intermittent dose (i.e., providing medication only when symptom relapses begin to occur; Carpenter et al., 1991; Herz, Szmanski, &amp; Simon, 1982), have shown that exposure to neuroleptic  medications can be substantially reduced with only minimal 
increases in relapse rates." (3) 
</t>
  </si>
  <si>
    <t>To determine the influence of different family support and medication management strategies on social functioning in schizophrenia.</t>
  </si>
  <si>
    <t>To evaluate effectiveness of a package of therapeutic measures</t>
  </si>
  <si>
    <t>targeted treatment</t>
  </si>
  <si>
    <t>N
(but workshops on the study followed obtaining consent)</t>
  </si>
  <si>
    <t>Nakao M, Takeuchi T, Nomura K, Teramoto T, Yano E.</t>
  </si>
  <si>
    <t>Clinical application of paroxetine for tapering benzodiazepine use in non-major-depressive outpatients visiting an internal medicine clinic.</t>
  </si>
  <si>
    <t xml:space="preserve">Psychiatry and Clinical Neuroscience </t>
  </si>
  <si>
    <t xml:space="preserve">60(605-610) </t>
  </si>
  <si>
    <t>alprazolam, bromazepam, etizolam, lorazepam</t>
  </si>
  <si>
    <t>etizolam</t>
  </si>
  <si>
    <t>"To examine clinical 
effects of selective serotonin reuptake inhibitor (SSRI) on tapering BDZ use in non-depressive
 patients..." (Abstract)
"The use of SSRI may have beneficial effects on BDZ withdrawal without the worsening of mood states in cases without major depression." Page 605</t>
  </si>
  <si>
    <t xml:space="preserve">"An 8-week program involving gradual BZD discontinuation was performed in the two BZD-reduction groups. The program was a modified version of the previous Dutch study10 (Table 1). The period of BDZ tapering was prolonged to 8 weeks to minimize the number of dropouts owing to rapid withdrawal during the program in the present study."
"Stage 0: No BZD tapering. Stage 1: BZD tapering by 25%. Stage 2: BZD tapering by 50%. Stage 3: BZD tapering by 75%. Stage 4: Free of BZD." Page 607
</t>
  </si>
  <si>
    <t>"To examine clinical effects of selective serotonin reuptake inhibitor (SSRI) on tapering BDZ use in non-depressive patients," "Many clinicians, especially primary care physicians, have experienced that reducing the number of BDZ prescriptions for chronic users is difficult and, therefore, a standardized BDZ discontinuation program with established guidelines is required for daily clinical practice.5 Although several studies6–8 have shown some effectiveness
of tricyclic antidepressants and other psychotropic agents for the treatment of BDZ withdrawal, the use of selective serotonin reuptake inhibitors (SSRI) for BDZ withdrawal remains ambiguous.1,6,9" "In regard to criterion (iii), the four BDZ drugs were specifically selected because they are commonly prescribed in the hospital and because high-potency BDZ with a short duration of action are generally more likely to cause BDZ abuse and dependency.11,12" Page 606</t>
  </si>
  <si>
    <t>To determine whether SSRIs can help patients discontinue high-potency BZDs more likely to cause abuse and dependency.</t>
  </si>
  <si>
    <t>discontinuation, withdrawal, reduction, reduction intervention</t>
  </si>
  <si>
    <r>
      <t xml:space="preserve">"An 8-week program involving gradual BDZ discon- tinuation was performed in the two BDZ-reduction groups. </t>
    </r>
    <r>
      <rPr>
        <b/>
      </rPr>
      <t>The program was a modified version of the previous Dutch study 10 (Table 1)</t>
    </r>
    <r>
      <t>."</t>
    </r>
  </si>
  <si>
    <t>based on previous work</t>
  </si>
  <si>
    <t>based on previous work by these or other investigators</t>
  </si>
  <si>
    <t>Taper + SSRI (Paroxetine)</t>
  </si>
  <si>
    <t>Drug supplemented (conventional); Fixed schedule (time and dose)</t>
  </si>
  <si>
    <t>"Although the authors obtained the promising findings based on daily clinical practice, the nature of the non-blinded study design requires them to consider the variability in both physician factors, such as the fluency of instructions for treatment, and patient factors, such as the willingness to accept instructions 29 in future studies." Page 609</t>
  </si>
  <si>
    <r>
      <t xml:space="preserve">"Although single BDZ prescriptions may be unsuitable or inadequate for depressive patients, BDZ prescriptions could be substituted or reduced in the absence of severe depression, since the long-term use of BDZ has risks of dependency, rebound anxiety, memory impairment, and </t>
    </r>
    <r>
      <rPr>
        <b/>
      </rPr>
      <t>withdrawal</t>
    </r>
    <r>
      <t>.3,4" (Page 605)</t>
    </r>
  </si>
  <si>
    <r>
      <t xml:space="preserve">"Although single BDZ prescriptions may be unsuitable or inadequate for depressive patients, BDZ prescriptions could be sub- stituted or reduced in the absence of severe depression, since the long-term use of BDZ has risks of dependency, </t>
    </r>
    <r>
      <rPr>
        <b/>
      </rPr>
      <t>rebound anxiety</t>
    </r>
    <r>
      <t>, memory impairment, and withdrawal.3,4 " Page 605</t>
    </r>
  </si>
  <si>
    <t>Averaged and compared between groups</t>
  </si>
  <si>
    <t xml:space="preserve">O'Connor K, Marchand A, Brousseau L, Aardema F, Mainguy N, Landry P, Savard P, Léveillé C, Lafrance V, Boivin S, Pitre D, Robillard S, Bouthillier D.
</t>
  </si>
  <si>
    <t>Cognitive-behavioural, pharmacological and psychosocial predictors of outcome during tapered discontinuation of benzodiazepine.</t>
  </si>
  <si>
    <t xml:space="preserve">Clinical Psychology and Psychotherapy </t>
  </si>
  <si>
    <t>15, 1-14</t>
  </si>
  <si>
    <t>Fonds de la Recherche en Sante du Quebec and Conseil Quebecois de la Recherche Sociale - grant 961227</t>
  </si>
  <si>
    <t>Anxiety or Insomnia</t>
  </si>
  <si>
    <t>"All treating physicians included in the study were blind as to group membership of the referred participants."</t>
  </si>
  <si>
    <r>
      <t xml:space="preserve">"The aim of the current study was threefold: </t>
    </r>
    <r>
      <rPr>
        <b/>
      </rPr>
      <t>first</t>
    </r>
    <r>
      <t>, to examine the entire sample of 86 participants with a range of psychosocial measures pre- and post-taper including self-efficacy and to compare the contribution of pharmacological, psychosocial and clinical measures both at baseline and post- treatment to a successful outcome."</t>
    </r>
  </si>
  <si>
    <t>Spielberger State-Trait Anxiety</t>
  </si>
  <si>
    <t>averages of 6.55 ± 4.99 to 11.45 ± 9.96  years</t>
  </si>
  <si>
    <r>
      <t xml:space="preserve">"An initial cohort of 41 participants received treatment as usual (taper only) plus physician counselling in the same clinic setting. A second cohort of 45 participants were randomly allocated to group cognitive–behavioural therapy (CBT) plus taper, or group support (GS) plus taper. At 3 months follow-up, the outcomes in both the CBT and the GS subgroups were equivalent. Intention to treat analysis revealed a slight advantage to the CBT over the GS group and the CBT group showed higher self-efficacy post-taper." Page 1
"A subset of 41 participants were consecutively referred to tapering and treatment-as-usual on an individual basis (individual tapering with physician counselling)." Page 2
"Discontinuation began at the fifth week, and passed through four stages, each of 4 weeks duration: getting started; keeping going; nearly there; staying there. As well as the weekly group meetings, participants also attended at three weekly intervals for a consultation with a treating physician who controlled the taper regime." Page 4 and 5
</t>
    </r>
    <r>
      <rPr>
        <b/>
      </rPr>
      <t>"There is no standard recommended taper procedure but the procedure adopted here was a weekly reduction in 1/4 of the initial dose over 16 weeks, up to a maximum of 113 days and depending on the half-life of the medication. Where tablets did not allow precise dose reductions, either tablets were cut in half or spaced over days as required. Participants were evaluated 1 month before taper (T0), between 2 and 14 days after cessation depending on the half-life of medication (T1), and three months after stopping (T2). Participants consulted treating physicians at the 6th, 8th, 11th, 14th, 17th, and 20th group treatment session. " Page 5</t>
    </r>
    <r>
      <t xml:space="preserve">
</t>
    </r>
  </si>
  <si>
    <t>taper, discontinuation, withdrawal, severance</t>
  </si>
  <si>
    <t>"There is no 
standard recommended taper procedure but the 
procedure adopted here was a weekly reduction 
in 1/4 of the initial dose over 16 weeks, up to a
maximum of 113 days and depending on the half life 
of the medication."
"All physicians adhered to the same taper protocol."</t>
  </si>
  <si>
    <t>despite absence of a standard recommended taper procedure, gradual withdrawal that depends on the half-life of medication seems best</t>
  </si>
  <si>
    <t>gradual withdrawal takes elimination half-life into account</t>
  </si>
  <si>
    <t>Taper plus CBT; Taper plus Group Support</t>
  </si>
  <si>
    <t xml:space="preserve">  Therapy Supplemented</t>
  </si>
  <si>
    <t>"These differences apart, it must be concluded that the ingredients of group support, regular meetings and other non-specific psychosocial factors seemed as effective as specific CBT strategies in successful taper."
"Also, as reported in the previous studies, dosage was unrelated to psychosocial factors, suggesting independent but interacting biological and psychosocial influences."</t>
  </si>
  <si>
    <r>
      <t xml:space="preserve">Various acknowledgments: 
""Distress from benzodiazepine (BZD) discontinuation syndrome can be related to rebound, where the initial problem (anxiety, sleep) is intensified; </t>
    </r>
    <r>
      <rPr>
        <b/>
      </rPr>
      <t>withdrawal symptoms</t>
    </r>
    <r>
      <t xml:space="preserve">, where new (usually time limited) sensations appear; and reoccurrence of the original problem for which the medication was originally prescribed (O’Brien, 2005)."
"Quantitative measures of withdrawal symptoms, distress, mood and well-being included: The Benzo- diazepine Withdrawal Symptom Questionnaire (Tyrer, Murphy, &amp; Riley, 1990) a self-administered withdrawal questionnaire of 20 items, classifying withdrawal symptoms according to the appear- ance of new symptoms following withdrawal. It has shown clinical validity and scores follow the evolution of withdrawal and predict relapse (Couvee &amp; Zitman, 2002)."
</t>
    </r>
  </si>
  <si>
    <r>
      <t xml:space="preserve">"Distress from benzodiazepine (BZD) discontinu- ation syndrome can be related to </t>
    </r>
    <r>
      <rPr>
        <b/>
      </rPr>
      <t>rebound</t>
    </r>
    <r>
      <t>, where the initial problem (anxiety, sleep) is intensified; withdrawal symptoms, where new (usually time limited) sensations appear; and reoccurrence of the original problem for which the medication was originally prescribed (O’Brien, 2005)."
"In particular, the role of extreme vigilance to unusual physical sensations in amplifying discomfort was discussed, as was the tendency to misinterpret any discomfort experienced during discontinuation as due to withdrawal or rebound."</t>
    </r>
  </si>
  <si>
    <t>two-sample t-test, logistic regression</t>
  </si>
  <si>
    <t>""Distress from benzodiazepine (BZD) discontinuation syndrome can be related to rebound, where the initial problem (anxiety, sleep) is intensified; withdrawal symptoms, where new (usually time limited) sensations appear; and reoccurrence of the original problem for which the medication was originally prescribed (O’Brien, 2005). There 
are wide individual differences in the experience
 of these symptoms, but up to 80% of people who 
discontinue, subsequently relapse apparently due
 to discontinuation syndrome (Klosko, 1990)." (p. 1)</t>
  </si>
  <si>
    <t>Otto MW, McHugh RK, Simon NM, Farach FJ, Worthington JJ, Pollack MH.</t>
  </si>
  <si>
    <t>Efficacy of CBT for benzodiazepine discontinuation in patients with panic disorder: Further evaluation.</t>
  </si>
  <si>
    <t>Behaviour Research and Therapy</t>
  </si>
  <si>
    <t>NIDA</t>
  </si>
  <si>
    <t>alprazolam, clonazepam</t>
  </si>
  <si>
    <t>"Study assessments were conducted by monitoring physicians (who were blind to treatment condition) at baseline, post-medication discontinuation, and follow-up assessments at 2 weeks (post-treatment) and 3 and 6 months post-discontinuation.
"</t>
  </si>
  <si>
    <t>"This randomized controlled trial was designed to establish and compare the efficacy of three strategies for the discontinuation of benzodiazepine treatment. Patients with panic disorder were randomized (based on a randomization table created for this study) to one of the following interventions: a conservative taper program alone, a taper program in conjunction with individual relaxation treatment, or a taper program in conjunction with an individual, exposure-based cognitive-behavioral therapy (CBT). "</t>
  </si>
  <si>
    <t>"Additionally, the following self-report symptom measures were included: the Anxiety Sensitivity Index (ASI; Reiss, Peterson, Gursky, &amp; McNally, 1986), a measure of fear of symptoms related to anxiety; the Beck Anxiety Inventory (BAI; Beck, Epstein, Brown, &amp; Steer, 1988) a measure of general symptoms of anxiety; and the Beck Depression Inventory-II (BDI-II; Beck &amp; Steer, 1984), a measure of symptoms of depression. These measures are widely used in the study of anxiety and depression and have demonstrated high internal consistency reliability (see Beck et al., 1988; Beck &amp; Steer, 1984; Peterson &amp; Reiss, 1992). Weekly panic attack frequency was determined through review of a panic diary completed on a daily basis by the patient."</t>
  </si>
  <si>
    <t>2.7-5.6 yrs</t>
  </si>
  <si>
    <t xml:space="preserve">Varied
"The withdrawal schedule for all patients taking alprazolam was a reduction of the daily dose by 0.25 mg every 2 days for doses above 2.0 mg. Patients who started at 2.0 mg or below, or who reached this level during their taper, underwent a reduction of the daily dose by 0.125 mg every 2 days. Accordingly, the taper lasted approximately 5 weeks for patients with a starting daily dose of 2 mg, 7 weeks for patients taking 4 mg, and 9 weeks for patients taking 6 mg of alprazolam at baseline. Alprazolam was prescribed on a four-times-per-day (q.i.d.) basis, with the first morning dose being the last to be discontinued. Patients taking clonazepam followed a similar taper schedule adjusted for the approximate 2:1 difference in potency relative to alprazolam and the smallest pill size (0.5 mg) available at the time for clonazepam. Hence, patients taking clonazepam had their daily dose reduced by 0.25 mg every four days for daily doses above 1.0 mg, or by 0.25 mg every eight days for daily doses of 1.0 mg or less. Patients taking clonazepam were prescribed on a twice-per-day (b.i.d.) basis." Page 722"In our initial investigation (Otto et al., 1993), we studied 33 outpatients with panic disorder who were seeking help in discontinuing their treatment with high-potency BZs (alprazolam or clonazepam). All patients had been treated for a minimum of six months, and were randomized to a supportive taper condition or the supportive taper plus 10 sessions of cognitive-behavioral therapy (see Otto &amp; Pollack, 2009)." (PAGE 721) 
"Patients with panic disorder were randomized (based on a randomization table created for this study) to one of the following interventions: a conservative taper program alone, a taper program in conjunction with individual relaxation treatment, or a taper program in conjunction with an individual, exposure-based cognitive-behavioral therapy (CBT). The conservative taper program was designed to represent the standard of care for BZ discontinuation as it now exists, hence it is referred to as the Taper as Usual condition (TAU). The TAU is the core taper program to which the other conditions are added and compared. " (PAGE 721) 
"Elements of this treatment included information on discontinuation effects, a slow-taper schedule, weekly clinical monitoring, and encouragement and support regarding discontinuation difficulties." (PAGE 722) 
"Postponement or discontinuation of scheduled dose reductions was decided by individual patients in conjunction with their monitoring physician. The withdrawal schedule for all patients taking alprazolam was a reduction of the daily dose by 0.25 mg every 2 days for doses above 2.0 mg. Patients who started at 2.0 mg or below, or who reached this level during their taper, underwent a reduction of the daily dose by 0.125 mg every 2 days. Accordingly, the taper lasted approximately 5 weeks for patients with a starting daily dose of 2 mg, 7 weeks for patients taking 4 mg, and 9 weeks for patients taking 6 mg of alprazolam at baseline. Alprazolam was prescribed on a four-times-per-day (q.i.d.) basis, with the first morning dose being the last to be discontinued. Patients taking clonazepam followed a similar taper schedule adjusted for the approximate 2:1 difference in potency relative to alprazolam and the smallest pill size (0.5 mg) available at the time for clonazepam. Hence, patients taking clonazepam had their daily dose reduced by 0.25 mg every four days for daily doses above 1.0 mg, or by 0.25 mg every eight days for daily doses of 1.0 mg or less. " (PAGE 722) 
"Participants receiving taper plus cognitive-behavioral therapy received all of the elements of TAU, including identical taper schedules, but also received eight weekly, individual exposure- based CBT sessions, followed by three booster sessions scheduled at intervals of two weeks, four weeks, and six weeks, respectively." (PAGE 722) 
"Successful discontinuation was defined as completion of the taper schedule without significant deviation and no use of benzodiazepine medications beyond “minimal p.r.n. use” during the month following the zero-dose date. " (PAGE 723) 
"Minimal BZ use was defined as use of no more than two p.r.n. doses of medication (each not exceeding 0.5 mg alprazolam or
clonazepam) during the four week period starting at the zero-dose date." (PAGE 723) 
</t>
  </si>
  <si>
    <t>"However, the benefits associated with BZ treatment for panic disorder are attenuated by the difficulties associated with treatment discontinuation (Lader et al., 1984). The abrupt withdrawal of BZ treatment is associated with moderate to severe symptoms of anxiety (Fontaine, Chouinard, &amp; Annable, 1984), and even with careful, gradual tapering, a significant proportion of patients experience symptoms of BZ withdrawal, rebound anxiety, and relapse of the disorder"
"Many patients will not complete discontinuation attempts given the severity of symptoms associated with discontinuation (Fyer et al., 1987; Noyes et al., 1991). Slower taper attenuates, but does not eliminate, these difficulties (for review see Michelini, Cassano, Frare, &amp; Perugi, 1996; Salzman, 1993)."</t>
  </si>
  <si>
    <t>Abrupt and gradual withdrawal of BZDs are both associated with withdrawal and rebound anxiety and relapse of panic disorder.</t>
  </si>
  <si>
    <t xml:space="preserve">discontinuation, withdrawl, taper, dose reduction, reduction, BZ free </t>
  </si>
  <si>
    <t>"All taper conditions included the TAU component, which was designed to represent the type of clinical care that patients would receive using standard recommended discontinuation procedures for psychiatric practice (e.g., Colvin, 1983; Dupont, 1990)."</t>
  </si>
  <si>
    <t>"All taper conditions [were] designed to represent the type of clinical care that patients would receive using standard recommended discontinuation procedures for psychiatric practice"[cites 2 sources]</t>
  </si>
  <si>
    <t>according to 2 cited sources</t>
  </si>
  <si>
    <t>17-32</t>
  </si>
  <si>
    <t>CBT; Individual Relaxation Treatment (e.g. Progressive Muscle Relaxation), and "encouragement and support regarding discontinuation difficulties"</t>
  </si>
  <si>
    <r>
      <t xml:space="preserve">"This study of patients with panic disorder is unique in control- ling for the </t>
    </r>
    <r>
      <rPr>
        <b/>
      </rPr>
      <t>additive effects of therapist time and support</t>
    </r>
    <r>
      <t xml:space="preserve"> as well as relaxation training during BZ discontinuation. Patients who received CBT had significantly higher rates of discontinuation success than those who received relaxation training (IRT)."</t>
    </r>
  </si>
  <si>
    <t>"The BZ withdrawal syndrome is characterized by anxiety-like symptoms much like those that motivate treatment initiation (Roy-Byrne &amp; Hommer, 1988; Tyrer, Murphy, &amp; Riley, 1990). There is some evidence to suggest that panic patients treated with BZs may be particularly attentive to, and fearful of, these anxiety sensations (Stewart, Westra, Thompson, &amp; Conrad, 2000). Vigi- lance to such sensations may further intensify during BZ discon- tinuation, when patients fear the return of their disorder. Thus, discontinuation of BZs may provoke the very symptoms to which such patients are particularly vulnerable (Otto, Pollack, Meltzer- Brody, &amp; Rosenbaum, 1992)."</t>
  </si>
  <si>
    <r>
      <t xml:space="preserve">"he abrupt withdrawal of BZ treat- ment is associated with moderate to severe symptoms of anxiety (Fontaine, Chouinard, &amp; Annable, 1984), and even with careful, gradual tapering, a significant proportion of patients experience symptoms of BZ withdrawal, </t>
    </r>
    <r>
      <rPr>
        <b/>
      </rPr>
      <t>rebound anxiety</t>
    </r>
    <r>
      <t>, and relapse of the disorder"</t>
    </r>
  </si>
  <si>
    <t>PWC</t>
  </si>
  <si>
    <t>"Despite its acute efficacy for the treatment of panic disorder, benzodiazepines (BZs) are associated with
 a withdrawal syndrome that closely mimics anxiety sensations, leading to difficulty with treatment
 discontinuation and often disorder relapse." (Abstract)</t>
  </si>
  <si>
    <t>NA (successful discontinuation the objective)</t>
  </si>
  <si>
    <t xml:space="preserve">Pae, Chi-Un, Serretti, Alessandro, Chiesa, Alberto Mandelli, Laura Lee, Changuk Lee, Chul Kim, Jungjin De Ronchi, Diana Paik, In-Ho 
</t>
  </si>
  <si>
    <t>Immediate versus gradual suspension of previous treatments during switch to aripiprazole: Results of a randomized, open label study.</t>
  </si>
  <si>
    <t>European Neuropsychopharmacology</t>
  </si>
  <si>
    <t>19, 562–570</t>
  </si>
  <si>
    <t>South Korea</t>
  </si>
  <si>
    <t>Otsuka</t>
  </si>
  <si>
    <t>amisulpiride</t>
  </si>
  <si>
    <t>quetipiane</t>
  </si>
  <si>
    <t>To "investigating possible differences in terms of efficacy 
and tolerability between different switching options to 
aripiprazole." (563)</t>
  </si>
  <si>
    <t>CGI, BPRS</t>
  </si>
  <si>
    <t>"Patients were randomly assigned via computer-generated random
numbers lists to 3 different switching conditions to aripiprazole:
(Group 1) administration of aripiprazole (10 mg/day) with simultaneous
discontinuation of current antipsychotic; (Group 2) administration
of aripiprazole (10 mg/day) while tapering off current
antipsychotic over 4 weeks with half dose after the first 2 weeks;
(Group 3) administration of aripiprazole (10 mg/day) and tapering
off current antipsychotic over 4 weeks after maintenance of current
dose for 2 weeks." (563)</t>
  </si>
  <si>
    <r>
      <t xml:space="preserve">"Because of lack of response and induced side effects of many antipsychotics, switch from one antipsychotic to another is a common practice... Up to recent years, how to switch from one antipsychotic drug to another was scarcely investigated and available evidence was mainly based on case series and case reports. </t>
    </r>
    <r>
      <rPr>
        <b/>
      </rPr>
      <t>In particular no definitive consensus was achieved between abrupt withdrawal of the previous medication and the gradual reduction of previous medication while the new antipsychotic was given</t>
    </r>
    <r>
      <t xml:space="preserve"> (Essock et al., 2006; Kirov et al., 1997; Weiden, 2006; Weiden et al., 1997, 1998).</t>
    </r>
  </si>
  <si>
    <t>To provide evidence from controlled studies about whether to withdraw the existing antipsychotic abruptly or gradually when switching to a new antipsychotic.</t>
  </si>
  <si>
    <t>discontinuation, tapering</t>
  </si>
  <si>
    <t>AIMS, Simpson Angus, BAS, SAFTEE</t>
  </si>
  <si>
    <t xml:space="preserve">"... since the risk was lower after gradually discontinuing oral antipsychotic therapy 
or stopping depot injections, early relapse may be avoided by applying a slow discontinuation of the previous drug." (563) </t>
  </si>
  <si>
    <t>Inclusion of 2 different wdl groups, one 4-week and one 6-week, &amp; comparison of relapse rates between them</t>
  </si>
  <si>
    <t>Petrovic M, Pevernagie D, Mariman A, Van Maele G, Afschrift M.</t>
  </si>
  <si>
    <t>Fast withdrawal from benzodiazepines in geriatric inpatients: a randomised double-blind, placebo-controlled trial.</t>
  </si>
  <si>
    <t xml:space="preserve"> Journal of Clinical Psychology</t>
  </si>
  <si>
    <t xml:space="preserve">Belgium </t>
  </si>
  <si>
    <t>Taking BZDs for 3 months, no mental disorders, no dementia or "other severe psychiatric disorders"</t>
  </si>
  <si>
    <t>lormetazepam substitute; patients withdrawing from bromazepam, nitrazepam, flunitrazepam, loprazolam, lorazepam, chlorazepate, alprazolam, oxazepam, cliotazepam</t>
  </si>
  <si>
    <t>flunitrazepam</t>
  </si>
  <si>
    <t>chlorazepate</t>
  </si>
  <si>
    <t>cliotazepam</t>
  </si>
  <si>
    <r>
      <t xml:space="preserve">"Lormetazepam or placebo were randomly assigned and given in a double-blind fashion. After 1 week, the replacement therapy was discontinued." (p. 759)
"During a transitional period of 1 week, the everyday hypnosedative medication was replaced by either a low-dose BZD 􏰝lormetazepam 1 mg) or placebo, administered at bedtime. A single daily dose of 1 mg lormetazepam, equivalent to 5mg diazepam, was less than half the average daily BZD dose of our patient group. </t>
    </r>
    <r>
      <rPr>
        <b/>
      </rPr>
      <t>Administration of these compounds was randomised and double blind.</t>
    </r>
    <r>
      <t xml:space="preserve"> After this period, all sedative medication was stopped." p. 760)
[If administration of the drugs/placebo was db, then stopped, then discontinuation phase was blinded.]</t>
    </r>
  </si>
  <si>
    <t>"Accordingly, a randomised controlled trial was designed to compare the e􏰞ects of placebo with those of lormetazepam, defining withdrawal success rate, sleep quality and withdrawal symptoms as main outcomes."</t>
  </si>
  <si>
    <t>Pittsburg Sleep Quality Index</t>
  </si>
  <si>
    <t xml:space="preserve">"Lormetazepam or placebo were randomly assigned and given in a double-blind fashion. After 1 week, the replacement therapy was discontinued." (PAGE 759) 
"In this previous trial, habitual BZD medication was replaced by either trazodone 50 mg or lormetazepam 1 mg. After 1 week of replacement therapy, all sedative medication was stopped." (PAGE 759) 
"During a transitional period of 1 week, the everyday hypnosedative medication was replaced by either a low-dose BZD lormetazepam 1 mg) or placebo, administered at bedtime. A single daily dose of 1 mg lormetazepam, equivalent to 5mg diazepam, was less than half the average daily BZD dose of our patient group. Administration of these compounds was randomised and double blind. After this period, all sedative medication was stopped." (PAGE 760) 
"At this point, we introduced a placebo arm in the replacement phase of the study. Using a randomised controlled trial design, we substituted habitual BZD medication with either lormetazepam  1mg or placebo for 1 week prior to discontinuance of all hypnosedative drugs." (PAGE 762) 
</t>
  </si>
  <si>
    <r>
      <t xml:space="preserve">"BZDs may produce inappropriate sedation and psychomotor impairment and are associated with an increased risk of falls and hip fractures [5, 6, 7, 8, 9]. </t>
    </r>
    <r>
      <rPr>
        <b/>
      </rPr>
      <t>However, such impairment is reversible upon BZD discontinuation [10]. Hence, supervised withdrawal from BZDs should be considered whenever possible</t>
    </r>
    <r>
      <t xml:space="preserve"> [11]."</t>
    </r>
  </si>
  <si>
    <t>BZD-produced impairments are reversible upon BZD discontinuation, hence supervised withdrawal from BZDs should be considered whenever possible.</t>
  </si>
  <si>
    <t>To reverse drug-induced impairment</t>
  </si>
  <si>
    <t>Disc switch</t>
  </si>
  <si>
    <t xml:space="preserve">Withdrawal, substitution, "initial replacement therapy," discontinuation, abrupt cessation, stopped, weaned </t>
  </si>
  <si>
    <t>"While withdrawal periods of up to 12 weeks have been recommended in the literature [12], we were able to show in a previous study that short- term withdrawal from BZDs may be achieved in the majority of elderly inpatients [13]. In this previous trial, habitual BZD medication was replaced by either trazo- done50mgorlormetazepam1mg.After1weekof replacement therapy, all sedative medication was stop- ped. The overall withdrawal success was 77.6% in the group of volunteers and 67.9% in the group of all eli- gible subjects who had been taking BZDs for at least 3 months. The study was remarkable for the observation that withdrawal was not associated with deterioration of sleep quality or other deleterious side e􏰞ects."</t>
  </si>
  <si>
    <t xml:space="preserve">"While withdrawal periods of up to 12 weeks have been recommended in the literature, we were able to show in a previous study that short-term withdrawal from BZDs may be achieved in the majority of elderly inpatients." </t>
  </si>
  <si>
    <t>based on previous work by these investigators</t>
  </si>
  <si>
    <t>Fixed schedule (time); Abrupt (placebo switch)</t>
  </si>
  <si>
    <t>"The sleep quality improved substantially in both treatment groups after the substitution period. This was not due to the dropout of patients with the worst symptoms, but was the consequence of an overall improvement of individual symptom scores. Again, this may be related to hospital conditions, such as habituation to the new environment, improvement of the underlying condition,and/or the expectation of being discharged from the ward."</t>
  </si>
  <si>
    <t>Various. Examples:
"In this previous trial, habitual BZD medication was replaced by either trazodone 50mg or lormetazepam 1mg. After 1 week of replacement therapy, all sedative medication was stopped. The overall withdrawal success was 77.6% in the group of volunteers and 67.9% in the group of all eli- gible subjects who had been taking BZDs for at least 3 months. The study was remarkable for the observation that withdrawal was not associated with deterioration of sleep quality or other deleterious side e􏰞ects."
"The Benzodiazepine Withdrawal Symptom Questionnaire 􏰝BWSQ) was used to monitor withdrawal symptoms during the study, at the same pre-set time intervals as with the PSQI. It is also a self-examination questionnaire, which records the main symptoms experienced during withdrawal from BZD in pharmacologically dependent individuals [16]. The symptoms are rated as either ``absent'', ``moderate'' or ``severe'' 􏰝scores 0, 1 or 2, respectively) on a list of 20 items, yielding a range between 0 and 40. An increase with three or more points is indicative of withdrawal symptoms in most cases."</t>
  </si>
  <si>
    <t>"The paucity of clinically signi®cant symptoms in our patient group ®ts the con- ceptthattheelderlyhaveabettertolerancetowith- drawal from BZDs [19]. This phenomenon has been attributed to delayed BZD clearance from the plasma or to less severe rebound activity of excitatory neurones in the brain that have been tonically inhibited by chronic BZD administration."</t>
  </si>
  <si>
    <t>"We found an increase of the PSQI and BWSQ symptom scores in both replacement groups during the substitution period. Since it has been shown that deterioration of symptoms occur most frequently within the first days after replacement with placebo [17], this increase may be attributed to withdrawal effects." (p. 762)"
The concern for the confounding potential of unequal drop-out rates in the two treatment arms with respect to di􏰞erences in symptom scores prompted us to examine the evolution of sleep quality in each participant prior to dropping out. Such a deterioration was found in one of four unsuccessful patients in the lormetazepam group, compared with four of ten in the placebo group. Hypothesising that these patients would have continued the  programme while demonstrating unaltered symptom scores, the divergence between groups would have been even larger than the diff􏰞erences that were currently found. Therefore, we are confident that the di􏰞erential attrition rates do not weaken the significance of our finding, i.e. that placebo is associated with worse symptom scores."</t>
  </si>
  <si>
    <t xml:space="preserve">Rickels K, DeMartinis N, García-España, F, Greenblatt DJ, Mandos LA, Rynn M.
</t>
  </si>
  <si>
    <t>Imipramine and buspirone in treatment of patients with generalized anxiety disorder who are discontinuing long-term benzodiazepine therapy.</t>
  </si>
  <si>
    <t>157:1973–1979</t>
  </si>
  <si>
    <t>NIMH MH-34223
NIDA DA-05258</t>
  </si>
  <si>
    <t xml:space="preserve">Yes (Meds from Brystol-Myers-Squibb CNS Group) </t>
  </si>
  <si>
    <t>BZDs (diazepam, lorazepam, alprazolam), Imipramine, buspirone</t>
  </si>
  <si>
    <t>buspirone</t>
  </si>
  <si>
    <r>
      <t xml:space="preserve">"Medication was prepared double blind in identical capsules containing either 5 mg buspirone, 25 mg imipramine, or placebo." 
"[Patients] were then assigned to double-blind treatment with
 either imipramine, buspirone, or placebo, while the daily benzodiazepine
intake was not altered. [First study phase]. Four weeks later, patients </t>
    </r>
    <r>
      <rPr>
        <b/>
      </rPr>
      <t>entered
 a taper phase</t>
    </r>
    <r>
      <t xml:space="preserve"> that lasted 4–6 weeks. During the taper phase,
 daily benzodiazepine intake was reduced at a rate of approximately 
25% per week. [This is the disc phase, and no mention of blinding there.] The taper phase was followed by a 5-week 
benzodiazepine-free phase during which the patient’s clinical
 status in the initial period without benzodiazepines was prospectively
 assessed. Double-blind study treatment was continued for 
the first 3 weeks of the benzodiazepine-free phase; </t>
    </r>
    <r>
      <rPr>
        <b/>
      </rPr>
      <t>placebo was
 substituted, single blind, for imipramine and buspirone for the final
 2 weeks."
Unclear, but conclusion is: 1) db treatment including placebo, 2) db treatment continues during taper phase, then 3) becomes sb for complete discontinuation of drugs to placebo for final 2 weeks.</t>
    </r>
  </si>
  <si>
    <t>"assessed the effectiveness of concomitant imipramine (180 mg/day) and buspirone (38 mg/day) compared to placebo in facilitating benzodiazepine discontinuation." Page 1973</t>
  </si>
  <si>
    <t>8.5yr</t>
  </si>
  <si>
    <r>
      <t xml:space="preserve">"Method: After a benzodiazepine stabilization period taking either diazepam, lorazepam, or alprazolam, patients were treated for 4 weeks with imipramine, buspirone, or placebo under double-blind conditions while benzodiazepine intake was kept stable (treatment phase). Patients then entered a 4–6 week benzodiazepine taper and a 5-week posttaper phase with imipramine, buspirone, and placebo treatment being continued until 3 weeks into the posttaper phase, at which time all patients were switched to placebo for 2 weeks. Benzodiazepine plasma levels were assayed weekly. Benzodiazepine-free status was assessed 3 and 12 months posttaper." Page 1973
"During the screening phase, patients were kept on a stable dose of their benzodiazepine within the therapeutic range for 2–4 weeks. They were then assigned to double-blind treatment with either imipramine, buspirone, or placebo, while the daily benzo- diazepine intake was not altered. Four weeks later, patients en- tered a taper phase that lasted 4–6 weeks. </t>
    </r>
    <r>
      <rPr>
        <b/>
      </rPr>
      <t>During the taper phase, daily benzodiazepine intake was reduced at a rate of approxi- mately 25% per week.</t>
    </r>
    <r>
      <t xml:space="preserve"> The taper phase was followed by a 5-week benzodiazepine-free phase during which the patient’s clinical status in the initial period without benzodiazepines was prospec- tively assessed. Double-blind study treatment was continued for the first 3 weeks of the benzodiazepine-free phase; placebo was substituted, single blind, for imipramine and buspirone for the fi- nal 2 weeks. Patients were seen weekly. After participation in the benzodiazepine discontinuation program, patients were returned to the care of their family physicians. They returned to the study clinic for follow-up at 3 months posttaper, and a follow-up clinic visit or telephone interview was conducted at 12 months. Both follow-ups assessed benzodiazepine status, use of psychiat- ric treatment, and symptom severity." Page 1974</t>
    </r>
  </si>
  <si>
    <r>
      <t xml:space="preserve">"Benzodiazepines are frequently prescribed for the pharmacological management of general symptoms of anxiety (1, 2). However, </t>
    </r>
    <r>
      <rPr>
        <b/>
      </rPr>
      <t>the achievement of successful benzodiazepine discontinuation after prolonged treatment is often difficult,</t>
    </r>
    <r>
      <t xml:space="preserve"> even for patients maintained on moderate to low therapeutic doses (3)."</t>
    </r>
  </si>
  <si>
    <t>Achieving successful BZD discontinuation after prolonged treatment is often difficult.</t>
  </si>
  <si>
    <t>reduc, supplement</t>
  </si>
  <si>
    <t>discontinuing, withdrawal, taper</t>
  </si>
  <si>
    <t>2 - 4 wks</t>
  </si>
  <si>
    <t>"The present study was designed to assess the possible usefulness of imipramine and buspirone in the management of benzodiazepine discontinuation."</t>
  </si>
  <si>
    <t>"Statistically significant differences between the imipramine, buspirone, and placebo groups (N=26, N=43, and N=34, respectively) were found for six adverse events: dry mouth (N=21 [80.8%], N=10 [23.3%], and N=8 [23.5%], respectively) (χ2=27.2, df=2, p&lt;0.001); constipation (N=8 [30.8%], N=4 [9.3%], and N=4 [11.8%], respectively) (χ2=6.2, df=2, p&lt;0.04); sedation (N= 17 [65.4%], N=12 [27.9%], and N=13 [38.2%], respectively) (χ2=9.6, df=2, p&lt;0.01); lightheadedness (N=9 [34.6%], N= 19 [44.2%], and N=5 [14.7%], respectively) (χ2=7.7, df=2, p&lt;0.03); insomnia (N=8 [30.8%], N=11 [25.6%], and N=2 [5.9%], respectively) (χ2=6.8, df=2, p&lt;0.04); and vivid dreams (N=5 [19.2%], N=1 [2.3%], and N=2 [5.9%], respectively) (χ2=6.7, df=2, p&lt;0.04). Patients who took imipramine primarily reported dry mouth, blurred vision, constipation, tremor, sedation, and insomnia. Patients who took buspirone primarily reported lightheadedness and insomnia." Page 1975</t>
  </si>
  <si>
    <t>Ad hoc measure: Physician-rated withdrawal checklist derived from Hopkins Symptom Checklist/Covi withdrawal checklist, Hamilton Anxiety Rating Scale, Hamilton Depression Rating Scale</t>
  </si>
  <si>
    <t>percentage</t>
  </si>
  <si>
    <t>Ristanovic RK, Liang H, Hornfeldt CS, Lai C.</t>
  </si>
  <si>
    <t>Exacerbation of cataplexy following gradual withdrawal of antidepressants: manifestation of probable protracted rebound cataplexy.</t>
  </si>
  <si>
    <t>Sleep Medicine</t>
  </si>
  <si>
    <t>10, 416-421</t>
  </si>
  <si>
    <t>Jazz</t>
  </si>
  <si>
    <t>Narcolepsy</t>
  </si>
  <si>
    <t>clomipramine</t>
  </si>
  <si>
    <t>protriptyline</t>
  </si>
  <si>
    <t>desipramine</t>
  </si>
  <si>
    <t>doxepin</t>
  </si>
  <si>
    <t>nortriptyline</t>
  </si>
  <si>
    <t>"A double-blind, placebo-controlled sodium oxybate trial provided a unique opportunity to compare changes in cataplexy following gradual withdrawal from antidepressants in narcolepsy patients." (416)
"The trial included a 21-day withdrawal phase followed by 18-day washout and 14-day single-blind treatment phases." (416)
"Following randomization, patients were started on placebo in single-blind fashion and recorded baseline cataplexy occurrences over a 14-day period" (417)
"At the end of the washout period (Visit 4), eligible patients entered a 14-day single-blind baseline period and were randomized to their ultimate double-blind treatment group." (417)</t>
  </si>
  <si>
    <t>"... to compare changes in cataplexy 
following gradual withdrawal from antidepressants in narcolepsy patients" (Abstract)</t>
  </si>
  <si>
    <t xml:space="preserve">Number of cataplexy attacks per week </t>
  </si>
  <si>
    <t>"The trial included a 21-day withdrawal phase followed by 18-day washout and 14-day single-blind treatment phases. Two additional weeks were permitted for withdrawal from fluoxetine due to its long half-life." (Abs, 416) "After their second clinic visit (Visit 2), patients were withdrawn from TCAs and SSRIs used for the treatment of cataplexy over a 21-day period. The withdrawal period was followed by a washout period lasting 5 days or 5 times the half-life of the discontinued drug (whichever was longer), but not more than 18 days (Visit 3). Due to its slow elimination half-life, patients taking fluoxetine were permitted two additional weeks during the washout phase to allow for the gradual discontinuation of that antidepressant."</t>
  </si>
  <si>
    <t xml:space="preserve">"...no systematic study of abrupt or gradual withdrawal of anticataplectic antidepressants has been conducted in a large population of patients with narcolepsy." (PAGE 417) 
"The occurrence of protracted rebound cataplexy, even after gradual discontinuation of antidepressants taken for cataplexy, has important clinical and safety implications, particularly in situations requiring discontinuation of a particular antidepressant in a patient with narcolepsy, such as during an unexpected illness or AE, or when an incompatible new drug is prescribed." (PAGE 420) </t>
  </si>
  <si>
    <t>No systematic study of discontinuation of anticatapletic ADs has been conducted on a large sample of patients with narcolepsy.</t>
  </si>
  <si>
    <t>washout, withdrawal, discontinuation</t>
  </si>
  <si>
    <t>"After their second clinic visit (Visit 2), patients were
 withdrawn from TCAs and SSRIs used for the treatment
of cataplexy over a 21-day period. The withdrawal
 period was followed by a washout period lasting 5 days 
or 5 times the half-life of the discontinued drug (which ever 
was longer), but not more than 18 days (Visit 3).
 Due to its slow elimination half-life, patients taking fluoxetine 
were permitted two additional weeks during the 
washout phase to allow for the gradual discontinuation 
of that antidepressant."</t>
  </si>
  <si>
    <t>Due to its slow elimination half-life, patients taking fluoxetine 
were permitted two additional weeks during the 
washout phase to allow for the gradual discontinuation 
of that antidepressant."</t>
  </si>
  <si>
    <t>"The study design required that patients discontinue existing therapy with TCAs and SSRIs, providing a unique opportunity to observe possible rebound cataplexy phenomenon in a population of patients with narcolepsy gradually discontinued from antidepressants" (PAGE 417)</t>
  </si>
  <si>
    <t>Roehrs TA, Randall S, Harris E, Maan R, Roth T.</t>
  </si>
  <si>
    <t>Twelve months of nightly zolpidem does not lead to rebound insomnia or withdrawal symptoms: a prospective placebo-controlled study.</t>
  </si>
  <si>
    <t>Sleep</t>
  </si>
  <si>
    <t>NIDA Grant ROI DAI7335</t>
  </si>
  <si>
    <t>"The study was conducted as a mixed design, double-blind, placebo-controlled, experiment with a between-group comparison in which primary insomniacs were randomly assigned to use zolpidem 10 mg (5 mg for those &gt; 60 y) or placebo nightly for 12 months. During the 12 months, participants returned to the sleep laboratory for one week long zolpidem vs placebo self administration assessments in months 1, 4, and 12, which constituted the within subjects comparison."</t>
  </si>
  <si>
    <t>"The present, prospective study of primary insomniacs as- sessed hypnotic self-administration and likelihood of dose escalation over 12 months of nightly use of zolpidem versus placebo. Self-administration and likelihood of dose escalation was assessed in months 1, 4, and 12 of this double-blind, place- bo-controlled trial. Drug efficacy was assessed in month 8 and will be reported in a separate paper."</t>
  </si>
  <si>
    <t>Nocturnal Polysomnogram;</t>
  </si>
  <si>
    <t xml:space="preserve">"The objectives of this study was to assess in primary insomniacs the likelihood of experiencing rebound insomnia and a withdrawal syndrome on repeated placebo substitutions over 12 months of nightly zolpidem use." Page 1088
"This was a mixed design, double-blind, placebo-controlled, study with a between group comparison of primary insomniacs randomly assigned to use zolpidem 10 mg (5 mg for those &gt;60 years) or placebo nightly for 12 months. During the study, participants returned to the laboratory for a one week placebo discontinuation in months 1, 4, and 12, which constituted the within subjects variable." Page 1089
"For the rebound insomnia assessments of months 1, 4, and 12 each participant spent 2 consecutive nights in the sleep laboratory, the next 4 nights at home and a final night in the laboratory (a total of 7 nights). Participants in the active drug group received placebo and those in the placebo group remained on placebo." Page 1090
</t>
  </si>
  <si>
    <r>
      <t xml:space="preserve">"The relation of rebound insomnia to a withdrawal syndrome is
unclear. Rebound insomnia is the exacerbation of a patient’s original 
symptom, while a withdrawal syndrome is the expression of a 
new symptom complex. In short-term studies in which rebound
 was induced, no new symptoms, beyond sleep disturbance, were
 observed (Roehrs et al., 1990). However, animal studies have
 demonstrated physical dependence with benzodiazepines and in
patients chronic use of therapeutic doses of anxiolytics is associated
 with reports of withdrawal signs and symptoms when discontinued 
(Griffiths and Johnson, 2005). </t>
    </r>
    <r>
      <rPr>
        <b/>
      </rPr>
      <t>All of the previous rebound
 insomnia studies of hypnotics have been short-term studies.
 Whether rebound insomnia will develop with chronic use of clinical
 doses of a hypnotic and whether it will develop into a complete 
withdrawal syndrome after discontinuation of the chronic use is 
unknown.</t>
    </r>
    <r>
      <t xml:space="preserve"> The present study was designed to address these issues." (1089)</t>
    </r>
  </si>
  <si>
    <t>To determine whether rebound insomnia will develop into a complete withdrawal syndrome after discontinuing chronic BZD use.</t>
  </si>
  <si>
    <t xml:space="preserve">disc  </t>
  </si>
  <si>
    <t>discontinue, withdrawal</t>
  </si>
  <si>
    <t>Throughout the paper--seems to be the whole point</t>
  </si>
  <si>
    <t>Abrupt disc best method to induce rebound insomnia</t>
  </si>
  <si>
    <t>Abrupt discontinuation of hypnotics seems best method to experimentally induce rebound insomnia</t>
  </si>
  <si>
    <t>"The relation of rebound insomnia to a withdrawal syndrome is unclear. Rebound insomnia is the exacerbation of a patient’s original symptom, while a withdrawal syndrome is the expression of a new symptom complex. However, animal studies have demonstrated physical dependence with benzodiazepines and in patients chronic use of therapeutic doses of anxiolytics is associated with reports of withdrawal signs and symptoms when discontinued (Griffiths and Johnson, 2005)."</t>
  </si>
  <si>
    <t>Various. Examples:
"Rebound insomnia is defined as worsened sleep relative to baseline when discontinuing a hypnotic (Kales and Scharf, 1978). It was first reported in discontinuing the benzodiazepine hypnotic triazolam and was found to last for one or two nights after abrupt discontinu- ation (Kales and Scharf, 1978)."</t>
  </si>
  <si>
    <t>Saksa JR, Baker CB, Woods SW.</t>
  </si>
  <si>
    <t>Mood-stabilizer-maintained, remitted bipolar patients: taper and discontinuation of adjunctive antipsychotic medication.</t>
  </si>
  <si>
    <t>General Hospital Psychiatry</t>
  </si>
  <si>
    <t>NARSAD</t>
  </si>
  <si>
    <t>Bipolar Disorder</t>
  </si>
  <si>
    <t>thiothixene</t>
  </si>
  <si>
    <t>"Antipsychotic/placebo medication assignment was double-blind." (PAGE 233)
"The strengths of the current study are that taper assignment
was randomized and double-blind. Additionally,
both the investigator and subject were blind regarding
when the taper was initiated" (PAGE 235)</t>
  </si>
  <si>
    <t xml:space="preserve">"The aim of this study was to determine whether bipolar patients who had been stabilized on combined antipsychotic and mood-stabilizermedications and were currently in remission benefited from continuation of the antipsychotic medication." (PAGE 233) </t>
  </si>
  <si>
    <t>Young  Mania  RatingScale  (MRS) 
Depression  Symptom  Scale  (DSS)</t>
  </si>
  <si>
    <t>"Antipsychotic/placebo medication assignment was double-blind. ... Of the five randomized to taper to placebo, three successfully tapered and completed the year
 of follow-up in continuous remission. One subject became manic 4 months after taper was completed, and one subject became psychotic, 
in the absence of a mood episode, during taper. Of the two subjects randomized to double-blind antipsychotic continuation, both completed 
the year of follow-up in continuous remission." (From Abs, 233)</t>
  </si>
  <si>
    <r>
      <t xml:space="preserve">"We conducted this study because the long-term use of conventional antipsychotic medications for bipolar disorder is generally discouraged [1,2], but antipsychotic medications are frequently prescribed beyond the acute treatment phase of an episode...the  importance of this possibility is accentuated by the known risks of long-term antipsychotic medication. Therefore, we recently conducted a study that sought </t>
    </r>
    <r>
      <rPr>
        <b/>
      </rPr>
      <t>to determine the relative clinical outcomes associated with randomization to adjunctive antipsychotic medication continuation versus discontinuation</t>
    </r>
    <r>
      <t>." (PAGE 233-234)</t>
    </r>
  </si>
  <si>
    <t>To determine clinical outcomes associated with randomization to adjunctive AP treatment continuation versus discontinuation with bipolar patients</t>
  </si>
  <si>
    <t>disc.</t>
  </si>
  <si>
    <t>taper and discontinuation</t>
  </si>
  <si>
    <t>Schmidt NB, Wollaway-Bickel K, Trakowski JH, Santiago HT, Vasey M.</t>
  </si>
  <si>
    <t>Antidepressant discontinuation in the context of cognitive behavioral treatment for panic disorder.</t>
  </si>
  <si>
    <t>40, 67-73</t>
  </si>
  <si>
    <t>USUHS
Ohio Dept of Mental Health</t>
  </si>
  <si>
    <t>"to examine the effects of antidepressant discontinuation in the context of CBT." (68)</t>
  </si>
  <si>
    <t>PDSS, SPRAS, SDS, BDI</t>
  </si>
  <si>
    <t>"After 4–6 treatment-eligible patients had completed the baseline assessment, this ‘group’ was randomly assigned to one of two conditions [i.e., CBT with antidepressant discontinuation (n=13, three groups) or CBT without discontinuation (n=9, two groups)]." (68) "Patients assigned to the discontinuation condition were asked to discontinue their antidepressants according to a schedule that was individually determined in collaboration with and based on consultation with the prescribing physician. In all cases, discontinuation was completed before week 12 of the treatment (i.e., approximately 2 weeks prior to posttreatment assessment." (69)</t>
  </si>
  <si>
    <t>"Previous work suggests that cognitive behavioral therapy (CBT) may be helpful in assisting
patients with PD in discontinuing benzodiazepines (Otto et al., 1993; Schmidt, Staab, Trakowski,
&amp; Sammons, 1997; Spiegel, Bruce, Gregg, &amp; Nuzzarello, 1994). We are aware of no trials,
however, that have evaluated whether CBT may assist patients with PD in discontinuation of
antidepressants." (68)</t>
  </si>
  <si>
    <t>No trials have evaluated whether CBT may assist PD patients discontinue ADs.</t>
  </si>
  <si>
    <t>"The
majority of patients presenting for psychosocial treatment at our research laboratory express the
desire to discontinue medication. Therefore, the motivational profile in these patients may differ
from that of patients presenting at other types of treatment facilities." (72)
"... in the clinical
samples that we have treated in recent years, approximately one-third of the patients were taking
antidepressants. Many of these patients also express the desire to discontinue medications." (72)</t>
  </si>
  <si>
    <t>Possibly</t>
  </si>
  <si>
    <t>Individual CBT</t>
  </si>
  <si>
    <t>"When 
patients are tapered from benzodiazepines and antidepressants after an extended period of drug 
treatment, discontinuation results in significantly increased anxiety symptoms (Rickels, Schweizer,
Weiss, &amp; Zavodnick, 1993)." (72)</t>
  </si>
  <si>
    <t>"Cognitive behavioral treatment (CBT) has been shown to reduce risk for adverse reactions (e.g., rebound
panic) following benzodiazepine taper for patients with panic disorder (PD)." (Abs)</t>
  </si>
  <si>
    <t>Sunder KR, Wisner KL, Hanusa BH, Perel JM.</t>
  </si>
  <si>
    <t>Postpartum depression recurrence versus discontinuation syndrome: observations from a randomized controlled trial.</t>
  </si>
  <si>
    <t>65, 1266-1268</t>
  </si>
  <si>
    <t>Postpartum Major Depressive Disorder</t>
  </si>
  <si>
    <t>sertaline</t>
  </si>
  <si>
    <t>"Drug assignment was known only to the study research pharmacist, the nonblinded medical monitor, and the study statistician. The medication monitoring function was separate from (and blinded to) the mood sysmptom monityoring. The blind continued until all subjects completed the year-long protocol." (1267)</t>
  </si>
  <si>
    <t>Distinguish Withdrawal from Recurrence</t>
  </si>
  <si>
    <t>"To differentiate characteristics of
a discontinuation syndrome from a recurrence of major depressive disorder in the context of a randomized trial." (PAGE 1266)</t>
  </si>
  <si>
    <t>Asberg Rating Scale for Side Effects (ASE)
Hamilton Rating Scale for Depression (HAM-D)</t>
  </si>
  <si>
    <t xml:space="preserve">"Gradual tapering of the dose at a rate of 33% per week has been recommended to prevent discontinuation syndrome (3, 5)". [...] "During weeks 18 through 20, the sertraline or placebo was tapered as follows: week 18, 50 mg/day; week 19, 25 mg/day; week 20, 25 mg/day; and discontinued after week 20." </t>
  </si>
  <si>
    <t>Not abrupt: number of steps, duration</t>
  </si>
  <si>
    <t xml:space="preserve">UNIQUE: The justification is in the very objective of the study: "To differentiate characteristics of a discontinuation syndrome from a recurrence of major depressive disorder in the context of a randomized controlled trial." (Abs.
</t>
  </si>
  <si>
    <t>To distinguish a withdrawal syndrome from a recurrence of MDD.</t>
  </si>
  <si>
    <t>To distinguish withdrawal effects from recurrence of a disorder</t>
  </si>
  <si>
    <t>Taper, gradual taper, discontinuation</t>
  </si>
  <si>
    <t>"Gradual tapering of the dose at a rate of 33% per week has been recommended to prevent discontinuation syndrome. [35]" (1266)</t>
  </si>
  <si>
    <t>"Gradual tapering of the dose at a rate of 33% per week has been recommended to prevent discontinuation syndrome." (p. 1266)</t>
  </si>
  <si>
    <t>prevent or reduce wdl symptoms</t>
  </si>
  <si>
    <t>"A discontinuation syndrome due to intermittent noncompliance,
abrupt cessation, or rapid dosage reduction
of selective serotonin reuptake inhibitor (SSRI) antidepressants
has been observed.3 A cluster of somatic and
psychological symptoms that last from 7 to 14 days characterizes
the syndrome.3 Five somatic symptom clusters
have been identified: (1) disequilibrium (dizziness, vertigo,
ataxia); (2) gastrointestinal (nausea, vomiting); (3)
flulike symptoms (fatigue, lethargy, myalgia); (4) sensory
(paresthesia, electric-shock sensations); and (5) sleep disturbances
(insomnia, vivid dreams). Psychological symptoms
include agitation, crying, and irritability. Up to 30%
of patients who discontinue treatment suffer these symptoms.
4 The incidence is highest for paroxetine, intermediate
for sertraline and fluvoxamine, and lowest for fluoxetine.
4" (1266)</t>
  </si>
  <si>
    <t>Asberg Rating Scale for Side Effects (ASE): 
"The 25-item ASE was used to construct a measure of
 the symptoms characteristic of discontinuation syndrome.
 Nine items from the somatic and physical symptom profile
 of SSRI discontinuation syndrome proposed by the Discontinuation
 Consensus Panel3 were included: physical tiredness, sleep disturbance, headaches, dizziness, tremor,
 nausea/vomiting, nervousness, agitation, and confusion.
The 9-item score from the ASE could range from 0 to 27." (1267)</t>
  </si>
  <si>
    <t>Tracked across every week of discontinuation</t>
  </si>
  <si>
    <r>
      <t xml:space="preserve">""The temporal relationship of symptoms is a critical 
factor in </t>
    </r>
    <r>
      <rPr>
        <u/>
      </rPr>
      <t>differentiating depressive symptom recurrence from SSRI discontinuation syndrome</t>
    </r>
    <r>
      <t>. Discontinuation syndrome occurs within 24 to 72 hours of abrupt cessation
of SSRI in contrast to depression, which is unlikely
to occur before 2 to 3 weeks after medication cessation.3" (1266-1267)</t>
    </r>
  </si>
  <si>
    <t>Comparisons [of ASE and HDRS] across the weeks of taper were carried out
 with mixed models that assessed drug and drug-by-week
interactions and were based on log-likelihood statistics." (1267)</t>
  </si>
  <si>
    <t>Takeuchi, Hiroyoshi; 
Suzuki Takefumi; 
Remington, Gary; Robert R. Bies, Takayuki Abe,
Ariel Graff-Guerrero, Koichiro Watanabe, Masaru Mimura, and Hiroyuki Uchida</t>
  </si>
  <si>
    <t>Effects of Risperidone and Olanzapine Dose Reduction on Cognitive Function in
Stable Patients With Schizophrenia: An Open-Label, Randomized, Controlled,
Pilot Study</t>
  </si>
  <si>
    <t>Schizophrenia Bulletin</t>
  </si>
  <si>
    <t>Inokashira Hospital, Research Group for Schizophrenia</t>
  </si>
  <si>
    <t>UMIN000001834</t>
  </si>
  <si>
    <t>"Due to the nature of open-label study design, both patients and raters were not blind to patients’ group assignment."</t>
  </si>
  <si>
    <t>"[...] we conducted an open-label, 28-week, randomized, controlled, pilot study investigating the impact of risperidone and olanzapine dose reduction on cognitive function in stable patients with schizophrenia."</t>
  </si>
  <si>
    <t>Repeatable Battery for the Assessment of Neuropsychological Status (RBANS)</t>
  </si>
  <si>
    <t>"Patients who met inclusion criteria were randomly assigned
to either the reduction or maintenance groups by central
randomization stratified by their antipsychotics type (ie,
risperidone or olanzapine). In the reduction group, risperidone
or olanzapine were reduced by 25% at baseline and
week 4, followed by the treatment with half the baseline
dose over the next 24 weeks. For safety reasons, the dose
was not reduced beyond the lower limit of the dose range
recommended for maintenance treatment of schizophrenia,
ie, 2 mg/day for risperidone and 5 mg/day for olanzapine.
9 In the maintenance group, patients received the same
regimen for the entire 28 weeks. For each treatment arm,
concomitant medications, including anticholinergic drugs,
were kept constant throughout the study period. Due to
the nature of open-label study design, both patients and
raters were not blind to patients’ group assignment." (994)</t>
  </si>
  <si>
    <r>
      <t xml:space="preserve">"While the effects of antipsychotic drugs on cognitive function remain controversial in patients with schizophrenia, </t>
    </r>
    <r>
      <rPr>
        <b/>
      </rPr>
      <t>excessive dopaminergic blockade has been related to cognitive impairment as well as extrapyramidal symptoms</t>
    </r>
    <r>
      <t xml:space="preserve">. In fact, recent studies have reported that </t>
    </r>
    <r>
      <rPr>
        <b/>
      </rPr>
      <t>higher dose of antipsychotics impairs cognitive function</t>
    </r>
    <r>
      <t xml:space="preserve"> in patients with schizophrenia, </t>
    </r>
    <r>
      <rPr>
        <b/>
      </rPr>
      <t>even treated with atypical antipsychotics</t>
    </r>
    <r>
      <t xml:space="preserve">. However, to date </t>
    </r>
    <r>
      <rPr>
        <b/>
      </rPr>
      <t>there has been no clinical trial that has evaluated the effects of atypical antipsychotic dose reduction on cognitive function</t>
    </r>
    <r>
      <t xml:space="preserve"> in patients with schizophrenia."</t>
    </r>
  </si>
  <si>
    <t>To determine whether antipsychotic dose reduction reduces antipsychotic drug-related cognitive impairment.</t>
  </si>
  <si>
    <t>reduction</t>
  </si>
  <si>
    <t>"For safety reasons, the dose was not reduced beyond the lower limit of the dose range recommended for maintenance treatment of schizophre- nia, ie, 2mg/day for risperidone and 5mg/day for olanzapine."</t>
  </si>
  <si>
    <t xml:space="preserve">"For safety reasons, the dose was not reduced beyond the lower limit of the dose range recommended for maintenance treatment of schizophrenia..." </t>
  </si>
  <si>
    <t>unsafe to reduce risperidone or olanzapine below the recommended maintenance treatment dose range</t>
  </si>
  <si>
    <t>Tint A, Haddad PM, Anderson IM.</t>
  </si>
  <si>
    <t>The effect of rate of antidepressant tapering on the incidence of discontinuation symptoms: a randomised study.</t>
  </si>
  <si>
    <t>22(3), 330–332</t>
  </si>
  <si>
    <t>"We describe a randomised naturalistic prospective study in depressed patients that investigated whether a longer (14 days) compared with a short taper (three days) decreased the incidence of SSRI/venlafaxine discontinuation symptoms." (PAGE 331)</t>
  </si>
  <si>
    <t>Mongomery Asberg Depression Rating Scale (MADRS)</t>
  </si>
  <si>
    <t>62.4±11.5</t>
  </si>
  <si>
    <r>
      <t xml:space="preserve">"Twenty eight patients (17 female, 11 male; 26 outpatients, two inpa- tients) with a clinical diagnosis of major depressive disorder, treated with an SSRI or venlafaxine for 􏱢 6 weeks and in whom the treating clinician wanted to switch antidepressant were recruited. </t>
    </r>
    <r>
      <rPr>
        <b/>
      </rPr>
      <t xml:space="preserve">They were assessed at baseline (T1) and then randomised to a three-day or 14-day taper of their existing antidepressant with the taper individualised according to antidepressant, dose and tablet formulation. </t>
    </r>
    <r>
      <t>They were reassessed five to seven days after stopping medication (T2) and then commenced a new antidepressant (excluding monoamine oxidase inhibitors (MAOIs)) of the treating clinician’s choice. A final assessment (T3) occurred after one week’s treatment with the new antidepressant."</t>
    </r>
  </si>
  <si>
    <t>"Tapering the dose has been recommended to reduce discontinuation symptoms (e.g. Anderson et al., 2000) but there have been no randomised trials to support this or to guide the duration of taper." (PAGE 330)</t>
  </si>
  <si>
    <t xml:space="preserve">To compare two strategies of discontinuation </t>
  </si>
  <si>
    <t>Tapering, discontinuation, switching</t>
  </si>
  <si>
    <r>
      <t>N
"Twenty eight patients (17 female, 11 male; 26 outpatients, two inpa- tients) with a clinical diagnosis of major depressive disorder, treated with an SSRI or venlafaxine for   6 weeks and</t>
    </r>
    <r>
      <rPr>
        <u/>
      </rPr>
      <t xml:space="preserve"> in whom the treating clinician wanted to switch antidepressant were recruited</t>
    </r>
    <r>
      <t>." (PAGE 330)</t>
    </r>
  </si>
  <si>
    <t>0.43 or 2</t>
  </si>
  <si>
    <t>"Discontinuation (withdrawal) symptoms are recognized following
termination or a treatment interruption of antidepressants of various
classes and recent attention has focussed on the selective serotonin
reuptake inhibitors (SSRIs) (Haddad et al., 2004). Discontinuation
symptoms are usually mild and transient but in a minority of patients
they can be severe and longer lasting (Haddad et al., 2004). Tapering
the dose has been recommended to reduce discontinuation symptoms
(e.g. Anderson et al., 2000) but there have been no randomised trials
to support this or to guide the duration of taper." (330) 
"The most common new or worsened DESS items at T2 were dizziness (42%), headache (42%), nervousness/anxiety (42%), panic/sudden anxiety (32%), agitation (32%), nausea (32%) and sudden worsening of mood (32%). Thirteen (46%) patients had a discontinuation syndrome (paroxetine 5/8, venlafaxine 3/5, citalopram 3/5, fluvoxamine 0/3, fluoxetine 2/7)." (PAGE 331)</t>
  </si>
  <si>
    <t xml:space="preserve">Comparison of 3 visits </t>
  </si>
  <si>
    <t xml:space="preserve">Vicens C, Fiol F, Llobera J, Campoamor F, Mateu C, Alegret S, Socías I.
</t>
  </si>
  <si>
    <t>Withdrawal from long-term benzodiazepine use: randomised trial in family practice.</t>
  </si>
  <si>
    <t>British Journal of General Practice</t>
  </si>
  <si>
    <t>56, 458-963</t>
  </si>
  <si>
    <t xml:space="preserve">Spanish Society of Family and COMmunity Medicine 
Gerencia d'Atencio Primaria de Mallorca 
Primary Care Prevenvative and Health Promotion Activities Network (rediAPP) </t>
  </si>
  <si>
    <t xml:space="preserve">Anxiety, Insomnia, Depression </t>
  </si>
  <si>
    <t>Various</t>
  </si>
  <si>
    <t>"Our goal was to appraise the efficacy of a structured intervention in primary care, consisting of a brief standardised advice and a stepwise dose reduction, for discontinuing benzodiazepine use.
"</t>
  </si>
  <si>
    <t>≥ 52</t>
  </si>
  <si>
    <t xml:space="preserve">"Adult patients (n = 139) taking benzodiazepines daily for more than a year and visited by their family physician were randomised into an intervention group (n = 73) that received standardised advice and a tapering off schedule with biweekly follow-up visits, or into a control group (n = 66), that was managed following routine clinical practice. Both were followed for a year." Page 958
"Sixteen (21.9%) subjects from the intervention group and 11 (16.7%) controls reduced their initial dose by more than 50%." Page 958
"Standardised advice given by the family physician, together with a tapering off schedule, is effective for withdrawing patients from long-term benzodiazepine use and is feasible in primary care." Page 958
"Patients in the intervention group underwent a gradual reduction of benzodiazepine dose, with control visits every 15 days. The dose was reduced between 10 and 25% of the initial dose fortnightly." Page 960
</t>
  </si>
  <si>
    <t xml:space="preserve">"Their short-term benefits are not in doubt, but their long-term use may cause daytime somnolence, blunted reflexes, memory impairment and an increased risk of falls and hip fractures in the elderly,2 as well as dependence. Most guidelines recommend restricting their use to no more than 3–4weeks,3,4 but many patients take them for years,5,6 as addiction hinders their withdrawal, even when used at low doses. Attempts of withdrawing benzodiazepines may cause anticipatory anxiety, rebound insomnia, irritability and other symptoms that perpetuate a spiral of dependency and abuse.7 Spontaneous abandonment has been estimated to be only 6%.8"
</t>
  </si>
  <si>
    <t>BZDs are harmful in long-term use and withdrawal from BZDs is difficult.</t>
  </si>
  <si>
    <t>tapering, reducing, withdrawal, abstinence, stepwise dose reduction, discontinuing</t>
  </si>
  <si>
    <t>Various (8 to 20 weeks)</t>
  </si>
  <si>
    <t>"The intervention consisted of an interview with a standardised message that had been developed previously through a qualitative study on four focal groups, each one with eight to 12 chronic consumers of benzodiazepines.... The content of the message is given in Box 1. Patients in the intervention group underwent a gradual reduction of benzodiazepine dose, with control visits every 15 days. The dose was reduced between 10 and 25% of the initial dose fortnightly."</t>
  </si>
  <si>
    <t>"On the other hand, the patient drop-out rate was low, probably because the intervention was performed personally by the family physician, a fact that may have improved both adherence and follow up."</t>
  </si>
  <si>
    <t>"Withdrawal symptoms were also analysed."
"No serious adverse effect was detected, neither during the tapering-off process nor in the 12 months of follow up. The more common symptoms of withdrawal were insomnia, anxiety and irritability, but their overall prevalence was not high."</t>
  </si>
  <si>
    <t>"Attempts of withdrawing benzodiazepines may cause anticipatory anxiety, rebound insomnia...." (958)</t>
  </si>
  <si>
    <t>"Attempts of withdrawing
benzodiazepines may cause anticipatory anxiety,
rebound insomnia, irritability and other symptoms
that perpetuate a spiral of dependency and abuse.7" (p. 958)</t>
  </si>
  <si>
    <t>Vicens C., F. Bejarano, E. Sempere, C. Mateu, F. Fiol, I. Socias, E. Aragonès, V. Palop, J. L. Beltran, J. L. Piñol, G. Lera, S. Folch, M. Mengual, J. Basora, M. Esteva, J. Llobera, M. Roca, M. Gili, A. Leiva</t>
  </si>
  <si>
    <t>Comparative efficacy of two interventions to discontinue long-term benzodiazepine use: cluster randomised controlled trial in primary care</t>
  </si>
  <si>
    <t>204(6) - pp. 1-9</t>
  </si>
  <si>
    <t>Carlos III Health Institute of the Ministry of Economy and
Competitiveness (contract PS09/00947)</t>
  </si>
  <si>
    <t>ISRCTN13024375</t>
  </si>
  <si>
    <t>BZD use of any kind</t>
  </si>
  <si>
    <t>lorazepam, alprazolam, lormetazepam, zolpidem</t>
  </si>
  <si>
    <t>lormetazepam</t>
  </si>
  <si>
    <t>"Owing to study procedures, patients and GPs could not be masked
to their random allocation. The main outcome was externally
evaluated through personal interviews by psychologists not
involved in the study and masked to patient allocation. The
statistician and data-entry staff were also unaware of patient
allocation."</t>
  </si>
  <si>
    <r>
      <t xml:space="preserve">"This study assessed two
interventions: a structured educational intervention with gradual
tapering backed up by fortnightly follow-up visits (SIF) and the
same structured educational intervention supported by written
instruction rather than follow-up visits (SIW), requiring less GP
involvement. </t>
    </r>
    <r>
      <rPr>
        <b/>
      </rPr>
      <t>The aim was to compare the effectiveness of these
two interventions with that of usual care on the discontinuation
of long-term benzodiazepine use in primary care patients,
delivered at the level of the GP</t>
    </r>
    <r>
      <t>."</t>
    </r>
  </si>
  <si>
    <t>"The primary outcome was benzodiazepine discontinuation at
12 months, assessed in a personal interview and defined as self-
declared non-consumption or consumption of fewer than four
doses in the previous month"</t>
  </si>
  <si>
    <t>median tx duration: 60 months (4-480 months range)</t>
  </si>
  <si>
    <t>"The tailored gradual taper consisted of a 10–25% reduction in
the daily dose of the benzodiazepine every 2–3 weeks."</t>
  </si>
  <si>
    <r>
      <t>"Although these drugs are considered effective
and safe in the short term, their long-term use is associated with
adverse health outcomes, including tolerance and dependence,
increased risk of motor vehicle accidents, 2,3 falls and hip fractures
in the elderly, 4,5 and cognitive and memory impairment. 6,7 More
recently, long-term benzodiazepine use has been associated with
dementia and with increased global mortality. 8–10 Although inter-
national clinical guidelines and medical authorities in many
countries recommend limiting the duration of benzodiazepine
treatment to only a few weeks, 1 the prevalence of long-term use
remains widespread. These agents are regularly used by over 5%
of the populations of Spain, France and Italy, but by fewer than
2% of individuals in Germany and the UK. 11,12 Rates are higher
in elderly people, 13 who are particularly vulnerable to their
adverse effects.</t>
    </r>
    <r>
      <rPr>
        <b/>
      </rPr>
      <t xml:space="preserve"> The magnitude of this problem has become
a health concern in most European countries and many efforts
have been made to develop strategies to reduce the extent of
benzodiazepine usage."</t>
    </r>
    <r>
      <t xml:space="preserve"> </t>
    </r>
  </si>
  <si>
    <t>In light of the adverse health outcomes of LT BZD use, which is widespread, there is a need to develop strategies to reduce the extent of BZD use.</t>
  </si>
  <si>
    <t>discontinue, reduce, dose reduction, withdrawal, gradual dose reduction</t>
  </si>
  <si>
    <t xml:space="preserve">It's not a quotation, it's a citation: "British Medical Association, Royal Pharmaceutical Society of Great Britain
British National Formulary, issue 64. BMJ Group &amp; Pharma Press, 2012" </t>
  </si>
  <si>
    <t>merely cites sources</t>
  </si>
  <si>
    <t>8 to 30</t>
  </si>
  <si>
    <t>Primary interventions were both educational modules about BZD dependence and withdrawal, on top of the actual taper itself. This study was indeed a test of such withdrawal-supportive interventions</t>
  </si>
  <si>
    <t>Mixed supervised &amp; guided</t>
  </si>
  <si>
    <t xml:space="preserve">Questioning: 
"Any serious adverse event such as admission to hospital, a life-
threatening event, significant disability/incapacity or death related
to the intervention was reported by the GPs during the study. Two
adverse events were reported: one patient had a stroke and died
before the baseline intervention visit, and another patient in the
SIW group attempted suicide by taking an overdose of benzo-
diazepines 4 months after the intervention, following a stressful
event. Prior to the overdose he was not taking benzodiazepines
and the clinical diagnosis was adjustment disorder with depressive
mood. Eventually he recovered."
"Patients were also
asked about adverse withdrawal effects, using a list of the most
frequent symptoms including tremor, irritability, anxiety,
insomnia and seizures, and the severity of these symptoms was
scored as none, mild, moderate or severe." </t>
  </si>
  <si>
    <t>Various acknowledgments. A sample:  
"Training was
provided by researchers with extensive experience in the
management of benzodiazepine withdrawal"
"The
content of the educational interview was structured and included
four key points:
(a) information on benzodiazepine dependence, abstinence and
withdrawal symptoms;"
"Patients were also
asked about adverse withdrawal effects, using a list of the most
frequent symptoms including tremor, irritability, anxiety,
insomnia and seizures, and the severity of these symptoms was
scored as none, mild, moderate or severe"</t>
  </si>
  <si>
    <t>Ad hoc measure: "Patients were also
asked about adverse withdrawal effects, using a list of the most
frequent symptoms including tremor, irritability, anxiety,
insomnia and seizures, and the severity of these symptoms was
scored as none, mild, moderate or severe"</t>
  </si>
  <si>
    <t>Results of investigators' interviews of patients about w/d effects are described in the article and analyzed statistically: "Continuous baseline variables and
analysis of withdrawal symptoms, anxiety, depression, sleep
satisfaction and alcohol intake and between-group analysis of
anxiety, depression, sleep satisfaction and alcohol intake at 6
months and 12 months were compared using Somers’ D rank
statistics."
"The most frequently
reported withdrawal symptoms during benzodiazepine discontin-
uation at 6 months were insomnia, anxiety and irritability, with
higher incidences in both intervention groups. At 12 months,
however, there was no statistically significant difference"</t>
  </si>
  <si>
    <t xml:space="preserve">Vissers FH, Knipschild PG, Crebolder HF.
</t>
  </si>
  <si>
    <t>Is melatonin helpful in stopping the long-term use of hypnotics? A discontinuation trial.</t>
  </si>
  <si>
    <t xml:space="preserve">Pharmacy World &amp; Science </t>
  </si>
  <si>
    <t>29, 641-646</t>
  </si>
  <si>
    <t>"whether melatonin is helpful in discontinuing the use
of BD sleeping medication, looking at the stopping rate." (642)</t>
  </si>
  <si>
    <t>1yr - 10yrs</t>
  </si>
  <si>
    <t>"A placebo controlled trial in nine general practices in the Netherlands. Long-term users of benzodiazepines were asked by their GP to participate in a discontinuation program in combination with melatonin or placebo." Page 641
"All participants received a stopping scheme of their BD via their own pharmacy. Their BD was converted to an equivalent dose of diazepam [18] that was stabilized for two weeks and then further converted every two weeks to 75%, 50%, 25%, 12.5% and 0% of the original dose. We added 5 mg melatonin or placebo which had to be taken 4 h before patients went to bed. After stopping BD we continued the use of melatonin or placebo for six more weeks." Page 642</t>
  </si>
  <si>
    <t>"After a minimal intervention strategy such as sending an educational letter, one in every four users stops [3–5]. As an aid to discontinuation, several treatments have been used, e.g., certain drugs [6] and cognitive therapy [7], without added value." 
"The administration of melatonin as a sleeping medication is a contradictory tool to help people discontinue use of BDs."</t>
  </si>
  <si>
    <t>To test melatonin or placebo in helping people discontinue chronic BZD use.</t>
  </si>
  <si>
    <t xml:space="preserve">discontinuation, stopping scheme, withdrawal, </t>
  </si>
  <si>
    <t>Referred by GPs</t>
  </si>
  <si>
    <t>Drug supplemented (alternative); Fixed schedule (dose)</t>
  </si>
  <si>
    <t>"Four of the 19 patients who had stopped at T1 reported a high level of withdrawal symptoms during the taper off."
"Half of the patients who tried to stop by themselves before participating in our study, without taper off, suffered from withdrawal symptoms. In our trial this was 25%, showing the advantage of gradual tapering. We did not find a shift of addiction behavior, sleep quality or general health among stoppers of BD."</t>
  </si>
  <si>
    <r>
      <t>Bendep-SRQ (Scale 4)
"The benzodiazepine
 dependence self-report questionnaire (Bendep-SRQ) is a
 validated instrument to measure BD dependency, scoring 
in subscales the degree of awareness of problematic BD 
use, degree of preoccupation with respect to the availability
of BDs, degree of lack of compliance with the therapeutic 
BD regimen, and</t>
    </r>
    <r>
      <rPr>
        <b/>
      </rPr>
      <t xml:space="preserve"> the degree of unambiguity of experienced
 BD withdrawal</t>
    </r>
    <r>
      <t xml:space="preserve"> (Bendep-SRQ, scale 4)" (p. 642R</t>
    </r>
  </si>
  <si>
    <t>Descriptive Statistics</t>
  </si>
  <si>
    <t>Vöhringer, Paul A. Ostacher, Michael J. El-Mallakh, Rif S. Holtzman, Niki S. Thommi, Sairah B. Whitham, Elizabeth A. Sullivan, Matthew C. Baldassano, Claudia F. Goodwin, Fredrick K. Baldessarini, Ross J. Ghaemi, S. Nassir</t>
  </si>
  <si>
    <t>Antidepressants in type II versus type I bipolar depression: A randomized discontinuation trial</t>
  </si>
  <si>
    <t>35(5), pp. 605-08</t>
  </si>
  <si>
    <t>NIMH (MH-64189)</t>
  </si>
  <si>
    <t>"In an unblinded, randomized trial within the Systematic Treatment Enhancement Program for Bipolar Disorder (STEP-BD) project, 5 following methods detailed previously, 5, 9, 10 subjects (N=70) with DSM-IV (11) BD were identified who had recently recovered from an index episode of acute DSM-IV major depression after being treated clinically with an AD and a mood stabilizer."</t>
  </si>
  <si>
    <t>"We now report a secondary analysis of findings from a long-term controlled trial comparing open-randomized treatment with mood-stabilizers, with or
without continuation of ADs, following recovery from acute major depression"</t>
  </si>
  <si>
    <t>STEP-BD Clinical Monitoring Form</t>
  </si>
  <si>
    <t>"After recovery from the acute bipolar depressive episode, those assigned to
antidepressant discontinuation were gradually tapered over two weeks, not abruptly
discontinued."</t>
  </si>
  <si>
    <t>Discontinuation, taper</t>
  </si>
  <si>
    <t>Voshaar RC, Gorgels WJ, Mol AJ, van Balkom AJ, van de Lisdonk EH, Breteler MH, van den Hoogen HJ, Zitman FG.</t>
  </si>
  <si>
    <t>Tapering off long-term benzodiazepine use with or without group cognitive-behavioural therapy: three-condition, randomised controlled trial.</t>
  </si>
  <si>
    <t>Dutch Health Care Insurance Council</t>
  </si>
  <si>
    <t>Unspecified</t>
  </si>
  <si>
    <t>"Our objectives were to investigate the effects of tapering off long-term benzodiazepine use in patients who did not quit after written personal advice to do so; the value of additional group cognitive–behavioural therapy (CBT); and the feasibility of using both taper programmes in general practice."</t>
  </si>
  <si>
    <t>Profile of Mood States</t>
  </si>
  <si>
    <t>13.5 ± 9.6 years</t>
  </si>
  <si>
    <t>"The Bendep-SRQ (and other measures) were administered at baseline and outcome to 180 subjects randomized over three conditions: gradual tapering-off (n   73), gradual tapering-off combined with group therapy (n   73), and a control condition consisting of usual care (n   34). In the two tapering-off conditions, subjects were tapered-off by 25% a week after being transferred to an equivalent dose of diazepam; in the control condition, no attention was paid to the use of BZ. " Page 248
"Subjects were at least 18 years of age, fulfilled the criteria for chronic use (i.e., BZ use for at least 3 months with an amount sufficient for at least 60 days of consumption according to the prescription rules) and were not able to discontinue their use of their own accord having received written advice from their general practitioner." Page 248
"Mean daily BZ dosage was relatively low (6.4 mg diazepam per day)." Page 249</t>
  </si>
  <si>
    <t>This study takes it as understood that discontinuation of long-term BZD users can be a desirable thing. As a result, it's short on rationale for tapering itself:
"The evaluation of withdrawal programmes of long-term benzodiazepine use has been limited, as none of the reported studies included a control condition to correct for the number of people able to discontinue those drugs without any support, and none of them identified all long-term users before starting recruitment, limiting generalisability (Oude Voshaar et al, 2001)."</t>
  </si>
  <si>
    <t>To overcome limitations of evaluations of previous BZD withdrawal programs.</t>
  </si>
  <si>
    <t>withdrawal, discontinuation, quit</t>
  </si>
  <si>
    <r>
      <t xml:space="preserve">"The daily dose of diazepam was reduced by 25% a week during four weekly visits. </t>
    </r>
    <r>
      <rPr>
        <b/>
      </rPr>
      <t>In accordance with Schweizer et al (1990)</t>
    </r>
    <r>
      <t xml:space="preserve"> participants had the opportunity to divide the last step into two steps of 12.5% for 4 days." </t>
    </r>
  </si>
  <si>
    <t>"In accordance with Schweitzer et al (1990)..."</t>
  </si>
  <si>
    <t>"The participants who were randomised to tapering-off combined with group CBT attended five weekly 2-h sessions of group CBT in addition to the dose reduction visits to their general practitioner. The sessions started halfway through the tapering-off period and finished 2 weeks after the conclusion of the withdrawal programme. The aim of the group therapy was to support the participants during the tapering-off process and to prevent relapse thereafter."</t>
  </si>
  <si>
    <r>
      <t>"</t>
    </r>
    <r>
      <rPr>
        <b/>
      </rPr>
      <t>First, actually taking part in a discontinuation trial could provide an extra incentive to discontinue benzodiaze- pine use independently, even if a previous attempt was not successful.</t>
    </r>
    <r>
      <t xml:space="preserve"> Second, owing to the selection process, the proportion of participants in discontinuation trials who are able to stop their use without any professional help might be higher than in long-term users in general."</t>
    </r>
  </si>
  <si>
    <t>"We used repeated-measure ANOVAs across the three groups to evaluate the effects of the severity of withdrawal symptoms, psychological distress, mood, memory and problem alcohol use."
"In our study, adjunctive group CBT focused on the management of withdrawal symptoms did not have any additional value."</t>
  </si>
  <si>
    <t>"The therapy programme 
included:
 ... 
(c) cognitive restructuring of the interpretation 
of withdrawal symptoms." (p. 499)</t>
  </si>
  <si>
    <t>Weisler R., Joyce J.M., McGill L., Lazarus A., Szamosi J., Eriksson H.</t>
  </si>
  <si>
    <t>Extended release quetiapine fumarate monotherapy for major depressive disorder: Results of a double-blind, randomized, placebo-controlled study.</t>
  </si>
  <si>
    <t>CNS Spectrums</t>
  </si>
  <si>
    <t>14:6, 299-313</t>
  </si>
  <si>
    <t>NCT00320268</t>
  </si>
  <si>
    <t>"A total of 723 patients were randomized to double-blind treatment"
"Eligible
 patients entered a 6-week double-blind, randomized-
treatment phase and received fixed doses of
 study medication according to their randomization
 group (a computer-generated randomization
 schedule assigned patients to treatment groups 
in an equal ratio): quetiapine XR 50, 150, or 300
mg/day, or placebo. A 2-week post-treatment
 drug discontinuation/tapering phase followed 
(Figure 1). Treatment codes indicating the treatment
 for each randomized patient were available
to the investigator(s) or pharmacists at the study
center; the code was not to be broken except in
medical emergencies. No treatment codes were
 broken prior to database lock in this study."</t>
  </si>
  <si>
    <t>"This study (Moonstone; D1448C00001) evaluated the efficacy and tolerability of once-daily quetiapine XR monotherapy in patients with MDD and is one of five large, short-term studies evaluating quetiapine XR monotherapy in
2831
this indication." (PAGE 300)</t>
  </si>
  <si>
    <t>Montgomery-Asberg Depression Rating Scale (MADRS)</t>
  </si>
  <si>
    <t>"A 2-week post-treatment drug discontinuation/tapering phase followed (Figure 1)." "Post-treatment Drug Discontinuation/Tapering Phase: 
The most common AEs that started during the drug discontinuation phase in the quetiapine XR groups were insomnia (5.2%), nausea (4.7%), headache (3.2%), and diarrhea (2.4%); these AEs occurred at an incidence of 3.9%, 1.1%, 1.7%, and 3.9%, respectively, in the placebo group. For placebo-treated patients, the most common AEs that started during the drug discontinuation phase were insomnia, headache, diarrhea, irritability (1.7%), and abnormal dreams (1.7%). Mean TDSS scores at post-treatment Day 7 were 3.2, 3.4, 3.5, and 2.9 for quetiapine XR 50, 150, and 300 mg/day, and placebo groups, respectively. In general, information about specific symptoms reported through the TDSS assessment confirmed data on AEs spontaneously reported during the discontinuation phase."</t>
  </si>
  <si>
    <t>"Discontinuation/tapering"</t>
  </si>
  <si>
    <t>MedDRA Terms, SAS, BARS</t>
  </si>
  <si>
    <t>"Treatment discontinuation signs and symptoms (TDSS) during the 2 week drug-discontinuation/tapering phase were measured using an
18-item TDSS scale (developed by AstraZeneca as a hybrid of the 17-item discontinuation scale developed by Michelson and colleagues35 and the 43 item Discontinuation Emergent Signs and Symptoms scale36). All patients who completed the randomized treatment period were asked to rate discontinuation symptoms using the TDSS scale. Baseline TDSS was collected at final randomized treatment period visit (Day 43) and patients completed the TDSS by telephone on post-treatment Days 1, 3, and 5 and at the study center on post-treatment Days 7 and 14. Patients were asked whether the symptom was "present" or "absent"."</t>
  </si>
  <si>
    <t>TDSS</t>
  </si>
  <si>
    <t>Zarate CA Jr, Tohen M.</t>
  </si>
  <si>
    <t>Double-blind comparison of the continued use of antipsychotic treatment versus its discontinuation in remitted manic patients.</t>
  </si>
  <si>
    <t>161(1), 169-171</t>
  </si>
  <si>
    <t>"Double-Blind Comparison..." [in title only]</t>
  </si>
  <si>
    <t>"... to determine the outcome
of patients for whom typical antipsychotic treatment
was continued versus those for whom it was discontinued
after remission from a manic episode." (169)</t>
  </si>
  <si>
    <t>Hamilton Depression Scale, Young Mania Rating Scale</t>
  </si>
  <si>
    <t>"Remitted patients were then randomly assigned to either continue treatment with perphenazine or receive placebo (perphenazine was tapered off over the course of 1 week) administered in a double-blind fashion for 6 months in combination with one or two mood stabilizers (open label)." (169)</t>
  </si>
  <si>
    <t>"The short-term benefits of continued typical antipsychotic
treatment following remission from acute mania
have not been systematically studied." (169)</t>
  </si>
  <si>
    <t>To determine benefits of lithium treatment following remission from acute mania.</t>
  </si>
  <si>
    <t>Simpson–Angus Scale, Barnes Akathisia Scale, and Abnormal Involuntary
Movement Scale</t>
  </si>
  <si>
    <t>Zitman FG, Couvee JE.</t>
  </si>
  <si>
    <t>Chronic benzodiazepine use in general practice patients with depression: an evaluation of controlled treatment and taper-off: report on behalf of the Dutch Chronic Benzodiazepine Working Group.</t>
  </si>
  <si>
    <t xml:space="preserve">178, 317-324 </t>
  </si>
  <si>
    <t>Diazepam</t>
  </si>
  <si>
    <t>"The Netherlands, this multi- centre, double-blind, placebo-controlled study was carried out between August 1994 and September 1996." (PAGE 317)
"Patients were randomised to 20 mg of paroxetine or placebo in a 1:2 double-blind fashion, assuming paroxetine to be twice as effective on antidepressive treatment and to end up with equal numbers in phase III." (PAGE 317)
"A randomisation list (1-330) in blocks of six was obtained by using the random number generator of SPSS/PC+ (SPSS, 1997). Based on this list, study medication (paroxetine, placebo) was blister-packed and wrapped by Genfarma, The Netherlands. Blocks were sequentially distributed to GPs. Unused blocks were reallocated. The list was kept by the Mecdical Adviser on Safety of the medical department of SmithKline Beecham, The Netherlands. After the database was closed and basic descriptive analyses were done, the actual codes were added to the database." (p. 317)</t>
  </si>
  <si>
    <t>"Our goals were: to compare the efficacy of paroxetine and placebo in the treatment of major depression in a group of chronic users with depression; in the successfully treated patients, to compare paroxetine and placebo in tapering off the benzodiazepine; and to evaluate the long-term efficacy of the programme." (PAGE 317)</t>
  </si>
  <si>
    <t>Hamilton Rating Scale for Depression (HRSD)</t>
  </si>
  <si>
    <t>average of 6.1 years (range 0.3 to 27 years)</t>
  </si>
  <si>
    <t xml:space="preserve">"Patients went through three phases - change to an equivalent dose of diazepam; subsequent randomisation to either 20 mg of paroxetine or placebo; and gradual reduction of diazepam indepression-freepatients with a follow-up after 2 or 3 years." Page 317
Phase 1: transfer to diazepam "Ten milligrams of diazepam was considered equivalent to: 1 mg alprazolam, 10 mg bromazepam, 0.25 mg brotizolam, 20 mg chlordiazep- oxide, 20 mg clobazam, 7.5 mg clorazepate, 1 mg flunitrazepam, 30 mg flurazepam, 1 mg loprazolam, 2 mg lorazepam, 1 mg lormetazepam, 15 mg midazolam, 10 mg nitrazepam, 40mg oxazepam, 20mg temazepam and 13 mg zopiclone. The dose could be adapted after 2 weeks. Phase I lasted for 4 weeks, to allow diazepam and its metabolites to reach steady state. 
Phase II: antidepressive treatment 
Patients were randomised and started treatment with 20 mg of paroxetine once daily or placebo once daily. After 6 weeks patients with a score of 7 or lower on the 17-item HRSD were entered into Phase III.
Phase III: tapering off diazepam
While study medication was continued, diazepam was withdrawn according to a scheme suggested by Rickels et al􏰂􏰂 1990a). Daily dose was reduced by 25% in the first and second week. The remaining 50% was tapered off in four steps of 12.5% in weeks 3 and 4. After stopping diazepam, patients continued treatment with the study medication for 2 weeks, followed by 3 weeks of no psychotropic medication. A successful taper-down was defined as benzodiazepine free at week 16." Page 318
</t>
  </si>
  <si>
    <t>"To our knowledge this is the first time a sample of chronic benzodiazepine users suffering from depression has been investigated separately in a benzodiazepine discontinuation programme. Moreover, it is the largest intervention study trying to deal with the problem of chronic use.
When we planned this study, it was our goal to develop and test a tool for GPs, that could help them in treating the depression as well as long-term benzodiazepine dependence in one programme." (PAGE 319)</t>
  </si>
  <si>
    <t>To test a BZD discontinuation program in an unstudied patient subgroup, chronic BZD users suffering from depression.</t>
  </si>
  <si>
    <t>Switch and Disc</t>
  </si>
  <si>
    <t>withdrawal, tapering, discontinuing, drug holiday</t>
  </si>
  <si>
    <t>"While study medication was continued, diazepam was withdrawn according to a scheme suggested by Rickels et al 1990a)." (PAGE 316)</t>
  </si>
  <si>
    <t>"... according to a scheme suggested by Rickels et al (1990a)." (p. 316)</t>
  </si>
  <si>
    <t>Y
"Already evident while carrying out the study was the considerable amount of patients refusing consent, as indicated by the fact that 9  (20%) of the 45 practices did not manage to recruit any patients despite considerable numbers of chronic benzodiazepine users." (PAGE 318)</t>
  </si>
  <si>
    <t>2 wks</t>
  </si>
  <si>
    <t>"Overall, 61% v. 65% of patients in the success and no-success groups, respectively, reported an increase in number and/or severity of symptoms during the diazepam withdrawal phase." (PAGE 321)</t>
  </si>
  <si>
    <t>"The withdrawal symptoms were analysed by two measures: an increase of BWSQ scores, with week 10 as point of reference, and reported adverse experiences." (PAGE 320)</t>
  </si>
  <si>
    <t>std</t>
  </si>
  <si>
    <t>median</t>
  </si>
  <si>
    <t>mode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</si>
</sst>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
    <numFmt numFmtId="165" formatCode="0.0"/>
    <numFmt numFmtId="166" formatCode="m-d"/>
    <numFmt numFmtId="167" formatCode="m, d"/>
  </numFmts>
  <fonts count="7">
    <font>
      <sz val="10.0"/>
      <color rgb="FF000000"/>
      <name val="Arial"/>
    </font>
    <font>
      <b/>
      <sz val="10.0"/>
      <name val="Arial"/>
    </font>
    <font>
      <b/>
      <sz val="10.0"/>
      <color rgb="FF000000"/>
      <name val="Arial"/>
    </font>
    <font>
      <b/>
      <color rgb="FF000000"/>
      <name val="Arial"/>
    </font>
    <font>
      <name val="Arial"/>
    </font>
    <font>
      <sz val="10.0"/>
      <name val="Arial"/>
    </font>
    <font>
      <color rgb="FF000000"/>
      <name val="Arial"/>
    </font>
  </fonts>
  <fills count="2">
    <fill>
      <patternFill patternType="none"/>
    </fill>
    <fill>
      <patternFill patternType="lightGray"/>
    </fill>
  </fills>
  <borders count="1">
    <border/>
  </borders>
  <cellStyleXfs count="1">
    <xf borderId="0" fillId="0" fontId="0" numFmtId="0" applyAlignment="1" applyFont="1"/>
  </cellStyleXfs>
  <cellXfs count="44">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1" numFmtId="0" xfId="0" applyAlignment="1" applyFont="1">
      <alignment horizontal="center" shrinkToFit="0" vertical="center" wrapText="1"/>
    </xf>
    <xf borderId="0" fillId="0" fontId="2" numFmtId="0" xfId="0" applyAlignment="1" applyFont="1">
      <alignment horizontal="center" readingOrder="0" shrinkToFit="0" vertical="top" wrapText="1"/>
    </xf>
    <xf borderId="0" fillId="0" fontId="3" numFmtId="0" xfId="0" applyAlignment="1" applyFont="1">
      <alignment horizontal="center" readingOrder="0" vertical="center"/>
    </xf>
    <xf borderId="0" fillId="0" fontId="3" numFmtId="0" xfId="0" applyAlignment="1" applyFont="1">
      <alignment horizontal="center" readingOrder="0" shrinkToFit="0" vertical="center" wrapText="1"/>
    </xf>
    <xf borderId="0" fillId="0" fontId="1" numFmtId="164" xfId="0" applyAlignment="1" applyFont="1" applyNumberFormat="1">
      <alignment horizontal="center" readingOrder="0" shrinkToFit="0" vertical="center" wrapText="1"/>
    </xf>
    <xf borderId="0" fillId="0" fontId="4" numFmtId="0" xfId="0" applyFont="1"/>
    <xf borderId="0" fillId="0" fontId="5" numFmtId="0" xfId="0" applyAlignment="1" applyFont="1">
      <alignment readingOrder="0" shrinkToFit="0" vertical="top" wrapText="1"/>
    </xf>
    <xf borderId="0" fillId="0" fontId="5" numFmtId="0" xfId="0" applyAlignment="1" applyFont="1">
      <alignment horizontal="center" readingOrder="0" shrinkToFit="0" vertical="top" wrapText="1"/>
    </xf>
    <xf borderId="0" fillId="0" fontId="5" numFmtId="0" xfId="0" applyAlignment="1" applyFont="1">
      <alignment shrinkToFit="0" vertical="top" wrapText="1"/>
    </xf>
    <xf borderId="0" fillId="0" fontId="5" numFmtId="0" xfId="0" applyAlignment="1" applyFont="1">
      <alignment horizontal="left" readingOrder="0" shrinkToFit="0" vertical="top" wrapText="1"/>
    </xf>
    <xf borderId="0" fillId="0" fontId="5" numFmtId="0" xfId="0" applyAlignment="1" applyFont="1">
      <alignment horizontal="center" shrinkToFit="0" vertical="top" wrapText="1"/>
    </xf>
    <xf borderId="0" fillId="0" fontId="5" numFmtId="165" xfId="0" applyAlignment="1" applyFont="1" applyNumberFormat="1">
      <alignment horizontal="center" shrinkToFit="0" vertical="top" wrapText="1"/>
    </xf>
    <xf borderId="0" fillId="0" fontId="5" numFmtId="0" xfId="0" applyAlignment="1" applyFont="1">
      <alignment horizontal="left" shrinkToFit="0" vertical="top" wrapText="1"/>
    </xf>
    <xf borderId="0" fillId="0" fontId="4" numFmtId="0" xfId="0" applyAlignment="1" applyFont="1">
      <alignment horizontal="left" readingOrder="0" shrinkToFit="0" vertical="top" wrapText="1"/>
    </xf>
    <xf borderId="0" fillId="0" fontId="0" numFmtId="0" xfId="0" applyAlignment="1" applyFont="1">
      <alignment readingOrder="0" shrinkToFit="0" vertical="top" wrapText="1"/>
    </xf>
    <xf borderId="0" fillId="0" fontId="5" numFmtId="3" xfId="0" applyAlignment="1" applyFont="1" applyNumberFormat="1">
      <alignment horizontal="center" readingOrder="0" shrinkToFit="0" vertical="top" wrapText="1"/>
    </xf>
    <xf borderId="0" fillId="0" fontId="0" numFmtId="0" xfId="0" applyAlignment="1" applyFont="1">
      <alignment horizontal="left" readingOrder="0" shrinkToFit="0" vertical="top" wrapText="1"/>
    </xf>
    <xf borderId="0" fillId="0" fontId="0" numFmtId="0" xfId="0" applyAlignment="1" applyFont="1">
      <alignment horizontal="center" readingOrder="0" shrinkToFit="0" vertical="top" wrapText="1"/>
    </xf>
    <xf borderId="0" fillId="0" fontId="0" numFmtId="0" xfId="0" applyAlignment="1" applyFont="1">
      <alignment horizontal="left" shrinkToFit="0" vertical="top" wrapText="1"/>
    </xf>
    <xf borderId="0" fillId="0" fontId="0" numFmtId="4" xfId="0" applyAlignment="1" applyFont="1" applyNumberFormat="1">
      <alignment horizontal="center" readingOrder="0" shrinkToFit="0" vertical="top" wrapText="1"/>
    </xf>
    <xf borderId="0" fillId="0" fontId="0" numFmtId="1" xfId="0" applyAlignment="1" applyFont="1" applyNumberFormat="1">
      <alignment horizontal="center" readingOrder="0" shrinkToFit="0" vertical="top" wrapText="1"/>
    </xf>
    <xf borderId="0" fillId="0" fontId="5" numFmtId="166" xfId="0" applyAlignment="1" applyFont="1" applyNumberFormat="1">
      <alignment horizontal="center" readingOrder="0" shrinkToFit="0" vertical="top" wrapText="1"/>
    </xf>
    <xf borderId="0" fillId="0" fontId="5" numFmtId="2" xfId="0" applyAlignment="1" applyFont="1" applyNumberFormat="1">
      <alignment horizontal="center" readingOrder="0" shrinkToFit="0" vertical="top" wrapText="1"/>
    </xf>
    <xf borderId="0" fillId="0" fontId="0" numFmtId="3" xfId="0" applyAlignment="1" applyFont="1" applyNumberFormat="1">
      <alignment horizontal="center" readingOrder="0" shrinkToFit="0" vertical="top" wrapText="1"/>
    </xf>
    <xf borderId="0" fillId="0" fontId="0" numFmtId="167" xfId="0" applyAlignment="1" applyFont="1" applyNumberFormat="1">
      <alignment horizontal="center" readingOrder="0" shrinkToFit="0" vertical="top" wrapText="1"/>
    </xf>
    <xf borderId="0" fillId="0" fontId="0" numFmtId="166" xfId="0" applyAlignment="1" applyFont="1" applyNumberFormat="1">
      <alignment horizontal="center" readingOrder="0" shrinkToFit="0" vertical="top" wrapText="1"/>
    </xf>
    <xf borderId="0" fillId="0" fontId="0" numFmtId="0" xfId="0" applyAlignment="1" applyFont="1">
      <alignment horizontal="center" shrinkToFit="0" vertical="top" wrapText="1"/>
    </xf>
    <xf borderId="0" fillId="0" fontId="5" numFmtId="4" xfId="0" applyAlignment="1" applyFont="1" applyNumberFormat="1">
      <alignment horizontal="center" readingOrder="0" shrinkToFit="0" vertical="top" wrapText="1"/>
    </xf>
    <xf borderId="0" fillId="0" fontId="6" numFmtId="0" xfId="0" applyAlignment="1" applyFont="1">
      <alignment horizontal="left" readingOrder="0" shrinkToFit="0" vertical="top" wrapText="1"/>
    </xf>
    <xf borderId="0" fillId="0" fontId="0" numFmtId="0" xfId="0" applyAlignment="1" applyFont="1">
      <alignment shrinkToFit="0" vertical="top" wrapText="1"/>
    </xf>
    <xf borderId="0" fillId="0" fontId="5" numFmtId="49" xfId="0" applyAlignment="1" applyFont="1" applyNumberFormat="1">
      <alignment horizontal="center" readingOrder="0" shrinkToFit="0" vertical="top" wrapText="1"/>
    </xf>
    <xf borderId="0" fillId="0" fontId="4" numFmtId="0" xfId="0" applyAlignment="1" applyFont="1">
      <alignment horizontal="center"/>
    </xf>
    <xf borderId="0" fillId="0" fontId="4" numFmtId="0" xfId="0" applyAlignment="1" applyFont="1">
      <alignment horizontal="center" vertical="top"/>
    </xf>
    <xf borderId="0" fillId="0" fontId="4" numFmtId="0" xfId="0" applyAlignment="1" applyFont="1">
      <alignment horizontal="center" shrinkToFit="0" wrapText="1"/>
    </xf>
    <xf borderId="0" fillId="0" fontId="4" numFmtId="0" xfId="0" applyAlignment="1" applyFont="1">
      <alignment horizontal="left" vertical="top"/>
    </xf>
    <xf borderId="0" fillId="0" fontId="4" numFmtId="0" xfId="0" applyAlignment="1" applyFont="1">
      <alignment horizontal="right" readingOrder="0"/>
    </xf>
    <xf borderId="0" fillId="0" fontId="5" numFmtId="164" xfId="0" applyAlignment="1" applyFont="1" applyNumberFormat="1">
      <alignment horizontal="center" shrinkToFit="0" vertical="top" wrapText="1"/>
    </xf>
    <xf borderId="0" fillId="0" fontId="5" numFmtId="164" xfId="0" applyAlignment="1" applyFont="1" applyNumberFormat="1">
      <alignment horizontal="center" readingOrder="0" shrinkToFit="0" vertical="top" wrapText="1"/>
    </xf>
    <xf borderId="0" fillId="0" fontId="4" numFmtId="2" xfId="0" applyAlignment="1" applyFont="1" applyNumberFormat="1">
      <alignment horizontal="center" vertical="top"/>
    </xf>
    <xf borderId="0" fillId="0" fontId="5" numFmtId="165" xfId="0" applyAlignment="1" applyFont="1" applyNumberFormat="1">
      <alignment horizontal="center" readingOrder="0" shrinkToFit="0" vertical="top" wrapText="1"/>
    </xf>
    <xf borderId="0" fillId="0" fontId="4" numFmtId="0" xfId="0" applyAlignment="1" applyFont="1">
      <alignment readingOrder="0"/>
    </xf>
    <xf borderId="0" fillId="0" fontId="4" numFmtId="164" xfId="0" applyFont="1" applyNumberFormat="1"/>
  </cellXfs>
  <cellStyles count="1">
    <cellStyle xfId="0" name="Normal" builtinId="0"/>
  </cellStyles>
  <dxfs count="1">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34.57"/>
    <col customWidth="1" min="2" max="2" width="7.29"/>
    <col customWidth="1" min="3" max="3" width="35.29"/>
    <col customWidth="1" min="28" max="28" width="18.29"/>
    <col customWidth="1" min="45" max="45" width="54.71"/>
    <col customWidth="1" min="46" max="46" width="25.57"/>
    <col customWidth="1" min="47" max="47" width="22.29"/>
    <col customWidth="1" min="48" max="48" width="20.0"/>
    <col customWidth="1" min="49" max="49" width="32.71"/>
    <col customWidth="1" min="50" max="50" width="45.29"/>
    <col customWidth="1" min="51" max="51" width="41.71"/>
    <col customWidth="1" min="52" max="53" width="29.14"/>
    <col customWidth="1" min="54" max="54" width="72.0"/>
    <col customWidth="1" min="55" max="55" width="41.71"/>
    <col customWidth="1" min="56" max="56" width="60.0"/>
    <col customWidth="1" min="57" max="57" width="45.0"/>
    <col customWidth="1" min="58" max="58" width="39.86"/>
    <col customWidth="1" min="59" max="59" width="27.29"/>
    <col customWidth="1" min="64" max="64" width="40.29"/>
    <col customWidth="1" min="65" max="65" width="32.71"/>
    <col customWidth="1" min="66" max="66" width="26.86"/>
    <col customWidth="1" min="67" max="67" width="38.71"/>
    <col customWidth="1" min="69" max="69" width="27.71"/>
    <col customWidth="1" min="70" max="72" width="20.43"/>
    <col customWidth="1" min="75" max="75" width="46.0"/>
    <col customWidth="1" min="77" max="77" width="28.29"/>
    <col customWidth="1" min="78" max="78" width="17.57"/>
    <col customWidth="1" min="79" max="79" width="53.43"/>
    <col customWidth="1" min="80" max="80" width="68.71"/>
    <col customWidth="1" min="82" max="82" width="43.57"/>
    <col customWidth="1" min="84" max="84" width="50.71"/>
    <col customWidth="1" min="87" max="87" width="38.29"/>
    <col customWidth="1" min="88" max="88" width="20.86"/>
    <col customWidth="1" min="89" max="89" width="33.14"/>
    <col customWidth="1" min="90" max="90" width="31.43"/>
    <col customWidth="1" min="91" max="91" width="48.14"/>
    <col customWidth="1" min="95" max="95" width="49.0"/>
    <col customWidth="1" min="96" max="96" width="20.43"/>
    <col customWidth="1" min="97" max="97" width="39.57"/>
  </cols>
  <sheetData>
    <row r="1" ht="129.75" customHeight="1">
      <c r="A1" s="1" t="s">
        <v>0</v>
      </c>
      <c r="B1" s="2" t="s">
        <v>1</v>
      </c>
      <c r="C1" s="2"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3" t="s">
        <v>48</v>
      </c>
      <c r="AX1" s="1" t="s">
        <v>49</v>
      </c>
      <c r="AY1" s="1" t="s">
        <v>50</v>
      </c>
      <c r="AZ1" s="1" t="s">
        <v>51</v>
      </c>
      <c r="BA1" s="1" t="s">
        <v>52</v>
      </c>
      <c r="BB1" s="1" t="s">
        <v>53</v>
      </c>
      <c r="BC1" s="1" t="s">
        <v>54</v>
      </c>
      <c r="BD1" s="1" t="s">
        <v>55</v>
      </c>
      <c r="BE1" s="1" t="s">
        <v>56</v>
      </c>
      <c r="BF1" s="4" t="s">
        <v>57</v>
      </c>
      <c r="BG1" s="5" t="s">
        <v>58</v>
      </c>
      <c r="BH1" s="1" t="s">
        <v>59</v>
      </c>
      <c r="BI1" s="1" t="s">
        <v>60</v>
      </c>
      <c r="BJ1" s="2"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6" t="s">
        <v>97</v>
      </c>
      <c r="CU1" s="6" t="s">
        <v>98</v>
      </c>
      <c r="CV1" s="6" t="s">
        <v>99</v>
      </c>
      <c r="CW1" s="6" t="s">
        <v>100</v>
      </c>
      <c r="CX1" s="6" t="s">
        <v>101</v>
      </c>
      <c r="CY1" s="6" t="s">
        <v>102</v>
      </c>
      <c r="CZ1" s="6" t="s">
        <v>103</v>
      </c>
      <c r="DA1" s="6" t="s">
        <v>104</v>
      </c>
      <c r="DB1" s="7"/>
      <c r="DC1" s="7"/>
      <c r="DD1" s="7"/>
      <c r="DE1" s="7"/>
      <c r="DF1" s="7"/>
      <c r="DG1" s="7"/>
      <c r="DH1" s="7"/>
      <c r="DI1" s="7"/>
      <c r="DJ1" s="7"/>
      <c r="DK1" s="7"/>
    </row>
    <row r="2">
      <c r="A2" s="8" t="s">
        <v>105</v>
      </c>
      <c r="B2" s="9">
        <v>2000.0</v>
      </c>
      <c r="C2" s="10" t="s">
        <v>106</v>
      </c>
      <c r="D2" s="9" t="s">
        <v>107</v>
      </c>
      <c r="E2" s="9" t="s">
        <v>108</v>
      </c>
      <c r="F2" s="9" t="s">
        <v>109</v>
      </c>
      <c r="G2" s="9" t="s">
        <v>110</v>
      </c>
      <c r="H2" s="9" t="s">
        <v>111</v>
      </c>
      <c r="I2" s="11" t="s">
        <v>112</v>
      </c>
      <c r="J2" s="8" t="str">
        <f t="shared" ref="J2:J81" si="1">if(OR(I2 = "Government", I2 = "Government, Non-profit/Charity", I2 = "Non-Profit/Charity"), "Government", if(OR(I2="Government, Industry", I2 =  "Industry"), "Industry",if(I2="None reported", "None reported",0)))</f>
        <v>Government</v>
      </c>
      <c r="K2" s="11" t="s">
        <v>113</v>
      </c>
      <c r="L2" s="8" t="s">
        <v>114</v>
      </c>
      <c r="M2" s="9" t="s">
        <v>115</v>
      </c>
      <c r="N2" s="9" t="s">
        <v>115</v>
      </c>
      <c r="O2" s="8" t="s">
        <v>111</v>
      </c>
      <c r="P2" s="9" t="s">
        <v>116</v>
      </c>
      <c r="Q2" s="9" t="s">
        <v>111</v>
      </c>
      <c r="R2" s="9" t="s">
        <v>111</v>
      </c>
      <c r="S2" s="9">
        <v>56.0</v>
      </c>
      <c r="T2" s="9">
        <v>36.0</v>
      </c>
      <c r="U2" s="9" t="s">
        <v>117</v>
      </c>
      <c r="V2" s="9">
        <v>20.0</v>
      </c>
      <c r="W2" s="9">
        <v>29.0</v>
      </c>
      <c r="X2" s="9" t="s">
        <v>111</v>
      </c>
      <c r="Y2" s="9" t="s">
        <v>118</v>
      </c>
      <c r="Z2" s="9" t="s">
        <v>119</v>
      </c>
      <c r="AA2" s="9" t="s">
        <v>120</v>
      </c>
      <c r="AB2" s="9" t="s">
        <v>121</v>
      </c>
      <c r="AC2" s="9" t="s">
        <v>122</v>
      </c>
      <c r="AD2" s="11" t="s">
        <v>123</v>
      </c>
      <c r="AE2" s="9" t="s">
        <v>124</v>
      </c>
      <c r="AF2" s="9"/>
      <c r="AG2" s="9" t="s">
        <v>125</v>
      </c>
      <c r="AH2" s="9" t="s">
        <v>126</v>
      </c>
      <c r="AI2" s="9" t="s">
        <v>127</v>
      </c>
      <c r="AJ2" s="9" t="s">
        <v>128</v>
      </c>
      <c r="AK2" s="9"/>
      <c r="AL2" s="9"/>
      <c r="AM2" s="9"/>
      <c r="AN2" s="9"/>
      <c r="AO2" s="9"/>
      <c r="AP2" s="9"/>
      <c r="AQ2" s="9"/>
      <c r="AR2" s="9" t="s">
        <v>116</v>
      </c>
      <c r="AS2" s="9"/>
      <c r="AT2" s="9"/>
      <c r="AU2" s="9" t="s">
        <v>129</v>
      </c>
      <c r="AV2" s="9"/>
      <c r="AW2" s="9" t="s">
        <v>130</v>
      </c>
      <c r="AX2" s="8" t="s">
        <v>131</v>
      </c>
      <c r="AY2" s="9" t="s">
        <v>132</v>
      </c>
      <c r="AZ2" s="9" t="s">
        <v>133</v>
      </c>
      <c r="BA2" s="9" t="s">
        <v>134</v>
      </c>
      <c r="BB2" s="11" t="s">
        <v>135</v>
      </c>
      <c r="BC2" s="11" t="s">
        <v>136</v>
      </c>
      <c r="BD2" s="9" t="s">
        <v>137</v>
      </c>
      <c r="BE2" s="11" t="s">
        <v>138</v>
      </c>
      <c r="BF2" s="11" t="s">
        <v>139</v>
      </c>
      <c r="BG2" s="9" t="s">
        <v>140</v>
      </c>
      <c r="BH2" s="9" t="s">
        <v>129</v>
      </c>
      <c r="BI2" s="9" t="s">
        <v>141</v>
      </c>
      <c r="BJ2" s="8" t="s">
        <v>142</v>
      </c>
      <c r="BK2" s="9" t="s">
        <v>116</v>
      </c>
      <c r="BL2" s="8"/>
      <c r="BM2" s="11"/>
      <c r="BN2" s="11"/>
      <c r="BO2" s="9" t="s">
        <v>116</v>
      </c>
      <c r="BP2" s="9" t="s">
        <v>140</v>
      </c>
      <c r="BQ2" s="9">
        <v>4.0</v>
      </c>
      <c r="BR2" s="9">
        <v>16.0</v>
      </c>
      <c r="BS2" s="9" t="s">
        <v>143</v>
      </c>
      <c r="BT2" s="9">
        <v>3.0</v>
      </c>
      <c r="BU2" s="9" t="s">
        <v>111</v>
      </c>
      <c r="BV2" s="9" t="s">
        <v>116</v>
      </c>
      <c r="BW2" s="9"/>
      <c r="BX2" s="9" t="s">
        <v>144</v>
      </c>
      <c r="BY2" s="9" t="s">
        <v>145</v>
      </c>
      <c r="BZ2" s="9" t="s">
        <v>140</v>
      </c>
      <c r="CA2" s="9" t="s">
        <v>146</v>
      </c>
      <c r="CB2" s="9" t="s">
        <v>147</v>
      </c>
      <c r="CC2" s="9" t="s">
        <v>140</v>
      </c>
      <c r="CD2" s="9" t="s">
        <v>148</v>
      </c>
      <c r="CE2" s="9" t="s">
        <v>116</v>
      </c>
      <c r="CF2" s="9"/>
      <c r="CG2" s="9" t="s">
        <v>140</v>
      </c>
      <c r="CH2" s="9" t="s">
        <v>116</v>
      </c>
      <c r="CI2" s="9"/>
      <c r="CJ2" s="9" t="s">
        <v>140</v>
      </c>
      <c r="CK2" s="9" t="s">
        <v>149</v>
      </c>
      <c r="CL2" s="9" t="s">
        <v>116</v>
      </c>
      <c r="CM2" s="9"/>
      <c r="CN2" s="9"/>
      <c r="CO2" s="9"/>
      <c r="CP2" s="9" t="s">
        <v>116</v>
      </c>
      <c r="CQ2" s="12"/>
      <c r="CR2" s="9" t="s">
        <v>116</v>
      </c>
      <c r="CS2" s="9" t="s">
        <v>129</v>
      </c>
      <c r="CT2" s="13">
        <f t="shared" ref="CT2:CT40" si="2">if(CC2 = "Y",1,0)</f>
        <v>1</v>
      </c>
      <c r="CU2" s="13">
        <f t="shared" ref="CU2:CU40" si="3">if(CE2 = "Y",1,0)</f>
        <v>0</v>
      </c>
      <c r="CV2" s="13">
        <f t="shared" ref="CV2:CV81" si="4">if(CG2 = "Y",1,0)</f>
        <v>1</v>
      </c>
      <c r="CW2" s="13">
        <f t="shared" ref="CW2:CW81" si="5">if(CL2 = "Y",1,0)</f>
        <v>0</v>
      </c>
      <c r="CX2" s="13">
        <f t="shared" ref="CX2:CX81" si="6">if(CP2 = "Y",1,0)</f>
        <v>0</v>
      </c>
      <c r="CY2" s="13">
        <f t="shared" ref="CY2:CY81" si="7">if(CH2 = "Y",1,0)</f>
        <v>0</v>
      </c>
      <c r="CZ2" s="13">
        <f t="shared" ref="CZ2:CZ81" si="8">if(CJ2 = "Y",1,0)</f>
        <v>1</v>
      </c>
      <c r="DA2" s="13">
        <f t="shared" ref="DA2:DA81" si="9">if(CR2 = "Y",1,0)</f>
        <v>0</v>
      </c>
      <c r="DB2" s="7"/>
      <c r="DC2" s="7"/>
      <c r="DD2" s="7"/>
      <c r="DE2" s="7"/>
      <c r="DF2" s="7"/>
      <c r="DG2" s="7"/>
      <c r="DH2" s="7"/>
      <c r="DI2" s="7"/>
      <c r="DJ2" s="7"/>
      <c r="DK2" s="7"/>
    </row>
    <row r="3">
      <c r="A3" s="14" t="s">
        <v>150</v>
      </c>
      <c r="B3" s="9">
        <v>2004.0</v>
      </c>
      <c r="C3" s="14" t="s">
        <v>151</v>
      </c>
      <c r="D3" s="9" t="s">
        <v>152</v>
      </c>
      <c r="E3" s="9" t="s">
        <v>153</v>
      </c>
      <c r="F3" s="9" t="s">
        <v>109</v>
      </c>
      <c r="G3" s="9" t="s">
        <v>154</v>
      </c>
      <c r="H3" s="9" t="s">
        <v>140</v>
      </c>
      <c r="I3" s="8" t="s">
        <v>155</v>
      </c>
      <c r="J3" s="8" t="str">
        <f t="shared" si="1"/>
        <v>Industry</v>
      </c>
      <c r="K3" s="8" t="s">
        <v>156</v>
      </c>
      <c r="L3" s="8" t="s">
        <v>157</v>
      </c>
      <c r="M3" s="9" t="s">
        <v>115</v>
      </c>
      <c r="N3" s="9" t="s">
        <v>115</v>
      </c>
      <c r="O3" s="8" t="s">
        <v>111</v>
      </c>
      <c r="P3" s="9" t="s">
        <v>116</v>
      </c>
      <c r="Q3" s="9" t="s">
        <v>140</v>
      </c>
      <c r="R3" s="9" t="s">
        <v>140</v>
      </c>
      <c r="S3" s="9">
        <v>89.0</v>
      </c>
      <c r="T3" s="9">
        <v>40.0</v>
      </c>
      <c r="U3" s="9" t="s">
        <v>158</v>
      </c>
      <c r="V3" s="9">
        <v>35.0</v>
      </c>
      <c r="W3" s="9">
        <v>17.0</v>
      </c>
      <c r="X3" s="9" t="s">
        <v>111</v>
      </c>
      <c r="Y3" s="9" t="s">
        <v>159</v>
      </c>
      <c r="Z3" s="9" t="s">
        <v>160</v>
      </c>
      <c r="AA3" s="9" t="s">
        <v>161</v>
      </c>
      <c r="AB3" s="9" t="s">
        <v>162</v>
      </c>
      <c r="AC3" s="9" t="s">
        <v>122</v>
      </c>
      <c r="AD3" s="11" t="s">
        <v>163</v>
      </c>
      <c r="AE3" s="9" t="s">
        <v>164</v>
      </c>
      <c r="AF3" s="9"/>
      <c r="AG3" s="9" t="s">
        <v>164</v>
      </c>
      <c r="AH3" s="9"/>
      <c r="AI3" s="9"/>
      <c r="AJ3" s="9"/>
      <c r="AK3" s="9"/>
      <c r="AL3" s="9"/>
      <c r="AM3" s="9"/>
      <c r="AN3" s="9"/>
      <c r="AO3" s="9"/>
      <c r="AP3" s="9"/>
      <c r="AQ3" s="9"/>
      <c r="AR3" s="9" t="s">
        <v>165</v>
      </c>
      <c r="AS3" s="9" t="s">
        <v>166</v>
      </c>
      <c r="AT3" s="9" t="s">
        <v>167</v>
      </c>
      <c r="AU3" s="9" t="s">
        <v>168</v>
      </c>
      <c r="AV3" s="9" t="s">
        <v>169</v>
      </c>
      <c r="AW3" s="9" t="s">
        <v>170</v>
      </c>
      <c r="AX3" s="8" t="s">
        <v>171</v>
      </c>
      <c r="AY3" s="9" t="s">
        <v>172</v>
      </c>
      <c r="AZ3" s="9">
        <v>6.0</v>
      </c>
      <c r="BA3" s="9" t="s">
        <v>173</v>
      </c>
      <c r="BB3" s="11" t="s">
        <v>174</v>
      </c>
      <c r="BC3" s="11" t="s">
        <v>175</v>
      </c>
      <c r="BD3" s="9" t="s">
        <v>176</v>
      </c>
      <c r="BE3" s="11" t="s">
        <v>177</v>
      </c>
      <c r="BF3" s="11" t="s">
        <v>178</v>
      </c>
      <c r="BG3" s="9" t="s">
        <v>140</v>
      </c>
      <c r="BH3" s="9" t="s">
        <v>140</v>
      </c>
      <c r="BI3" s="9" t="s">
        <v>179</v>
      </c>
      <c r="BJ3" s="8" t="s">
        <v>180</v>
      </c>
      <c r="BK3" s="9" t="s">
        <v>116</v>
      </c>
      <c r="BL3" s="8"/>
      <c r="BM3" s="11"/>
      <c r="BN3" s="11"/>
      <c r="BO3" s="9" t="s">
        <v>116</v>
      </c>
      <c r="BP3" s="9" t="s">
        <v>116</v>
      </c>
      <c r="BQ3" s="9">
        <v>1.0</v>
      </c>
      <c r="BR3" s="9">
        <v>0.0</v>
      </c>
      <c r="BS3" s="9" t="s">
        <v>181</v>
      </c>
      <c r="BT3" s="9">
        <v>1.0</v>
      </c>
      <c r="BU3" s="9" t="s">
        <v>116</v>
      </c>
      <c r="BV3" s="9" t="s">
        <v>116</v>
      </c>
      <c r="BW3" s="9"/>
      <c r="BX3" s="9" t="s">
        <v>182</v>
      </c>
      <c r="BY3" s="9" t="s">
        <v>183</v>
      </c>
      <c r="BZ3" s="9" t="s">
        <v>116</v>
      </c>
      <c r="CA3" s="9"/>
      <c r="CB3" s="9" t="s">
        <v>184</v>
      </c>
      <c r="CC3" s="9" t="s">
        <v>140</v>
      </c>
      <c r="CD3" s="9" t="s">
        <v>185</v>
      </c>
      <c r="CE3" s="9" t="s">
        <v>140</v>
      </c>
      <c r="CF3" s="9" t="s">
        <v>186</v>
      </c>
      <c r="CG3" s="9" t="s">
        <v>140</v>
      </c>
      <c r="CH3" s="9" t="s">
        <v>116</v>
      </c>
      <c r="CI3" s="9"/>
      <c r="CJ3" s="9" t="s">
        <v>116</v>
      </c>
      <c r="CK3" s="9" t="s">
        <v>116</v>
      </c>
      <c r="CL3" s="9" t="s">
        <v>116</v>
      </c>
      <c r="CM3" s="9"/>
      <c r="CN3" s="9"/>
      <c r="CO3" s="9"/>
      <c r="CP3" s="9" t="s">
        <v>116</v>
      </c>
      <c r="CQ3" s="9"/>
      <c r="CR3" s="9" t="s">
        <v>116</v>
      </c>
      <c r="CS3" s="9"/>
      <c r="CT3" s="13">
        <f t="shared" si="2"/>
        <v>1</v>
      </c>
      <c r="CU3" s="13">
        <f t="shared" si="3"/>
        <v>1</v>
      </c>
      <c r="CV3" s="13">
        <f t="shared" si="4"/>
        <v>1</v>
      </c>
      <c r="CW3" s="13">
        <f t="shared" si="5"/>
        <v>0</v>
      </c>
      <c r="CX3" s="13">
        <f t="shared" si="6"/>
        <v>0</v>
      </c>
      <c r="CY3" s="13">
        <f t="shared" si="7"/>
        <v>0</v>
      </c>
      <c r="CZ3" s="13">
        <f t="shared" si="8"/>
        <v>0</v>
      </c>
      <c r="DA3" s="13">
        <f t="shared" si="9"/>
        <v>0</v>
      </c>
      <c r="DB3" s="7"/>
      <c r="DC3" s="7"/>
      <c r="DD3" s="7"/>
      <c r="DE3" s="7"/>
      <c r="DF3" s="7"/>
      <c r="DG3" s="7"/>
      <c r="DH3" s="7"/>
      <c r="DI3" s="7"/>
      <c r="DJ3" s="7"/>
      <c r="DK3" s="7"/>
    </row>
    <row r="4">
      <c r="A4" s="14" t="s">
        <v>187</v>
      </c>
      <c r="B4" s="9">
        <v>2004.0</v>
      </c>
      <c r="C4" s="14" t="s">
        <v>188</v>
      </c>
      <c r="D4" s="9" t="s">
        <v>189</v>
      </c>
      <c r="E4" s="9" t="s">
        <v>190</v>
      </c>
      <c r="F4" s="9" t="s">
        <v>109</v>
      </c>
      <c r="G4" s="9" t="s">
        <v>110</v>
      </c>
      <c r="H4" s="9" t="s">
        <v>140</v>
      </c>
      <c r="I4" s="8" t="s">
        <v>191</v>
      </c>
      <c r="J4" s="8" t="str">
        <f t="shared" si="1"/>
        <v>Government</v>
      </c>
      <c r="K4" s="8"/>
      <c r="L4" s="8" t="s">
        <v>114</v>
      </c>
      <c r="M4" s="9" t="s">
        <v>115</v>
      </c>
      <c r="N4" s="9" t="s">
        <v>115</v>
      </c>
      <c r="O4" s="8" t="s">
        <v>111</v>
      </c>
      <c r="P4" s="9" t="s">
        <v>116</v>
      </c>
      <c r="Q4" s="9" t="s">
        <v>111</v>
      </c>
      <c r="R4" s="9" t="s">
        <v>111</v>
      </c>
      <c r="S4" s="9">
        <v>100.0</v>
      </c>
      <c r="T4" s="9">
        <v>54.0</v>
      </c>
      <c r="U4" s="9" t="s">
        <v>117</v>
      </c>
      <c r="V4" s="9">
        <v>46.0</v>
      </c>
      <c r="W4" s="9">
        <v>81.0</v>
      </c>
      <c r="X4" s="9" t="s">
        <v>111</v>
      </c>
      <c r="Y4" s="9" t="s">
        <v>192</v>
      </c>
      <c r="Z4" s="9" t="s">
        <v>119</v>
      </c>
      <c r="AA4" s="9" t="s">
        <v>193</v>
      </c>
      <c r="AB4" s="9" t="s">
        <v>194</v>
      </c>
      <c r="AC4" s="9" t="s">
        <v>122</v>
      </c>
      <c r="AD4" s="11" t="s">
        <v>123</v>
      </c>
      <c r="AE4" s="9" t="s">
        <v>124</v>
      </c>
      <c r="AF4" s="9" t="s">
        <v>195</v>
      </c>
      <c r="AG4" s="9" t="s">
        <v>196</v>
      </c>
      <c r="AH4" s="9" t="s">
        <v>127</v>
      </c>
      <c r="AI4" s="9" t="s">
        <v>125</v>
      </c>
      <c r="AJ4" s="9" t="s">
        <v>197</v>
      </c>
      <c r="AK4" s="9" t="s">
        <v>126</v>
      </c>
      <c r="AL4" s="9"/>
      <c r="AM4" s="9"/>
      <c r="AN4" s="9"/>
      <c r="AO4" s="9"/>
      <c r="AP4" s="9"/>
      <c r="AQ4" s="9"/>
      <c r="AR4" s="9" t="s">
        <v>165</v>
      </c>
      <c r="AS4" s="9" t="s">
        <v>198</v>
      </c>
      <c r="AT4" s="9" t="s">
        <v>167</v>
      </c>
      <c r="AU4" s="9" t="s">
        <v>116</v>
      </c>
      <c r="AV4" s="9" t="s">
        <v>169</v>
      </c>
      <c r="AW4" s="9" t="s">
        <v>199</v>
      </c>
      <c r="AX4" s="8" t="s">
        <v>200</v>
      </c>
      <c r="AY4" s="9" t="s">
        <v>201</v>
      </c>
      <c r="AZ4" s="9" t="s">
        <v>202</v>
      </c>
      <c r="BA4" s="9" t="s">
        <v>134</v>
      </c>
      <c r="BB4" s="11" t="s">
        <v>203</v>
      </c>
      <c r="BC4" s="11" t="s">
        <v>204</v>
      </c>
      <c r="BD4" s="9" t="s">
        <v>205</v>
      </c>
      <c r="BE4" s="11" t="s">
        <v>206</v>
      </c>
      <c r="BF4" s="11" t="s">
        <v>207</v>
      </c>
      <c r="BG4" s="9" t="s">
        <v>140</v>
      </c>
      <c r="BH4" s="9" t="s">
        <v>129</v>
      </c>
      <c r="BI4" s="9" t="s">
        <v>179</v>
      </c>
      <c r="BJ4" s="8" t="s">
        <v>208</v>
      </c>
      <c r="BK4" s="9" t="s">
        <v>140</v>
      </c>
      <c r="BL4" s="9" t="s">
        <v>209</v>
      </c>
      <c r="BM4" s="15" t="s">
        <v>210</v>
      </c>
      <c r="BN4" s="15" t="s">
        <v>211</v>
      </c>
      <c r="BO4" s="9" t="s">
        <v>116</v>
      </c>
      <c r="BP4" s="9" t="s">
        <v>116</v>
      </c>
      <c r="BQ4" s="9">
        <v>1.0</v>
      </c>
      <c r="BR4" s="9">
        <v>0.0</v>
      </c>
      <c r="BS4" s="9" t="s">
        <v>181</v>
      </c>
      <c r="BT4" s="9">
        <v>1.0</v>
      </c>
      <c r="BU4" s="9" t="s">
        <v>111</v>
      </c>
      <c r="BV4" s="9" t="s">
        <v>116</v>
      </c>
      <c r="BW4" s="9"/>
      <c r="BX4" s="9" t="s">
        <v>182</v>
      </c>
      <c r="BY4" s="9" t="s">
        <v>183</v>
      </c>
      <c r="BZ4" s="9" t="s">
        <v>116</v>
      </c>
      <c r="CA4" s="9" t="s">
        <v>129</v>
      </c>
      <c r="CB4" s="9" t="s">
        <v>111</v>
      </c>
      <c r="CC4" s="9" t="s">
        <v>140</v>
      </c>
      <c r="CD4" s="9" t="s">
        <v>212</v>
      </c>
      <c r="CE4" s="9" t="s">
        <v>116</v>
      </c>
      <c r="CF4" s="9" t="s">
        <v>129</v>
      </c>
      <c r="CG4" s="9" t="s">
        <v>140</v>
      </c>
      <c r="CH4" s="9" t="s">
        <v>116</v>
      </c>
      <c r="CI4" s="9"/>
      <c r="CJ4" s="9" t="s">
        <v>116</v>
      </c>
      <c r="CK4" s="9" t="s">
        <v>213</v>
      </c>
      <c r="CL4" s="9" t="s">
        <v>116</v>
      </c>
      <c r="CM4" s="9"/>
      <c r="CN4" s="9"/>
      <c r="CO4" s="9"/>
      <c r="CP4" s="9" t="s">
        <v>116</v>
      </c>
      <c r="CQ4" s="9" t="s">
        <v>129</v>
      </c>
      <c r="CR4" s="9" t="s">
        <v>116</v>
      </c>
      <c r="CS4" s="9" t="s">
        <v>129</v>
      </c>
      <c r="CT4" s="13">
        <f t="shared" si="2"/>
        <v>1</v>
      </c>
      <c r="CU4" s="13">
        <f t="shared" si="3"/>
        <v>0</v>
      </c>
      <c r="CV4" s="13">
        <f t="shared" si="4"/>
        <v>1</v>
      </c>
      <c r="CW4" s="13">
        <f t="shared" si="5"/>
        <v>0</v>
      </c>
      <c r="CX4" s="13">
        <f t="shared" si="6"/>
        <v>0</v>
      </c>
      <c r="CY4" s="13">
        <f t="shared" si="7"/>
        <v>0</v>
      </c>
      <c r="CZ4" s="13">
        <f t="shared" si="8"/>
        <v>0</v>
      </c>
      <c r="DA4" s="13">
        <f t="shared" si="9"/>
        <v>0</v>
      </c>
      <c r="DB4" s="7"/>
      <c r="DC4" s="7"/>
      <c r="DD4" s="7"/>
      <c r="DE4" s="7"/>
      <c r="DF4" s="7"/>
      <c r="DG4" s="7"/>
      <c r="DH4" s="7"/>
      <c r="DI4" s="7"/>
      <c r="DJ4" s="7"/>
      <c r="DK4" s="7"/>
    </row>
    <row r="5">
      <c r="A5" s="8" t="s">
        <v>214</v>
      </c>
      <c r="B5" s="9">
        <v>2008.0</v>
      </c>
      <c r="C5" s="8" t="s">
        <v>215</v>
      </c>
      <c r="D5" s="9" t="s">
        <v>216</v>
      </c>
      <c r="E5" s="9" t="s">
        <v>217</v>
      </c>
      <c r="F5" s="9" t="s">
        <v>109</v>
      </c>
      <c r="G5" s="9" t="s">
        <v>110</v>
      </c>
      <c r="H5" s="9" t="s">
        <v>140</v>
      </c>
      <c r="I5" s="16" t="s">
        <v>191</v>
      </c>
      <c r="J5" s="8" t="str">
        <f t="shared" si="1"/>
        <v>Government</v>
      </c>
      <c r="K5" s="16" t="s">
        <v>218</v>
      </c>
      <c r="L5" s="8" t="s">
        <v>219</v>
      </c>
      <c r="M5" s="9" t="s">
        <v>115</v>
      </c>
      <c r="N5" s="9" t="s">
        <v>220</v>
      </c>
      <c r="O5" s="8" t="s">
        <v>221</v>
      </c>
      <c r="P5" s="9" t="s">
        <v>116</v>
      </c>
      <c r="Q5" s="9" t="s">
        <v>111</v>
      </c>
      <c r="R5" s="9" t="s">
        <v>140</v>
      </c>
      <c r="S5" s="9">
        <v>165.0</v>
      </c>
      <c r="T5" s="9">
        <v>82.0</v>
      </c>
      <c r="U5" s="9" t="s">
        <v>117</v>
      </c>
      <c r="V5" s="9">
        <v>83.0</v>
      </c>
      <c r="W5" s="17">
        <f>0.76*S5</f>
        <v>125.4</v>
      </c>
      <c r="X5" s="9" t="s">
        <v>111</v>
      </c>
      <c r="Y5" s="9" t="s">
        <v>192</v>
      </c>
      <c r="Z5" s="9" t="s">
        <v>222</v>
      </c>
      <c r="AA5" s="9" t="s">
        <v>193</v>
      </c>
      <c r="AB5" s="9" t="s">
        <v>194</v>
      </c>
      <c r="AC5" s="9" t="s">
        <v>122</v>
      </c>
      <c r="AD5" s="11" t="s">
        <v>123</v>
      </c>
      <c r="AE5" s="9" t="s">
        <v>124</v>
      </c>
      <c r="AF5" s="9" t="s">
        <v>223</v>
      </c>
      <c r="AG5" s="9" t="s">
        <v>196</v>
      </c>
      <c r="AH5" s="9" t="s">
        <v>127</v>
      </c>
      <c r="AI5" s="9" t="s">
        <v>197</v>
      </c>
      <c r="AJ5" s="9" t="s">
        <v>126</v>
      </c>
      <c r="AK5" s="9"/>
      <c r="AL5" s="9"/>
      <c r="AM5" s="9"/>
      <c r="AN5" s="9"/>
      <c r="AO5" s="9"/>
      <c r="AP5" s="9"/>
      <c r="AQ5" s="9"/>
      <c r="AR5" s="9" t="s">
        <v>165</v>
      </c>
      <c r="AS5" s="9" t="s">
        <v>224</v>
      </c>
      <c r="AT5" s="9" t="s">
        <v>225</v>
      </c>
      <c r="AU5" s="9" t="s">
        <v>116</v>
      </c>
      <c r="AV5" s="9" t="s">
        <v>169</v>
      </c>
      <c r="AW5" s="9" t="s">
        <v>130</v>
      </c>
      <c r="AX5" s="8" t="s">
        <v>226</v>
      </c>
      <c r="AY5" s="9" t="s">
        <v>227</v>
      </c>
      <c r="AZ5" s="9" t="s">
        <v>228</v>
      </c>
      <c r="BA5" s="9" t="s">
        <v>229</v>
      </c>
      <c r="BB5" s="11" t="s">
        <v>230</v>
      </c>
      <c r="BC5" s="11" t="s">
        <v>175</v>
      </c>
      <c r="BD5" s="11" t="s">
        <v>231</v>
      </c>
      <c r="BE5" s="11" t="s">
        <v>232</v>
      </c>
      <c r="BF5" s="11" t="s">
        <v>207</v>
      </c>
      <c r="BG5" s="9" t="s">
        <v>233</v>
      </c>
      <c r="BH5" s="9" t="s">
        <v>129</v>
      </c>
      <c r="BI5" s="9" t="s">
        <v>179</v>
      </c>
      <c r="BJ5" s="8" t="s">
        <v>234</v>
      </c>
      <c r="BK5" s="9" t="s">
        <v>116</v>
      </c>
      <c r="BL5" s="8"/>
      <c r="BM5" s="11"/>
      <c r="BN5" s="11"/>
      <c r="BO5" s="9" t="s">
        <v>116</v>
      </c>
      <c r="BP5" s="9" t="s">
        <v>116</v>
      </c>
      <c r="BQ5" s="9" t="s">
        <v>111</v>
      </c>
      <c r="BR5" s="9">
        <v>0.0</v>
      </c>
      <c r="BS5" s="9" t="s">
        <v>181</v>
      </c>
      <c r="BT5" s="9">
        <v>1.0</v>
      </c>
      <c r="BU5" s="9" t="s">
        <v>111</v>
      </c>
      <c r="BV5" s="9" t="s">
        <v>116</v>
      </c>
      <c r="BW5" s="9" t="s">
        <v>129</v>
      </c>
      <c r="BX5" s="9" t="s">
        <v>182</v>
      </c>
      <c r="BY5" s="9" t="s">
        <v>183</v>
      </c>
      <c r="BZ5" s="9" t="s">
        <v>116</v>
      </c>
      <c r="CA5" s="9" t="s">
        <v>129</v>
      </c>
      <c r="CB5" s="9" t="s">
        <v>235</v>
      </c>
      <c r="CC5" s="9" t="s">
        <v>116</v>
      </c>
      <c r="CD5" s="9" t="s">
        <v>129</v>
      </c>
      <c r="CE5" s="9" t="s">
        <v>116</v>
      </c>
      <c r="CF5" s="9" t="s">
        <v>129</v>
      </c>
      <c r="CG5" s="9" t="s">
        <v>116</v>
      </c>
      <c r="CH5" s="9" t="s">
        <v>116</v>
      </c>
      <c r="CI5" s="9"/>
      <c r="CJ5" s="9" t="s">
        <v>116</v>
      </c>
      <c r="CK5" s="9" t="s">
        <v>129</v>
      </c>
      <c r="CL5" s="9" t="s">
        <v>116</v>
      </c>
      <c r="CM5" s="9"/>
      <c r="CN5" s="9"/>
      <c r="CO5" s="9"/>
      <c r="CP5" s="9" t="s">
        <v>116</v>
      </c>
      <c r="CQ5" s="9" t="s">
        <v>129</v>
      </c>
      <c r="CR5" s="9" t="s">
        <v>116</v>
      </c>
      <c r="CS5" s="9" t="s">
        <v>129</v>
      </c>
      <c r="CT5" s="13">
        <f t="shared" si="2"/>
        <v>0</v>
      </c>
      <c r="CU5" s="13">
        <f t="shared" si="3"/>
        <v>0</v>
      </c>
      <c r="CV5" s="13">
        <f t="shared" si="4"/>
        <v>0</v>
      </c>
      <c r="CW5" s="13">
        <f t="shared" si="5"/>
        <v>0</v>
      </c>
      <c r="CX5" s="13">
        <f t="shared" si="6"/>
        <v>0</v>
      </c>
      <c r="CY5" s="13">
        <f t="shared" si="7"/>
        <v>0</v>
      </c>
      <c r="CZ5" s="13">
        <f t="shared" si="8"/>
        <v>0</v>
      </c>
      <c r="DA5" s="13">
        <f t="shared" si="9"/>
        <v>0</v>
      </c>
      <c r="DB5" s="7"/>
      <c r="DC5" s="7"/>
      <c r="DD5" s="7"/>
      <c r="DE5" s="7"/>
      <c r="DF5" s="7"/>
      <c r="DG5" s="7"/>
      <c r="DH5" s="7"/>
      <c r="DI5" s="7"/>
      <c r="DJ5" s="7"/>
      <c r="DK5" s="7"/>
    </row>
    <row r="6">
      <c r="A6" s="11" t="s">
        <v>236</v>
      </c>
      <c r="B6" s="9">
        <v>2012.0</v>
      </c>
      <c r="C6" s="14" t="s">
        <v>237</v>
      </c>
      <c r="D6" s="9" t="s">
        <v>238</v>
      </c>
      <c r="E6" s="9" t="s">
        <v>239</v>
      </c>
      <c r="F6" s="9" t="s">
        <v>109</v>
      </c>
      <c r="G6" s="9" t="s">
        <v>240</v>
      </c>
      <c r="H6" s="9" t="s">
        <v>140</v>
      </c>
      <c r="I6" s="8" t="s">
        <v>112</v>
      </c>
      <c r="J6" s="8" t="str">
        <f t="shared" si="1"/>
        <v>Government</v>
      </c>
      <c r="K6" s="8" t="s">
        <v>241</v>
      </c>
      <c r="L6" s="8" t="s">
        <v>114</v>
      </c>
      <c r="M6" s="9" t="s">
        <v>242</v>
      </c>
      <c r="N6" s="9" t="s">
        <v>243</v>
      </c>
      <c r="O6" s="8" t="s">
        <v>221</v>
      </c>
      <c r="P6" s="9" t="s">
        <v>116</v>
      </c>
      <c r="Q6" s="9" t="s">
        <v>140</v>
      </c>
      <c r="R6" s="9" t="s">
        <v>140</v>
      </c>
      <c r="S6" s="9">
        <v>128.0</v>
      </c>
      <c r="T6" s="9">
        <v>63.0</v>
      </c>
      <c r="U6" s="9" t="s">
        <v>117</v>
      </c>
      <c r="V6" s="9">
        <v>65.0</v>
      </c>
      <c r="W6" s="9">
        <v>96.0</v>
      </c>
      <c r="X6" s="9" t="s">
        <v>111</v>
      </c>
      <c r="Y6" s="9" t="s">
        <v>192</v>
      </c>
      <c r="Z6" s="9" t="s">
        <v>222</v>
      </c>
      <c r="AA6" s="9" t="s">
        <v>244</v>
      </c>
      <c r="AB6" s="9" t="s">
        <v>194</v>
      </c>
      <c r="AC6" s="9" t="s">
        <v>122</v>
      </c>
      <c r="AD6" s="11" t="s">
        <v>245</v>
      </c>
      <c r="AE6" s="9" t="s">
        <v>124</v>
      </c>
      <c r="AF6" s="9" t="s">
        <v>246</v>
      </c>
      <c r="AG6" s="9" t="s">
        <v>247</v>
      </c>
      <c r="AH6" s="9" t="s">
        <v>248</v>
      </c>
      <c r="AI6" s="9" t="s">
        <v>249</v>
      </c>
      <c r="AJ6" s="9" t="s">
        <v>250</v>
      </c>
      <c r="AK6" s="9"/>
      <c r="AL6" s="9"/>
      <c r="AM6" s="9"/>
      <c r="AN6" s="9"/>
      <c r="AO6" s="9"/>
      <c r="AP6" s="9"/>
      <c r="AQ6" s="9"/>
      <c r="AR6" s="9" t="s">
        <v>165</v>
      </c>
      <c r="AS6" s="9" t="s">
        <v>251</v>
      </c>
      <c r="AT6" s="9" t="s">
        <v>167</v>
      </c>
      <c r="AU6" s="9" t="s">
        <v>252</v>
      </c>
      <c r="AV6" s="9" t="s">
        <v>169</v>
      </c>
      <c r="AW6" s="9" t="s">
        <v>130</v>
      </c>
      <c r="AX6" s="8" t="s">
        <v>253</v>
      </c>
      <c r="AY6" s="9" t="s">
        <v>254</v>
      </c>
      <c r="AZ6" s="9" t="s">
        <v>255</v>
      </c>
      <c r="BA6" s="9" t="s">
        <v>173</v>
      </c>
      <c r="BB6" s="11" t="s">
        <v>256</v>
      </c>
      <c r="BC6" s="11" t="s">
        <v>257</v>
      </c>
      <c r="BD6" s="9" t="s">
        <v>258</v>
      </c>
      <c r="BE6" s="11" t="s">
        <v>259</v>
      </c>
      <c r="BF6" s="11" t="s">
        <v>260</v>
      </c>
      <c r="BG6" s="9" t="s">
        <v>140</v>
      </c>
      <c r="BH6" s="9" t="s">
        <v>129</v>
      </c>
      <c r="BI6" s="9" t="s">
        <v>179</v>
      </c>
      <c r="BJ6" s="8" t="s">
        <v>261</v>
      </c>
      <c r="BK6" s="9" t="s">
        <v>116</v>
      </c>
      <c r="BL6" s="8" t="s">
        <v>262</v>
      </c>
      <c r="BM6" s="11"/>
      <c r="BN6" s="11"/>
      <c r="BO6" s="9" t="s">
        <v>116</v>
      </c>
      <c r="BP6" s="9" t="s">
        <v>140</v>
      </c>
      <c r="BQ6" s="9" t="s">
        <v>111</v>
      </c>
      <c r="BR6" s="9">
        <v>1.0</v>
      </c>
      <c r="BS6" s="9" t="s">
        <v>263</v>
      </c>
      <c r="BT6" s="9">
        <v>1.0</v>
      </c>
      <c r="BU6" s="9" t="s">
        <v>140</v>
      </c>
      <c r="BV6" s="9" t="s">
        <v>116</v>
      </c>
      <c r="BW6" s="9" t="s">
        <v>129</v>
      </c>
      <c r="BX6" s="9" t="s">
        <v>182</v>
      </c>
      <c r="BY6" s="9" t="s">
        <v>145</v>
      </c>
      <c r="BZ6" s="9" t="s">
        <v>140</v>
      </c>
      <c r="CA6" s="9" t="s">
        <v>264</v>
      </c>
      <c r="CB6" s="9"/>
      <c r="CC6" s="9" t="s">
        <v>116</v>
      </c>
      <c r="CD6" s="9"/>
      <c r="CE6" s="9" t="s">
        <v>116</v>
      </c>
      <c r="CF6" s="9" t="s">
        <v>129</v>
      </c>
      <c r="CG6" s="9" t="s">
        <v>116</v>
      </c>
      <c r="CH6" s="9" t="s">
        <v>116</v>
      </c>
      <c r="CI6" s="9"/>
      <c r="CJ6" s="9" t="s">
        <v>116</v>
      </c>
      <c r="CK6" s="9"/>
      <c r="CL6" s="9" t="s">
        <v>116</v>
      </c>
      <c r="CM6" s="9"/>
      <c r="CN6" s="9"/>
      <c r="CO6" s="9"/>
      <c r="CP6" s="9" t="s">
        <v>140</v>
      </c>
      <c r="CQ6" s="9" t="s">
        <v>265</v>
      </c>
      <c r="CR6" s="9" t="s">
        <v>116</v>
      </c>
      <c r="CS6" s="9" t="s">
        <v>129</v>
      </c>
      <c r="CT6" s="13">
        <f t="shared" si="2"/>
        <v>0</v>
      </c>
      <c r="CU6" s="13">
        <f t="shared" si="3"/>
        <v>0</v>
      </c>
      <c r="CV6" s="13">
        <f t="shared" si="4"/>
        <v>0</v>
      </c>
      <c r="CW6" s="13">
        <f t="shared" si="5"/>
        <v>0</v>
      </c>
      <c r="CX6" s="13">
        <f t="shared" si="6"/>
        <v>1</v>
      </c>
      <c r="CY6" s="13">
        <f t="shared" si="7"/>
        <v>0</v>
      </c>
      <c r="CZ6" s="13">
        <f t="shared" si="8"/>
        <v>0</v>
      </c>
      <c r="DA6" s="13">
        <f t="shared" si="9"/>
        <v>0</v>
      </c>
      <c r="DB6" s="7"/>
      <c r="DC6" s="7"/>
      <c r="DD6" s="7"/>
      <c r="DE6" s="7"/>
      <c r="DF6" s="7"/>
      <c r="DG6" s="7"/>
      <c r="DH6" s="7"/>
      <c r="DI6" s="7"/>
      <c r="DJ6" s="7"/>
      <c r="DK6" s="7"/>
    </row>
    <row r="7">
      <c r="A7" s="14" t="s">
        <v>266</v>
      </c>
      <c r="B7" s="9">
        <v>2012.0</v>
      </c>
      <c r="C7" s="14" t="s">
        <v>267</v>
      </c>
      <c r="D7" s="9" t="s">
        <v>189</v>
      </c>
      <c r="E7" s="9" t="s">
        <v>268</v>
      </c>
      <c r="F7" s="9" t="s">
        <v>109</v>
      </c>
      <c r="G7" s="9" t="s">
        <v>154</v>
      </c>
      <c r="H7" s="9" t="s">
        <v>140</v>
      </c>
      <c r="I7" s="8" t="s">
        <v>155</v>
      </c>
      <c r="J7" s="8" t="str">
        <f t="shared" si="1"/>
        <v>Industry</v>
      </c>
      <c r="K7" s="8" t="s">
        <v>269</v>
      </c>
      <c r="L7" s="8" t="s">
        <v>270</v>
      </c>
      <c r="M7" s="9" t="s">
        <v>115</v>
      </c>
      <c r="N7" s="9" t="s">
        <v>271</v>
      </c>
      <c r="O7" s="8" t="s">
        <v>221</v>
      </c>
      <c r="P7" s="9" t="s">
        <v>140</v>
      </c>
      <c r="Q7" s="9" t="s">
        <v>140</v>
      </c>
      <c r="R7" s="9" t="s">
        <v>140</v>
      </c>
      <c r="S7" s="9">
        <v>123.0</v>
      </c>
      <c r="T7" s="9">
        <v>60.0</v>
      </c>
      <c r="U7" s="9" t="s">
        <v>158</v>
      </c>
      <c r="V7" s="9">
        <v>56.0</v>
      </c>
      <c r="W7" s="9">
        <v>68.0</v>
      </c>
      <c r="X7" s="9">
        <v>111.0</v>
      </c>
      <c r="Y7" s="9" t="s">
        <v>272</v>
      </c>
      <c r="Z7" s="9" t="s">
        <v>111</v>
      </c>
      <c r="AA7" s="9" t="s">
        <v>161</v>
      </c>
      <c r="AB7" s="9" t="s">
        <v>162</v>
      </c>
      <c r="AC7" s="9" t="s">
        <v>122</v>
      </c>
      <c r="AD7" s="11" t="s">
        <v>163</v>
      </c>
      <c r="AE7" s="9" t="s">
        <v>273</v>
      </c>
      <c r="AF7" s="9"/>
      <c r="AG7" s="9" t="s">
        <v>273</v>
      </c>
      <c r="AH7" s="9"/>
      <c r="AI7" s="9"/>
      <c r="AJ7" s="9"/>
      <c r="AK7" s="9"/>
      <c r="AL7" s="9"/>
      <c r="AM7" s="9"/>
      <c r="AN7" s="9"/>
      <c r="AO7" s="9"/>
      <c r="AP7" s="9"/>
      <c r="AQ7" s="9"/>
      <c r="AR7" s="9" t="s">
        <v>165</v>
      </c>
      <c r="AS7" s="9" t="s">
        <v>274</v>
      </c>
      <c r="AT7" s="9" t="s">
        <v>167</v>
      </c>
      <c r="AU7" s="9" t="s">
        <v>116</v>
      </c>
      <c r="AV7" s="9" t="s">
        <v>169</v>
      </c>
      <c r="AW7" s="9" t="s">
        <v>170</v>
      </c>
      <c r="AX7" s="8" t="s">
        <v>275</v>
      </c>
      <c r="AY7" s="9" t="s">
        <v>276</v>
      </c>
      <c r="AZ7" s="9" t="s">
        <v>277</v>
      </c>
      <c r="BA7" s="9" t="s">
        <v>173</v>
      </c>
      <c r="BB7" s="11" t="s">
        <v>278</v>
      </c>
      <c r="BC7" s="11" t="s">
        <v>175</v>
      </c>
      <c r="BD7" s="9" t="s">
        <v>279</v>
      </c>
      <c r="BE7" s="11" t="s">
        <v>280</v>
      </c>
      <c r="BF7" s="18" t="s">
        <v>178</v>
      </c>
      <c r="BG7" s="19" t="s">
        <v>140</v>
      </c>
      <c r="BH7" s="9" t="s">
        <v>116</v>
      </c>
      <c r="BI7" s="9" t="s">
        <v>179</v>
      </c>
      <c r="BJ7" s="8" t="s">
        <v>281</v>
      </c>
      <c r="BK7" s="9" t="s">
        <v>116</v>
      </c>
      <c r="BL7" s="8"/>
      <c r="BM7" s="11"/>
      <c r="BN7" s="11"/>
      <c r="BO7" s="9" t="s">
        <v>282</v>
      </c>
      <c r="BP7" s="9" t="s">
        <v>116</v>
      </c>
      <c r="BQ7" s="9" t="s">
        <v>111</v>
      </c>
      <c r="BR7" s="9">
        <v>0.0</v>
      </c>
      <c r="BS7" s="9" t="s">
        <v>181</v>
      </c>
      <c r="BT7" s="9">
        <v>1.0</v>
      </c>
      <c r="BU7" s="9" t="s">
        <v>116</v>
      </c>
      <c r="BV7" s="9" t="s">
        <v>116</v>
      </c>
      <c r="BW7" s="9"/>
      <c r="BX7" s="9" t="s">
        <v>182</v>
      </c>
      <c r="BY7" s="9" t="s">
        <v>183</v>
      </c>
      <c r="BZ7" s="9" t="s">
        <v>116</v>
      </c>
      <c r="CA7" s="9"/>
      <c r="CB7" s="9"/>
      <c r="CC7" s="9" t="s">
        <v>116</v>
      </c>
      <c r="CD7" s="9"/>
      <c r="CE7" s="9" t="s">
        <v>116</v>
      </c>
      <c r="CF7" s="9"/>
      <c r="CG7" s="9" t="s">
        <v>116</v>
      </c>
      <c r="CH7" s="9" t="s">
        <v>116</v>
      </c>
      <c r="CI7" s="9"/>
      <c r="CJ7" s="9" t="s">
        <v>116</v>
      </c>
      <c r="CK7" s="9"/>
      <c r="CL7" s="9" t="s">
        <v>116</v>
      </c>
      <c r="CM7" s="9"/>
      <c r="CN7" s="9"/>
      <c r="CO7" s="9"/>
      <c r="CP7" s="9" t="s">
        <v>116</v>
      </c>
      <c r="CQ7" s="9"/>
      <c r="CR7" s="9" t="s">
        <v>116</v>
      </c>
      <c r="CS7" s="9"/>
      <c r="CT7" s="13">
        <f t="shared" si="2"/>
        <v>0</v>
      </c>
      <c r="CU7" s="13">
        <f t="shared" si="3"/>
        <v>0</v>
      </c>
      <c r="CV7" s="13">
        <f t="shared" si="4"/>
        <v>0</v>
      </c>
      <c r="CW7" s="13">
        <f t="shared" si="5"/>
        <v>0</v>
      </c>
      <c r="CX7" s="13">
        <f t="shared" si="6"/>
        <v>0</v>
      </c>
      <c r="CY7" s="13">
        <f t="shared" si="7"/>
        <v>0</v>
      </c>
      <c r="CZ7" s="13">
        <f t="shared" si="8"/>
        <v>0</v>
      </c>
      <c r="DA7" s="13">
        <f t="shared" si="9"/>
        <v>0</v>
      </c>
      <c r="DB7" s="7"/>
      <c r="DC7" s="7"/>
      <c r="DD7" s="7"/>
      <c r="DE7" s="7"/>
      <c r="DF7" s="7"/>
      <c r="DG7" s="7"/>
      <c r="DH7" s="7"/>
      <c r="DI7" s="7"/>
      <c r="DJ7" s="7"/>
      <c r="DK7" s="7"/>
    </row>
    <row r="8">
      <c r="A8" s="11" t="s">
        <v>283</v>
      </c>
      <c r="B8" s="9">
        <v>2011.0</v>
      </c>
      <c r="C8" s="14" t="s">
        <v>284</v>
      </c>
      <c r="D8" s="9" t="s">
        <v>285</v>
      </c>
      <c r="E8" s="9" t="s">
        <v>286</v>
      </c>
      <c r="F8" s="9" t="s">
        <v>109</v>
      </c>
      <c r="G8" s="9" t="s">
        <v>287</v>
      </c>
      <c r="H8" s="9" t="s">
        <v>140</v>
      </c>
      <c r="I8" s="8" t="s">
        <v>155</v>
      </c>
      <c r="J8" s="8" t="str">
        <f t="shared" si="1"/>
        <v>Industry</v>
      </c>
      <c r="K8" s="8" t="s">
        <v>288</v>
      </c>
      <c r="L8" s="8" t="s">
        <v>289</v>
      </c>
      <c r="M8" s="9" t="s">
        <v>221</v>
      </c>
      <c r="N8" s="9" t="s">
        <v>290</v>
      </c>
      <c r="O8" s="8" t="s">
        <v>221</v>
      </c>
      <c r="P8" s="9" t="s">
        <v>140</v>
      </c>
      <c r="Q8" s="9" t="s">
        <v>140</v>
      </c>
      <c r="R8" s="9" t="s">
        <v>140</v>
      </c>
      <c r="S8" s="9">
        <v>155.0</v>
      </c>
      <c r="T8" s="9">
        <v>23.0</v>
      </c>
      <c r="U8" s="9" t="s">
        <v>291</v>
      </c>
      <c r="V8" s="9">
        <v>22.0</v>
      </c>
      <c r="W8" s="9">
        <v>71.0</v>
      </c>
      <c r="X8" s="9" t="s">
        <v>111</v>
      </c>
      <c r="Y8" s="9" t="s">
        <v>272</v>
      </c>
      <c r="Z8" s="9" t="s">
        <v>111</v>
      </c>
      <c r="AA8" s="9" t="s">
        <v>161</v>
      </c>
      <c r="AB8" s="9" t="s">
        <v>162</v>
      </c>
      <c r="AC8" s="9" t="s">
        <v>122</v>
      </c>
      <c r="AD8" s="11" t="s">
        <v>163</v>
      </c>
      <c r="AE8" s="9" t="s">
        <v>164</v>
      </c>
      <c r="AF8" s="9"/>
      <c r="AG8" s="9" t="s">
        <v>164</v>
      </c>
      <c r="AH8" s="9"/>
      <c r="AI8" s="9"/>
      <c r="AJ8" s="9"/>
      <c r="AK8" s="9"/>
      <c r="AL8" s="9"/>
      <c r="AM8" s="9"/>
      <c r="AN8" s="9"/>
      <c r="AO8" s="9"/>
      <c r="AP8" s="9"/>
      <c r="AQ8" s="9"/>
      <c r="AR8" s="9" t="s">
        <v>165</v>
      </c>
      <c r="AS8" s="9" t="s">
        <v>292</v>
      </c>
      <c r="AT8" s="9" t="s">
        <v>167</v>
      </c>
      <c r="AU8" s="9" t="s">
        <v>116</v>
      </c>
      <c r="AV8" s="9" t="s">
        <v>169</v>
      </c>
      <c r="AW8" s="9" t="s">
        <v>170</v>
      </c>
      <c r="AX8" s="8" t="s">
        <v>293</v>
      </c>
      <c r="AY8" s="9" t="s">
        <v>294</v>
      </c>
      <c r="AZ8" s="9" t="s">
        <v>295</v>
      </c>
      <c r="BA8" s="9" t="s">
        <v>134</v>
      </c>
      <c r="BB8" s="11" t="s">
        <v>296</v>
      </c>
      <c r="BC8" s="11" t="s">
        <v>175</v>
      </c>
      <c r="BD8" s="9" t="s">
        <v>297</v>
      </c>
      <c r="BE8" s="11" t="s">
        <v>298</v>
      </c>
      <c r="BF8" s="11" t="s">
        <v>178</v>
      </c>
      <c r="BG8" s="9" t="s">
        <v>116</v>
      </c>
      <c r="BH8" s="9" t="s">
        <v>129</v>
      </c>
      <c r="BI8" s="9" t="s">
        <v>179</v>
      </c>
      <c r="BJ8" s="8" t="s">
        <v>299</v>
      </c>
      <c r="BK8" s="9" t="s">
        <v>116</v>
      </c>
      <c r="BL8" s="8"/>
      <c r="BM8" s="11"/>
      <c r="BN8" s="11"/>
      <c r="BO8" s="9" t="s">
        <v>116</v>
      </c>
      <c r="BP8" s="9" t="s">
        <v>116</v>
      </c>
      <c r="BQ8" s="9" t="s">
        <v>111</v>
      </c>
      <c r="BR8" s="9">
        <v>0.0</v>
      </c>
      <c r="BS8" s="9" t="s">
        <v>181</v>
      </c>
      <c r="BT8" s="9">
        <v>1.0</v>
      </c>
      <c r="BU8" s="9" t="s">
        <v>111</v>
      </c>
      <c r="BV8" s="9" t="s">
        <v>116</v>
      </c>
      <c r="BW8" s="9"/>
      <c r="BX8" s="9" t="s">
        <v>182</v>
      </c>
      <c r="BY8" s="9" t="s">
        <v>183</v>
      </c>
      <c r="BZ8" s="9" t="s">
        <v>116</v>
      </c>
      <c r="CA8" s="9"/>
      <c r="CB8" s="9"/>
      <c r="CC8" s="9" t="s">
        <v>140</v>
      </c>
      <c r="CD8" s="9" t="s">
        <v>300</v>
      </c>
      <c r="CE8" s="9" t="s">
        <v>140</v>
      </c>
      <c r="CF8" s="9" t="s">
        <v>301</v>
      </c>
      <c r="CG8" s="9" t="s">
        <v>140</v>
      </c>
      <c r="CH8" s="9" t="s">
        <v>140</v>
      </c>
      <c r="CI8" s="11" t="s">
        <v>302</v>
      </c>
      <c r="CJ8" s="9" t="s">
        <v>140</v>
      </c>
      <c r="CK8" s="11" t="s">
        <v>303</v>
      </c>
      <c r="CL8" s="9" t="s">
        <v>116</v>
      </c>
      <c r="CM8" s="9"/>
      <c r="CN8" s="9"/>
      <c r="CO8" s="9"/>
      <c r="CP8" s="9" t="s">
        <v>116</v>
      </c>
      <c r="CQ8" s="9"/>
      <c r="CR8" s="9" t="s">
        <v>116</v>
      </c>
      <c r="CS8" s="9"/>
      <c r="CT8" s="13">
        <f t="shared" si="2"/>
        <v>1</v>
      </c>
      <c r="CU8" s="13">
        <f t="shared" si="3"/>
        <v>1</v>
      </c>
      <c r="CV8" s="13">
        <f t="shared" si="4"/>
        <v>1</v>
      </c>
      <c r="CW8" s="13">
        <f t="shared" si="5"/>
        <v>0</v>
      </c>
      <c r="CX8" s="13">
        <f t="shared" si="6"/>
        <v>0</v>
      </c>
      <c r="CY8" s="13">
        <f t="shared" si="7"/>
        <v>1</v>
      </c>
      <c r="CZ8" s="13">
        <f t="shared" si="8"/>
        <v>1</v>
      </c>
      <c r="DA8" s="13">
        <f t="shared" si="9"/>
        <v>0</v>
      </c>
      <c r="DB8" s="7"/>
      <c r="DC8" s="7"/>
      <c r="DD8" s="7"/>
      <c r="DE8" s="7"/>
      <c r="DF8" s="7"/>
      <c r="DG8" s="7"/>
      <c r="DH8" s="7"/>
      <c r="DI8" s="7"/>
      <c r="DJ8" s="7"/>
      <c r="DK8" s="7"/>
    </row>
    <row r="9">
      <c r="A9" s="18" t="s">
        <v>304</v>
      </c>
      <c r="B9" s="19">
        <v>2010.0</v>
      </c>
      <c r="C9" s="20" t="s">
        <v>305</v>
      </c>
      <c r="D9" s="19" t="s">
        <v>238</v>
      </c>
      <c r="E9" s="19" t="s">
        <v>306</v>
      </c>
      <c r="F9" s="19" t="s">
        <v>109</v>
      </c>
      <c r="G9" s="19" t="s">
        <v>307</v>
      </c>
      <c r="H9" s="19" t="s">
        <v>140</v>
      </c>
      <c r="I9" s="16" t="s">
        <v>308</v>
      </c>
      <c r="J9" s="8" t="str">
        <f t="shared" si="1"/>
        <v>Industry</v>
      </c>
      <c r="K9" s="16" t="s">
        <v>309</v>
      </c>
      <c r="L9" s="16" t="s">
        <v>219</v>
      </c>
      <c r="M9" s="19" t="s">
        <v>310</v>
      </c>
      <c r="N9" s="19" t="s">
        <v>311</v>
      </c>
      <c r="O9" s="16" t="s">
        <v>221</v>
      </c>
      <c r="P9" s="19" t="s">
        <v>116</v>
      </c>
      <c r="Q9" s="19" t="s">
        <v>140</v>
      </c>
      <c r="R9" s="19" t="s">
        <v>140</v>
      </c>
      <c r="S9" s="19">
        <v>178.0</v>
      </c>
      <c r="T9" s="19">
        <v>89.0</v>
      </c>
      <c r="U9" s="19" t="s">
        <v>117</v>
      </c>
      <c r="V9" s="19">
        <v>89.0</v>
      </c>
      <c r="W9" s="19">
        <v>98.0</v>
      </c>
      <c r="X9" s="19" t="s">
        <v>111</v>
      </c>
      <c r="Y9" s="19" t="s">
        <v>272</v>
      </c>
      <c r="Z9" s="19" t="s">
        <v>160</v>
      </c>
      <c r="AA9" s="19" t="s">
        <v>312</v>
      </c>
      <c r="AB9" s="19" t="s">
        <v>313</v>
      </c>
      <c r="AC9" s="19" t="s">
        <v>122</v>
      </c>
      <c r="AD9" s="18" t="s">
        <v>123</v>
      </c>
      <c r="AE9" s="19" t="s">
        <v>314</v>
      </c>
      <c r="AF9" s="19"/>
      <c r="AG9" s="19" t="s">
        <v>314</v>
      </c>
      <c r="AH9" s="19"/>
      <c r="AI9" s="19"/>
      <c r="AJ9" s="19"/>
      <c r="AK9" s="19"/>
      <c r="AL9" s="19"/>
      <c r="AM9" s="19"/>
      <c r="AN9" s="19"/>
      <c r="AO9" s="19"/>
      <c r="AP9" s="19"/>
      <c r="AQ9" s="19"/>
      <c r="AR9" s="19" t="s">
        <v>165</v>
      </c>
      <c r="AS9" s="19" t="s">
        <v>315</v>
      </c>
      <c r="AT9" s="19" t="s">
        <v>225</v>
      </c>
      <c r="AU9" s="19" t="s">
        <v>116</v>
      </c>
      <c r="AV9" s="19" t="s">
        <v>169</v>
      </c>
      <c r="AW9" s="19" t="s">
        <v>170</v>
      </c>
      <c r="AX9" s="16" t="s">
        <v>316</v>
      </c>
      <c r="AY9" s="19" t="s">
        <v>317</v>
      </c>
      <c r="AZ9" s="19" t="s">
        <v>295</v>
      </c>
      <c r="BA9" s="19" t="s">
        <v>134</v>
      </c>
      <c r="BB9" s="18" t="s">
        <v>318</v>
      </c>
      <c r="BC9" s="18" t="s">
        <v>257</v>
      </c>
      <c r="BD9" s="19" t="s">
        <v>319</v>
      </c>
      <c r="BE9" s="18" t="s">
        <v>320</v>
      </c>
      <c r="BF9" s="18" t="s">
        <v>207</v>
      </c>
      <c r="BG9" s="19" t="s">
        <v>140</v>
      </c>
      <c r="BH9" s="19" t="s">
        <v>129</v>
      </c>
      <c r="BI9" s="19" t="s">
        <v>179</v>
      </c>
      <c r="BJ9" s="16" t="s">
        <v>321</v>
      </c>
      <c r="BK9" s="19" t="s">
        <v>116</v>
      </c>
      <c r="BL9" s="16"/>
      <c r="BM9" s="18"/>
      <c r="BN9" s="18"/>
      <c r="BO9" s="19" t="s">
        <v>322</v>
      </c>
      <c r="BP9" s="19" t="s">
        <v>140</v>
      </c>
      <c r="BQ9" s="19" t="s">
        <v>111</v>
      </c>
      <c r="BR9" s="19">
        <v>4.0</v>
      </c>
      <c r="BS9" s="19" t="s">
        <v>323</v>
      </c>
      <c r="BT9" s="19">
        <v>2.0</v>
      </c>
      <c r="BU9" s="19" t="s">
        <v>140</v>
      </c>
      <c r="BV9" s="19" t="s">
        <v>116</v>
      </c>
      <c r="BW9" s="19" t="s">
        <v>129</v>
      </c>
      <c r="BX9" s="19" t="s">
        <v>182</v>
      </c>
      <c r="BY9" s="19" t="s">
        <v>145</v>
      </c>
      <c r="BZ9" s="19" t="s">
        <v>116</v>
      </c>
      <c r="CA9" s="19" t="s">
        <v>129</v>
      </c>
      <c r="CB9" s="19"/>
      <c r="CC9" s="19" t="s">
        <v>116</v>
      </c>
      <c r="CD9" s="19"/>
      <c r="CE9" s="19" t="s">
        <v>116</v>
      </c>
      <c r="CF9" s="19" t="s">
        <v>129</v>
      </c>
      <c r="CG9" s="19" t="s">
        <v>116</v>
      </c>
      <c r="CH9" s="19" t="s">
        <v>116</v>
      </c>
      <c r="CI9" s="19"/>
      <c r="CJ9" s="19" t="s">
        <v>116</v>
      </c>
      <c r="CK9" s="19"/>
      <c r="CL9" s="19" t="s">
        <v>140</v>
      </c>
      <c r="CM9" s="19" t="s">
        <v>324</v>
      </c>
      <c r="CN9" s="19" t="s">
        <v>140</v>
      </c>
      <c r="CO9" s="19"/>
      <c r="CP9" s="19" t="s">
        <v>140</v>
      </c>
      <c r="CQ9" s="19"/>
      <c r="CR9" s="19" t="s">
        <v>140</v>
      </c>
      <c r="CS9" s="18" t="s">
        <v>325</v>
      </c>
      <c r="CT9" s="13">
        <f t="shared" si="2"/>
        <v>0</v>
      </c>
      <c r="CU9" s="13">
        <f t="shared" si="3"/>
        <v>0</v>
      </c>
      <c r="CV9" s="13">
        <f t="shared" si="4"/>
        <v>0</v>
      </c>
      <c r="CW9" s="13">
        <f t="shared" si="5"/>
        <v>1</v>
      </c>
      <c r="CX9" s="13">
        <f t="shared" si="6"/>
        <v>1</v>
      </c>
      <c r="CY9" s="13">
        <f t="shared" si="7"/>
        <v>0</v>
      </c>
      <c r="CZ9" s="13">
        <f t="shared" si="8"/>
        <v>0</v>
      </c>
      <c r="DA9" s="13">
        <f t="shared" si="9"/>
        <v>1</v>
      </c>
      <c r="DB9" s="7"/>
      <c r="DC9" s="7"/>
      <c r="DD9" s="7"/>
      <c r="DE9" s="7"/>
      <c r="DF9" s="7"/>
      <c r="DG9" s="7"/>
      <c r="DH9" s="7"/>
      <c r="DI9" s="7"/>
      <c r="DJ9" s="7"/>
      <c r="DK9" s="7"/>
    </row>
    <row r="10">
      <c r="A10" s="11" t="s">
        <v>326</v>
      </c>
      <c r="B10" s="9">
        <v>2014.0</v>
      </c>
      <c r="C10" s="14" t="s">
        <v>327</v>
      </c>
      <c r="D10" s="9" t="s">
        <v>328</v>
      </c>
      <c r="E10" s="9" t="s">
        <v>329</v>
      </c>
      <c r="F10" s="9" t="s">
        <v>109</v>
      </c>
      <c r="G10" s="9" t="s">
        <v>330</v>
      </c>
      <c r="H10" s="9" t="s">
        <v>140</v>
      </c>
      <c r="I10" s="8" t="s">
        <v>155</v>
      </c>
      <c r="J10" s="8" t="str">
        <f t="shared" si="1"/>
        <v>Industry</v>
      </c>
      <c r="K10" s="8" t="s">
        <v>269</v>
      </c>
      <c r="L10" s="8" t="s">
        <v>270</v>
      </c>
      <c r="M10" s="9" t="s">
        <v>331</v>
      </c>
      <c r="N10" s="9" t="s">
        <v>332</v>
      </c>
      <c r="O10" s="8" t="s">
        <v>221</v>
      </c>
      <c r="P10" s="9" t="s">
        <v>140</v>
      </c>
      <c r="Q10" s="9" t="s">
        <v>140</v>
      </c>
      <c r="R10" s="9" t="s">
        <v>140</v>
      </c>
      <c r="S10" s="9">
        <v>276.0</v>
      </c>
      <c r="T10" s="9">
        <v>79.0</v>
      </c>
      <c r="U10" s="9" t="s">
        <v>158</v>
      </c>
      <c r="V10" s="9">
        <v>78.0</v>
      </c>
      <c r="W10" s="9">
        <f>276-212</f>
        <v>64</v>
      </c>
      <c r="X10" s="9">
        <v>257.0</v>
      </c>
      <c r="Y10" s="9" t="s">
        <v>159</v>
      </c>
      <c r="Z10" s="9" t="s">
        <v>111</v>
      </c>
      <c r="AA10" s="9" t="s">
        <v>161</v>
      </c>
      <c r="AB10" s="9" t="s">
        <v>162</v>
      </c>
      <c r="AC10" s="9" t="s">
        <v>122</v>
      </c>
      <c r="AD10" s="11" t="s">
        <v>163</v>
      </c>
      <c r="AE10" s="9" t="s">
        <v>273</v>
      </c>
      <c r="AF10" s="9"/>
      <c r="AG10" s="9" t="s">
        <v>333</v>
      </c>
      <c r="AH10" s="9"/>
      <c r="AI10" s="9"/>
      <c r="AJ10" s="9"/>
      <c r="AK10" s="9"/>
      <c r="AL10" s="9"/>
      <c r="AM10" s="9"/>
      <c r="AN10" s="9"/>
      <c r="AO10" s="9"/>
      <c r="AP10" s="9"/>
      <c r="AQ10" s="9"/>
      <c r="AR10" s="9" t="s">
        <v>165</v>
      </c>
      <c r="AS10" s="9" t="s">
        <v>334</v>
      </c>
      <c r="AT10" s="9" t="s">
        <v>167</v>
      </c>
      <c r="AU10" s="9" t="s">
        <v>116</v>
      </c>
      <c r="AV10" s="9" t="s">
        <v>169</v>
      </c>
      <c r="AW10" s="9" t="s">
        <v>170</v>
      </c>
      <c r="AX10" s="8" t="s">
        <v>335</v>
      </c>
      <c r="AY10" s="9" t="s">
        <v>336</v>
      </c>
      <c r="AZ10" s="9">
        <v>26.0</v>
      </c>
      <c r="BA10" s="9" t="s">
        <v>229</v>
      </c>
      <c r="BB10" s="11" t="s">
        <v>337</v>
      </c>
      <c r="BC10" s="11" t="s">
        <v>175</v>
      </c>
      <c r="BD10" s="9" t="s">
        <v>338</v>
      </c>
      <c r="BE10" s="11" t="s">
        <v>339</v>
      </c>
      <c r="BF10" s="18" t="s">
        <v>178</v>
      </c>
      <c r="BG10" s="19" t="s">
        <v>140</v>
      </c>
      <c r="BH10" s="9" t="s">
        <v>140</v>
      </c>
      <c r="BI10" s="9" t="s">
        <v>179</v>
      </c>
      <c r="BJ10" s="8" t="s">
        <v>340</v>
      </c>
      <c r="BK10" s="9" t="s">
        <v>116</v>
      </c>
      <c r="BL10" s="8"/>
      <c r="BM10" s="11"/>
      <c r="BN10" s="11"/>
      <c r="BO10" s="9" t="s">
        <v>116</v>
      </c>
      <c r="BP10" s="9" t="s">
        <v>116</v>
      </c>
      <c r="BQ10" s="9" t="s">
        <v>111</v>
      </c>
      <c r="BR10" s="9">
        <v>0.0</v>
      </c>
      <c r="BS10" s="9" t="s">
        <v>181</v>
      </c>
      <c r="BT10" s="9">
        <v>1.0</v>
      </c>
      <c r="BU10" s="9" t="s">
        <v>111</v>
      </c>
      <c r="BV10" s="9" t="s">
        <v>116</v>
      </c>
      <c r="BW10" s="9" t="s">
        <v>129</v>
      </c>
      <c r="BX10" s="9" t="s">
        <v>182</v>
      </c>
      <c r="BY10" s="9" t="s">
        <v>183</v>
      </c>
      <c r="BZ10" s="9" t="s">
        <v>116</v>
      </c>
      <c r="CA10" s="9" t="s">
        <v>129</v>
      </c>
      <c r="CB10" s="9"/>
      <c r="CC10" s="9" t="s">
        <v>140</v>
      </c>
      <c r="CD10" s="9" t="s">
        <v>341</v>
      </c>
      <c r="CE10" s="9" t="s">
        <v>140</v>
      </c>
      <c r="CF10" s="9" t="s">
        <v>342</v>
      </c>
      <c r="CG10" s="9" t="s">
        <v>140</v>
      </c>
      <c r="CH10" s="9" t="s">
        <v>116</v>
      </c>
      <c r="CI10" s="9"/>
      <c r="CJ10" s="9" t="s">
        <v>116</v>
      </c>
      <c r="CK10" s="9" t="s">
        <v>129</v>
      </c>
      <c r="CL10" s="9" t="s">
        <v>140</v>
      </c>
      <c r="CM10" s="9" t="s">
        <v>343</v>
      </c>
      <c r="CN10" s="9" t="s">
        <v>116</v>
      </c>
      <c r="CO10" s="9"/>
      <c r="CP10" s="9" t="s">
        <v>116</v>
      </c>
      <c r="CQ10" s="9"/>
      <c r="CR10" s="9" t="s">
        <v>116</v>
      </c>
      <c r="CS10" s="9" t="s">
        <v>129</v>
      </c>
      <c r="CT10" s="13">
        <f t="shared" si="2"/>
        <v>1</v>
      </c>
      <c r="CU10" s="13">
        <f t="shared" si="3"/>
        <v>1</v>
      </c>
      <c r="CV10" s="13">
        <f t="shared" si="4"/>
        <v>1</v>
      </c>
      <c r="CW10" s="13">
        <f t="shared" si="5"/>
        <v>1</v>
      </c>
      <c r="CX10" s="13">
        <f t="shared" si="6"/>
        <v>0</v>
      </c>
      <c r="CY10" s="13">
        <f t="shared" si="7"/>
        <v>0</v>
      </c>
      <c r="CZ10" s="13">
        <f t="shared" si="8"/>
        <v>0</v>
      </c>
      <c r="DA10" s="13">
        <f t="shared" si="9"/>
        <v>0</v>
      </c>
      <c r="DB10" s="7"/>
      <c r="DC10" s="7"/>
      <c r="DD10" s="7"/>
      <c r="DE10" s="7"/>
      <c r="DF10" s="7"/>
      <c r="DG10" s="7"/>
      <c r="DH10" s="7"/>
      <c r="DI10" s="7"/>
      <c r="DJ10" s="7"/>
      <c r="DK10" s="7"/>
    </row>
    <row r="11">
      <c r="A11" s="20" t="s">
        <v>344</v>
      </c>
      <c r="B11" s="19">
        <v>2012.0</v>
      </c>
      <c r="C11" s="20" t="s">
        <v>345</v>
      </c>
      <c r="D11" s="19" t="s">
        <v>346</v>
      </c>
      <c r="E11" s="19" t="s">
        <v>347</v>
      </c>
      <c r="F11" s="19" t="s">
        <v>109</v>
      </c>
      <c r="G11" s="19" t="s">
        <v>154</v>
      </c>
      <c r="H11" s="19" t="s">
        <v>140</v>
      </c>
      <c r="I11" s="16" t="s">
        <v>112</v>
      </c>
      <c r="J11" s="8" t="str">
        <f t="shared" si="1"/>
        <v>Government</v>
      </c>
      <c r="K11" s="16" t="s">
        <v>348</v>
      </c>
      <c r="L11" s="16" t="s">
        <v>114</v>
      </c>
      <c r="M11" s="19" t="s">
        <v>349</v>
      </c>
      <c r="N11" s="19" t="s">
        <v>350</v>
      </c>
      <c r="O11" s="16" t="s">
        <v>221</v>
      </c>
      <c r="P11" s="19" t="s">
        <v>116</v>
      </c>
      <c r="Q11" s="19" t="s">
        <v>140</v>
      </c>
      <c r="R11" s="19" t="s">
        <v>111</v>
      </c>
      <c r="S11" s="19">
        <v>180.0</v>
      </c>
      <c r="T11" s="19">
        <v>78.0</v>
      </c>
      <c r="U11" s="19" t="s">
        <v>158</v>
      </c>
      <c r="V11" s="19">
        <v>32.0</v>
      </c>
      <c r="W11" s="21">
        <v>106.0</v>
      </c>
      <c r="X11" s="22">
        <f>0.72*180</f>
        <v>129.6</v>
      </c>
      <c r="Y11" s="19" t="s">
        <v>192</v>
      </c>
      <c r="Z11" s="19" t="s">
        <v>119</v>
      </c>
      <c r="AA11" s="19" t="s">
        <v>244</v>
      </c>
      <c r="AB11" s="19" t="s">
        <v>194</v>
      </c>
      <c r="AC11" s="19" t="s">
        <v>122</v>
      </c>
      <c r="AD11" s="18" t="s">
        <v>123</v>
      </c>
      <c r="AE11" s="19" t="s">
        <v>196</v>
      </c>
      <c r="AF11" s="19"/>
      <c r="AG11" s="19" t="s">
        <v>196</v>
      </c>
      <c r="AH11" s="19"/>
      <c r="AI11" s="19"/>
      <c r="AJ11" s="19"/>
      <c r="AK11" s="19"/>
      <c r="AL11" s="19"/>
      <c r="AM11" s="19"/>
      <c r="AN11" s="19"/>
      <c r="AO11" s="19"/>
      <c r="AP11" s="19"/>
      <c r="AQ11" s="19"/>
      <c r="AR11" s="19" t="s">
        <v>165</v>
      </c>
      <c r="AS11" s="19" t="s">
        <v>351</v>
      </c>
      <c r="AT11" s="19" t="s">
        <v>225</v>
      </c>
      <c r="AU11" s="19" t="s">
        <v>116</v>
      </c>
      <c r="AV11" s="19" t="s">
        <v>169</v>
      </c>
      <c r="AW11" s="19" t="s">
        <v>170</v>
      </c>
      <c r="AX11" s="16" t="s">
        <v>352</v>
      </c>
      <c r="AY11" s="19" t="s">
        <v>353</v>
      </c>
      <c r="AZ11" s="19">
        <v>16.0</v>
      </c>
      <c r="BA11" s="19" t="s">
        <v>229</v>
      </c>
      <c r="BB11" s="18" t="s">
        <v>354</v>
      </c>
      <c r="BC11" s="18" t="s">
        <v>136</v>
      </c>
      <c r="BD11" s="19" t="s">
        <v>355</v>
      </c>
      <c r="BE11" s="18" t="s">
        <v>356</v>
      </c>
      <c r="BF11" s="11" t="s">
        <v>178</v>
      </c>
      <c r="BG11" s="9" t="s">
        <v>140</v>
      </c>
      <c r="BH11" s="19" t="s">
        <v>140</v>
      </c>
      <c r="BI11" s="19" t="s">
        <v>179</v>
      </c>
      <c r="BJ11" s="16" t="s">
        <v>357</v>
      </c>
      <c r="BK11" s="19" t="s">
        <v>140</v>
      </c>
      <c r="BL11" s="16" t="s">
        <v>358</v>
      </c>
      <c r="BM11" s="15" t="s">
        <v>359</v>
      </c>
      <c r="BN11" s="15" t="s">
        <v>360</v>
      </c>
      <c r="BO11" s="19" t="s">
        <v>116</v>
      </c>
      <c r="BP11" s="19" t="s">
        <v>140</v>
      </c>
      <c r="BQ11" s="19">
        <v>2.0</v>
      </c>
      <c r="BR11" s="19">
        <v>1.0</v>
      </c>
      <c r="BS11" s="19" t="s">
        <v>263</v>
      </c>
      <c r="BT11" s="19">
        <v>1.0</v>
      </c>
      <c r="BU11" s="19" t="s">
        <v>140</v>
      </c>
      <c r="BV11" s="19" t="s">
        <v>116</v>
      </c>
      <c r="BW11" s="19" t="s">
        <v>129</v>
      </c>
      <c r="BX11" s="19" t="s">
        <v>182</v>
      </c>
      <c r="BY11" s="19" t="s">
        <v>361</v>
      </c>
      <c r="BZ11" s="19" t="s">
        <v>116</v>
      </c>
      <c r="CA11" s="19" t="s">
        <v>129</v>
      </c>
      <c r="CB11" s="19"/>
      <c r="CC11" s="19" t="s">
        <v>140</v>
      </c>
      <c r="CD11" s="19" t="s">
        <v>362</v>
      </c>
      <c r="CE11" s="19" t="s">
        <v>116</v>
      </c>
      <c r="CF11" s="19" t="s">
        <v>129</v>
      </c>
      <c r="CG11" s="19" t="s">
        <v>140</v>
      </c>
      <c r="CH11" s="19" t="s">
        <v>116</v>
      </c>
      <c r="CI11" s="19"/>
      <c r="CJ11" s="19" t="s">
        <v>116</v>
      </c>
      <c r="CK11" s="19" t="s">
        <v>129</v>
      </c>
      <c r="CL11" s="19" t="s">
        <v>116</v>
      </c>
      <c r="CM11" s="19"/>
      <c r="CN11" s="19"/>
      <c r="CO11" s="19"/>
      <c r="CP11" s="19" t="s">
        <v>116</v>
      </c>
      <c r="CQ11" s="19" t="s">
        <v>129</v>
      </c>
      <c r="CR11" s="19" t="s">
        <v>116</v>
      </c>
      <c r="CS11" s="19" t="s">
        <v>129</v>
      </c>
      <c r="CT11" s="13">
        <f t="shared" si="2"/>
        <v>1</v>
      </c>
      <c r="CU11" s="13">
        <f t="shared" si="3"/>
        <v>0</v>
      </c>
      <c r="CV11" s="13">
        <f t="shared" si="4"/>
        <v>1</v>
      </c>
      <c r="CW11" s="13">
        <f t="shared" si="5"/>
        <v>0</v>
      </c>
      <c r="CX11" s="13">
        <f t="shared" si="6"/>
        <v>0</v>
      </c>
      <c r="CY11" s="13">
        <f t="shared" si="7"/>
        <v>0</v>
      </c>
      <c r="CZ11" s="13">
        <f t="shared" si="8"/>
        <v>0</v>
      </c>
      <c r="DA11" s="13">
        <f t="shared" si="9"/>
        <v>0</v>
      </c>
      <c r="DB11" s="7"/>
      <c r="DC11" s="7"/>
      <c r="DD11" s="7"/>
      <c r="DE11" s="7"/>
      <c r="DF11" s="7"/>
      <c r="DG11" s="7"/>
      <c r="DH11" s="7"/>
      <c r="DI11" s="7"/>
      <c r="DJ11" s="7"/>
      <c r="DK11" s="7"/>
    </row>
    <row r="12">
      <c r="A12" s="11" t="s">
        <v>363</v>
      </c>
      <c r="B12" s="9">
        <v>2011.0</v>
      </c>
      <c r="C12" s="14" t="s">
        <v>364</v>
      </c>
      <c r="D12" s="9" t="s">
        <v>365</v>
      </c>
      <c r="E12" s="9" t="s">
        <v>366</v>
      </c>
      <c r="F12" s="9" t="s">
        <v>109</v>
      </c>
      <c r="G12" s="9" t="s">
        <v>154</v>
      </c>
      <c r="H12" s="9" t="s">
        <v>116</v>
      </c>
      <c r="I12" s="8" t="s">
        <v>112</v>
      </c>
      <c r="J12" s="8" t="str">
        <f t="shared" si="1"/>
        <v>Government</v>
      </c>
      <c r="K12" s="8" t="s">
        <v>367</v>
      </c>
      <c r="L12" s="8" t="s">
        <v>368</v>
      </c>
      <c r="M12" s="9" t="s">
        <v>115</v>
      </c>
      <c r="N12" s="9" t="s">
        <v>369</v>
      </c>
      <c r="O12" s="8" t="s">
        <v>221</v>
      </c>
      <c r="P12" s="9" t="s">
        <v>116</v>
      </c>
      <c r="Q12" s="9" t="s">
        <v>111</v>
      </c>
      <c r="R12" s="9" t="s">
        <v>111</v>
      </c>
      <c r="S12" s="9">
        <v>44.0</v>
      </c>
      <c r="T12" s="9">
        <v>10.0</v>
      </c>
      <c r="U12" s="9" t="s">
        <v>291</v>
      </c>
      <c r="V12" s="9">
        <v>10.0</v>
      </c>
      <c r="W12" s="9">
        <v>26.0</v>
      </c>
      <c r="X12" s="9">
        <v>25.0</v>
      </c>
      <c r="Y12" s="9" t="s">
        <v>192</v>
      </c>
      <c r="Z12" s="9" t="s">
        <v>160</v>
      </c>
      <c r="AA12" s="9" t="s">
        <v>244</v>
      </c>
      <c r="AB12" s="9" t="s">
        <v>194</v>
      </c>
      <c r="AC12" s="9" t="s">
        <v>122</v>
      </c>
      <c r="AD12" s="11" t="s">
        <v>123</v>
      </c>
      <c r="AE12" s="9" t="s">
        <v>126</v>
      </c>
      <c r="AF12" s="9"/>
      <c r="AG12" s="9" t="s">
        <v>126</v>
      </c>
      <c r="AH12" s="9"/>
      <c r="AI12" s="9"/>
      <c r="AJ12" s="9"/>
      <c r="AK12" s="9"/>
      <c r="AL12" s="9"/>
      <c r="AM12" s="9"/>
      <c r="AN12" s="9"/>
      <c r="AO12" s="9"/>
      <c r="AP12" s="9"/>
      <c r="AQ12" s="9"/>
      <c r="AR12" s="9" t="s">
        <v>165</v>
      </c>
      <c r="AS12" s="9" t="s">
        <v>370</v>
      </c>
      <c r="AT12" s="9" t="s">
        <v>167</v>
      </c>
      <c r="AU12" s="9" t="s">
        <v>116</v>
      </c>
      <c r="AV12" s="9" t="s">
        <v>169</v>
      </c>
      <c r="AW12" s="9" t="s">
        <v>170</v>
      </c>
      <c r="AX12" s="8" t="s">
        <v>371</v>
      </c>
      <c r="AY12" s="9" t="s">
        <v>372</v>
      </c>
      <c r="AZ12" s="9">
        <v>20.0</v>
      </c>
      <c r="BA12" s="9" t="s">
        <v>229</v>
      </c>
      <c r="BB12" s="11" t="s">
        <v>373</v>
      </c>
      <c r="BC12" s="11" t="s">
        <v>136</v>
      </c>
      <c r="BD12" s="9" t="s">
        <v>374</v>
      </c>
      <c r="BE12" s="11" t="s">
        <v>375</v>
      </c>
      <c r="BF12" s="11" t="s">
        <v>178</v>
      </c>
      <c r="BG12" s="9" t="s">
        <v>376</v>
      </c>
      <c r="BH12" s="9" t="s">
        <v>140</v>
      </c>
      <c r="BI12" s="9" t="s">
        <v>179</v>
      </c>
      <c r="BJ12" s="8" t="s">
        <v>261</v>
      </c>
      <c r="BK12" s="9" t="s">
        <v>116</v>
      </c>
      <c r="BL12" s="8" t="s">
        <v>262</v>
      </c>
      <c r="BM12" s="11"/>
      <c r="BN12" s="11"/>
      <c r="BO12" s="9" t="s">
        <v>116</v>
      </c>
      <c r="BP12" s="9" t="s">
        <v>140</v>
      </c>
      <c r="BQ12" s="9">
        <v>3.0</v>
      </c>
      <c r="BR12" s="9">
        <v>2.0</v>
      </c>
      <c r="BS12" s="9" t="s">
        <v>263</v>
      </c>
      <c r="BT12" s="9">
        <v>1.0</v>
      </c>
      <c r="BU12" s="9" t="s">
        <v>116</v>
      </c>
      <c r="BV12" s="9" t="s">
        <v>116</v>
      </c>
      <c r="BW12" s="9" t="s">
        <v>129</v>
      </c>
      <c r="BX12" s="9" t="s">
        <v>182</v>
      </c>
      <c r="BY12" s="9" t="s">
        <v>361</v>
      </c>
      <c r="BZ12" s="9" t="s">
        <v>116</v>
      </c>
      <c r="CA12" s="9" t="s">
        <v>129</v>
      </c>
      <c r="CB12" s="9" t="s">
        <v>377</v>
      </c>
      <c r="CC12" s="9" t="s">
        <v>116</v>
      </c>
      <c r="CD12" s="9"/>
      <c r="CE12" s="9" t="s">
        <v>116</v>
      </c>
      <c r="CF12" s="9"/>
      <c r="CG12" s="9" t="s">
        <v>116</v>
      </c>
      <c r="CH12" s="9" t="s">
        <v>116</v>
      </c>
      <c r="CI12" s="9"/>
      <c r="CJ12" s="9" t="s">
        <v>116</v>
      </c>
      <c r="CK12" s="9"/>
      <c r="CL12" s="9" t="s">
        <v>116</v>
      </c>
      <c r="CM12" s="9"/>
      <c r="CN12" s="9"/>
      <c r="CO12" s="9"/>
      <c r="CP12" s="9" t="s">
        <v>116</v>
      </c>
      <c r="CQ12" s="9" t="s">
        <v>129</v>
      </c>
      <c r="CR12" s="9" t="s">
        <v>116</v>
      </c>
      <c r="CS12" s="9" t="s">
        <v>129</v>
      </c>
      <c r="CT12" s="13">
        <f t="shared" si="2"/>
        <v>0</v>
      </c>
      <c r="CU12" s="13">
        <f t="shared" si="3"/>
        <v>0</v>
      </c>
      <c r="CV12" s="13">
        <f t="shared" si="4"/>
        <v>0</v>
      </c>
      <c r="CW12" s="13">
        <f t="shared" si="5"/>
        <v>0</v>
      </c>
      <c r="CX12" s="13">
        <f t="shared" si="6"/>
        <v>0</v>
      </c>
      <c r="CY12" s="13">
        <f t="shared" si="7"/>
        <v>0</v>
      </c>
      <c r="CZ12" s="13">
        <f t="shared" si="8"/>
        <v>0</v>
      </c>
      <c r="DA12" s="13">
        <f t="shared" si="9"/>
        <v>0</v>
      </c>
      <c r="DB12" s="7"/>
      <c r="DC12" s="7"/>
      <c r="DD12" s="7"/>
      <c r="DE12" s="7"/>
      <c r="DF12" s="7"/>
      <c r="DG12" s="7"/>
      <c r="DH12" s="7"/>
      <c r="DI12" s="7"/>
      <c r="DJ12" s="7"/>
      <c r="DK12" s="7"/>
    </row>
    <row r="13">
      <c r="A13" s="11" t="s">
        <v>378</v>
      </c>
      <c r="B13" s="9">
        <v>2010.0</v>
      </c>
      <c r="C13" s="14" t="s">
        <v>379</v>
      </c>
      <c r="D13" s="9" t="s">
        <v>189</v>
      </c>
      <c r="E13" s="9"/>
      <c r="F13" s="9" t="s">
        <v>109</v>
      </c>
      <c r="G13" s="9" t="s">
        <v>154</v>
      </c>
      <c r="H13" s="9" t="s">
        <v>140</v>
      </c>
      <c r="I13" s="8" t="s">
        <v>380</v>
      </c>
      <c r="J13" s="8" t="str">
        <f t="shared" si="1"/>
        <v>Government</v>
      </c>
      <c r="K13" s="8" t="s">
        <v>367</v>
      </c>
      <c r="L13" s="8" t="s">
        <v>219</v>
      </c>
      <c r="M13" s="9" t="s">
        <v>115</v>
      </c>
      <c r="N13" s="9" t="s">
        <v>381</v>
      </c>
      <c r="O13" s="8" t="s">
        <v>221</v>
      </c>
      <c r="P13" s="9" t="s">
        <v>116</v>
      </c>
      <c r="Q13" s="9" t="s">
        <v>111</v>
      </c>
      <c r="R13" s="9" t="s">
        <v>140</v>
      </c>
      <c r="S13" s="9">
        <v>70.0</v>
      </c>
      <c r="T13" s="9">
        <v>38.0</v>
      </c>
      <c r="U13" s="9" t="s">
        <v>117</v>
      </c>
      <c r="V13" s="9">
        <v>32.0</v>
      </c>
      <c r="W13" s="9">
        <v>37.0</v>
      </c>
      <c r="X13" s="9" t="s">
        <v>111</v>
      </c>
      <c r="Y13" s="9" t="s">
        <v>272</v>
      </c>
      <c r="Z13" s="9" t="s">
        <v>160</v>
      </c>
      <c r="AA13" s="9" t="s">
        <v>382</v>
      </c>
      <c r="AB13" s="9" t="s">
        <v>383</v>
      </c>
      <c r="AC13" s="9" t="s">
        <v>122</v>
      </c>
      <c r="AD13" s="11" t="s">
        <v>245</v>
      </c>
      <c r="AE13" s="9" t="s">
        <v>124</v>
      </c>
      <c r="AF13" s="9"/>
      <c r="AG13" s="9" t="s">
        <v>384</v>
      </c>
      <c r="AH13" s="9" t="s">
        <v>250</v>
      </c>
      <c r="AI13" s="9" t="s">
        <v>248</v>
      </c>
      <c r="AJ13" s="9" t="s">
        <v>385</v>
      </c>
      <c r="AK13" s="9"/>
      <c r="AL13" s="9"/>
      <c r="AM13" s="9"/>
      <c r="AN13" s="9"/>
      <c r="AO13" s="9"/>
      <c r="AP13" s="9"/>
      <c r="AQ13" s="9"/>
      <c r="AR13" s="9" t="s">
        <v>116</v>
      </c>
      <c r="AS13" s="9" t="s">
        <v>129</v>
      </c>
      <c r="AT13" s="9"/>
      <c r="AU13" s="9" t="s">
        <v>262</v>
      </c>
      <c r="AV13" s="9"/>
      <c r="AW13" s="9" t="s">
        <v>170</v>
      </c>
      <c r="AX13" s="8" t="s">
        <v>386</v>
      </c>
      <c r="AY13" s="9" t="s">
        <v>387</v>
      </c>
      <c r="AZ13" s="9" t="s">
        <v>388</v>
      </c>
      <c r="BA13" s="9" t="s">
        <v>173</v>
      </c>
      <c r="BB13" s="11" t="s">
        <v>389</v>
      </c>
      <c r="BC13" s="11" t="s">
        <v>257</v>
      </c>
      <c r="BD13" s="9" t="s">
        <v>111</v>
      </c>
      <c r="BE13" s="9" t="s">
        <v>111</v>
      </c>
      <c r="BF13" s="11" t="s">
        <v>111</v>
      </c>
      <c r="BG13" s="9" t="s">
        <v>111</v>
      </c>
      <c r="BH13" s="9" t="s">
        <v>129</v>
      </c>
      <c r="BI13" s="9" t="s">
        <v>179</v>
      </c>
      <c r="BJ13" s="8" t="s">
        <v>390</v>
      </c>
      <c r="BK13" s="9" t="s">
        <v>116</v>
      </c>
      <c r="BL13" s="8" t="s">
        <v>262</v>
      </c>
      <c r="BM13" s="11"/>
      <c r="BN13" s="11"/>
      <c r="BO13" s="9" t="s">
        <v>116</v>
      </c>
      <c r="BP13" s="9" t="s">
        <v>140</v>
      </c>
      <c r="BQ13" s="9" t="s">
        <v>111</v>
      </c>
      <c r="BR13" s="9">
        <v>2.0</v>
      </c>
      <c r="BS13" s="9" t="s">
        <v>263</v>
      </c>
      <c r="BT13" s="9">
        <v>1.0</v>
      </c>
      <c r="BU13" s="9" t="s">
        <v>140</v>
      </c>
      <c r="BV13" s="9" t="s">
        <v>116</v>
      </c>
      <c r="BW13" s="9" t="s">
        <v>129</v>
      </c>
      <c r="BX13" s="9" t="s">
        <v>182</v>
      </c>
      <c r="BY13" s="9" t="s">
        <v>391</v>
      </c>
      <c r="BZ13" s="9" t="s">
        <v>140</v>
      </c>
      <c r="CA13" s="9" t="s">
        <v>392</v>
      </c>
      <c r="CB13" s="9"/>
      <c r="CC13" s="9" t="s">
        <v>116</v>
      </c>
      <c r="CD13" s="9" t="s">
        <v>129</v>
      </c>
      <c r="CE13" s="9" t="s">
        <v>116</v>
      </c>
      <c r="CF13" s="9" t="s">
        <v>129</v>
      </c>
      <c r="CG13" s="9" t="s">
        <v>116</v>
      </c>
      <c r="CH13" s="9" t="s">
        <v>116</v>
      </c>
      <c r="CI13" s="9"/>
      <c r="CJ13" s="9" t="s">
        <v>116</v>
      </c>
      <c r="CK13" s="9" t="s">
        <v>129</v>
      </c>
      <c r="CL13" s="9" t="s">
        <v>116</v>
      </c>
      <c r="CM13" s="9"/>
      <c r="CN13" s="9"/>
      <c r="CO13" s="9"/>
      <c r="CP13" s="9" t="s">
        <v>116</v>
      </c>
      <c r="CQ13" s="9" t="s">
        <v>129</v>
      </c>
      <c r="CR13" s="9" t="s">
        <v>116</v>
      </c>
      <c r="CS13" s="9" t="s">
        <v>129</v>
      </c>
      <c r="CT13" s="13">
        <f t="shared" si="2"/>
        <v>0</v>
      </c>
      <c r="CU13" s="13">
        <f t="shared" si="3"/>
        <v>0</v>
      </c>
      <c r="CV13" s="13">
        <f t="shared" si="4"/>
        <v>0</v>
      </c>
      <c r="CW13" s="13">
        <f t="shared" si="5"/>
        <v>0</v>
      </c>
      <c r="CX13" s="13">
        <f t="shared" si="6"/>
        <v>0</v>
      </c>
      <c r="CY13" s="13">
        <f t="shared" si="7"/>
        <v>0</v>
      </c>
      <c r="CZ13" s="13">
        <f t="shared" si="8"/>
        <v>0</v>
      </c>
      <c r="DA13" s="13">
        <f t="shared" si="9"/>
        <v>0</v>
      </c>
      <c r="DB13" s="7"/>
      <c r="DC13" s="7"/>
      <c r="DD13" s="7"/>
      <c r="DE13" s="7"/>
      <c r="DF13" s="7"/>
      <c r="DG13" s="7"/>
      <c r="DH13" s="7"/>
      <c r="DI13" s="7"/>
      <c r="DJ13" s="7"/>
      <c r="DK13" s="7"/>
    </row>
    <row r="14">
      <c r="A14" s="11" t="s">
        <v>393</v>
      </c>
      <c r="B14" s="9">
        <v>2009.0</v>
      </c>
      <c r="C14" s="14" t="s">
        <v>394</v>
      </c>
      <c r="D14" s="9" t="s">
        <v>189</v>
      </c>
      <c r="E14" s="9"/>
      <c r="F14" s="9" t="s">
        <v>109</v>
      </c>
      <c r="G14" s="9" t="s">
        <v>395</v>
      </c>
      <c r="H14" s="9" t="s">
        <v>140</v>
      </c>
      <c r="I14" s="8" t="s">
        <v>155</v>
      </c>
      <c r="J14" s="8" t="str">
        <f t="shared" si="1"/>
        <v>Industry</v>
      </c>
      <c r="K14" s="8" t="s">
        <v>396</v>
      </c>
      <c r="L14" s="8" t="s">
        <v>397</v>
      </c>
      <c r="M14" s="9" t="s">
        <v>115</v>
      </c>
      <c r="N14" s="9" t="s">
        <v>398</v>
      </c>
      <c r="O14" s="8" t="s">
        <v>221</v>
      </c>
      <c r="P14" s="9" t="s">
        <v>116</v>
      </c>
      <c r="Q14" s="9" t="s">
        <v>140</v>
      </c>
      <c r="R14" s="9" t="s">
        <v>140</v>
      </c>
      <c r="S14" s="9">
        <v>492.0</v>
      </c>
      <c r="T14" s="9">
        <v>174.0</v>
      </c>
      <c r="U14" s="9" t="s">
        <v>117</v>
      </c>
      <c r="V14" s="9">
        <v>165.0</v>
      </c>
      <c r="W14" s="9">
        <v>252.0</v>
      </c>
      <c r="X14" s="9" t="s">
        <v>111</v>
      </c>
      <c r="Y14" s="9" t="s">
        <v>272</v>
      </c>
      <c r="Z14" s="9" t="s">
        <v>160</v>
      </c>
      <c r="AA14" s="9" t="s">
        <v>399</v>
      </c>
      <c r="AB14" s="9" t="s">
        <v>400</v>
      </c>
      <c r="AC14" s="9" t="s">
        <v>122</v>
      </c>
      <c r="AD14" s="11" t="s">
        <v>245</v>
      </c>
      <c r="AE14" s="9" t="s">
        <v>401</v>
      </c>
      <c r="AF14" s="9"/>
      <c r="AG14" s="9" t="s">
        <v>401</v>
      </c>
      <c r="AH14" s="9"/>
      <c r="AI14" s="9"/>
      <c r="AJ14" s="9"/>
      <c r="AK14" s="9"/>
      <c r="AL14" s="9"/>
      <c r="AM14" s="9"/>
      <c r="AN14" s="9"/>
      <c r="AO14" s="9"/>
      <c r="AP14" s="9"/>
      <c r="AQ14" s="9"/>
      <c r="AR14" s="9" t="s">
        <v>165</v>
      </c>
      <c r="AS14" s="9" t="s">
        <v>402</v>
      </c>
      <c r="AT14" s="9" t="s">
        <v>225</v>
      </c>
      <c r="AU14" s="9" t="s">
        <v>403</v>
      </c>
      <c r="AV14" s="9" t="s">
        <v>221</v>
      </c>
      <c r="AW14" s="9" t="s">
        <v>170</v>
      </c>
      <c r="AX14" s="8" t="s">
        <v>404</v>
      </c>
      <c r="AY14" s="9" t="s">
        <v>405</v>
      </c>
      <c r="AZ14" s="23">
        <v>42957.0</v>
      </c>
      <c r="BA14" s="9" t="s">
        <v>173</v>
      </c>
      <c r="BB14" s="11" t="s">
        <v>406</v>
      </c>
      <c r="BC14" s="11" t="s">
        <v>407</v>
      </c>
      <c r="BD14" s="9" t="s">
        <v>408</v>
      </c>
      <c r="BE14" s="11" t="s">
        <v>409</v>
      </c>
      <c r="BF14" s="11" t="s">
        <v>410</v>
      </c>
      <c r="BG14" s="9" t="s">
        <v>140</v>
      </c>
      <c r="BH14" s="9" t="s">
        <v>140</v>
      </c>
      <c r="BI14" s="9" t="s">
        <v>411</v>
      </c>
      <c r="BJ14" s="8" t="s">
        <v>412</v>
      </c>
      <c r="BK14" s="9" t="s">
        <v>116</v>
      </c>
      <c r="BL14" s="8"/>
      <c r="BM14" s="11"/>
      <c r="BN14" s="11"/>
      <c r="BO14" s="9" t="s">
        <v>116</v>
      </c>
      <c r="BP14" s="9" t="s">
        <v>116</v>
      </c>
      <c r="BQ14" s="9">
        <v>1.0</v>
      </c>
      <c r="BR14" s="9">
        <v>0.0</v>
      </c>
      <c r="BS14" s="9" t="s">
        <v>181</v>
      </c>
      <c r="BT14" s="9">
        <v>1.0</v>
      </c>
      <c r="BU14" s="9" t="s">
        <v>116</v>
      </c>
      <c r="BV14" s="9" t="s">
        <v>116</v>
      </c>
      <c r="BW14" s="9"/>
      <c r="BX14" s="9" t="s">
        <v>182</v>
      </c>
      <c r="BY14" s="9" t="s">
        <v>183</v>
      </c>
      <c r="BZ14" s="9" t="s">
        <v>116</v>
      </c>
      <c r="CA14" s="9"/>
      <c r="CB14" s="9"/>
      <c r="CC14" s="9" t="s">
        <v>140</v>
      </c>
      <c r="CD14" s="9" t="s">
        <v>413</v>
      </c>
      <c r="CE14" s="9" t="s">
        <v>116</v>
      </c>
      <c r="CF14" s="9"/>
      <c r="CG14" s="9" t="s">
        <v>140</v>
      </c>
      <c r="CH14" s="9" t="s">
        <v>140</v>
      </c>
      <c r="CI14" s="9" t="s">
        <v>414</v>
      </c>
      <c r="CJ14" s="9" t="s">
        <v>140</v>
      </c>
      <c r="CK14" s="9" t="s">
        <v>415</v>
      </c>
      <c r="CL14" s="9" t="s">
        <v>140</v>
      </c>
      <c r="CM14" s="9" t="s">
        <v>416</v>
      </c>
      <c r="CN14" s="9"/>
      <c r="CO14" s="9"/>
      <c r="CP14" s="9" t="s">
        <v>140</v>
      </c>
      <c r="CQ14" s="9" t="s">
        <v>417</v>
      </c>
      <c r="CR14" s="9" t="s">
        <v>140</v>
      </c>
      <c r="CS14" s="9" t="s">
        <v>418</v>
      </c>
      <c r="CT14" s="13">
        <f t="shared" si="2"/>
        <v>1</v>
      </c>
      <c r="CU14" s="13">
        <f t="shared" si="3"/>
        <v>0</v>
      </c>
      <c r="CV14" s="13">
        <f t="shared" si="4"/>
        <v>1</v>
      </c>
      <c r="CW14" s="13">
        <f t="shared" si="5"/>
        <v>1</v>
      </c>
      <c r="CX14" s="13">
        <f t="shared" si="6"/>
        <v>1</v>
      </c>
      <c r="CY14" s="13">
        <f t="shared" si="7"/>
        <v>1</v>
      </c>
      <c r="CZ14" s="13">
        <f t="shared" si="8"/>
        <v>1</v>
      </c>
      <c r="DA14" s="13">
        <f t="shared" si="9"/>
        <v>1</v>
      </c>
      <c r="DB14" s="7"/>
      <c r="DC14" s="7"/>
      <c r="DD14" s="7"/>
      <c r="DE14" s="7"/>
      <c r="DF14" s="7"/>
      <c r="DG14" s="7"/>
      <c r="DH14" s="7"/>
      <c r="DI14" s="7"/>
      <c r="DJ14" s="7"/>
      <c r="DK14" s="7"/>
    </row>
    <row r="15">
      <c r="A15" s="11" t="s">
        <v>419</v>
      </c>
      <c r="B15" s="9">
        <v>2007.0</v>
      </c>
      <c r="C15" s="14" t="s">
        <v>420</v>
      </c>
      <c r="D15" s="9" t="s">
        <v>107</v>
      </c>
      <c r="E15" s="9"/>
      <c r="F15" s="9" t="s">
        <v>109</v>
      </c>
      <c r="G15" s="9" t="s">
        <v>421</v>
      </c>
      <c r="H15" s="9" t="s">
        <v>140</v>
      </c>
      <c r="I15" s="8" t="s">
        <v>422</v>
      </c>
      <c r="J15" s="8" t="str">
        <f t="shared" si="1"/>
        <v>None reported</v>
      </c>
      <c r="K15" s="8" t="s">
        <v>129</v>
      </c>
      <c r="L15" s="8" t="s">
        <v>270</v>
      </c>
      <c r="M15" s="9" t="s">
        <v>423</v>
      </c>
      <c r="N15" s="9" t="s">
        <v>115</v>
      </c>
      <c r="O15" s="8" t="s">
        <v>111</v>
      </c>
      <c r="P15" s="9" t="s">
        <v>116</v>
      </c>
      <c r="Q15" s="9" t="s">
        <v>140</v>
      </c>
      <c r="R15" s="9" t="s">
        <v>140</v>
      </c>
      <c r="S15" s="9">
        <v>49.0</v>
      </c>
      <c r="T15" s="9">
        <v>20.0</v>
      </c>
      <c r="U15" s="9" t="s">
        <v>158</v>
      </c>
      <c r="V15" s="9">
        <v>19.0</v>
      </c>
      <c r="W15" s="9" t="s">
        <v>111</v>
      </c>
      <c r="X15" s="9" t="s">
        <v>111</v>
      </c>
      <c r="Y15" s="9" t="s">
        <v>272</v>
      </c>
      <c r="Z15" s="9" t="s">
        <v>424</v>
      </c>
      <c r="AA15" s="9" t="s">
        <v>425</v>
      </c>
      <c r="AB15" s="9" t="s">
        <v>121</v>
      </c>
      <c r="AC15" s="9" t="s">
        <v>122</v>
      </c>
      <c r="AD15" s="11" t="s">
        <v>123</v>
      </c>
      <c r="AE15" s="9" t="s">
        <v>426</v>
      </c>
      <c r="AF15" s="9"/>
      <c r="AG15" s="9" t="s">
        <v>426</v>
      </c>
      <c r="AH15" s="9"/>
      <c r="AI15" s="9"/>
      <c r="AJ15" s="9"/>
      <c r="AK15" s="9"/>
      <c r="AL15" s="9"/>
      <c r="AM15" s="9"/>
      <c r="AN15" s="9"/>
      <c r="AO15" s="9"/>
      <c r="AP15" s="9"/>
      <c r="AQ15" s="9"/>
      <c r="AR15" s="9" t="s">
        <v>165</v>
      </c>
      <c r="AS15" s="9" t="s">
        <v>427</v>
      </c>
      <c r="AT15" s="9" t="s">
        <v>167</v>
      </c>
      <c r="AU15" s="9" t="s">
        <v>116</v>
      </c>
      <c r="AV15" s="9" t="s">
        <v>169</v>
      </c>
      <c r="AW15" s="9" t="s">
        <v>130</v>
      </c>
      <c r="AX15" s="8" t="s">
        <v>428</v>
      </c>
      <c r="AY15" s="9" t="s">
        <v>429</v>
      </c>
      <c r="AZ15" s="9">
        <v>6.0</v>
      </c>
      <c r="BA15" s="9" t="s">
        <v>173</v>
      </c>
      <c r="BB15" s="11" t="s">
        <v>430</v>
      </c>
      <c r="BC15" s="11" t="s">
        <v>407</v>
      </c>
      <c r="BD15" s="9" t="s">
        <v>431</v>
      </c>
      <c r="BE15" s="11" t="s">
        <v>432</v>
      </c>
      <c r="BF15" s="11" t="s">
        <v>262</v>
      </c>
      <c r="BG15" s="9" t="s">
        <v>116</v>
      </c>
      <c r="BH15" s="9" t="s">
        <v>116</v>
      </c>
      <c r="BI15" s="9" t="s">
        <v>179</v>
      </c>
      <c r="BJ15" s="8" t="s">
        <v>433</v>
      </c>
      <c r="BK15" s="9" t="s">
        <v>116</v>
      </c>
      <c r="BL15" s="8" t="s">
        <v>262</v>
      </c>
      <c r="BM15" s="11"/>
      <c r="BN15" s="11"/>
      <c r="BO15" s="9" t="s">
        <v>116</v>
      </c>
      <c r="BP15" s="9" t="s">
        <v>116</v>
      </c>
      <c r="BQ15" s="9" t="s">
        <v>111</v>
      </c>
      <c r="BR15" s="9">
        <v>0.0</v>
      </c>
      <c r="BS15" s="9" t="s">
        <v>181</v>
      </c>
      <c r="BT15" s="9">
        <v>1.0</v>
      </c>
      <c r="BU15" s="9" t="s">
        <v>140</v>
      </c>
      <c r="BV15" s="9" t="s">
        <v>116</v>
      </c>
      <c r="BW15" s="9" t="s">
        <v>129</v>
      </c>
      <c r="BX15" s="9" t="s">
        <v>434</v>
      </c>
      <c r="BY15" s="9" t="s">
        <v>183</v>
      </c>
      <c r="BZ15" s="9" t="s">
        <v>116</v>
      </c>
      <c r="CA15" s="9" t="s">
        <v>129</v>
      </c>
      <c r="CB15" s="9"/>
      <c r="CC15" s="9" t="s">
        <v>140</v>
      </c>
      <c r="CD15" s="9" t="s">
        <v>435</v>
      </c>
      <c r="CE15" s="9" t="s">
        <v>116</v>
      </c>
      <c r="CF15" s="9" t="s">
        <v>129</v>
      </c>
      <c r="CG15" s="9" t="s">
        <v>140</v>
      </c>
      <c r="CH15" s="9" t="s">
        <v>140</v>
      </c>
      <c r="CI15" s="11" t="s">
        <v>436</v>
      </c>
      <c r="CJ15" s="9" t="s">
        <v>116</v>
      </c>
      <c r="CK15" s="9" t="s">
        <v>129</v>
      </c>
      <c r="CL15" s="9" t="s">
        <v>140</v>
      </c>
      <c r="CM15" s="9" t="s">
        <v>437</v>
      </c>
      <c r="CN15" s="9" t="s">
        <v>116</v>
      </c>
      <c r="CO15" s="9"/>
      <c r="CP15" s="9" t="s">
        <v>116</v>
      </c>
      <c r="CQ15" s="9"/>
      <c r="CR15" s="9" t="s">
        <v>116</v>
      </c>
      <c r="CS15" s="9" t="s">
        <v>129</v>
      </c>
      <c r="CT15" s="13">
        <f t="shared" si="2"/>
        <v>1</v>
      </c>
      <c r="CU15" s="13">
        <f t="shared" si="3"/>
        <v>0</v>
      </c>
      <c r="CV15" s="13">
        <f t="shared" si="4"/>
        <v>1</v>
      </c>
      <c r="CW15" s="13">
        <f t="shared" si="5"/>
        <v>1</v>
      </c>
      <c r="CX15" s="13">
        <f t="shared" si="6"/>
        <v>0</v>
      </c>
      <c r="CY15" s="13">
        <f t="shared" si="7"/>
        <v>1</v>
      </c>
      <c r="CZ15" s="13">
        <f t="shared" si="8"/>
        <v>0</v>
      </c>
      <c r="DA15" s="13">
        <f t="shared" si="9"/>
        <v>0</v>
      </c>
      <c r="DB15" s="7"/>
      <c r="DC15" s="7"/>
      <c r="DD15" s="7"/>
      <c r="DE15" s="7"/>
      <c r="DF15" s="7"/>
      <c r="DG15" s="7"/>
      <c r="DH15" s="7"/>
      <c r="DI15" s="7"/>
      <c r="DJ15" s="7"/>
      <c r="DK15" s="7"/>
    </row>
    <row r="16">
      <c r="A16" s="11" t="s">
        <v>438</v>
      </c>
      <c r="B16" s="9">
        <v>2004.0</v>
      </c>
      <c r="C16" s="14" t="s">
        <v>439</v>
      </c>
      <c r="D16" s="9" t="s">
        <v>328</v>
      </c>
      <c r="E16" s="9"/>
      <c r="F16" s="9" t="s">
        <v>109</v>
      </c>
      <c r="G16" s="9" t="s">
        <v>154</v>
      </c>
      <c r="H16" s="9" t="s">
        <v>116</v>
      </c>
      <c r="I16" s="8" t="s">
        <v>112</v>
      </c>
      <c r="J16" s="8" t="str">
        <f t="shared" si="1"/>
        <v>Government</v>
      </c>
      <c r="K16" s="8" t="s">
        <v>440</v>
      </c>
      <c r="L16" s="8" t="s">
        <v>368</v>
      </c>
      <c r="M16" s="9" t="s">
        <v>441</v>
      </c>
      <c r="N16" s="9" t="s">
        <v>115</v>
      </c>
      <c r="O16" s="8" t="s">
        <v>111</v>
      </c>
      <c r="P16" s="9" t="s">
        <v>116</v>
      </c>
      <c r="Q16" s="9" t="s">
        <v>140</v>
      </c>
      <c r="R16" s="9" t="s">
        <v>140</v>
      </c>
      <c r="S16" s="9">
        <v>100.0</v>
      </c>
      <c r="T16" s="9">
        <v>21.0</v>
      </c>
      <c r="U16" s="9" t="s">
        <v>291</v>
      </c>
      <c r="V16" s="9">
        <v>19.0</v>
      </c>
      <c r="W16" s="9" t="s">
        <v>111</v>
      </c>
      <c r="X16" s="9" t="s">
        <v>111</v>
      </c>
      <c r="Y16" s="9" t="s">
        <v>159</v>
      </c>
      <c r="Z16" s="9" t="s">
        <v>424</v>
      </c>
      <c r="AA16" s="9" t="s">
        <v>442</v>
      </c>
      <c r="AB16" s="9" t="s">
        <v>383</v>
      </c>
      <c r="AC16" s="9" t="s">
        <v>122</v>
      </c>
      <c r="AD16" s="11" t="s">
        <v>443</v>
      </c>
      <c r="AE16" s="9" t="s">
        <v>444</v>
      </c>
      <c r="AF16" s="9"/>
      <c r="AG16" s="9" t="s">
        <v>444</v>
      </c>
      <c r="AH16" s="9"/>
      <c r="AI16" s="9"/>
      <c r="AJ16" s="9"/>
      <c r="AK16" s="9"/>
      <c r="AL16" s="9"/>
      <c r="AM16" s="9"/>
      <c r="AN16" s="9"/>
      <c r="AO16" s="9"/>
      <c r="AP16" s="9"/>
      <c r="AQ16" s="9"/>
      <c r="AR16" s="9" t="s">
        <v>165</v>
      </c>
      <c r="AS16" s="9" t="s">
        <v>445</v>
      </c>
      <c r="AT16" s="9" t="s">
        <v>167</v>
      </c>
      <c r="AU16" s="9" t="s">
        <v>446</v>
      </c>
      <c r="AV16" s="9" t="s">
        <v>221</v>
      </c>
      <c r="AW16" s="9" t="s">
        <v>170</v>
      </c>
      <c r="AX16" s="8" t="s">
        <v>447</v>
      </c>
      <c r="AY16" s="9" t="s">
        <v>448</v>
      </c>
      <c r="AZ16" s="9" t="s">
        <v>449</v>
      </c>
      <c r="BA16" s="9" t="s">
        <v>173</v>
      </c>
      <c r="BB16" s="11" t="s">
        <v>450</v>
      </c>
      <c r="BC16" s="11" t="s">
        <v>136</v>
      </c>
      <c r="BD16" s="9" t="s">
        <v>451</v>
      </c>
      <c r="BE16" s="11" t="s">
        <v>452</v>
      </c>
      <c r="BF16" s="18" t="s">
        <v>178</v>
      </c>
      <c r="BG16" s="19" t="s">
        <v>453</v>
      </c>
      <c r="BH16" s="9" t="s">
        <v>140</v>
      </c>
      <c r="BI16" s="9" t="s">
        <v>179</v>
      </c>
      <c r="BJ16" s="8" t="s">
        <v>454</v>
      </c>
      <c r="BK16" s="9" t="s">
        <v>116</v>
      </c>
      <c r="BL16" s="8" t="s">
        <v>262</v>
      </c>
      <c r="BM16" s="11"/>
      <c r="BN16" s="11"/>
      <c r="BO16" s="9" t="s">
        <v>116</v>
      </c>
      <c r="BP16" s="9" t="s">
        <v>140</v>
      </c>
      <c r="BQ16" s="9">
        <v>2.0</v>
      </c>
      <c r="BR16" s="9">
        <v>0.43</v>
      </c>
      <c r="BS16" s="24" t="s">
        <v>455</v>
      </c>
      <c r="BT16" s="24">
        <v>1.0</v>
      </c>
      <c r="BU16" s="9" t="s">
        <v>111</v>
      </c>
      <c r="BV16" s="9" t="s">
        <v>116</v>
      </c>
      <c r="BW16" s="9" t="s">
        <v>129</v>
      </c>
      <c r="BX16" s="9" t="s">
        <v>182</v>
      </c>
      <c r="BY16" s="9" t="s">
        <v>361</v>
      </c>
      <c r="BZ16" s="9" t="s">
        <v>140</v>
      </c>
      <c r="CA16" s="9" t="s">
        <v>456</v>
      </c>
      <c r="CB16" s="9"/>
      <c r="CC16" s="9" t="s">
        <v>140</v>
      </c>
      <c r="CD16" s="9" t="s">
        <v>457</v>
      </c>
      <c r="CE16" s="9" t="s">
        <v>116</v>
      </c>
      <c r="CF16" s="9" t="s">
        <v>129</v>
      </c>
      <c r="CG16" s="9" t="s">
        <v>140</v>
      </c>
      <c r="CH16" s="9" t="s">
        <v>140</v>
      </c>
      <c r="CI16" s="9" t="s">
        <v>458</v>
      </c>
      <c r="CJ16" s="9" t="s">
        <v>116</v>
      </c>
      <c r="CK16" s="9" t="s">
        <v>129</v>
      </c>
      <c r="CL16" s="9" t="s">
        <v>140</v>
      </c>
      <c r="CM16" s="9" t="s">
        <v>459</v>
      </c>
      <c r="CN16" s="9" t="s">
        <v>116</v>
      </c>
      <c r="CO16" s="9"/>
      <c r="CP16" s="9" t="s">
        <v>116</v>
      </c>
      <c r="CQ16" s="9" t="s">
        <v>460</v>
      </c>
      <c r="CR16" s="9" t="s">
        <v>140</v>
      </c>
      <c r="CS16" s="9" t="s">
        <v>461</v>
      </c>
      <c r="CT16" s="13">
        <f t="shared" si="2"/>
        <v>1</v>
      </c>
      <c r="CU16" s="13">
        <f t="shared" si="3"/>
        <v>0</v>
      </c>
      <c r="CV16" s="13">
        <f t="shared" si="4"/>
        <v>1</v>
      </c>
      <c r="CW16" s="13">
        <f t="shared" si="5"/>
        <v>1</v>
      </c>
      <c r="CX16" s="13">
        <f t="shared" si="6"/>
        <v>0</v>
      </c>
      <c r="CY16" s="13">
        <f t="shared" si="7"/>
        <v>1</v>
      </c>
      <c r="CZ16" s="13">
        <f t="shared" si="8"/>
        <v>0</v>
      </c>
      <c r="DA16" s="13">
        <f t="shared" si="9"/>
        <v>1</v>
      </c>
      <c r="DB16" s="7"/>
      <c r="DC16" s="7"/>
      <c r="DD16" s="7"/>
      <c r="DE16" s="7"/>
      <c r="DF16" s="7"/>
      <c r="DG16" s="7"/>
      <c r="DH16" s="7"/>
      <c r="DI16" s="7"/>
      <c r="DJ16" s="7"/>
      <c r="DK16" s="7"/>
    </row>
    <row r="17">
      <c r="A17" s="20" t="s">
        <v>462</v>
      </c>
      <c r="B17" s="19">
        <v>2014.0</v>
      </c>
      <c r="C17" s="20" t="s">
        <v>463</v>
      </c>
      <c r="D17" s="19" t="s">
        <v>285</v>
      </c>
      <c r="E17" s="19"/>
      <c r="F17" s="19" t="s">
        <v>109</v>
      </c>
      <c r="G17" s="19" t="s">
        <v>464</v>
      </c>
      <c r="H17" s="19" t="s">
        <v>140</v>
      </c>
      <c r="I17" s="16" t="s">
        <v>155</v>
      </c>
      <c r="J17" s="8" t="str">
        <f t="shared" si="1"/>
        <v>Industry</v>
      </c>
      <c r="K17" s="16" t="s">
        <v>465</v>
      </c>
      <c r="L17" s="16" t="s">
        <v>157</v>
      </c>
      <c r="M17" s="19" t="s">
        <v>115</v>
      </c>
      <c r="N17" s="19" t="s">
        <v>466</v>
      </c>
      <c r="O17" s="16" t="s">
        <v>221</v>
      </c>
      <c r="P17" s="19" t="s">
        <v>140</v>
      </c>
      <c r="Q17" s="19" t="s">
        <v>140</v>
      </c>
      <c r="R17" s="19" t="s">
        <v>140</v>
      </c>
      <c r="S17" s="19">
        <v>615.0</v>
      </c>
      <c r="T17" s="19">
        <v>116.0</v>
      </c>
      <c r="U17" s="19" t="s">
        <v>291</v>
      </c>
      <c r="V17" s="19">
        <v>347.0</v>
      </c>
      <c r="W17" s="25">
        <f>374</f>
        <v>374</v>
      </c>
      <c r="X17" s="25">
        <f>176+165+166</f>
        <v>507</v>
      </c>
      <c r="Y17" s="19" t="s">
        <v>272</v>
      </c>
      <c r="Z17" s="19" t="s">
        <v>160</v>
      </c>
      <c r="AA17" s="19" t="s">
        <v>467</v>
      </c>
      <c r="AB17" s="19" t="s">
        <v>468</v>
      </c>
      <c r="AC17" s="19" t="s">
        <v>122</v>
      </c>
      <c r="AD17" s="18" t="s">
        <v>443</v>
      </c>
      <c r="AE17" s="19" t="s">
        <v>469</v>
      </c>
      <c r="AF17" s="19"/>
      <c r="AG17" s="19" t="s">
        <v>470</v>
      </c>
      <c r="AH17" s="19"/>
      <c r="AI17" s="19"/>
      <c r="AJ17" s="19"/>
      <c r="AK17" s="19"/>
      <c r="AL17" s="19"/>
      <c r="AM17" s="19"/>
      <c r="AN17" s="19"/>
      <c r="AO17" s="19"/>
      <c r="AP17" s="19"/>
      <c r="AQ17" s="19"/>
      <c r="AR17" s="19" t="s">
        <v>165</v>
      </c>
      <c r="AS17" s="19" t="s">
        <v>471</v>
      </c>
      <c r="AT17" s="19" t="s">
        <v>167</v>
      </c>
      <c r="AU17" s="19" t="s">
        <v>116</v>
      </c>
      <c r="AV17" s="19" t="s">
        <v>169</v>
      </c>
      <c r="AW17" s="19" t="s">
        <v>472</v>
      </c>
      <c r="AX17" s="16" t="s">
        <v>473</v>
      </c>
      <c r="AY17" s="19" t="s">
        <v>474</v>
      </c>
      <c r="AZ17" s="26">
        <v>43093.0</v>
      </c>
      <c r="BA17" s="19" t="s">
        <v>229</v>
      </c>
      <c r="BB17" s="18" t="s">
        <v>475</v>
      </c>
      <c r="BC17" s="18" t="s">
        <v>257</v>
      </c>
      <c r="BD17" s="19" t="s">
        <v>476</v>
      </c>
      <c r="BE17" s="18" t="s">
        <v>477</v>
      </c>
      <c r="BF17" s="18" t="s">
        <v>478</v>
      </c>
      <c r="BG17" s="19" t="s">
        <v>140</v>
      </c>
      <c r="BH17" s="19" t="s">
        <v>140</v>
      </c>
      <c r="BI17" s="19" t="s">
        <v>179</v>
      </c>
      <c r="BJ17" s="16" t="s">
        <v>479</v>
      </c>
      <c r="BK17" s="19" t="s">
        <v>140</v>
      </c>
      <c r="BL17" s="16" t="s">
        <v>480</v>
      </c>
      <c r="BM17" s="15" t="s">
        <v>481</v>
      </c>
      <c r="BN17" s="15" t="s">
        <v>482</v>
      </c>
      <c r="BO17" s="19" t="s">
        <v>116</v>
      </c>
      <c r="BP17" s="19" t="s">
        <v>140</v>
      </c>
      <c r="BQ17" s="27">
        <v>43102.0</v>
      </c>
      <c r="BR17" s="19">
        <v>1.0</v>
      </c>
      <c r="BS17" s="19" t="s">
        <v>263</v>
      </c>
      <c r="BT17" s="19">
        <v>1.0</v>
      </c>
      <c r="BU17" s="19" t="s">
        <v>116</v>
      </c>
      <c r="BV17" s="19" t="s">
        <v>116</v>
      </c>
      <c r="BW17" s="19" t="s">
        <v>129</v>
      </c>
      <c r="BX17" s="19" t="s">
        <v>182</v>
      </c>
      <c r="BY17" s="19" t="s">
        <v>145</v>
      </c>
      <c r="BZ17" s="19" t="s">
        <v>116</v>
      </c>
      <c r="CA17" s="19" t="s">
        <v>129</v>
      </c>
      <c r="CB17" s="19"/>
      <c r="CC17" s="19" t="s">
        <v>140</v>
      </c>
      <c r="CD17" s="19" t="s">
        <v>483</v>
      </c>
      <c r="CE17" s="19" t="s">
        <v>140</v>
      </c>
      <c r="CF17" s="19" t="s">
        <v>484</v>
      </c>
      <c r="CG17" s="19" t="s">
        <v>140</v>
      </c>
      <c r="CH17" s="19" t="s">
        <v>140</v>
      </c>
      <c r="CI17" s="19" t="s">
        <v>485</v>
      </c>
      <c r="CJ17" s="19" t="s">
        <v>140</v>
      </c>
      <c r="CK17" s="19" t="s">
        <v>486</v>
      </c>
      <c r="CL17" s="19" t="s">
        <v>116</v>
      </c>
      <c r="CM17" s="19"/>
      <c r="CN17" s="19"/>
      <c r="CO17" s="19"/>
      <c r="CP17" s="19" t="s">
        <v>116</v>
      </c>
      <c r="CQ17" s="19" t="s">
        <v>129</v>
      </c>
      <c r="CR17" s="19" t="s">
        <v>116</v>
      </c>
      <c r="CS17" s="19" t="s">
        <v>129</v>
      </c>
      <c r="CT17" s="13">
        <f t="shared" si="2"/>
        <v>1</v>
      </c>
      <c r="CU17" s="13">
        <f t="shared" si="3"/>
        <v>1</v>
      </c>
      <c r="CV17" s="13">
        <f t="shared" si="4"/>
        <v>1</v>
      </c>
      <c r="CW17" s="13">
        <f t="shared" si="5"/>
        <v>0</v>
      </c>
      <c r="CX17" s="13">
        <f t="shared" si="6"/>
        <v>0</v>
      </c>
      <c r="CY17" s="13">
        <f t="shared" si="7"/>
        <v>1</v>
      </c>
      <c r="CZ17" s="13">
        <f t="shared" si="8"/>
        <v>1</v>
      </c>
      <c r="DA17" s="13">
        <f t="shared" si="9"/>
        <v>0</v>
      </c>
      <c r="DB17" s="7"/>
      <c r="DC17" s="7"/>
      <c r="DD17" s="7"/>
      <c r="DE17" s="7"/>
      <c r="DF17" s="7"/>
      <c r="DG17" s="7"/>
      <c r="DH17" s="7"/>
      <c r="DI17" s="7"/>
      <c r="DJ17" s="7"/>
      <c r="DK17" s="7"/>
    </row>
    <row r="18">
      <c r="A18" s="14" t="s">
        <v>487</v>
      </c>
      <c r="B18" s="9">
        <v>2007.0</v>
      </c>
      <c r="C18" s="14" t="s">
        <v>488</v>
      </c>
      <c r="D18" s="9" t="s">
        <v>189</v>
      </c>
      <c r="E18" s="9"/>
      <c r="F18" s="9" t="s">
        <v>109</v>
      </c>
      <c r="G18" s="9" t="s">
        <v>154</v>
      </c>
      <c r="H18" s="9" t="s">
        <v>116</v>
      </c>
      <c r="I18" s="8" t="s">
        <v>155</v>
      </c>
      <c r="J18" s="8" t="str">
        <f t="shared" si="1"/>
        <v>Industry</v>
      </c>
      <c r="K18" s="8" t="s">
        <v>489</v>
      </c>
      <c r="L18" s="8" t="s">
        <v>219</v>
      </c>
      <c r="M18" s="9" t="s">
        <v>490</v>
      </c>
      <c r="N18" s="9" t="s">
        <v>115</v>
      </c>
      <c r="O18" s="8" t="s">
        <v>111</v>
      </c>
      <c r="P18" s="9" t="s">
        <v>116</v>
      </c>
      <c r="Q18" s="9" t="s">
        <v>140</v>
      </c>
      <c r="R18" s="9" t="s">
        <v>140</v>
      </c>
      <c r="S18" s="9">
        <v>24.0</v>
      </c>
      <c r="T18" s="9">
        <v>8.0</v>
      </c>
      <c r="U18" s="9" t="s">
        <v>158</v>
      </c>
      <c r="V18" s="9">
        <v>7.0</v>
      </c>
      <c r="W18" s="9">
        <v>17.0</v>
      </c>
      <c r="X18" s="9">
        <f>0.71*S18</f>
        <v>17.04</v>
      </c>
      <c r="Y18" s="9" t="s">
        <v>272</v>
      </c>
      <c r="Z18" s="9" t="s">
        <v>160</v>
      </c>
      <c r="AA18" s="9" t="s">
        <v>491</v>
      </c>
      <c r="AB18" s="9" t="s">
        <v>492</v>
      </c>
      <c r="AC18" s="9" t="s">
        <v>122</v>
      </c>
      <c r="AD18" s="11" t="s">
        <v>245</v>
      </c>
      <c r="AE18" s="9" t="s">
        <v>247</v>
      </c>
      <c r="AF18" s="9"/>
      <c r="AG18" s="9" t="s">
        <v>247</v>
      </c>
      <c r="AH18" s="9"/>
      <c r="AI18" s="9"/>
      <c r="AJ18" s="9"/>
      <c r="AK18" s="9"/>
      <c r="AL18" s="9"/>
      <c r="AM18" s="9"/>
      <c r="AN18" s="9"/>
      <c r="AO18" s="9"/>
      <c r="AP18" s="9"/>
      <c r="AQ18" s="9"/>
      <c r="AR18" s="9" t="s">
        <v>165</v>
      </c>
      <c r="AS18" s="9" t="s">
        <v>493</v>
      </c>
      <c r="AT18" s="9" t="s">
        <v>167</v>
      </c>
      <c r="AU18" s="9" t="s">
        <v>494</v>
      </c>
      <c r="AV18" s="9" t="s">
        <v>221</v>
      </c>
      <c r="AW18" s="9" t="s">
        <v>170</v>
      </c>
      <c r="AX18" s="8" t="s">
        <v>495</v>
      </c>
      <c r="AY18" s="9" t="s">
        <v>496</v>
      </c>
      <c r="AZ18" s="9">
        <v>7.0</v>
      </c>
      <c r="BA18" s="9" t="s">
        <v>173</v>
      </c>
      <c r="BB18" s="11" t="s">
        <v>497</v>
      </c>
      <c r="BC18" s="11" t="s">
        <v>257</v>
      </c>
      <c r="BD18" s="9" t="s">
        <v>111</v>
      </c>
      <c r="BE18" s="11" t="s">
        <v>111</v>
      </c>
      <c r="BF18" s="11" t="s">
        <v>111</v>
      </c>
      <c r="BG18" s="9" t="s">
        <v>116</v>
      </c>
      <c r="BH18" s="9" t="s">
        <v>116</v>
      </c>
      <c r="BI18" s="9" t="s">
        <v>179</v>
      </c>
      <c r="BJ18" s="8" t="s">
        <v>498</v>
      </c>
      <c r="BK18" s="9" t="s">
        <v>116</v>
      </c>
      <c r="BL18" s="8"/>
      <c r="BM18" s="11"/>
      <c r="BN18" s="11"/>
      <c r="BO18" s="9" t="s">
        <v>116</v>
      </c>
      <c r="BP18" s="9" t="s">
        <v>140</v>
      </c>
      <c r="BQ18" s="9" t="s">
        <v>111</v>
      </c>
      <c r="BR18" s="9">
        <v>1.0</v>
      </c>
      <c r="BS18" s="9" t="s">
        <v>263</v>
      </c>
      <c r="BT18" s="9">
        <v>1.0</v>
      </c>
      <c r="BU18" s="9" t="s">
        <v>116</v>
      </c>
      <c r="BV18" s="9" t="s">
        <v>140</v>
      </c>
      <c r="BW18" s="9" t="s">
        <v>499</v>
      </c>
      <c r="BX18" s="9" t="s">
        <v>182</v>
      </c>
      <c r="BY18" s="9" t="s">
        <v>145</v>
      </c>
      <c r="BZ18" s="9" t="s">
        <v>140</v>
      </c>
      <c r="CA18" s="9" t="s">
        <v>500</v>
      </c>
      <c r="CB18" s="9"/>
      <c r="CC18" s="9" t="s">
        <v>116</v>
      </c>
      <c r="CD18" s="9" t="s">
        <v>129</v>
      </c>
      <c r="CE18" s="9" t="s">
        <v>116</v>
      </c>
      <c r="CF18" s="9" t="s">
        <v>129</v>
      </c>
      <c r="CG18" s="9" t="s">
        <v>116</v>
      </c>
      <c r="CH18" s="9" t="s">
        <v>116</v>
      </c>
      <c r="CI18" s="9"/>
      <c r="CJ18" s="9" t="s">
        <v>116</v>
      </c>
      <c r="CK18" s="9" t="s">
        <v>129</v>
      </c>
      <c r="CL18" s="9" t="s">
        <v>116</v>
      </c>
      <c r="CM18" s="9"/>
      <c r="CN18" s="9"/>
      <c r="CO18" s="9"/>
      <c r="CP18" s="9" t="s">
        <v>116</v>
      </c>
      <c r="CQ18" s="9" t="s">
        <v>129</v>
      </c>
      <c r="CR18" s="9" t="s">
        <v>116</v>
      </c>
      <c r="CS18" s="9" t="s">
        <v>129</v>
      </c>
      <c r="CT18" s="13">
        <f t="shared" si="2"/>
        <v>0</v>
      </c>
      <c r="CU18" s="13">
        <f t="shared" si="3"/>
        <v>0</v>
      </c>
      <c r="CV18" s="13">
        <f t="shared" si="4"/>
        <v>0</v>
      </c>
      <c r="CW18" s="13">
        <f t="shared" si="5"/>
        <v>0</v>
      </c>
      <c r="CX18" s="13">
        <f t="shared" si="6"/>
        <v>0</v>
      </c>
      <c r="CY18" s="13">
        <f t="shared" si="7"/>
        <v>0</v>
      </c>
      <c r="CZ18" s="13">
        <f t="shared" si="8"/>
        <v>0</v>
      </c>
      <c r="DA18" s="13">
        <f t="shared" si="9"/>
        <v>0</v>
      </c>
      <c r="DB18" s="7"/>
      <c r="DC18" s="7"/>
      <c r="DD18" s="7"/>
      <c r="DE18" s="7"/>
      <c r="DF18" s="7"/>
      <c r="DG18" s="7"/>
      <c r="DH18" s="7"/>
      <c r="DI18" s="7"/>
      <c r="DJ18" s="7"/>
      <c r="DK18" s="7"/>
    </row>
    <row r="19">
      <c r="A19" s="14" t="s">
        <v>501</v>
      </c>
      <c r="B19" s="9">
        <v>2007.0</v>
      </c>
      <c r="C19" s="14" t="s">
        <v>502</v>
      </c>
      <c r="D19" s="9" t="s">
        <v>503</v>
      </c>
      <c r="E19" s="9"/>
      <c r="F19" s="9" t="s">
        <v>109</v>
      </c>
      <c r="G19" s="9" t="s">
        <v>154</v>
      </c>
      <c r="H19" s="9" t="s">
        <v>116</v>
      </c>
      <c r="I19" s="8" t="s">
        <v>155</v>
      </c>
      <c r="J19" s="8" t="str">
        <f t="shared" si="1"/>
        <v>Industry</v>
      </c>
      <c r="K19" s="8" t="s">
        <v>489</v>
      </c>
      <c r="L19" s="8" t="s">
        <v>114</v>
      </c>
      <c r="M19" s="9" t="s">
        <v>490</v>
      </c>
      <c r="N19" s="9" t="s">
        <v>115</v>
      </c>
      <c r="O19" s="8" t="s">
        <v>111</v>
      </c>
      <c r="P19" s="9" t="s">
        <v>116</v>
      </c>
      <c r="Q19" s="9" t="s">
        <v>140</v>
      </c>
      <c r="R19" s="9" t="s">
        <v>140</v>
      </c>
      <c r="S19" s="9">
        <v>26.0</v>
      </c>
      <c r="T19" s="9">
        <v>9.0</v>
      </c>
      <c r="U19" s="9" t="s">
        <v>158</v>
      </c>
      <c r="V19" s="9">
        <v>8.0</v>
      </c>
      <c r="W19" s="9">
        <v>26.0</v>
      </c>
      <c r="X19" s="9" t="s">
        <v>111</v>
      </c>
      <c r="Y19" s="9" t="s">
        <v>272</v>
      </c>
      <c r="Z19" s="9" t="s">
        <v>160</v>
      </c>
      <c r="AA19" s="9" t="s">
        <v>504</v>
      </c>
      <c r="AB19" s="9" t="s">
        <v>492</v>
      </c>
      <c r="AC19" s="9" t="s">
        <v>122</v>
      </c>
      <c r="AD19" s="11" t="s">
        <v>245</v>
      </c>
      <c r="AE19" s="9" t="s">
        <v>247</v>
      </c>
      <c r="AF19" s="9"/>
      <c r="AG19" s="9" t="s">
        <v>247</v>
      </c>
      <c r="AH19" s="9"/>
      <c r="AI19" s="9"/>
      <c r="AJ19" s="9"/>
      <c r="AK19" s="9"/>
      <c r="AL19" s="9"/>
      <c r="AM19" s="9"/>
      <c r="AN19" s="9"/>
      <c r="AO19" s="9"/>
      <c r="AP19" s="9"/>
      <c r="AQ19" s="9"/>
      <c r="AR19" s="9" t="s">
        <v>165</v>
      </c>
      <c r="AS19" s="9" t="s">
        <v>505</v>
      </c>
      <c r="AT19" s="9" t="s">
        <v>167</v>
      </c>
      <c r="AU19" s="9" t="s">
        <v>116</v>
      </c>
      <c r="AV19" s="9" t="s">
        <v>169</v>
      </c>
      <c r="AW19" s="9" t="s">
        <v>170</v>
      </c>
      <c r="AX19" s="8" t="s">
        <v>506</v>
      </c>
      <c r="AY19" s="9" t="s">
        <v>507</v>
      </c>
      <c r="AZ19" s="9">
        <v>7.0</v>
      </c>
      <c r="BA19" s="9" t="s">
        <v>173</v>
      </c>
      <c r="BB19" s="11" t="s">
        <v>508</v>
      </c>
      <c r="BC19" s="11" t="s">
        <v>175</v>
      </c>
      <c r="BD19" s="9" t="s">
        <v>111</v>
      </c>
      <c r="BE19" s="11" t="s">
        <v>111</v>
      </c>
      <c r="BF19" s="11" t="s">
        <v>111</v>
      </c>
      <c r="BG19" s="9" t="s">
        <v>116</v>
      </c>
      <c r="BH19" s="9" t="s">
        <v>140</v>
      </c>
      <c r="BI19" s="9" t="s">
        <v>179</v>
      </c>
      <c r="BJ19" s="8" t="s">
        <v>321</v>
      </c>
      <c r="BK19" s="9" t="s">
        <v>116</v>
      </c>
      <c r="BL19" s="8"/>
      <c r="BM19" s="11"/>
      <c r="BN19" s="11"/>
      <c r="BO19" s="9" t="s">
        <v>116</v>
      </c>
      <c r="BP19" s="9" t="s">
        <v>116</v>
      </c>
      <c r="BQ19" s="9" t="s">
        <v>111</v>
      </c>
      <c r="BR19" s="9">
        <v>0.0</v>
      </c>
      <c r="BS19" s="9" t="s">
        <v>181</v>
      </c>
      <c r="BT19" s="9">
        <v>1.0</v>
      </c>
      <c r="BU19" s="9" t="s">
        <v>116</v>
      </c>
      <c r="BV19" s="9" t="s">
        <v>116</v>
      </c>
      <c r="BW19" s="9" t="s">
        <v>129</v>
      </c>
      <c r="BX19" s="9" t="s">
        <v>182</v>
      </c>
      <c r="BY19" s="9" t="s">
        <v>183</v>
      </c>
      <c r="BZ19" s="9" t="s">
        <v>116</v>
      </c>
      <c r="CA19" s="9" t="s">
        <v>129</v>
      </c>
      <c r="CB19" s="9"/>
      <c r="CC19" s="9" t="s">
        <v>116</v>
      </c>
      <c r="CD19" s="9" t="s">
        <v>129</v>
      </c>
      <c r="CE19" s="9" t="s">
        <v>116</v>
      </c>
      <c r="CF19" s="9" t="s">
        <v>129</v>
      </c>
      <c r="CG19" s="9" t="s">
        <v>116</v>
      </c>
      <c r="CH19" s="9" t="s">
        <v>116</v>
      </c>
      <c r="CI19" s="9"/>
      <c r="CJ19" s="9" t="s">
        <v>116</v>
      </c>
      <c r="CK19" s="9" t="s">
        <v>129</v>
      </c>
      <c r="CL19" s="9" t="s">
        <v>116</v>
      </c>
      <c r="CM19" s="9"/>
      <c r="CN19" s="9"/>
      <c r="CO19" s="9"/>
      <c r="CP19" s="9" t="s">
        <v>116</v>
      </c>
      <c r="CQ19" s="9" t="s">
        <v>129</v>
      </c>
      <c r="CR19" s="9" t="s">
        <v>116</v>
      </c>
      <c r="CS19" s="9" t="s">
        <v>129</v>
      </c>
      <c r="CT19" s="13">
        <f t="shared" si="2"/>
        <v>0</v>
      </c>
      <c r="CU19" s="13">
        <f t="shared" si="3"/>
        <v>0</v>
      </c>
      <c r="CV19" s="13">
        <f t="shared" si="4"/>
        <v>0</v>
      </c>
      <c r="CW19" s="13">
        <f t="shared" si="5"/>
        <v>0</v>
      </c>
      <c r="CX19" s="13">
        <f t="shared" si="6"/>
        <v>0</v>
      </c>
      <c r="CY19" s="13">
        <f t="shared" si="7"/>
        <v>0</v>
      </c>
      <c r="CZ19" s="13">
        <f t="shared" si="8"/>
        <v>0</v>
      </c>
      <c r="DA19" s="13">
        <f t="shared" si="9"/>
        <v>0</v>
      </c>
      <c r="DB19" s="7"/>
      <c r="DC19" s="7"/>
      <c r="DD19" s="7"/>
      <c r="DE19" s="7"/>
      <c r="DF19" s="7"/>
      <c r="DG19" s="7"/>
      <c r="DH19" s="7"/>
      <c r="DI19" s="7"/>
      <c r="DJ19" s="7"/>
      <c r="DK19" s="7"/>
    </row>
    <row r="20">
      <c r="A20" s="14" t="s">
        <v>509</v>
      </c>
      <c r="B20" s="9">
        <v>2003.0</v>
      </c>
      <c r="C20" s="14" t="s">
        <v>510</v>
      </c>
      <c r="D20" s="9" t="s">
        <v>189</v>
      </c>
      <c r="E20" s="9"/>
      <c r="F20" s="9" t="s">
        <v>109</v>
      </c>
      <c r="G20" s="9" t="s">
        <v>154</v>
      </c>
      <c r="H20" s="9" t="s">
        <v>116</v>
      </c>
      <c r="I20" s="8" t="s">
        <v>155</v>
      </c>
      <c r="J20" s="8" t="str">
        <f t="shared" si="1"/>
        <v>Industry</v>
      </c>
      <c r="K20" s="8" t="s">
        <v>489</v>
      </c>
      <c r="L20" s="8" t="s">
        <v>219</v>
      </c>
      <c r="M20" s="9" t="s">
        <v>490</v>
      </c>
      <c r="N20" s="9" t="s">
        <v>115</v>
      </c>
      <c r="O20" s="8" t="s">
        <v>111</v>
      </c>
      <c r="P20" s="9" t="s">
        <v>116</v>
      </c>
      <c r="Q20" s="9" t="s">
        <v>140</v>
      </c>
      <c r="R20" s="9" t="s">
        <v>140</v>
      </c>
      <c r="S20" s="9">
        <v>24.0</v>
      </c>
      <c r="T20" s="9">
        <v>8.0</v>
      </c>
      <c r="U20" s="9" t="s">
        <v>158</v>
      </c>
      <c r="V20" s="9">
        <v>7.0</v>
      </c>
      <c r="W20" s="9">
        <v>23.0</v>
      </c>
      <c r="X20" s="9" t="s">
        <v>111</v>
      </c>
      <c r="Y20" s="9" t="s">
        <v>272</v>
      </c>
      <c r="Z20" s="9" t="s">
        <v>160</v>
      </c>
      <c r="AA20" s="9" t="s">
        <v>511</v>
      </c>
      <c r="AB20" s="9" t="s">
        <v>492</v>
      </c>
      <c r="AC20" s="9" t="s">
        <v>122</v>
      </c>
      <c r="AD20" s="11" t="s">
        <v>245</v>
      </c>
      <c r="AE20" s="9" t="s">
        <v>248</v>
      </c>
      <c r="AF20" s="9"/>
      <c r="AG20" s="9" t="s">
        <v>248</v>
      </c>
      <c r="AH20" s="9"/>
      <c r="AI20" s="9"/>
      <c r="AJ20" s="9"/>
      <c r="AK20" s="9"/>
      <c r="AL20" s="9"/>
      <c r="AM20" s="9"/>
      <c r="AN20" s="9"/>
      <c r="AO20" s="9"/>
      <c r="AP20" s="9"/>
      <c r="AQ20" s="9"/>
      <c r="AR20" s="9" t="s">
        <v>165</v>
      </c>
      <c r="AS20" s="9" t="s">
        <v>512</v>
      </c>
      <c r="AT20" s="9" t="s">
        <v>167</v>
      </c>
      <c r="AU20" s="9" t="s">
        <v>116</v>
      </c>
      <c r="AV20" s="9" t="s">
        <v>169</v>
      </c>
      <c r="AW20" s="9" t="s">
        <v>170</v>
      </c>
      <c r="AX20" s="8" t="s">
        <v>513</v>
      </c>
      <c r="AY20" s="9" t="s">
        <v>507</v>
      </c>
      <c r="AZ20" s="9">
        <v>7.0</v>
      </c>
      <c r="BA20" s="9" t="s">
        <v>173</v>
      </c>
      <c r="BB20" s="11" t="s">
        <v>514</v>
      </c>
      <c r="BC20" s="11" t="s">
        <v>175</v>
      </c>
      <c r="BD20" s="9" t="s">
        <v>515</v>
      </c>
      <c r="BE20" s="11" t="s">
        <v>516</v>
      </c>
      <c r="BF20" s="11" t="s">
        <v>517</v>
      </c>
      <c r="BG20" s="9" t="s">
        <v>140</v>
      </c>
      <c r="BH20" s="9" t="s">
        <v>116</v>
      </c>
      <c r="BI20" s="9" t="s">
        <v>179</v>
      </c>
      <c r="BJ20" s="8" t="s">
        <v>321</v>
      </c>
      <c r="BK20" s="9" t="s">
        <v>116</v>
      </c>
      <c r="BL20" s="8"/>
      <c r="BM20" s="11"/>
      <c r="BN20" s="11"/>
      <c r="BO20" s="9" t="s">
        <v>116</v>
      </c>
      <c r="BP20" s="9" t="s">
        <v>116</v>
      </c>
      <c r="BQ20" s="9" t="s">
        <v>111</v>
      </c>
      <c r="BR20" s="9">
        <v>0.0</v>
      </c>
      <c r="BS20" s="9" t="s">
        <v>181</v>
      </c>
      <c r="BT20" s="9">
        <v>1.0</v>
      </c>
      <c r="BU20" s="9" t="s">
        <v>116</v>
      </c>
      <c r="BV20" s="9" t="s">
        <v>116</v>
      </c>
      <c r="BW20" s="9" t="s">
        <v>129</v>
      </c>
      <c r="BX20" s="9" t="s">
        <v>182</v>
      </c>
      <c r="BY20" s="9" t="s">
        <v>183</v>
      </c>
      <c r="BZ20" s="9" t="s">
        <v>116</v>
      </c>
      <c r="CA20" s="9" t="s">
        <v>129</v>
      </c>
      <c r="CB20" s="9"/>
      <c r="CC20" s="9" t="s">
        <v>116</v>
      </c>
      <c r="CD20" s="9" t="s">
        <v>129</v>
      </c>
      <c r="CE20" s="9" t="s">
        <v>116</v>
      </c>
      <c r="CF20" s="9" t="s">
        <v>129</v>
      </c>
      <c r="CG20" s="9" t="s">
        <v>116</v>
      </c>
      <c r="CH20" s="9" t="s">
        <v>116</v>
      </c>
      <c r="CI20" s="9"/>
      <c r="CJ20" s="9" t="s">
        <v>116</v>
      </c>
      <c r="CK20" s="9" t="s">
        <v>111</v>
      </c>
      <c r="CL20" s="9" t="s">
        <v>116</v>
      </c>
      <c r="CM20" s="9"/>
      <c r="CN20" s="9"/>
      <c r="CO20" s="9"/>
      <c r="CP20" s="9" t="s">
        <v>116</v>
      </c>
      <c r="CQ20" s="9" t="s">
        <v>129</v>
      </c>
      <c r="CR20" s="9" t="s">
        <v>116</v>
      </c>
      <c r="CS20" s="9" t="s">
        <v>129</v>
      </c>
      <c r="CT20" s="13">
        <f t="shared" si="2"/>
        <v>0</v>
      </c>
      <c r="CU20" s="13">
        <f t="shared" si="3"/>
        <v>0</v>
      </c>
      <c r="CV20" s="13">
        <f t="shared" si="4"/>
        <v>0</v>
      </c>
      <c r="CW20" s="13">
        <f t="shared" si="5"/>
        <v>0</v>
      </c>
      <c r="CX20" s="13">
        <f t="shared" si="6"/>
        <v>0</v>
      </c>
      <c r="CY20" s="13">
        <f t="shared" si="7"/>
        <v>0</v>
      </c>
      <c r="CZ20" s="13">
        <f t="shared" si="8"/>
        <v>0</v>
      </c>
      <c r="DA20" s="13">
        <f t="shared" si="9"/>
        <v>0</v>
      </c>
      <c r="DB20" s="7"/>
      <c r="DC20" s="7"/>
      <c r="DD20" s="7"/>
      <c r="DE20" s="7"/>
      <c r="DF20" s="7"/>
      <c r="DG20" s="7"/>
      <c r="DH20" s="7"/>
      <c r="DI20" s="7"/>
      <c r="DJ20" s="7"/>
      <c r="DK20" s="7"/>
    </row>
    <row r="21">
      <c r="A21" s="14" t="s">
        <v>518</v>
      </c>
      <c r="B21" s="9">
        <v>2005.0</v>
      </c>
      <c r="C21" s="14" t="s">
        <v>519</v>
      </c>
      <c r="D21" s="9" t="s">
        <v>189</v>
      </c>
      <c r="E21" s="9"/>
      <c r="F21" s="9" t="s">
        <v>109</v>
      </c>
      <c r="G21" s="9" t="s">
        <v>154</v>
      </c>
      <c r="H21" s="9" t="s">
        <v>116</v>
      </c>
      <c r="I21" s="8" t="s">
        <v>155</v>
      </c>
      <c r="J21" s="8" t="str">
        <f t="shared" si="1"/>
        <v>Industry</v>
      </c>
      <c r="K21" s="8" t="s">
        <v>520</v>
      </c>
      <c r="L21" s="8" t="s">
        <v>368</v>
      </c>
      <c r="M21" s="9" t="s">
        <v>521</v>
      </c>
      <c r="N21" s="9" t="s">
        <v>115</v>
      </c>
      <c r="O21" s="8" t="s">
        <v>111</v>
      </c>
      <c r="P21" s="9" t="s">
        <v>116</v>
      </c>
      <c r="Q21" s="9" t="s">
        <v>140</v>
      </c>
      <c r="R21" s="9" t="s">
        <v>140</v>
      </c>
      <c r="S21" s="9">
        <v>30.0</v>
      </c>
      <c r="T21" s="9">
        <v>8.0</v>
      </c>
      <c r="U21" s="9" t="s">
        <v>158</v>
      </c>
      <c r="V21" s="9">
        <v>7.0</v>
      </c>
      <c r="W21" s="9">
        <v>15.0</v>
      </c>
      <c r="X21" s="9" t="s">
        <v>111</v>
      </c>
      <c r="Y21" s="9" t="s">
        <v>272</v>
      </c>
      <c r="Z21" s="9" t="s">
        <v>160</v>
      </c>
      <c r="AA21" s="9" t="s">
        <v>522</v>
      </c>
      <c r="AB21" s="9" t="s">
        <v>523</v>
      </c>
      <c r="AC21" s="9" t="s">
        <v>122</v>
      </c>
      <c r="AD21" s="11" t="s">
        <v>245</v>
      </c>
      <c r="AE21" s="9" t="s">
        <v>524</v>
      </c>
      <c r="AF21" s="9"/>
      <c r="AG21" s="9" t="s">
        <v>524</v>
      </c>
      <c r="AH21" s="9"/>
      <c r="AI21" s="9"/>
      <c r="AJ21" s="9"/>
      <c r="AK21" s="9"/>
      <c r="AL21" s="9"/>
      <c r="AM21" s="9"/>
      <c r="AN21" s="9"/>
      <c r="AO21" s="9"/>
      <c r="AP21" s="9"/>
      <c r="AQ21" s="9"/>
      <c r="AR21" s="9" t="s">
        <v>165</v>
      </c>
      <c r="AS21" s="9" t="s">
        <v>525</v>
      </c>
      <c r="AT21" s="9" t="s">
        <v>167</v>
      </c>
      <c r="AU21" s="9" t="s">
        <v>526</v>
      </c>
      <c r="AV21" s="9" t="s">
        <v>221</v>
      </c>
      <c r="AW21" s="9" t="s">
        <v>170</v>
      </c>
      <c r="AX21" s="8" t="s">
        <v>527</v>
      </c>
      <c r="AY21" s="9" t="s">
        <v>528</v>
      </c>
      <c r="AZ21" s="9">
        <v>12.0</v>
      </c>
      <c r="BA21" s="9" t="s">
        <v>173</v>
      </c>
      <c r="BB21" s="11" t="s">
        <v>529</v>
      </c>
      <c r="BC21" s="11" t="s">
        <v>136</v>
      </c>
      <c r="BD21" s="9" t="s">
        <v>530</v>
      </c>
      <c r="BE21" s="11" t="s">
        <v>531</v>
      </c>
      <c r="BF21" s="11" t="s">
        <v>517</v>
      </c>
      <c r="BG21" s="9" t="s">
        <v>140</v>
      </c>
      <c r="BH21" s="9" t="s">
        <v>116</v>
      </c>
      <c r="BI21" s="9" t="s">
        <v>179</v>
      </c>
      <c r="BJ21" s="8" t="s">
        <v>532</v>
      </c>
      <c r="BK21" s="9" t="s">
        <v>116</v>
      </c>
      <c r="BL21" s="8"/>
      <c r="BM21" s="11"/>
      <c r="BN21" s="11"/>
      <c r="BO21" s="9" t="s">
        <v>116</v>
      </c>
      <c r="BP21" s="9" t="s">
        <v>533</v>
      </c>
      <c r="BQ21" s="9">
        <v>3.0</v>
      </c>
      <c r="BR21" s="9">
        <v>1.0</v>
      </c>
      <c r="BS21" s="9" t="s">
        <v>263</v>
      </c>
      <c r="BT21" s="9">
        <v>1.0</v>
      </c>
      <c r="BU21" s="9" t="s">
        <v>116</v>
      </c>
      <c r="BV21" s="9" t="s">
        <v>534</v>
      </c>
      <c r="BW21" s="9" t="s">
        <v>129</v>
      </c>
      <c r="BX21" s="9" t="s">
        <v>182</v>
      </c>
      <c r="BY21" s="9" t="s">
        <v>183</v>
      </c>
      <c r="BZ21" s="9" t="s">
        <v>116</v>
      </c>
      <c r="CA21" s="9"/>
      <c r="CB21" s="9"/>
      <c r="CC21" s="9" t="s">
        <v>116</v>
      </c>
      <c r="CD21" s="9" t="s">
        <v>129</v>
      </c>
      <c r="CE21" s="9" t="s">
        <v>116</v>
      </c>
      <c r="CF21" s="9" t="s">
        <v>129</v>
      </c>
      <c r="CG21" s="9" t="s">
        <v>116</v>
      </c>
      <c r="CH21" s="9" t="s">
        <v>116</v>
      </c>
      <c r="CI21" s="9"/>
      <c r="CJ21" s="9" t="s">
        <v>116</v>
      </c>
      <c r="CK21" s="9" t="s">
        <v>129</v>
      </c>
      <c r="CL21" s="9" t="s">
        <v>116</v>
      </c>
      <c r="CM21" s="9"/>
      <c r="CN21" s="9"/>
      <c r="CO21" s="9"/>
      <c r="CP21" s="9" t="s">
        <v>116</v>
      </c>
      <c r="CQ21" s="9" t="s">
        <v>129</v>
      </c>
      <c r="CR21" s="9" t="s">
        <v>116</v>
      </c>
      <c r="CS21" s="9" t="s">
        <v>129</v>
      </c>
      <c r="CT21" s="13">
        <f t="shared" si="2"/>
        <v>0</v>
      </c>
      <c r="CU21" s="13">
        <f t="shared" si="3"/>
        <v>0</v>
      </c>
      <c r="CV21" s="13">
        <f t="shared" si="4"/>
        <v>0</v>
      </c>
      <c r="CW21" s="13">
        <f t="shared" si="5"/>
        <v>0</v>
      </c>
      <c r="CX21" s="13">
        <f t="shared" si="6"/>
        <v>0</v>
      </c>
      <c r="CY21" s="13">
        <f t="shared" si="7"/>
        <v>0</v>
      </c>
      <c r="CZ21" s="13">
        <f t="shared" si="8"/>
        <v>0</v>
      </c>
      <c r="DA21" s="13">
        <f t="shared" si="9"/>
        <v>0</v>
      </c>
      <c r="DB21" s="7"/>
      <c r="DC21" s="7"/>
      <c r="DD21" s="7"/>
      <c r="DE21" s="7"/>
      <c r="DF21" s="7"/>
      <c r="DG21" s="7"/>
      <c r="DH21" s="7"/>
      <c r="DI21" s="7"/>
      <c r="DJ21" s="7"/>
      <c r="DK21" s="7"/>
    </row>
    <row r="22">
      <c r="A22" s="11" t="s">
        <v>535</v>
      </c>
      <c r="B22" s="9">
        <v>2005.0</v>
      </c>
      <c r="C22" s="14" t="s">
        <v>536</v>
      </c>
      <c r="D22" s="9" t="s">
        <v>537</v>
      </c>
      <c r="E22" s="9" t="s">
        <v>538</v>
      </c>
      <c r="F22" s="9" t="s">
        <v>109</v>
      </c>
      <c r="G22" s="9" t="s">
        <v>154</v>
      </c>
      <c r="H22" s="9" t="s">
        <v>140</v>
      </c>
      <c r="I22" s="8" t="s">
        <v>539</v>
      </c>
      <c r="J22" s="8" t="str">
        <f t="shared" si="1"/>
        <v>Government</v>
      </c>
      <c r="K22" s="8" t="s">
        <v>540</v>
      </c>
      <c r="L22" s="8" t="s">
        <v>114</v>
      </c>
      <c r="M22" s="9" t="s">
        <v>221</v>
      </c>
      <c r="N22" s="9" t="s">
        <v>115</v>
      </c>
      <c r="O22" s="8" t="s">
        <v>111</v>
      </c>
      <c r="P22" s="9" t="s">
        <v>116</v>
      </c>
      <c r="Q22" s="9" t="s">
        <v>140</v>
      </c>
      <c r="R22" s="9" t="s">
        <v>111</v>
      </c>
      <c r="S22" s="9">
        <v>101.0</v>
      </c>
      <c r="T22" s="9">
        <v>16.0</v>
      </c>
      <c r="U22" s="9" t="s">
        <v>291</v>
      </c>
      <c r="V22" s="9">
        <v>16.0</v>
      </c>
      <c r="W22" s="9">
        <v>19.0</v>
      </c>
      <c r="X22" s="9">
        <v>67.0</v>
      </c>
      <c r="Y22" s="9" t="s">
        <v>159</v>
      </c>
      <c r="Z22" s="9" t="s">
        <v>111</v>
      </c>
      <c r="AA22" s="9" t="s">
        <v>541</v>
      </c>
      <c r="AB22" s="9" t="s">
        <v>542</v>
      </c>
      <c r="AC22" s="9" t="s">
        <v>122</v>
      </c>
      <c r="AD22" s="11" t="s">
        <v>123</v>
      </c>
      <c r="AE22" s="9" t="s">
        <v>196</v>
      </c>
      <c r="AF22" s="9"/>
      <c r="AG22" s="9" t="s">
        <v>196</v>
      </c>
      <c r="AH22" s="9"/>
      <c r="AI22" s="9"/>
      <c r="AJ22" s="9"/>
      <c r="AK22" s="9"/>
      <c r="AL22" s="9"/>
      <c r="AM22" s="9"/>
      <c r="AN22" s="9"/>
      <c r="AO22" s="9"/>
      <c r="AP22" s="9"/>
      <c r="AQ22" s="9"/>
      <c r="AR22" s="9" t="s">
        <v>543</v>
      </c>
      <c r="AS22" s="9" t="s">
        <v>544</v>
      </c>
      <c r="AT22" s="9" t="s">
        <v>167</v>
      </c>
      <c r="AU22" s="9" t="s">
        <v>116</v>
      </c>
      <c r="AV22" s="9" t="s">
        <v>169</v>
      </c>
      <c r="AW22" s="9" t="s">
        <v>170</v>
      </c>
      <c r="AX22" s="8" t="s">
        <v>545</v>
      </c>
      <c r="AY22" s="9" t="s">
        <v>546</v>
      </c>
      <c r="AZ22" s="9">
        <v>16.0</v>
      </c>
      <c r="BA22" s="9" t="s">
        <v>229</v>
      </c>
      <c r="BB22" s="11" t="s">
        <v>547</v>
      </c>
      <c r="BC22" s="11" t="s">
        <v>136</v>
      </c>
      <c r="BD22" s="9" t="s">
        <v>548</v>
      </c>
      <c r="BE22" s="11" t="s">
        <v>549</v>
      </c>
      <c r="BF22" s="11" t="s">
        <v>178</v>
      </c>
      <c r="BG22" s="9" t="s">
        <v>550</v>
      </c>
      <c r="BH22" s="9" t="s">
        <v>129</v>
      </c>
      <c r="BI22" s="9" t="s">
        <v>179</v>
      </c>
      <c r="BJ22" s="8" t="s">
        <v>551</v>
      </c>
      <c r="BK22" s="9" t="s">
        <v>116</v>
      </c>
      <c r="BL22" s="8"/>
      <c r="BM22" s="11"/>
      <c r="BN22" s="11"/>
      <c r="BO22" s="9" t="s">
        <v>116</v>
      </c>
      <c r="BP22" s="9" t="s">
        <v>140</v>
      </c>
      <c r="BQ22" s="9">
        <v>4.0</v>
      </c>
      <c r="BR22" s="9">
        <v>3.0</v>
      </c>
      <c r="BS22" s="9" t="s">
        <v>323</v>
      </c>
      <c r="BT22" s="9">
        <v>2.0</v>
      </c>
      <c r="BU22" s="9" t="s">
        <v>552</v>
      </c>
      <c r="BV22" s="9" t="s">
        <v>116</v>
      </c>
      <c r="BW22" s="9"/>
      <c r="BX22" s="9" t="s">
        <v>182</v>
      </c>
      <c r="BY22" s="9" t="s">
        <v>361</v>
      </c>
      <c r="BZ22" s="9" t="s">
        <v>116</v>
      </c>
      <c r="CA22" s="9"/>
      <c r="CB22" s="9"/>
      <c r="CC22" s="9" t="s">
        <v>116</v>
      </c>
      <c r="CD22" s="9"/>
      <c r="CE22" s="9" t="s">
        <v>116</v>
      </c>
      <c r="CF22" s="9"/>
      <c r="CG22" s="9" t="s">
        <v>116</v>
      </c>
      <c r="CH22" s="9" t="s">
        <v>116</v>
      </c>
      <c r="CI22" s="9"/>
      <c r="CJ22" s="9" t="s">
        <v>116</v>
      </c>
      <c r="CK22" s="9" t="s">
        <v>129</v>
      </c>
      <c r="CL22" s="9" t="s">
        <v>140</v>
      </c>
      <c r="CM22" s="9" t="s">
        <v>553</v>
      </c>
      <c r="CN22" s="9" t="s">
        <v>116</v>
      </c>
      <c r="CO22" s="9"/>
      <c r="CP22" s="9" t="s">
        <v>116</v>
      </c>
      <c r="CQ22" s="9"/>
      <c r="CR22" s="9" t="s">
        <v>116</v>
      </c>
      <c r="CS22" s="9" t="s">
        <v>262</v>
      </c>
      <c r="CT22" s="13">
        <f t="shared" si="2"/>
        <v>0</v>
      </c>
      <c r="CU22" s="13">
        <f t="shared" si="3"/>
        <v>0</v>
      </c>
      <c r="CV22" s="13">
        <f t="shared" si="4"/>
        <v>0</v>
      </c>
      <c r="CW22" s="13">
        <f t="shared" si="5"/>
        <v>1</v>
      </c>
      <c r="CX22" s="13">
        <f t="shared" si="6"/>
        <v>0</v>
      </c>
      <c r="CY22" s="13">
        <f t="shared" si="7"/>
        <v>0</v>
      </c>
      <c r="CZ22" s="13">
        <f t="shared" si="8"/>
        <v>0</v>
      </c>
      <c r="DA22" s="13">
        <f t="shared" si="9"/>
        <v>0</v>
      </c>
      <c r="DB22" s="7"/>
      <c r="DC22" s="7"/>
      <c r="DD22" s="7"/>
      <c r="DE22" s="7"/>
      <c r="DF22" s="7"/>
      <c r="DG22" s="7"/>
      <c r="DH22" s="7"/>
      <c r="DI22" s="7"/>
      <c r="DJ22" s="7"/>
      <c r="DK22" s="7"/>
    </row>
    <row r="23">
      <c r="A23" s="14" t="s">
        <v>554</v>
      </c>
      <c r="B23" s="9">
        <v>2008.0</v>
      </c>
      <c r="C23" s="14" t="s">
        <v>555</v>
      </c>
      <c r="D23" s="9" t="s">
        <v>365</v>
      </c>
      <c r="E23" s="9" t="s">
        <v>556</v>
      </c>
      <c r="F23" s="9" t="s">
        <v>109</v>
      </c>
      <c r="G23" s="9" t="s">
        <v>240</v>
      </c>
      <c r="H23" s="9" t="s">
        <v>140</v>
      </c>
      <c r="I23" s="8" t="s">
        <v>422</v>
      </c>
      <c r="J23" s="8" t="str">
        <f t="shared" si="1"/>
        <v>None reported</v>
      </c>
      <c r="K23" s="8"/>
      <c r="L23" s="8" t="s">
        <v>557</v>
      </c>
      <c r="M23" s="9" t="s">
        <v>558</v>
      </c>
      <c r="N23" s="9" t="s">
        <v>115</v>
      </c>
      <c r="O23" s="8" t="s">
        <v>111</v>
      </c>
      <c r="P23" s="9" t="s">
        <v>116</v>
      </c>
      <c r="Q23" s="9" t="s">
        <v>111</v>
      </c>
      <c r="R23" s="9" t="s">
        <v>140</v>
      </c>
      <c r="S23" s="9">
        <v>55.0</v>
      </c>
      <c r="T23" s="9">
        <v>27.0</v>
      </c>
      <c r="U23" s="9" t="s">
        <v>117</v>
      </c>
      <c r="V23" s="9">
        <v>28.0</v>
      </c>
      <c r="W23" s="9">
        <v>43.0</v>
      </c>
      <c r="X23" s="9" t="s">
        <v>111</v>
      </c>
      <c r="Y23" s="9" t="s">
        <v>192</v>
      </c>
      <c r="Z23" s="9" t="s">
        <v>222</v>
      </c>
      <c r="AA23" s="9" t="s">
        <v>193</v>
      </c>
      <c r="AB23" s="9" t="s">
        <v>194</v>
      </c>
      <c r="AC23" s="9" t="s">
        <v>122</v>
      </c>
      <c r="AD23" s="11" t="s">
        <v>123</v>
      </c>
      <c r="AE23" s="9" t="s">
        <v>124</v>
      </c>
      <c r="AF23" s="9" t="s">
        <v>559</v>
      </c>
      <c r="AG23" s="9" t="s">
        <v>126</v>
      </c>
      <c r="AH23" s="9" t="s">
        <v>560</v>
      </c>
      <c r="AI23" s="9" t="s">
        <v>196</v>
      </c>
      <c r="AJ23" s="9"/>
      <c r="AK23" s="9"/>
      <c r="AL23" s="9"/>
      <c r="AM23" s="9"/>
      <c r="AN23" s="9"/>
      <c r="AO23" s="9"/>
      <c r="AP23" s="9"/>
      <c r="AQ23" s="9"/>
      <c r="AR23" s="9" t="s">
        <v>165</v>
      </c>
      <c r="AS23" s="9" t="s">
        <v>561</v>
      </c>
      <c r="AT23" s="9" t="s">
        <v>225</v>
      </c>
      <c r="AU23" s="9" t="s">
        <v>562</v>
      </c>
      <c r="AV23" s="9" t="s">
        <v>169</v>
      </c>
      <c r="AW23" s="9" t="s">
        <v>199</v>
      </c>
      <c r="AX23" s="8" t="s">
        <v>563</v>
      </c>
      <c r="AY23" s="9" t="s">
        <v>564</v>
      </c>
      <c r="AZ23" s="9" t="s">
        <v>565</v>
      </c>
      <c r="BA23" s="9" t="s">
        <v>134</v>
      </c>
      <c r="BB23" s="11" t="s">
        <v>566</v>
      </c>
      <c r="BC23" s="11" t="s">
        <v>175</v>
      </c>
      <c r="BD23" s="9" t="s">
        <v>567</v>
      </c>
      <c r="BE23" s="11" t="s">
        <v>568</v>
      </c>
      <c r="BF23" s="11" t="s">
        <v>260</v>
      </c>
      <c r="BG23" s="9" t="s">
        <v>140</v>
      </c>
      <c r="BH23" s="9" t="s">
        <v>129</v>
      </c>
      <c r="BI23" s="9" t="s">
        <v>179</v>
      </c>
      <c r="BJ23" s="8" t="s">
        <v>569</v>
      </c>
      <c r="BK23" s="9" t="s">
        <v>116</v>
      </c>
      <c r="BL23" s="8"/>
      <c r="BM23" s="11"/>
      <c r="BN23" s="11"/>
      <c r="BO23" s="9" t="s">
        <v>570</v>
      </c>
      <c r="BP23" s="9" t="s">
        <v>116</v>
      </c>
      <c r="BQ23" s="9" t="s">
        <v>111</v>
      </c>
      <c r="BR23" s="9">
        <v>0.0</v>
      </c>
      <c r="BS23" s="9" t="s">
        <v>181</v>
      </c>
      <c r="BT23" s="9">
        <v>1.0</v>
      </c>
      <c r="BU23" s="9" t="s">
        <v>140</v>
      </c>
      <c r="BV23" s="9" t="s">
        <v>116</v>
      </c>
      <c r="BW23" s="9"/>
      <c r="BX23" s="9" t="s">
        <v>182</v>
      </c>
      <c r="BY23" s="9" t="s">
        <v>183</v>
      </c>
      <c r="BZ23" s="9" t="s">
        <v>140</v>
      </c>
      <c r="CA23" s="9" t="s">
        <v>571</v>
      </c>
      <c r="CB23" s="9"/>
      <c r="CC23" s="9" t="s">
        <v>140</v>
      </c>
      <c r="CD23" s="9" t="s">
        <v>572</v>
      </c>
      <c r="CE23" s="9" t="s">
        <v>116</v>
      </c>
      <c r="CF23" s="9"/>
      <c r="CG23" s="9" t="s">
        <v>140</v>
      </c>
      <c r="CH23" s="9" t="s">
        <v>140</v>
      </c>
      <c r="CI23" s="9" t="s">
        <v>564</v>
      </c>
      <c r="CJ23" s="9" t="s">
        <v>140</v>
      </c>
      <c r="CK23" s="9" t="s">
        <v>573</v>
      </c>
      <c r="CL23" s="9" t="s">
        <v>116</v>
      </c>
      <c r="CM23" s="9"/>
      <c r="CN23" s="9"/>
      <c r="CO23" s="9"/>
      <c r="CP23" s="9" t="s">
        <v>116</v>
      </c>
      <c r="CQ23" s="9"/>
      <c r="CR23" s="9" t="s">
        <v>116</v>
      </c>
      <c r="CS23" s="9"/>
      <c r="CT23" s="13">
        <f t="shared" si="2"/>
        <v>1</v>
      </c>
      <c r="CU23" s="13">
        <f t="shared" si="3"/>
        <v>0</v>
      </c>
      <c r="CV23" s="13">
        <f t="shared" si="4"/>
        <v>1</v>
      </c>
      <c r="CW23" s="13">
        <f t="shared" si="5"/>
        <v>0</v>
      </c>
      <c r="CX23" s="13">
        <f t="shared" si="6"/>
        <v>0</v>
      </c>
      <c r="CY23" s="13">
        <f t="shared" si="7"/>
        <v>1</v>
      </c>
      <c r="CZ23" s="13">
        <f t="shared" si="8"/>
        <v>1</v>
      </c>
      <c r="DA23" s="13">
        <f t="shared" si="9"/>
        <v>0</v>
      </c>
      <c r="DB23" s="7"/>
      <c r="DC23" s="7"/>
      <c r="DD23" s="7"/>
      <c r="DE23" s="7"/>
      <c r="DF23" s="7"/>
      <c r="DG23" s="7"/>
      <c r="DH23" s="7"/>
      <c r="DI23" s="7"/>
      <c r="DJ23" s="7"/>
      <c r="DK23" s="7"/>
    </row>
    <row r="24">
      <c r="A24" s="18" t="s">
        <v>574</v>
      </c>
      <c r="B24" s="19">
        <v>2010.0</v>
      </c>
      <c r="C24" s="18" t="s">
        <v>575</v>
      </c>
      <c r="D24" s="19" t="s">
        <v>576</v>
      </c>
      <c r="E24" s="19" t="s">
        <v>577</v>
      </c>
      <c r="F24" s="19" t="s">
        <v>109</v>
      </c>
      <c r="G24" s="19" t="s">
        <v>154</v>
      </c>
      <c r="H24" s="19" t="s">
        <v>116</v>
      </c>
      <c r="I24" s="16" t="s">
        <v>112</v>
      </c>
      <c r="J24" s="8" t="str">
        <f t="shared" si="1"/>
        <v>Government</v>
      </c>
      <c r="K24" s="16" t="s">
        <v>578</v>
      </c>
      <c r="L24" s="16" t="s">
        <v>114</v>
      </c>
      <c r="M24" s="19" t="s">
        <v>115</v>
      </c>
      <c r="N24" s="19" t="s">
        <v>115</v>
      </c>
      <c r="O24" s="16" t="s">
        <v>111</v>
      </c>
      <c r="P24" s="19" t="s">
        <v>116</v>
      </c>
      <c r="Q24" s="19" t="s">
        <v>111</v>
      </c>
      <c r="R24" s="19" t="s">
        <v>111</v>
      </c>
      <c r="S24" s="19">
        <v>99.0</v>
      </c>
      <c r="T24" s="19">
        <v>62.0</v>
      </c>
      <c r="U24" s="19" t="s">
        <v>117</v>
      </c>
      <c r="V24" s="19">
        <v>31.0</v>
      </c>
      <c r="W24" s="19">
        <v>30.0</v>
      </c>
      <c r="X24" s="19">
        <v>87.0</v>
      </c>
      <c r="Y24" s="19" t="s">
        <v>159</v>
      </c>
      <c r="Z24" s="19" t="s">
        <v>160</v>
      </c>
      <c r="AA24" s="19" t="s">
        <v>161</v>
      </c>
      <c r="AB24" s="19" t="s">
        <v>162</v>
      </c>
      <c r="AC24" s="19" t="s">
        <v>122</v>
      </c>
      <c r="AD24" s="18" t="s">
        <v>163</v>
      </c>
      <c r="AE24" s="19" t="s">
        <v>579</v>
      </c>
      <c r="AF24" s="19"/>
      <c r="AG24" s="19" t="s">
        <v>579</v>
      </c>
      <c r="AH24" s="19"/>
      <c r="AI24" s="19"/>
      <c r="AJ24" s="19"/>
      <c r="AK24" s="19"/>
      <c r="AL24" s="19"/>
      <c r="AM24" s="19"/>
      <c r="AN24" s="19"/>
      <c r="AO24" s="19"/>
      <c r="AP24" s="19"/>
      <c r="AQ24" s="19"/>
      <c r="AR24" s="19" t="s">
        <v>116</v>
      </c>
      <c r="AS24" s="19" t="s">
        <v>580</v>
      </c>
      <c r="AT24" s="19"/>
      <c r="AU24" s="19" t="s">
        <v>262</v>
      </c>
      <c r="AV24" s="19"/>
      <c r="AW24" s="19" t="s">
        <v>170</v>
      </c>
      <c r="AX24" s="16" t="s">
        <v>581</v>
      </c>
      <c r="AY24" s="19" t="s">
        <v>582</v>
      </c>
      <c r="AZ24" s="19">
        <v>4.0</v>
      </c>
      <c r="BA24" s="19" t="s">
        <v>173</v>
      </c>
      <c r="BB24" s="18" t="s">
        <v>583</v>
      </c>
      <c r="BC24" s="18" t="s">
        <v>136</v>
      </c>
      <c r="BD24" s="19" t="s">
        <v>584</v>
      </c>
      <c r="BE24" s="18" t="s">
        <v>585</v>
      </c>
      <c r="BF24" s="18" t="s">
        <v>586</v>
      </c>
      <c r="BG24" s="19" t="s">
        <v>140</v>
      </c>
      <c r="BH24" s="19" t="s">
        <v>140</v>
      </c>
      <c r="BI24" s="19" t="s">
        <v>587</v>
      </c>
      <c r="BJ24" s="16" t="s">
        <v>588</v>
      </c>
      <c r="BK24" s="19" t="s">
        <v>116</v>
      </c>
      <c r="BL24" s="16"/>
      <c r="BM24" s="18"/>
      <c r="BN24" s="18"/>
      <c r="BO24" s="19" t="s">
        <v>589</v>
      </c>
      <c r="BP24" s="19" t="s">
        <v>140</v>
      </c>
      <c r="BQ24" s="19" t="s">
        <v>590</v>
      </c>
      <c r="BR24" s="19">
        <v>4.0</v>
      </c>
      <c r="BS24" s="19" t="s">
        <v>323</v>
      </c>
      <c r="BT24" s="19">
        <v>2.0</v>
      </c>
      <c r="BU24" s="19" t="s">
        <v>116</v>
      </c>
      <c r="BV24" s="19" t="s">
        <v>140</v>
      </c>
      <c r="BW24" s="19" t="s">
        <v>591</v>
      </c>
      <c r="BX24" s="19" t="s">
        <v>182</v>
      </c>
      <c r="BY24" s="19" t="s">
        <v>361</v>
      </c>
      <c r="BZ24" s="19"/>
      <c r="CA24" s="19"/>
      <c r="CB24" s="19"/>
      <c r="CC24" s="19" t="s">
        <v>116</v>
      </c>
      <c r="CD24" s="18"/>
      <c r="CE24" s="19" t="s">
        <v>140</v>
      </c>
      <c r="CF24" s="19" t="s">
        <v>592</v>
      </c>
      <c r="CG24" s="19" t="s">
        <v>140</v>
      </c>
      <c r="CH24" s="19" t="s">
        <v>116</v>
      </c>
      <c r="CI24" s="19"/>
      <c r="CJ24" s="19" t="s">
        <v>116</v>
      </c>
      <c r="CK24" s="19"/>
      <c r="CL24" s="19" t="s">
        <v>140</v>
      </c>
      <c r="CM24" s="18" t="s">
        <v>593</v>
      </c>
      <c r="CN24" s="19" t="s">
        <v>116</v>
      </c>
      <c r="CO24" s="19"/>
      <c r="CP24" s="19" t="s">
        <v>116</v>
      </c>
      <c r="CQ24" s="19"/>
      <c r="CR24" s="19" t="s">
        <v>116</v>
      </c>
      <c r="CS24" s="19"/>
      <c r="CT24" s="13">
        <f t="shared" si="2"/>
        <v>0</v>
      </c>
      <c r="CU24" s="13">
        <f t="shared" si="3"/>
        <v>1</v>
      </c>
      <c r="CV24" s="13">
        <f t="shared" si="4"/>
        <v>1</v>
      </c>
      <c r="CW24" s="13">
        <f t="shared" si="5"/>
        <v>1</v>
      </c>
      <c r="CX24" s="13">
        <f t="shared" si="6"/>
        <v>0</v>
      </c>
      <c r="CY24" s="13">
        <f t="shared" si="7"/>
        <v>0</v>
      </c>
      <c r="CZ24" s="13">
        <f t="shared" si="8"/>
        <v>0</v>
      </c>
      <c r="DA24" s="13">
        <f t="shared" si="9"/>
        <v>0</v>
      </c>
      <c r="DB24" s="7"/>
      <c r="DC24" s="7"/>
      <c r="DD24" s="7"/>
      <c r="DE24" s="7"/>
      <c r="DF24" s="7"/>
      <c r="DG24" s="7"/>
      <c r="DH24" s="7"/>
      <c r="DI24" s="7"/>
      <c r="DJ24" s="7"/>
      <c r="DK24" s="7"/>
    </row>
    <row r="25">
      <c r="A25" s="14" t="s">
        <v>594</v>
      </c>
      <c r="B25" s="9">
        <v>2006.0</v>
      </c>
      <c r="C25" s="14" t="s">
        <v>595</v>
      </c>
      <c r="D25" s="9" t="s">
        <v>189</v>
      </c>
      <c r="E25" s="9" t="s">
        <v>596</v>
      </c>
      <c r="F25" s="9" t="s">
        <v>109</v>
      </c>
      <c r="G25" s="9" t="s">
        <v>154</v>
      </c>
      <c r="H25" s="9" t="s">
        <v>140</v>
      </c>
      <c r="I25" s="8" t="s">
        <v>155</v>
      </c>
      <c r="J25" s="8" t="str">
        <f t="shared" si="1"/>
        <v>Industry</v>
      </c>
      <c r="K25" s="8" t="s">
        <v>597</v>
      </c>
      <c r="L25" s="8" t="s">
        <v>397</v>
      </c>
      <c r="M25" s="9" t="s">
        <v>115</v>
      </c>
      <c r="N25" s="9" t="s">
        <v>115</v>
      </c>
      <c r="O25" s="8" t="s">
        <v>111</v>
      </c>
      <c r="P25" s="9" t="s">
        <v>116</v>
      </c>
      <c r="Q25" s="9" t="s">
        <v>140</v>
      </c>
      <c r="R25" s="9" t="s">
        <v>140</v>
      </c>
      <c r="S25" s="9">
        <v>190.0</v>
      </c>
      <c r="T25" s="9">
        <v>37.0</v>
      </c>
      <c r="U25" s="9" t="s">
        <v>158</v>
      </c>
      <c r="V25" s="9">
        <v>43.0</v>
      </c>
      <c r="W25" s="9">
        <f>32+22</f>
        <v>54</v>
      </c>
      <c r="X25" s="9">
        <f>0.8*S25</f>
        <v>152</v>
      </c>
      <c r="Y25" s="9" t="s">
        <v>159</v>
      </c>
      <c r="Z25" s="9" t="s">
        <v>160</v>
      </c>
      <c r="AA25" s="9" t="s">
        <v>161</v>
      </c>
      <c r="AB25" s="9" t="s">
        <v>162</v>
      </c>
      <c r="AC25" s="9" t="s">
        <v>122</v>
      </c>
      <c r="AD25" s="11" t="s">
        <v>163</v>
      </c>
      <c r="AE25" s="9" t="s">
        <v>598</v>
      </c>
      <c r="AF25" s="9"/>
      <c r="AG25" s="9" t="s">
        <v>598</v>
      </c>
      <c r="AH25" s="9"/>
      <c r="AI25" s="9"/>
      <c r="AJ25" s="9"/>
      <c r="AK25" s="9"/>
      <c r="AL25" s="9"/>
      <c r="AM25" s="9"/>
      <c r="AN25" s="9"/>
      <c r="AO25" s="9"/>
      <c r="AP25" s="9"/>
      <c r="AQ25" s="9"/>
      <c r="AR25" s="9" t="s">
        <v>165</v>
      </c>
      <c r="AS25" s="9" t="s">
        <v>599</v>
      </c>
      <c r="AT25" s="9" t="s">
        <v>167</v>
      </c>
      <c r="AU25" s="9" t="s">
        <v>116</v>
      </c>
      <c r="AV25" s="9" t="s">
        <v>169</v>
      </c>
      <c r="AW25" s="9" t="s">
        <v>170</v>
      </c>
      <c r="AX25" s="8" t="s">
        <v>600</v>
      </c>
      <c r="AY25" s="9" t="s">
        <v>601</v>
      </c>
      <c r="AZ25" s="9">
        <v>7.0</v>
      </c>
      <c r="BA25" s="9" t="s">
        <v>173</v>
      </c>
      <c r="BB25" s="11" t="s">
        <v>602</v>
      </c>
      <c r="BC25" s="11" t="s">
        <v>175</v>
      </c>
      <c r="BD25" s="9" t="s">
        <v>603</v>
      </c>
      <c r="BE25" s="11" t="s">
        <v>604</v>
      </c>
      <c r="BF25" s="11" t="s">
        <v>605</v>
      </c>
      <c r="BG25" s="9" t="s">
        <v>140</v>
      </c>
      <c r="BH25" s="9" t="s">
        <v>116</v>
      </c>
      <c r="BI25" s="9" t="s">
        <v>179</v>
      </c>
      <c r="BJ25" s="8" t="s">
        <v>606</v>
      </c>
      <c r="BK25" s="9" t="s">
        <v>140</v>
      </c>
      <c r="BL25" s="8" t="s">
        <v>607</v>
      </c>
      <c r="BM25" s="15" t="s">
        <v>608</v>
      </c>
      <c r="BN25" s="15" t="s">
        <v>609</v>
      </c>
      <c r="BO25" s="9" t="s">
        <v>116</v>
      </c>
      <c r="BP25" s="9" t="s">
        <v>116</v>
      </c>
      <c r="BQ25" s="9" t="s">
        <v>111</v>
      </c>
      <c r="BR25" s="9">
        <v>0.0</v>
      </c>
      <c r="BS25" s="9" t="s">
        <v>181</v>
      </c>
      <c r="BT25" s="9">
        <v>1.0</v>
      </c>
      <c r="BU25" s="9" t="s">
        <v>116</v>
      </c>
      <c r="BV25" s="9" t="s">
        <v>116</v>
      </c>
      <c r="BW25" s="9"/>
      <c r="BX25" s="9" t="s">
        <v>182</v>
      </c>
      <c r="BY25" s="9" t="s">
        <v>183</v>
      </c>
      <c r="BZ25" s="9" t="s">
        <v>116</v>
      </c>
      <c r="CA25" s="9"/>
      <c r="CB25" s="9"/>
      <c r="CC25" s="9" t="s">
        <v>140</v>
      </c>
      <c r="CD25" s="11" t="s">
        <v>610</v>
      </c>
      <c r="CE25" s="9" t="s">
        <v>140</v>
      </c>
      <c r="CF25" s="11" t="s">
        <v>611</v>
      </c>
      <c r="CG25" s="9" t="s">
        <v>140</v>
      </c>
      <c r="CH25" s="9" t="s">
        <v>140</v>
      </c>
      <c r="CI25" s="9" t="s">
        <v>612</v>
      </c>
      <c r="CJ25" s="9" t="s">
        <v>140</v>
      </c>
      <c r="CK25" s="9" t="s">
        <v>613</v>
      </c>
      <c r="CL25" s="9" t="s">
        <v>116</v>
      </c>
      <c r="CM25" s="9"/>
      <c r="CN25" s="9"/>
      <c r="CO25" s="9"/>
      <c r="CP25" s="9" t="s">
        <v>116</v>
      </c>
      <c r="CQ25" s="11" t="s">
        <v>614</v>
      </c>
      <c r="CR25" s="9" t="s">
        <v>116</v>
      </c>
      <c r="CS25" s="11"/>
      <c r="CT25" s="13">
        <f t="shared" si="2"/>
        <v>1</v>
      </c>
      <c r="CU25" s="13">
        <f t="shared" si="3"/>
        <v>1</v>
      </c>
      <c r="CV25" s="13">
        <f t="shared" si="4"/>
        <v>1</v>
      </c>
      <c r="CW25" s="13">
        <f t="shared" si="5"/>
        <v>0</v>
      </c>
      <c r="CX25" s="13">
        <f t="shared" si="6"/>
        <v>0</v>
      </c>
      <c r="CY25" s="13">
        <f t="shared" si="7"/>
        <v>1</v>
      </c>
      <c r="CZ25" s="13">
        <f t="shared" si="8"/>
        <v>1</v>
      </c>
      <c r="DA25" s="13">
        <f t="shared" si="9"/>
        <v>0</v>
      </c>
      <c r="DB25" s="7"/>
      <c r="DC25" s="7"/>
      <c r="DD25" s="7"/>
      <c r="DE25" s="7"/>
      <c r="DF25" s="7"/>
      <c r="DG25" s="7"/>
      <c r="DH25" s="7"/>
      <c r="DI25" s="7"/>
      <c r="DJ25" s="7"/>
      <c r="DK25" s="7"/>
    </row>
    <row r="26">
      <c r="A26" s="18" t="s">
        <v>615</v>
      </c>
      <c r="B26" s="19">
        <v>2016.0</v>
      </c>
      <c r="C26" s="20" t="s">
        <v>616</v>
      </c>
      <c r="D26" s="19" t="s">
        <v>617</v>
      </c>
      <c r="E26" s="19" t="s">
        <v>618</v>
      </c>
      <c r="F26" s="19" t="s">
        <v>109</v>
      </c>
      <c r="G26" s="19" t="s">
        <v>619</v>
      </c>
      <c r="H26" s="19" t="s">
        <v>140</v>
      </c>
      <c r="I26" s="16" t="s">
        <v>155</v>
      </c>
      <c r="J26" s="8" t="str">
        <f t="shared" si="1"/>
        <v>Industry</v>
      </c>
      <c r="K26" s="16" t="s">
        <v>620</v>
      </c>
      <c r="L26" s="8" t="s">
        <v>157</v>
      </c>
      <c r="M26" s="19" t="s">
        <v>115</v>
      </c>
      <c r="N26" s="19" t="s">
        <v>621</v>
      </c>
      <c r="O26" s="16" t="s">
        <v>221</v>
      </c>
      <c r="P26" s="19" t="s">
        <v>140</v>
      </c>
      <c r="Q26" s="19" t="s">
        <v>140</v>
      </c>
      <c r="R26" s="19" t="s">
        <v>140</v>
      </c>
      <c r="S26" s="19">
        <v>676.0</v>
      </c>
      <c r="T26" s="19">
        <v>141.0</v>
      </c>
      <c r="U26" s="19" t="s">
        <v>291</v>
      </c>
      <c r="V26" s="19">
        <v>144.0</v>
      </c>
      <c r="W26" s="19">
        <v>211.0</v>
      </c>
      <c r="X26" s="19">
        <f>150+136</f>
        <v>286</v>
      </c>
      <c r="Y26" s="19" t="s">
        <v>272</v>
      </c>
      <c r="Z26" s="19" t="s">
        <v>111</v>
      </c>
      <c r="AA26" s="19" t="s">
        <v>622</v>
      </c>
      <c r="AB26" s="9" t="s">
        <v>313</v>
      </c>
      <c r="AC26" s="19" t="s">
        <v>122</v>
      </c>
      <c r="AD26" s="18" t="s">
        <v>123</v>
      </c>
      <c r="AE26" s="19" t="s">
        <v>623</v>
      </c>
      <c r="AF26" s="19"/>
      <c r="AG26" s="19" t="s">
        <v>623</v>
      </c>
      <c r="AH26" s="19"/>
      <c r="AI26" s="19"/>
      <c r="AJ26" s="19"/>
      <c r="AK26" s="19"/>
      <c r="AL26" s="19"/>
      <c r="AM26" s="19"/>
      <c r="AN26" s="19"/>
      <c r="AO26" s="19"/>
      <c r="AP26" s="19"/>
      <c r="AQ26" s="19"/>
      <c r="AR26" s="19" t="s">
        <v>624</v>
      </c>
      <c r="AS26" s="19" t="s">
        <v>625</v>
      </c>
      <c r="AT26" s="19" t="s">
        <v>225</v>
      </c>
      <c r="AU26" s="19" t="s">
        <v>116</v>
      </c>
      <c r="AV26" s="19" t="s">
        <v>169</v>
      </c>
      <c r="AW26" s="19" t="s">
        <v>170</v>
      </c>
      <c r="AX26" s="16" t="s">
        <v>626</v>
      </c>
      <c r="AY26" s="19" t="s">
        <v>627</v>
      </c>
      <c r="AZ26" s="27">
        <v>43093.0</v>
      </c>
      <c r="BA26" s="19" t="s">
        <v>229</v>
      </c>
      <c r="BB26" s="18" t="s">
        <v>628</v>
      </c>
      <c r="BC26" s="18" t="s">
        <v>175</v>
      </c>
      <c r="BD26" s="19" t="s">
        <v>629</v>
      </c>
      <c r="BE26" s="18" t="s">
        <v>630</v>
      </c>
      <c r="BF26" s="11" t="s">
        <v>178</v>
      </c>
      <c r="BG26" s="9" t="s">
        <v>116</v>
      </c>
      <c r="BH26" s="19" t="s">
        <v>129</v>
      </c>
      <c r="BI26" s="19" t="s">
        <v>179</v>
      </c>
      <c r="BJ26" s="16" t="s">
        <v>631</v>
      </c>
      <c r="BK26" s="19" t="s">
        <v>116</v>
      </c>
      <c r="BL26" s="16"/>
      <c r="BM26" s="18"/>
      <c r="BN26" s="18"/>
      <c r="BO26" s="19" t="s">
        <v>116</v>
      </c>
      <c r="BP26" s="19" t="s">
        <v>116</v>
      </c>
      <c r="BQ26" s="19">
        <v>1.0</v>
      </c>
      <c r="BR26" s="19">
        <v>0.0</v>
      </c>
      <c r="BS26" s="19" t="s">
        <v>181</v>
      </c>
      <c r="BT26" s="19">
        <v>1.0</v>
      </c>
      <c r="BU26" s="19" t="s">
        <v>140</v>
      </c>
      <c r="BV26" s="19" t="s">
        <v>116</v>
      </c>
      <c r="BW26" s="19"/>
      <c r="BX26" s="19" t="s">
        <v>182</v>
      </c>
      <c r="BY26" s="9" t="s">
        <v>183</v>
      </c>
      <c r="BZ26" s="19" t="s">
        <v>116</v>
      </c>
      <c r="CA26" s="19"/>
      <c r="CB26" s="19" t="s">
        <v>632</v>
      </c>
      <c r="CC26" s="19" t="s">
        <v>116</v>
      </c>
      <c r="CD26" s="19"/>
      <c r="CE26" s="19" t="s">
        <v>116</v>
      </c>
      <c r="CF26" s="19"/>
      <c r="CG26" s="19" t="s">
        <v>116</v>
      </c>
      <c r="CH26" s="19" t="s">
        <v>116</v>
      </c>
      <c r="CI26" s="19"/>
      <c r="CJ26" s="19" t="s">
        <v>116</v>
      </c>
      <c r="CK26" s="19"/>
      <c r="CL26" s="19" t="s">
        <v>116</v>
      </c>
      <c r="CM26" s="19"/>
      <c r="CN26" s="19"/>
      <c r="CO26" s="19"/>
      <c r="CP26" s="19" t="s">
        <v>116</v>
      </c>
      <c r="CQ26" s="19"/>
      <c r="CR26" s="19" t="s">
        <v>116</v>
      </c>
      <c r="CS26" s="19"/>
      <c r="CT26" s="13">
        <f t="shared" si="2"/>
        <v>0</v>
      </c>
      <c r="CU26" s="13">
        <f t="shared" si="3"/>
        <v>0</v>
      </c>
      <c r="CV26" s="13">
        <f t="shared" si="4"/>
        <v>0</v>
      </c>
      <c r="CW26" s="13">
        <f t="shared" si="5"/>
        <v>0</v>
      </c>
      <c r="CX26" s="13">
        <f t="shared" si="6"/>
        <v>0</v>
      </c>
      <c r="CY26" s="13">
        <f t="shared" si="7"/>
        <v>0</v>
      </c>
      <c r="CZ26" s="13">
        <f t="shared" si="8"/>
        <v>0</v>
      </c>
      <c r="DA26" s="13">
        <f t="shared" si="9"/>
        <v>0</v>
      </c>
      <c r="DB26" s="7"/>
      <c r="DC26" s="7"/>
      <c r="DD26" s="7"/>
      <c r="DE26" s="7"/>
      <c r="DF26" s="7"/>
      <c r="DG26" s="7"/>
      <c r="DH26" s="7"/>
      <c r="DI26" s="7"/>
      <c r="DJ26" s="7"/>
      <c r="DK26" s="7"/>
    </row>
    <row r="27">
      <c r="A27" s="18" t="s">
        <v>633</v>
      </c>
      <c r="B27" s="19">
        <v>2005.0</v>
      </c>
      <c r="C27" s="20" t="s">
        <v>634</v>
      </c>
      <c r="D27" s="19" t="s">
        <v>328</v>
      </c>
      <c r="E27" s="19" t="s">
        <v>635</v>
      </c>
      <c r="F27" s="19" t="s">
        <v>109</v>
      </c>
      <c r="G27" s="19" t="s">
        <v>287</v>
      </c>
      <c r="H27" s="19" t="s">
        <v>140</v>
      </c>
      <c r="I27" s="16" t="s">
        <v>191</v>
      </c>
      <c r="J27" s="8" t="str">
        <f t="shared" si="1"/>
        <v>Government</v>
      </c>
      <c r="K27" s="16" t="s">
        <v>636</v>
      </c>
      <c r="L27" s="16" t="s">
        <v>368</v>
      </c>
      <c r="M27" s="19" t="s">
        <v>637</v>
      </c>
      <c r="N27" s="19" t="s">
        <v>115</v>
      </c>
      <c r="O27" s="16" t="s">
        <v>111</v>
      </c>
      <c r="P27" s="19" t="s">
        <v>116</v>
      </c>
      <c r="Q27" s="19" t="s">
        <v>140</v>
      </c>
      <c r="R27" s="19" t="s">
        <v>140</v>
      </c>
      <c r="S27" s="19">
        <v>36.0</v>
      </c>
      <c r="T27" s="19">
        <v>12.0</v>
      </c>
      <c r="U27" s="19" t="s">
        <v>158</v>
      </c>
      <c r="V27" s="19">
        <v>12.0</v>
      </c>
      <c r="W27" s="19" t="s">
        <v>111</v>
      </c>
      <c r="X27" s="19" t="s">
        <v>111</v>
      </c>
      <c r="Y27" s="19" t="s">
        <v>159</v>
      </c>
      <c r="Z27" s="19" t="s">
        <v>111</v>
      </c>
      <c r="AA27" s="19" t="s">
        <v>541</v>
      </c>
      <c r="AB27" s="9" t="s">
        <v>542</v>
      </c>
      <c r="AC27" s="19" t="s">
        <v>122</v>
      </c>
      <c r="AD27" s="18" t="s">
        <v>123</v>
      </c>
      <c r="AE27" s="19" t="s">
        <v>196</v>
      </c>
      <c r="AF27" s="19"/>
      <c r="AG27" s="19" t="s">
        <v>196</v>
      </c>
      <c r="AH27" s="19"/>
      <c r="AI27" s="19"/>
      <c r="AJ27" s="19"/>
      <c r="AK27" s="19"/>
      <c r="AL27" s="19"/>
      <c r="AM27" s="19"/>
      <c r="AN27" s="19"/>
      <c r="AO27" s="19"/>
      <c r="AP27" s="19"/>
      <c r="AQ27" s="19"/>
      <c r="AR27" s="19" t="s">
        <v>624</v>
      </c>
      <c r="AS27" s="19" t="s">
        <v>638</v>
      </c>
      <c r="AT27" s="19" t="s">
        <v>167</v>
      </c>
      <c r="AU27" s="19" t="s">
        <v>639</v>
      </c>
      <c r="AV27" s="19" t="s">
        <v>221</v>
      </c>
      <c r="AW27" s="19" t="s">
        <v>170</v>
      </c>
      <c r="AX27" s="16" t="s">
        <v>640</v>
      </c>
      <c r="AY27" s="19" t="s">
        <v>641</v>
      </c>
      <c r="AZ27" s="19">
        <v>24.0</v>
      </c>
      <c r="BA27" s="19" t="s">
        <v>229</v>
      </c>
      <c r="BB27" s="18" t="s">
        <v>642</v>
      </c>
      <c r="BC27" s="18" t="s">
        <v>136</v>
      </c>
      <c r="BD27" s="19" t="s">
        <v>643</v>
      </c>
      <c r="BE27" s="18" t="s">
        <v>644</v>
      </c>
      <c r="BF27" s="18" t="s">
        <v>178</v>
      </c>
      <c r="BG27" s="19" t="s">
        <v>453</v>
      </c>
      <c r="BH27" s="19" t="s">
        <v>140</v>
      </c>
      <c r="BI27" s="19" t="s">
        <v>141</v>
      </c>
      <c r="BJ27" s="16" t="s">
        <v>645</v>
      </c>
      <c r="BK27" s="19" t="s">
        <v>140</v>
      </c>
      <c r="BL27" s="16" t="s">
        <v>646</v>
      </c>
      <c r="BM27" s="15" t="s">
        <v>647</v>
      </c>
      <c r="BN27" s="18" t="s">
        <v>648</v>
      </c>
      <c r="BO27" s="19" t="s">
        <v>116</v>
      </c>
      <c r="BP27" s="19" t="s">
        <v>140</v>
      </c>
      <c r="BQ27" s="19">
        <v>3.0</v>
      </c>
      <c r="BR27" s="19">
        <v>3.0</v>
      </c>
      <c r="BS27" s="19" t="s">
        <v>323</v>
      </c>
      <c r="BT27" s="19">
        <v>2.0</v>
      </c>
      <c r="BU27" s="19" t="s">
        <v>116</v>
      </c>
      <c r="BV27" s="19" t="s">
        <v>116</v>
      </c>
      <c r="BW27" s="19" t="s">
        <v>129</v>
      </c>
      <c r="BX27" s="19" t="s">
        <v>182</v>
      </c>
      <c r="BY27" s="19" t="s">
        <v>361</v>
      </c>
      <c r="BZ27" s="19" t="s">
        <v>116</v>
      </c>
      <c r="CA27" s="19" t="s">
        <v>129</v>
      </c>
      <c r="CB27" s="19" t="s">
        <v>649</v>
      </c>
      <c r="CC27" s="19" t="s">
        <v>140</v>
      </c>
      <c r="CD27" s="19" t="s">
        <v>650</v>
      </c>
      <c r="CE27" s="19" t="s">
        <v>116</v>
      </c>
      <c r="CF27" s="19" t="s">
        <v>129</v>
      </c>
      <c r="CG27" s="19" t="s">
        <v>140</v>
      </c>
      <c r="CH27" s="19" t="s">
        <v>116</v>
      </c>
      <c r="CI27" s="19" t="s">
        <v>458</v>
      </c>
      <c r="CJ27" s="19" t="s">
        <v>116</v>
      </c>
      <c r="CK27" s="19" t="s">
        <v>651</v>
      </c>
      <c r="CL27" s="19" t="s">
        <v>116</v>
      </c>
      <c r="CM27" s="19"/>
      <c r="CN27" s="19"/>
      <c r="CO27" s="19"/>
      <c r="CP27" s="19" t="s">
        <v>140</v>
      </c>
      <c r="CQ27" s="19" t="s">
        <v>652</v>
      </c>
      <c r="CR27" s="19" t="s">
        <v>116</v>
      </c>
      <c r="CS27" s="19" t="s">
        <v>129</v>
      </c>
      <c r="CT27" s="13">
        <f t="shared" si="2"/>
        <v>1</v>
      </c>
      <c r="CU27" s="13">
        <f t="shared" si="3"/>
        <v>0</v>
      </c>
      <c r="CV27" s="13">
        <f t="shared" si="4"/>
        <v>1</v>
      </c>
      <c r="CW27" s="13">
        <f t="shared" si="5"/>
        <v>0</v>
      </c>
      <c r="CX27" s="13">
        <f t="shared" si="6"/>
        <v>1</v>
      </c>
      <c r="CY27" s="13">
        <f t="shared" si="7"/>
        <v>0</v>
      </c>
      <c r="CZ27" s="13">
        <f t="shared" si="8"/>
        <v>0</v>
      </c>
      <c r="DA27" s="13">
        <f t="shared" si="9"/>
        <v>0</v>
      </c>
      <c r="DB27" s="7"/>
      <c r="DC27" s="7"/>
      <c r="DD27" s="7"/>
      <c r="DE27" s="7"/>
      <c r="DF27" s="7"/>
      <c r="DG27" s="7"/>
      <c r="DH27" s="7"/>
      <c r="DI27" s="7"/>
      <c r="DJ27" s="7"/>
      <c r="DK27" s="7"/>
    </row>
    <row r="28">
      <c r="A28" s="10" t="s">
        <v>653</v>
      </c>
      <c r="B28" s="9">
        <v>2003.0</v>
      </c>
      <c r="C28" s="10" t="s">
        <v>654</v>
      </c>
      <c r="D28" s="9" t="s">
        <v>655</v>
      </c>
      <c r="E28" s="9" t="s">
        <v>656</v>
      </c>
      <c r="F28" s="9" t="s">
        <v>109</v>
      </c>
      <c r="G28" s="9" t="s">
        <v>657</v>
      </c>
      <c r="H28" s="9" t="s">
        <v>140</v>
      </c>
      <c r="I28" s="8" t="s">
        <v>112</v>
      </c>
      <c r="J28" s="8" t="str">
        <f t="shared" si="1"/>
        <v>Government</v>
      </c>
      <c r="K28" s="8" t="s">
        <v>658</v>
      </c>
      <c r="L28" s="8" t="s">
        <v>114</v>
      </c>
      <c r="M28" s="9" t="s">
        <v>115</v>
      </c>
      <c r="N28" s="9" t="s">
        <v>115</v>
      </c>
      <c r="O28" s="8" t="s">
        <v>111</v>
      </c>
      <c r="P28" s="9" t="s">
        <v>116</v>
      </c>
      <c r="Q28" s="9" t="s">
        <v>111</v>
      </c>
      <c r="R28" s="9" t="s">
        <v>111</v>
      </c>
      <c r="S28" s="9">
        <v>70.0</v>
      </c>
      <c r="T28" s="9">
        <v>35.0</v>
      </c>
      <c r="U28" s="9" t="s">
        <v>117</v>
      </c>
      <c r="V28" s="9">
        <v>35.0</v>
      </c>
      <c r="W28" s="9">
        <f>18+29</f>
        <v>47</v>
      </c>
      <c r="X28" s="9" t="s">
        <v>111</v>
      </c>
      <c r="Y28" s="9" t="s">
        <v>192</v>
      </c>
      <c r="Z28" s="9" t="s">
        <v>222</v>
      </c>
      <c r="AA28" s="9" t="s">
        <v>399</v>
      </c>
      <c r="AB28" s="9" t="s">
        <v>400</v>
      </c>
      <c r="AC28" s="9" t="s">
        <v>122</v>
      </c>
      <c r="AD28" s="11" t="s">
        <v>245</v>
      </c>
      <c r="AE28" s="9" t="s">
        <v>124</v>
      </c>
      <c r="AF28" s="9" t="s">
        <v>659</v>
      </c>
      <c r="AG28" s="9" t="s">
        <v>248</v>
      </c>
      <c r="AH28" s="9" t="s">
        <v>249</v>
      </c>
      <c r="AI28" s="9"/>
      <c r="AJ28" s="9"/>
      <c r="AK28" s="9"/>
      <c r="AL28" s="9"/>
      <c r="AM28" s="9"/>
      <c r="AN28" s="9"/>
      <c r="AO28" s="9"/>
      <c r="AP28" s="9"/>
      <c r="AQ28" s="9"/>
      <c r="AR28" s="9" t="s">
        <v>116</v>
      </c>
      <c r="AS28" s="9" t="s">
        <v>129</v>
      </c>
      <c r="AT28" s="9"/>
      <c r="AU28" s="9" t="s">
        <v>116</v>
      </c>
      <c r="AV28" s="9"/>
      <c r="AW28" s="9" t="s">
        <v>130</v>
      </c>
      <c r="AX28" s="8" t="s">
        <v>660</v>
      </c>
      <c r="AY28" s="9" t="s">
        <v>661</v>
      </c>
      <c r="AZ28" s="9" t="s">
        <v>662</v>
      </c>
      <c r="BA28" s="9" t="s">
        <v>134</v>
      </c>
      <c r="BB28" s="11" t="s">
        <v>663</v>
      </c>
      <c r="BC28" s="11" t="s">
        <v>664</v>
      </c>
      <c r="BD28" s="9" t="s">
        <v>665</v>
      </c>
      <c r="BE28" s="11" t="s">
        <v>666</v>
      </c>
      <c r="BF28" s="11" t="s">
        <v>260</v>
      </c>
      <c r="BG28" s="9" t="s">
        <v>140</v>
      </c>
      <c r="BH28" s="9" t="s">
        <v>129</v>
      </c>
      <c r="BI28" s="9" t="s">
        <v>179</v>
      </c>
      <c r="BJ28" s="8" t="s">
        <v>667</v>
      </c>
      <c r="BK28" s="9" t="s">
        <v>116</v>
      </c>
      <c r="BL28" s="8" t="s">
        <v>262</v>
      </c>
      <c r="BM28" s="11"/>
      <c r="BN28" s="11"/>
      <c r="BO28" s="9" t="s">
        <v>116</v>
      </c>
      <c r="BP28" s="9" t="s">
        <v>140</v>
      </c>
      <c r="BQ28" s="9">
        <v>2.0</v>
      </c>
      <c r="BR28" s="9">
        <v>0.43</v>
      </c>
      <c r="BS28" s="24" t="s">
        <v>455</v>
      </c>
      <c r="BT28" s="24">
        <v>1.0</v>
      </c>
      <c r="BU28" s="9" t="s">
        <v>111</v>
      </c>
      <c r="BV28" s="9" t="s">
        <v>116</v>
      </c>
      <c r="BW28" s="9"/>
      <c r="BX28" s="9" t="s">
        <v>668</v>
      </c>
      <c r="BY28" s="9" t="s">
        <v>391</v>
      </c>
      <c r="BZ28" s="9" t="s">
        <v>116</v>
      </c>
      <c r="CA28" s="9" t="s">
        <v>129</v>
      </c>
      <c r="CB28" s="9"/>
      <c r="CC28" s="9" t="s">
        <v>140</v>
      </c>
      <c r="CD28" s="9" t="s">
        <v>669</v>
      </c>
      <c r="CE28" s="9" t="s">
        <v>116</v>
      </c>
      <c r="CF28" s="9" t="s">
        <v>129</v>
      </c>
      <c r="CG28" s="9" t="s">
        <v>140</v>
      </c>
      <c r="CH28" s="9" t="s">
        <v>116</v>
      </c>
      <c r="CI28" s="9" t="s">
        <v>670</v>
      </c>
      <c r="CJ28" s="9" t="s">
        <v>116</v>
      </c>
      <c r="CK28" s="9"/>
      <c r="CL28" s="9" t="s">
        <v>116</v>
      </c>
      <c r="CM28" s="9"/>
      <c r="CN28" s="9"/>
      <c r="CO28" s="9"/>
      <c r="CP28" s="9" t="s">
        <v>116</v>
      </c>
      <c r="CQ28" s="9" t="s">
        <v>129</v>
      </c>
      <c r="CR28" s="9" t="s">
        <v>116</v>
      </c>
      <c r="CS28" s="9" t="s">
        <v>129</v>
      </c>
      <c r="CT28" s="13">
        <f t="shared" si="2"/>
        <v>1</v>
      </c>
      <c r="CU28" s="13">
        <f t="shared" si="3"/>
        <v>0</v>
      </c>
      <c r="CV28" s="13">
        <f t="shared" si="4"/>
        <v>1</v>
      </c>
      <c r="CW28" s="13">
        <f t="shared" si="5"/>
        <v>0</v>
      </c>
      <c r="CX28" s="13">
        <f t="shared" si="6"/>
        <v>0</v>
      </c>
      <c r="CY28" s="13">
        <f t="shared" si="7"/>
        <v>0</v>
      </c>
      <c r="CZ28" s="13">
        <f t="shared" si="8"/>
        <v>0</v>
      </c>
      <c r="DA28" s="13">
        <f t="shared" si="9"/>
        <v>0</v>
      </c>
      <c r="DB28" s="7"/>
      <c r="DC28" s="7"/>
      <c r="DD28" s="7"/>
      <c r="DE28" s="7"/>
      <c r="DF28" s="7"/>
      <c r="DG28" s="7"/>
      <c r="DH28" s="7"/>
      <c r="DI28" s="7"/>
      <c r="DJ28" s="7"/>
      <c r="DK28" s="7"/>
    </row>
    <row r="29">
      <c r="A29" s="14" t="s">
        <v>671</v>
      </c>
      <c r="B29" s="9">
        <v>2006.0</v>
      </c>
      <c r="C29" s="14" t="s">
        <v>672</v>
      </c>
      <c r="D29" s="9" t="s">
        <v>503</v>
      </c>
      <c r="E29" s="9" t="s">
        <v>673</v>
      </c>
      <c r="F29" s="9" t="s">
        <v>109</v>
      </c>
      <c r="G29" s="9" t="s">
        <v>154</v>
      </c>
      <c r="H29" s="9" t="s">
        <v>116</v>
      </c>
      <c r="I29" s="8" t="s">
        <v>115</v>
      </c>
      <c r="J29" s="8" t="str">
        <f t="shared" si="1"/>
        <v>None reported</v>
      </c>
      <c r="K29" s="8"/>
      <c r="L29" s="8" t="s">
        <v>270</v>
      </c>
      <c r="M29" s="9" t="s">
        <v>115</v>
      </c>
      <c r="N29" s="9" t="s">
        <v>115</v>
      </c>
      <c r="O29" s="8" t="s">
        <v>111</v>
      </c>
      <c r="P29" s="9" t="s">
        <v>116</v>
      </c>
      <c r="Q29" s="9" t="s">
        <v>140</v>
      </c>
      <c r="R29" s="9" t="s">
        <v>140</v>
      </c>
      <c r="S29" s="9">
        <v>66.0</v>
      </c>
      <c r="T29" s="9">
        <v>26.0</v>
      </c>
      <c r="U29" s="9" t="s">
        <v>158</v>
      </c>
      <c r="V29" s="9">
        <v>24.0</v>
      </c>
      <c r="W29" s="9">
        <v>58.0</v>
      </c>
      <c r="X29" s="9">
        <v>46.0</v>
      </c>
      <c r="Y29" s="9" t="s">
        <v>272</v>
      </c>
      <c r="Z29" s="9" t="s">
        <v>111</v>
      </c>
      <c r="AA29" s="9" t="s">
        <v>399</v>
      </c>
      <c r="AB29" s="9" t="s">
        <v>400</v>
      </c>
      <c r="AC29" s="9" t="s">
        <v>122</v>
      </c>
      <c r="AD29" s="11" t="s">
        <v>163</v>
      </c>
      <c r="AE29" s="9" t="s">
        <v>598</v>
      </c>
      <c r="AF29" s="9"/>
      <c r="AG29" s="9" t="s">
        <v>598</v>
      </c>
      <c r="AH29" s="9"/>
      <c r="AI29" s="9"/>
      <c r="AJ29" s="9"/>
      <c r="AK29" s="9"/>
      <c r="AL29" s="9"/>
      <c r="AM29" s="9"/>
      <c r="AN29" s="9"/>
      <c r="AO29" s="9"/>
      <c r="AP29" s="9"/>
      <c r="AQ29" s="9"/>
      <c r="AR29" s="9" t="s">
        <v>165</v>
      </c>
      <c r="AS29" s="9" t="s">
        <v>674</v>
      </c>
      <c r="AT29" s="9" t="s">
        <v>167</v>
      </c>
      <c r="AU29" s="9" t="s">
        <v>116</v>
      </c>
      <c r="AV29" s="9" t="s">
        <v>169</v>
      </c>
      <c r="AW29" s="9" t="s">
        <v>170</v>
      </c>
      <c r="AX29" s="8" t="s">
        <v>675</v>
      </c>
      <c r="AY29" s="9" t="s">
        <v>676</v>
      </c>
      <c r="AZ29" s="9">
        <v>12.0</v>
      </c>
      <c r="BA29" s="9" t="s">
        <v>173</v>
      </c>
      <c r="BB29" s="11" t="s">
        <v>677</v>
      </c>
      <c r="BC29" s="11" t="s">
        <v>175</v>
      </c>
      <c r="BD29" s="9" t="s">
        <v>678</v>
      </c>
      <c r="BE29" s="11" t="s">
        <v>679</v>
      </c>
      <c r="BF29" s="11" t="s">
        <v>178</v>
      </c>
      <c r="BG29" s="9" t="s">
        <v>116</v>
      </c>
      <c r="BH29" s="9" t="s">
        <v>116</v>
      </c>
      <c r="BI29" s="9" t="s">
        <v>179</v>
      </c>
      <c r="BJ29" s="8" t="s">
        <v>680</v>
      </c>
      <c r="BK29" s="9" t="s">
        <v>116</v>
      </c>
      <c r="BL29" s="8"/>
      <c r="BM29" s="11"/>
      <c r="BN29" s="11"/>
      <c r="BO29" s="9" t="s">
        <v>116</v>
      </c>
      <c r="BP29" s="9" t="s">
        <v>116</v>
      </c>
      <c r="BQ29" s="9">
        <v>1.0</v>
      </c>
      <c r="BR29" s="9">
        <v>0.0</v>
      </c>
      <c r="BS29" s="9" t="s">
        <v>181</v>
      </c>
      <c r="BT29" s="9">
        <v>1.0</v>
      </c>
      <c r="BU29" s="9" t="s">
        <v>116</v>
      </c>
      <c r="BV29" s="9" t="s">
        <v>116</v>
      </c>
      <c r="BW29" s="9" t="s">
        <v>129</v>
      </c>
      <c r="BX29" s="9" t="s">
        <v>182</v>
      </c>
      <c r="BY29" s="9" t="s">
        <v>183</v>
      </c>
      <c r="BZ29" s="9" t="s">
        <v>116</v>
      </c>
      <c r="CA29" s="9" t="s">
        <v>129</v>
      </c>
      <c r="CB29" s="9" t="s">
        <v>681</v>
      </c>
      <c r="CC29" s="9" t="s">
        <v>116</v>
      </c>
      <c r="CD29" s="9" t="s">
        <v>682</v>
      </c>
      <c r="CE29" s="9" t="s">
        <v>116</v>
      </c>
      <c r="CF29" s="9" t="s">
        <v>129</v>
      </c>
      <c r="CG29" s="9" t="s">
        <v>116</v>
      </c>
      <c r="CH29" s="9"/>
      <c r="CI29" s="9"/>
      <c r="CJ29" s="9" t="s">
        <v>116</v>
      </c>
      <c r="CK29" s="9" t="s">
        <v>129</v>
      </c>
      <c r="CL29" s="9" t="s">
        <v>116</v>
      </c>
      <c r="CM29" s="9"/>
      <c r="CN29" s="9"/>
      <c r="CO29" s="9"/>
      <c r="CP29" s="9" t="s">
        <v>116</v>
      </c>
      <c r="CQ29" s="9" t="s">
        <v>129</v>
      </c>
      <c r="CR29" s="9" t="s">
        <v>116</v>
      </c>
      <c r="CS29" s="9" t="s">
        <v>129</v>
      </c>
      <c r="CT29" s="13">
        <f t="shared" si="2"/>
        <v>0</v>
      </c>
      <c r="CU29" s="13">
        <f t="shared" si="3"/>
        <v>0</v>
      </c>
      <c r="CV29" s="13">
        <f t="shared" si="4"/>
        <v>0</v>
      </c>
      <c r="CW29" s="13">
        <f t="shared" si="5"/>
        <v>0</v>
      </c>
      <c r="CX29" s="13">
        <f t="shared" si="6"/>
        <v>0</v>
      </c>
      <c r="CY29" s="13">
        <f t="shared" si="7"/>
        <v>0</v>
      </c>
      <c r="CZ29" s="13">
        <f t="shared" si="8"/>
        <v>0</v>
      </c>
      <c r="DA29" s="13">
        <f t="shared" si="9"/>
        <v>0</v>
      </c>
      <c r="DB29" s="7"/>
      <c r="DC29" s="7"/>
      <c r="DD29" s="7"/>
      <c r="DE29" s="7"/>
      <c r="DF29" s="7"/>
      <c r="DG29" s="7"/>
      <c r="DH29" s="7"/>
      <c r="DI29" s="7"/>
      <c r="DJ29" s="7"/>
      <c r="DK29" s="7"/>
    </row>
    <row r="30">
      <c r="A30" s="14" t="s">
        <v>683</v>
      </c>
      <c r="B30" s="9">
        <v>2002.0</v>
      </c>
      <c r="C30" s="14" t="s">
        <v>684</v>
      </c>
      <c r="D30" s="9" t="s">
        <v>685</v>
      </c>
      <c r="E30" s="9" t="s">
        <v>686</v>
      </c>
      <c r="F30" s="9" t="s">
        <v>109</v>
      </c>
      <c r="G30" s="9" t="s">
        <v>687</v>
      </c>
      <c r="H30" s="9" t="s">
        <v>140</v>
      </c>
      <c r="I30" s="8" t="s">
        <v>115</v>
      </c>
      <c r="J30" s="8" t="str">
        <f t="shared" si="1"/>
        <v>None reported</v>
      </c>
      <c r="K30" s="8"/>
      <c r="L30" s="8" t="s">
        <v>114</v>
      </c>
      <c r="M30" s="9" t="s">
        <v>115</v>
      </c>
      <c r="N30" s="9" t="s">
        <v>115</v>
      </c>
      <c r="O30" s="8" t="s">
        <v>111</v>
      </c>
      <c r="P30" s="9" t="s">
        <v>116</v>
      </c>
      <c r="Q30" s="9" t="s">
        <v>111</v>
      </c>
      <c r="R30" s="9" t="s">
        <v>111</v>
      </c>
      <c r="S30" s="9">
        <v>34.0</v>
      </c>
      <c r="T30" s="9">
        <v>17.0</v>
      </c>
      <c r="U30" s="9" t="s">
        <v>117</v>
      </c>
      <c r="V30" s="9">
        <v>16.0</v>
      </c>
      <c r="W30" s="9">
        <v>16.0</v>
      </c>
      <c r="X30" s="9" t="s">
        <v>111</v>
      </c>
      <c r="Y30" s="9" t="s">
        <v>192</v>
      </c>
      <c r="Z30" s="9" t="s">
        <v>424</v>
      </c>
      <c r="AA30" s="9" t="s">
        <v>193</v>
      </c>
      <c r="AB30" s="9" t="s">
        <v>194</v>
      </c>
      <c r="AC30" s="9" t="s">
        <v>122</v>
      </c>
      <c r="AD30" s="11" t="s">
        <v>123</v>
      </c>
      <c r="AE30" s="9" t="s">
        <v>124</v>
      </c>
      <c r="AF30" s="9"/>
      <c r="AG30" s="9" t="s">
        <v>196</v>
      </c>
      <c r="AH30" s="9" t="s">
        <v>125</v>
      </c>
      <c r="AI30" s="9" t="s">
        <v>688</v>
      </c>
      <c r="AJ30" s="9" t="s">
        <v>689</v>
      </c>
      <c r="AK30" s="9" t="s">
        <v>560</v>
      </c>
      <c r="AL30" s="9" t="s">
        <v>126</v>
      </c>
      <c r="AM30" s="9" t="s">
        <v>690</v>
      </c>
      <c r="AN30" s="9"/>
      <c r="AO30" s="9"/>
      <c r="AP30" s="9"/>
      <c r="AQ30" s="9"/>
      <c r="AR30" s="9" t="s">
        <v>165</v>
      </c>
      <c r="AS30" s="9" t="s">
        <v>691</v>
      </c>
      <c r="AT30" s="9" t="s">
        <v>167</v>
      </c>
      <c r="AU30" s="9" t="s">
        <v>692</v>
      </c>
      <c r="AV30" s="9" t="s">
        <v>221</v>
      </c>
      <c r="AW30" s="9" t="s">
        <v>130</v>
      </c>
      <c r="AX30" s="8" t="s">
        <v>693</v>
      </c>
      <c r="AY30" s="9" t="s">
        <v>694</v>
      </c>
      <c r="AZ30" s="9">
        <v>24.0</v>
      </c>
      <c r="BA30" s="9" t="s">
        <v>229</v>
      </c>
      <c r="BB30" s="11" t="s">
        <v>695</v>
      </c>
      <c r="BC30" s="11" t="s">
        <v>136</v>
      </c>
      <c r="BD30" s="9" t="s">
        <v>696</v>
      </c>
      <c r="BE30" s="11" t="s">
        <v>697</v>
      </c>
      <c r="BF30" s="11" t="s">
        <v>260</v>
      </c>
      <c r="BG30" s="9" t="s">
        <v>140</v>
      </c>
      <c r="BH30" s="9" t="s">
        <v>129</v>
      </c>
      <c r="BI30" s="9" t="s">
        <v>179</v>
      </c>
      <c r="BJ30" s="8" t="s">
        <v>698</v>
      </c>
      <c r="BK30" s="9" t="s">
        <v>116</v>
      </c>
      <c r="BL30" s="8"/>
      <c r="BM30" s="11"/>
      <c r="BN30" s="11"/>
      <c r="BO30" s="9" t="s">
        <v>116</v>
      </c>
      <c r="BP30" s="9" t="s">
        <v>140</v>
      </c>
      <c r="BQ30" s="9">
        <v>2.0</v>
      </c>
      <c r="BR30" s="9">
        <v>2.0</v>
      </c>
      <c r="BS30" s="9" t="s">
        <v>263</v>
      </c>
      <c r="BT30" s="9">
        <v>1.0</v>
      </c>
      <c r="BU30" s="9" t="s">
        <v>116</v>
      </c>
      <c r="BV30" s="9" t="s">
        <v>116</v>
      </c>
      <c r="BW30" s="9"/>
      <c r="BX30" s="9" t="s">
        <v>182</v>
      </c>
      <c r="BY30" s="9" t="s">
        <v>361</v>
      </c>
      <c r="BZ30" s="9" t="s">
        <v>140</v>
      </c>
      <c r="CA30" s="9" t="s">
        <v>699</v>
      </c>
      <c r="CB30" s="9" t="s">
        <v>700</v>
      </c>
      <c r="CC30" s="9" t="s">
        <v>116</v>
      </c>
      <c r="CD30" s="9"/>
      <c r="CE30" s="9" t="s">
        <v>116</v>
      </c>
      <c r="CF30" s="9"/>
      <c r="CG30" s="9" t="s">
        <v>116</v>
      </c>
      <c r="CH30" s="9" t="s">
        <v>116</v>
      </c>
      <c r="CI30" s="9"/>
      <c r="CJ30" s="9" t="s">
        <v>116</v>
      </c>
      <c r="CK30" s="9" t="s">
        <v>129</v>
      </c>
      <c r="CL30" s="9" t="s">
        <v>116</v>
      </c>
      <c r="CM30" s="9"/>
      <c r="CN30" s="9"/>
      <c r="CO30" s="9"/>
      <c r="CP30" s="9" t="s">
        <v>116</v>
      </c>
      <c r="CQ30" s="9"/>
      <c r="CR30" s="9" t="s">
        <v>116</v>
      </c>
      <c r="CS30" s="9"/>
      <c r="CT30" s="13">
        <f t="shared" si="2"/>
        <v>0</v>
      </c>
      <c r="CU30" s="13">
        <f t="shared" si="3"/>
        <v>0</v>
      </c>
      <c r="CV30" s="13">
        <f t="shared" si="4"/>
        <v>0</v>
      </c>
      <c r="CW30" s="13">
        <f t="shared" si="5"/>
        <v>0</v>
      </c>
      <c r="CX30" s="13">
        <f t="shared" si="6"/>
        <v>0</v>
      </c>
      <c r="CY30" s="13">
        <f t="shared" si="7"/>
        <v>0</v>
      </c>
      <c r="CZ30" s="13">
        <f t="shared" si="8"/>
        <v>0</v>
      </c>
      <c r="DA30" s="13">
        <f t="shared" si="9"/>
        <v>0</v>
      </c>
      <c r="DB30" s="7"/>
      <c r="DC30" s="7"/>
      <c r="DD30" s="7"/>
      <c r="DE30" s="7"/>
      <c r="DF30" s="7"/>
      <c r="DG30" s="7"/>
      <c r="DH30" s="7"/>
      <c r="DI30" s="7"/>
      <c r="DJ30" s="7"/>
      <c r="DK30" s="7"/>
    </row>
    <row r="31">
      <c r="A31" s="14" t="s">
        <v>701</v>
      </c>
      <c r="B31" s="9">
        <v>2000.0</v>
      </c>
      <c r="C31" s="14" t="s">
        <v>702</v>
      </c>
      <c r="D31" s="9" t="s">
        <v>503</v>
      </c>
      <c r="E31" s="9" t="s">
        <v>703</v>
      </c>
      <c r="F31" s="9" t="s">
        <v>109</v>
      </c>
      <c r="G31" s="9" t="s">
        <v>154</v>
      </c>
      <c r="H31" s="9" t="s">
        <v>116</v>
      </c>
      <c r="I31" s="8" t="s">
        <v>112</v>
      </c>
      <c r="J31" s="8" t="str">
        <f t="shared" si="1"/>
        <v>Government</v>
      </c>
      <c r="K31" s="8" t="s">
        <v>367</v>
      </c>
      <c r="L31" s="8" t="s">
        <v>557</v>
      </c>
      <c r="M31" s="9" t="s">
        <v>115</v>
      </c>
      <c r="N31" s="9" t="s">
        <v>115</v>
      </c>
      <c r="O31" s="8" t="s">
        <v>111</v>
      </c>
      <c r="P31" s="9" t="s">
        <v>116</v>
      </c>
      <c r="Q31" s="9" t="s">
        <v>111</v>
      </c>
      <c r="R31" s="9" t="s">
        <v>111</v>
      </c>
      <c r="S31" s="9">
        <v>68.0</v>
      </c>
      <c r="T31" s="9">
        <v>11.0</v>
      </c>
      <c r="U31" s="9" t="s">
        <v>291</v>
      </c>
      <c r="V31" s="9">
        <v>12.0</v>
      </c>
      <c r="W31" s="9" t="s">
        <v>111</v>
      </c>
      <c r="X31" s="9" t="s">
        <v>111</v>
      </c>
      <c r="Y31" s="9" t="s">
        <v>422</v>
      </c>
      <c r="Z31" s="9" t="s">
        <v>424</v>
      </c>
      <c r="AA31" s="9" t="s">
        <v>704</v>
      </c>
      <c r="AB31" s="9" t="s">
        <v>313</v>
      </c>
      <c r="AC31" s="9" t="s">
        <v>122</v>
      </c>
      <c r="AD31" s="11" t="s">
        <v>123</v>
      </c>
      <c r="AE31" s="9" t="s">
        <v>126</v>
      </c>
      <c r="AF31" s="9"/>
      <c r="AG31" s="9" t="s">
        <v>126</v>
      </c>
      <c r="AH31" s="9"/>
      <c r="AI31" s="9"/>
      <c r="AJ31" s="9"/>
      <c r="AK31" s="9"/>
      <c r="AL31" s="9"/>
      <c r="AM31" s="9"/>
      <c r="AN31" s="9"/>
      <c r="AO31" s="9"/>
      <c r="AP31" s="9"/>
      <c r="AQ31" s="9"/>
      <c r="AR31" s="9" t="s">
        <v>165</v>
      </c>
      <c r="AS31" s="9" t="s">
        <v>705</v>
      </c>
      <c r="AT31" s="9" t="s">
        <v>167</v>
      </c>
      <c r="AU31" s="9" t="s">
        <v>116</v>
      </c>
      <c r="AV31" s="9" t="s">
        <v>169</v>
      </c>
      <c r="AW31" s="9" t="s">
        <v>170</v>
      </c>
      <c r="AX31" s="8" t="s">
        <v>706</v>
      </c>
      <c r="AY31" s="9" t="s">
        <v>707</v>
      </c>
      <c r="AZ31" s="9">
        <v>3.0</v>
      </c>
      <c r="BA31" s="9" t="s">
        <v>173</v>
      </c>
      <c r="BB31" s="11" t="s">
        <v>708</v>
      </c>
      <c r="BC31" s="11" t="s">
        <v>257</v>
      </c>
      <c r="BD31" s="9" t="s">
        <v>709</v>
      </c>
      <c r="BE31" s="11" t="s">
        <v>710</v>
      </c>
      <c r="BF31" s="11" t="s">
        <v>711</v>
      </c>
      <c r="BG31" s="9" t="s">
        <v>140</v>
      </c>
      <c r="BH31" s="9" t="s">
        <v>129</v>
      </c>
      <c r="BI31" s="9" t="s">
        <v>587</v>
      </c>
      <c r="BJ31" s="8" t="s">
        <v>712</v>
      </c>
      <c r="BK31" s="9" t="s">
        <v>140</v>
      </c>
      <c r="BL31" s="8" t="s">
        <v>713</v>
      </c>
      <c r="BM31" s="15" t="s">
        <v>714</v>
      </c>
      <c r="BN31" s="15" t="s">
        <v>715</v>
      </c>
      <c r="BO31" s="9" t="s">
        <v>116</v>
      </c>
      <c r="BP31" s="9" t="s">
        <v>140</v>
      </c>
      <c r="BQ31" s="9" t="s">
        <v>111</v>
      </c>
      <c r="BR31" s="9">
        <v>12.0</v>
      </c>
      <c r="BS31" s="9" t="s">
        <v>143</v>
      </c>
      <c r="BT31" s="9">
        <v>3.0</v>
      </c>
      <c r="BU31" s="9" t="s">
        <v>111</v>
      </c>
      <c r="BV31" s="9" t="s">
        <v>116</v>
      </c>
      <c r="BW31" s="9" t="s">
        <v>129</v>
      </c>
      <c r="BX31" s="9" t="s">
        <v>182</v>
      </c>
      <c r="BY31" s="9" t="s">
        <v>361</v>
      </c>
      <c r="BZ31" s="9" t="s">
        <v>116</v>
      </c>
      <c r="CA31" s="9" t="s">
        <v>129</v>
      </c>
      <c r="CB31" s="9" t="s">
        <v>716</v>
      </c>
      <c r="CC31" s="9" t="s">
        <v>116</v>
      </c>
      <c r="CD31" s="9"/>
      <c r="CE31" s="9" t="s">
        <v>116</v>
      </c>
      <c r="CF31" s="9"/>
      <c r="CG31" s="9" t="s">
        <v>116</v>
      </c>
      <c r="CH31" s="9" t="s">
        <v>116</v>
      </c>
      <c r="CI31" s="9"/>
      <c r="CJ31" s="9" t="s">
        <v>116</v>
      </c>
      <c r="CK31" s="9" t="s">
        <v>129</v>
      </c>
      <c r="CL31" s="9" t="s">
        <v>140</v>
      </c>
      <c r="CM31" s="9" t="s">
        <v>717</v>
      </c>
      <c r="CN31" s="9"/>
      <c r="CO31" s="9"/>
      <c r="CP31" s="9" t="s">
        <v>116</v>
      </c>
      <c r="CQ31" s="9" t="s">
        <v>129</v>
      </c>
      <c r="CR31" s="9" t="s">
        <v>116</v>
      </c>
      <c r="CS31" s="9" t="s">
        <v>129</v>
      </c>
      <c r="CT31" s="13">
        <f t="shared" si="2"/>
        <v>0</v>
      </c>
      <c r="CU31" s="13">
        <f t="shared" si="3"/>
        <v>0</v>
      </c>
      <c r="CV31" s="13">
        <f t="shared" si="4"/>
        <v>0</v>
      </c>
      <c r="CW31" s="13">
        <f t="shared" si="5"/>
        <v>1</v>
      </c>
      <c r="CX31" s="13">
        <f t="shared" si="6"/>
        <v>0</v>
      </c>
      <c r="CY31" s="13">
        <f t="shared" si="7"/>
        <v>0</v>
      </c>
      <c r="CZ31" s="13">
        <f t="shared" si="8"/>
        <v>0</v>
      </c>
      <c r="DA31" s="13">
        <f t="shared" si="9"/>
        <v>0</v>
      </c>
      <c r="DB31" s="7"/>
      <c r="DC31" s="7"/>
      <c r="DD31" s="7"/>
      <c r="DE31" s="7"/>
      <c r="DF31" s="7"/>
      <c r="DG31" s="7"/>
      <c r="DH31" s="7"/>
      <c r="DI31" s="7"/>
      <c r="DJ31" s="7"/>
      <c r="DK31" s="7"/>
    </row>
    <row r="32">
      <c r="A32" s="18" t="s">
        <v>718</v>
      </c>
      <c r="B32" s="19">
        <v>2016.0</v>
      </c>
      <c r="C32" s="20" t="s">
        <v>719</v>
      </c>
      <c r="D32" s="19" t="s">
        <v>720</v>
      </c>
      <c r="E32" s="19" t="s">
        <v>721</v>
      </c>
      <c r="F32" s="19" t="s">
        <v>109</v>
      </c>
      <c r="G32" s="19" t="s">
        <v>722</v>
      </c>
      <c r="H32" s="19" t="s">
        <v>116</v>
      </c>
      <c r="I32" s="16" t="s">
        <v>191</v>
      </c>
      <c r="J32" s="8" t="str">
        <f t="shared" si="1"/>
        <v>Government</v>
      </c>
      <c r="K32" s="16" t="s">
        <v>723</v>
      </c>
      <c r="L32" s="16" t="s">
        <v>557</v>
      </c>
      <c r="M32" s="19" t="s">
        <v>115</v>
      </c>
      <c r="N32" s="19" t="s">
        <v>724</v>
      </c>
      <c r="O32" s="16" t="s">
        <v>221</v>
      </c>
      <c r="P32" s="19" t="s">
        <v>116</v>
      </c>
      <c r="Q32" s="19" t="s">
        <v>111</v>
      </c>
      <c r="R32" s="19" t="s">
        <v>111</v>
      </c>
      <c r="S32" s="19">
        <v>86.0</v>
      </c>
      <c r="T32" s="19">
        <v>86.0</v>
      </c>
      <c r="U32" s="19">
        <v>100.0</v>
      </c>
      <c r="V32" s="19"/>
      <c r="W32" s="19">
        <v>38.0</v>
      </c>
      <c r="X32" s="19">
        <v>80.0</v>
      </c>
      <c r="Y32" s="19" t="s">
        <v>118</v>
      </c>
      <c r="Z32" s="19" t="s">
        <v>160</v>
      </c>
      <c r="AA32" s="19" t="s">
        <v>725</v>
      </c>
      <c r="AB32" s="9" t="s">
        <v>313</v>
      </c>
      <c r="AC32" s="19" t="s">
        <v>726</v>
      </c>
      <c r="AD32" s="18" t="s">
        <v>726</v>
      </c>
      <c r="AE32" s="19" t="s">
        <v>124</v>
      </c>
      <c r="AF32" s="19" t="s">
        <v>727</v>
      </c>
      <c r="AG32" s="19" t="s">
        <v>728</v>
      </c>
      <c r="AH32" s="19" t="s">
        <v>729</v>
      </c>
      <c r="AI32" s="19" t="s">
        <v>730</v>
      </c>
      <c r="AJ32" s="19" t="s">
        <v>731</v>
      </c>
      <c r="AK32" s="19" t="s">
        <v>732</v>
      </c>
      <c r="AL32" s="19" t="s">
        <v>733</v>
      </c>
      <c r="AM32" s="19"/>
      <c r="AN32" s="19"/>
      <c r="AO32" s="19"/>
      <c r="AP32" s="19"/>
      <c r="AQ32" s="19"/>
      <c r="AR32" s="19" t="s">
        <v>165</v>
      </c>
      <c r="AS32" s="19" t="s">
        <v>734</v>
      </c>
      <c r="AT32" s="19" t="s">
        <v>225</v>
      </c>
      <c r="AU32" s="19" t="s">
        <v>116</v>
      </c>
      <c r="AV32" s="19" t="s">
        <v>169</v>
      </c>
      <c r="AW32" s="19" t="s">
        <v>199</v>
      </c>
      <c r="AX32" s="16" t="s">
        <v>735</v>
      </c>
      <c r="AY32" s="19"/>
      <c r="AZ32" s="19" t="s">
        <v>736</v>
      </c>
      <c r="BA32" s="19" t="s">
        <v>134</v>
      </c>
      <c r="BB32" s="18" t="s">
        <v>737</v>
      </c>
      <c r="BC32" s="18" t="s">
        <v>664</v>
      </c>
      <c r="BD32" s="19" t="s">
        <v>738</v>
      </c>
      <c r="BE32" s="18" t="s">
        <v>739</v>
      </c>
      <c r="BF32" s="11" t="s">
        <v>740</v>
      </c>
      <c r="BG32" s="9" t="s">
        <v>140</v>
      </c>
      <c r="BH32" s="19" t="s">
        <v>129</v>
      </c>
      <c r="BI32" s="19" t="s">
        <v>141</v>
      </c>
      <c r="BJ32" s="16" t="s">
        <v>741</v>
      </c>
      <c r="BK32" s="19" t="s">
        <v>140</v>
      </c>
      <c r="BL32" s="16" t="s">
        <v>742</v>
      </c>
      <c r="BM32" s="18" t="s">
        <v>743</v>
      </c>
      <c r="BN32" s="15" t="s">
        <v>744</v>
      </c>
      <c r="BO32" s="19" t="s">
        <v>745</v>
      </c>
      <c r="BP32" s="19" t="s">
        <v>140</v>
      </c>
      <c r="BQ32" s="19" t="s">
        <v>111</v>
      </c>
      <c r="BR32" s="19">
        <v>24.0</v>
      </c>
      <c r="BS32" s="19" t="s">
        <v>143</v>
      </c>
      <c r="BT32" s="19">
        <v>3.0</v>
      </c>
      <c r="BU32" s="19" t="s">
        <v>140</v>
      </c>
      <c r="BV32" s="19" t="s">
        <v>140</v>
      </c>
      <c r="BW32" s="19" t="s">
        <v>746</v>
      </c>
      <c r="BX32" s="19" t="s">
        <v>747</v>
      </c>
      <c r="BY32" s="19" t="s">
        <v>748</v>
      </c>
      <c r="BZ32" s="19" t="s">
        <v>116</v>
      </c>
      <c r="CA32" s="19"/>
      <c r="CB32" s="19" t="s">
        <v>749</v>
      </c>
      <c r="CC32" s="19" t="s">
        <v>116</v>
      </c>
      <c r="CD32" s="19"/>
      <c r="CE32" s="19" t="s">
        <v>116</v>
      </c>
      <c r="CF32" s="19"/>
      <c r="CG32" s="19" t="s">
        <v>116</v>
      </c>
      <c r="CH32" s="19" t="s">
        <v>140</v>
      </c>
      <c r="CI32" s="19" t="s">
        <v>750</v>
      </c>
      <c r="CJ32" s="19" t="s">
        <v>140</v>
      </c>
      <c r="CK32" s="19" t="s">
        <v>751</v>
      </c>
      <c r="CL32" s="19" t="s">
        <v>116</v>
      </c>
      <c r="CM32" s="19"/>
      <c r="CN32" s="19"/>
      <c r="CO32" s="19"/>
      <c r="CP32" s="19" t="s">
        <v>116</v>
      </c>
      <c r="CQ32" s="19"/>
      <c r="CR32" s="19" t="s">
        <v>116</v>
      </c>
      <c r="CS32" s="19"/>
      <c r="CT32" s="13">
        <f t="shared" si="2"/>
        <v>0</v>
      </c>
      <c r="CU32" s="13">
        <f t="shared" si="3"/>
        <v>0</v>
      </c>
      <c r="CV32" s="13">
        <f t="shared" si="4"/>
        <v>0</v>
      </c>
      <c r="CW32" s="13">
        <f t="shared" si="5"/>
        <v>0</v>
      </c>
      <c r="CX32" s="13">
        <f t="shared" si="6"/>
        <v>0</v>
      </c>
      <c r="CY32" s="13">
        <f t="shared" si="7"/>
        <v>1</v>
      </c>
      <c r="CZ32" s="13">
        <f t="shared" si="8"/>
        <v>1</v>
      </c>
      <c r="DA32" s="13">
        <f t="shared" si="9"/>
        <v>0</v>
      </c>
      <c r="DB32" s="7"/>
      <c r="DC32" s="7"/>
      <c r="DD32" s="7"/>
      <c r="DE32" s="7"/>
      <c r="DF32" s="7"/>
      <c r="DG32" s="7"/>
      <c r="DH32" s="7"/>
      <c r="DI32" s="7"/>
      <c r="DJ32" s="7"/>
      <c r="DK32" s="7"/>
    </row>
    <row r="33">
      <c r="A33" s="28" t="s">
        <v>752</v>
      </c>
      <c r="B33" s="28">
        <v>2003.0</v>
      </c>
      <c r="C33" s="20" t="s">
        <v>753</v>
      </c>
      <c r="D33" s="9" t="s">
        <v>754</v>
      </c>
      <c r="E33" s="9" t="s">
        <v>755</v>
      </c>
      <c r="F33" s="28" t="s">
        <v>109</v>
      </c>
      <c r="G33" s="28" t="s">
        <v>687</v>
      </c>
      <c r="H33" s="19" t="s">
        <v>140</v>
      </c>
      <c r="I33" s="9" t="s">
        <v>112</v>
      </c>
      <c r="J33" s="8" t="str">
        <f t="shared" si="1"/>
        <v>Government</v>
      </c>
      <c r="K33" s="9" t="s">
        <v>756</v>
      </c>
      <c r="L33" s="9" t="s">
        <v>557</v>
      </c>
      <c r="M33" s="9" t="s">
        <v>115</v>
      </c>
      <c r="N33" s="9" t="s">
        <v>115</v>
      </c>
      <c r="O33" s="9" t="s">
        <v>111</v>
      </c>
      <c r="P33" s="9" t="s">
        <v>116</v>
      </c>
      <c r="Q33" s="9" t="s">
        <v>111</v>
      </c>
      <c r="R33" s="9" t="s">
        <v>111</v>
      </c>
      <c r="S33" s="9">
        <v>65.0</v>
      </c>
      <c r="T33" s="9">
        <v>65.0</v>
      </c>
      <c r="U33" s="9">
        <v>100.0</v>
      </c>
      <c r="V33" s="9"/>
      <c r="W33" s="9" t="s">
        <v>111</v>
      </c>
      <c r="X33" s="9" t="s">
        <v>111</v>
      </c>
      <c r="Y33" s="28" t="s">
        <v>118</v>
      </c>
      <c r="Z33" s="9" t="s">
        <v>160</v>
      </c>
      <c r="AA33" s="9" t="s">
        <v>757</v>
      </c>
      <c r="AB33" s="9" t="s">
        <v>758</v>
      </c>
      <c r="AC33" s="9" t="s">
        <v>726</v>
      </c>
      <c r="AD33" s="18" t="s">
        <v>726</v>
      </c>
      <c r="AE33" s="9" t="s">
        <v>111</v>
      </c>
      <c r="AF33" s="9"/>
      <c r="AG33" s="9" t="s">
        <v>759</v>
      </c>
      <c r="AH33" s="9"/>
      <c r="AI33" s="9"/>
      <c r="AJ33" s="9"/>
      <c r="AK33" s="9"/>
      <c r="AL33" s="9"/>
      <c r="AM33" s="9"/>
      <c r="AN33" s="9"/>
      <c r="AO33" s="9"/>
      <c r="AP33" s="9"/>
      <c r="AQ33" s="9"/>
      <c r="AR33" s="9" t="s">
        <v>116</v>
      </c>
      <c r="AS33" s="9"/>
      <c r="AT33" s="9"/>
      <c r="AU33" s="9"/>
      <c r="AV33" s="9"/>
      <c r="AW33" s="9" t="s">
        <v>199</v>
      </c>
      <c r="AX33" s="8" t="s">
        <v>760</v>
      </c>
      <c r="AY33" s="9" t="s">
        <v>761</v>
      </c>
      <c r="AZ33" s="9" t="s">
        <v>762</v>
      </c>
      <c r="BA33" s="9" t="s">
        <v>134</v>
      </c>
      <c r="BB33" s="18" t="s">
        <v>763</v>
      </c>
      <c r="BC33" s="18" t="s">
        <v>136</v>
      </c>
      <c r="BD33" s="8" t="s">
        <v>764</v>
      </c>
      <c r="BE33" s="11" t="s">
        <v>765</v>
      </c>
      <c r="BF33" s="11" t="s">
        <v>740</v>
      </c>
      <c r="BG33" s="9" t="s">
        <v>140</v>
      </c>
      <c r="BH33" s="9" t="s">
        <v>129</v>
      </c>
      <c r="BI33" s="12"/>
      <c r="BJ33" s="28" t="s">
        <v>766</v>
      </c>
      <c r="BK33" s="9" t="s">
        <v>140</v>
      </c>
      <c r="BL33" s="8" t="s">
        <v>767</v>
      </c>
      <c r="BM33" s="11" t="s">
        <v>768</v>
      </c>
      <c r="BN33" s="11" t="s">
        <v>769</v>
      </c>
      <c r="BO33" s="9" t="s">
        <v>116</v>
      </c>
      <c r="BP33" s="9" t="s">
        <v>140</v>
      </c>
      <c r="BQ33" s="9" t="s">
        <v>770</v>
      </c>
      <c r="BR33" s="9">
        <v>8.0</v>
      </c>
      <c r="BS33" s="9" t="s">
        <v>771</v>
      </c>
      <c r="BT33" s="9">
        <v>3.0</v>
      </c>
      <c r="BU33" s="9" t="s">
        <v>111</v>
      </c>
      <c r="BV33" s="9" t="s">
        <v>140</v>
      </c>
      <c r="BW33" s="9" t="s">
        <v>772</v>
      </c>
      <c r="BX33" s="9" t="s">
        <v>747</v>
      </c>
      <c r="BY33" s="9" t="s">
        <v>773</v>
      </c>
      <c r="BZ33" s="9" t="s">
        <v>116</v>
      </c>
      <c r="CA33" s="12"/>
      <c r="CB33" s="9" t="s">
        <v>111</v>
      </c>
      <c r="CC33" s="9" t="s">
        <v>116</v>
      </c>
      <c r="CD33" s="12"/>
      <c r="CE33" s="9" t="s">
        <v>116</v>
      </c>
      <c r="CF33" s="12"/>
      <c r="CG33" s="9" t="s">
        <v>116</v>
      </c>
      <c r="CH33" s="9" t="s">
        <v>116</v>
      </c>
      <c r="CI33" s="9"/>
      <c r="CJ33" s="9" t="s">
        <v>116</v>
      </c>
      <c r="CK33" s="12"/>
      <c r="CL33" s="9" t="s">
        <v>116</v>
      </c>
      <c r="CM33" s="9"/>
      <c r="CN33" s="9"/>
      <c r="CO33" s="9"/>
      <c r="CP33" s="9" t="s">
        <v>116</v>
      </c>
      <c r="CQ33" s="9" t="s">
        <v>116</v>
      </c>
      <c r="CR33" s="9" t="s">
        <v>116</v>
      </c>
      <c r="CS33" s="12"/>
      <c r="CT33" s="13">
        <f t="shared" si="2"/>
        <v>0</v>
      </c>
      <c r="CU33" s="13">
        <f t="shared" si="3"/>
        <v>0</v>
      </c>
      <c r="CV33" s="13">
        <f t="shared" si="4"/>
        <v>0</v>
      </c>
      <c r="CW33" s="13">
        <f t="shared" si="5"/>
        <v>0</v>
      </c>
      <c r="CX33" s="13">
        <f t="shared" si="6"/>
        <v>0</v>
      </c>
      <c r="CY33" s="13">
        <f t="shared" si="7"/>
        <v>0</v>
      </c>
      <c r="CZ33" s="13">
        <f t="shared" si="8"/>
        <v>0</v>
      </c>
      <c r="DA33" s="13">
        <f t="shared" si="9"/>
        <v>0</v>
      </c>
      <c r="DB33" s="7"/>
      <c r="DC33" s="7"/>
      <c r="DD33" s="7"/>
      <c r="DE33" s="7"/>
      <c r="DF33" s="7"/>
      <c r="DG33" s="7"/>
      <c r="DH33" s="7"/>
      <c r="DI33" s="7"/>
      <c r="DJ33" s="7"/>
      <c r="DK33" s="7"/>
    </row>
    <row r="34">
      <c r="A34" s="14" t="s">
        <v>774</v>
      </c>
      <c r="B34" s="9">
        <v>2006.0</v>
      </c>
      <c r="C34" s="14" t="s">
        <v>775</v>
      </c>
      <c r="D34" s="9" t="s">
        <v>776</v>
      </c>
      <c r="E34" s="9"/>
      <c r="F34" s="9" t="s">
        <v>109</v>
      </c>
      <c r="G34" s="9" t="s">
        <v>777</v>
      </c>
      <c r="H34" s="9" t="s">
        <v>140</v>
      </c>
      <c r="I34" s="8" t="s">
        <v>155</v>
      </c>
      <c r="J34" s="8" t="str">
        <f t="shared" si="1"/>
        <v>Industry</v>
      </c>
      <c r="K34" s="8" t="s">
        <v>778</v>
      </c>
      <c r="L34" s="8" t="s">
        <v>270</v>
      </c>
      <c r="M34" s="9" t="s">
        <v>115</v>
      </c>
      <c r="N34" s="9" t="s">
        <v>115</v>
      </c>
      <c r="O34" s="8" t="s">
        <v>111</v>
      </c>
      <c r="P34" s="9" t="s">
        <v>140</v>
      </c>
      <c r="Q34" s="9" t="s">
        <v>140</v>
      </c>
      <c r="R34" s="9" t="s">
        <v>140</v>
      </c>
      <c r="S34" s="9">
        <v>325.0</v>
      </c>
      <c r="T34" s="9">
        <v>264.0</v>
      </c>
      <c r="U34" s="9" t="s">
        <v>117</v>
      </c>
      <c r="V34" s="9" t="s">
        <v>129</v>
      </c>
      <c r="W34" s="29">
        <v>240.0</v>
      </c>
      <c r="X34" s="9">
        <v>320.0</v>
      </c>
      <c r="Y34" s="9" t="s">
        <v>272</v>
      </c>
      <c r="Z34" s="9" t="s">
        <v>160</v>
      </c>
      <c r="AA34" s="9" t="s">
        <v>399</v>
      </c>
      <c r="AB34" s="9" t="s">
        <v>400</v>
      </c>
      <c r="AC34" s="9" t="s">
        <v>122</v>
      </c>
      <c r="AD34" s="11" t="s">
        <v>245</v>
      </c>
      <c r="AE34" s="9" t="s">
        <v>124</v>
      </c>
      <c r="AF34" s="9" t="s">
        <v>779</v>
      </c>
      <c r="AG34" s="9" t="s">
        <v>250</v>
      </c>
      <c r="AH34" s="9" t="s">
        <v>247</v>
      </c>
      <c r="AI34" s="9"/>
      <c r="AJ34" s="9"/>
      <c r="AK34" s="9"/>
      <c r="AL34" s="9"/>
      <c r="AM34" s="9"/>
      <c r="AN34" s="9"/>
      <c r="AO34" s="9"/>
      <c r="AP34" s="9"/>
      <c r="AQ34" s="9"/>
      <c r="AR34" s="9" t="s">
        <v>165</v>
      </c>
      <c r="AS34" s="9" t="s">
        <v>780</v>
      </c>
      <c r="AT34" s="9" t="s">
        <v>225</v>
      </c>
      <c r="AU34" s="9" t="s">
        <v>116</v>
      </c>
      <c r="AV34" s="9" t="s">
        <v>169</v>
      </c>
      <c r="AW34" s="9" t="s">
        <v>472</v>
      </c>
      <c r="AX34" s="8" t="s">
        <v>781</v>
      </c>
      <c r="AY34" s="9" t="s">
        <v>661</v>
      </c>
      <c r="AZ34" s="9">
        <v>8.0</v>
      </c>
      <c r="BA34" s="9" t="s">
        <v>173</v>
      </c>
      <c r="BB34" s="11" t="s">
        <v>782</v>
      </c>
      <c r="BC34" s="11" t="s">
        <v>257</v>
      </c>
      <c r="BD34" s="8" t="s">
        <v>781</v>
      </c>
      <c r="BE34" s="11" t="s">
        <v>783</v>
      </c>
      <c r="BF34" s="11" t="s">
        <v>260</v>
      </c>
      <c r="BG34" s="9" t="s">
        <v>116</v>
      </c>
      <c r="BH34" s="9" t="s">
        <v>140</v>
      </c>
      <c r="BI34" s="9" t="s">
        <v>179</v>
      </c>
      <c r="BJ34" s="8" t="s">
        <v>784</v>
      </c>
      <c r="BK34" s="9" t="s">
        <v>140</v>
      </c>
      <c r="BL34" s="30" t="s">
        <v>785</v>
      </c>
      <c r="BM34" s="30"/>
      <c r="BN34" s="15" t="s">
        <v>786</v>
      </c>
      <c r="BO34" s="9" t="s">
        <v>116</v>
      </c>
      <c r="BP34" s="9" t="s">
        <v>140</v>
      </c>
      <c r="BQ34" s="9">
        <v>2.0</v>
      </c>
      <c r="BR34" s="9" t="s">
        <v>787</v>
      </c>
      <c r="BS34" s="9" t="s">
        <v>788</v>
      </c>
      <c r="BT34" s="9">
        <v>1.0</v>
      </c>
      <c r="BU34" s="9" t="s">
        <v>116</v>
      </c>
      <c r="BV34" s="9" t="s">
        <v>116</v>
      </c>
      <c r="BW34" s="9" t="s">
        <v>129</v>
      </c>
      <c r="BX34" s="9" t="s">
        <v>182</v>
      </c>
      <c r="BY34" s="9" t="s">
        <v>361</v>
      </c>
      <c r="BZ34" s="9" t="s">
        <v>116</v>
      </c>
      <c r="CA34" s="9" t="s">
        <v>129</v>
      </c>
      <c r="CB34" s="9"/>
      <c r="CC34" s="9" t="s">
        <v>140</v>
      </c>
      <c r="CD34" s="9" t="s">
        <v>789</v>
      </c>
      <c r="CE34" s="9" t="s">
        <v>116</v>
      </c>
      <c r="CF34" s="9" t="s">
        <v>129</v>
      </c>
      <c r="CG34" s="9" t="s">
        <v>140</v>
      </c>
      <c r="CH34" s="9" t="s">
        <v>140</v>
      </c>
      <c r="CI34" s="9" t="s">
        <v>790</v>
      </c>
      <c r="CJ34" s="9" t="s">
        <v>140</v>
      </c>
      <c r="CK34" s="9" t="s">
        <v>791</v>
      </c>
      <c r="CL34" s="9" t="s">
        <v>116</v>
      </c>
      <c r="CM34" s="9"/>
      <c r="CN34" s="9"/>
      <c r="CO34" s="9"/>
      <c r="CP34" s="9" t="s">
        <v>140</v>
      </c>
      <c r="CQ34" s="9" t="s">
        <v>792</v>
      </c>
      <c r="CR34" s="9" t="s">
        <v>116</v>
      </c>
      <c r="CS34" s="9" t="s">
        <v>129</v>
      </c>
      <c r="CT34" s="13">
        <f t="shared" si="2"/>
        <v>1</v>
      </c>
      <c r="CU34" s="13">
        <f t="shared" si="3"/>
        <v>0</v>
      </c>
      <c r="CV34" s="13">
        <f t="shared" si="4"/>
        <v>1</v>
      </c>
      <c r="CW34" s="13">
        <f t="shared" si="5"/>
        <v>0</v>
      </c>
      <c r="CX34" s="13">
        <f t="shared" si="6"/>
        <v>1</v>
      </c>
      <c r="CY34" s="13">
        <f t="shared" si="7"/>
        <v>1</v>
      </c>
      <c r="CZ34" s="13">
        <f t="shared" si="8"/>
        <v>1</v>
      </c>
      <c r="DA34" s="13">
        <f t="shared" si="9"/>
        <v>0</v>
      </c>
      <c r="DB34" s="7"/>
      <c r="DC34" s="7"/>
      <c r="DD34" s="7"/>
      <c r="DE34" s="7"/>
      <c r="DF34" s="7"/>
      <c r="DG34" s="7"/>
      <c r="DH34" s="7"/>
      <c r="DI34" s="7"/>
      <c r="DJ34" s="7"/>
      <c r="DK34" s="7"/>
    </row>
    <row r="35">
      <c r="A35" s="28" t="s">
        <v>793</v>
      </c>
      <c r="B35" s="28">
        <v>2007.0</v>
      </c>
      <c r="C35" s="28" t="s">
        <v>794</v>
      </c>
      <c r="D35" s="9" t="s">
        <v>795</v>
      </c>
      <c r="E35" s="9"/>
      <c r="F35" s="28" t="s">
        <v>109</v>
      </c>
      <c r="G35" s="28" t="s">
        <v>687</v>
      </c>
      <c r="H35" s="19" t="s">
        <v>116</v>
      </c>
      <c r="I35" s="9" t="s">
        <v>422</v>
      </c>
      <c r="J35" s="8" t="str">
        <f t="shared" si="1"/>
        <v>None reported</v>
      </c>
      <c r="K35" s="9"/>
      <c r="L35" s="9" t="s">
        <v>114</v>
      </c>
      <c r="M35" s="9" t="s">
        <v>115</v>
      </c>
      <c r="N35" s="9" t="s">
        <v>115</v>
      </c>
      <c r="O35" s="9" t="s">
        <v>111</v>
      </c>
      <c r="P35" s="9" t="s">
        <v>116</v>
      </c>
      <c r="Q35" s="9" t="s">
        <v>111</v>
      </c>
      <c r="R35" s="9" t="s">
        <v>111</v>
      </c>
      <c r="S35" s="9">
        <v>53.0</v>
      </c>
      <c r="T35" s="9">
        <v>53.0</v>
      </c>
      <c r="U35" s="9">
        <v>100.0</v>
      </c>
      <c r="V35" s="9" t="s">
        <v>129</v>
      </c>
      <c r="W35" s="29">
        <f>0.34*S35</f>
        <v>18.02</v>
      </c>
      <c r="X35" s="17">
        <v>53.0</v>
      </c>
      <c r="Y35" s="9" t="s">
        <v>272</v>
      </c>
      <c r="Z35" s="9" t="s">
        <v>160</v>
      </c>
      <c r="AA35" s="9" t="s">
        <v>796</v>
      </c>
      <c r="AB35" s="9" t="s">
        <v>758</v>
      </c>
      <c r="AC35" s="9" t="s">
        <v>726</v>
      </c>
      <c r="AD35" s="18" t="s">
        <v>726</v>
      </c>
      <c r="AE35" s="9" t="s">
        <v>124</v>
      </c>
      <c r="AF35" s="9" t="s">
        <v>797</v>
      </c>
      <c r="AG35" s="9" t="s">
        <v>798</v>
      </c>
      <c r="AH35" s="9" t="s">
        <v>799</v>
      </c>
      <c r="AI35" s="9" t="s">
        <v>729</v>
      </c>
      <c r="AJ35" s="9" t="s">
        <v>800</v>
      </c>
      <c r="AK35" s="9" t="s">
        <v>801</v>
      </c>
      <c r="AL35" s="9"/>
      <c r="AM35" s="9"/>
      <c r="AN35" s="9"/>
      <c r="AO35" s="9"/>
      <c r="AP35" s="9"/>
      <c r="AQ35" s="9"/>
      <c r="AR35" s="9" t="s">
        <v>116</v>
      </c>
      <c r="AS35" s="9" t="s">
        <v>129</v>
      </c>
      <c r="AT35" s="9"/>
      <c r="AU35" s="9"/>
      <c r="AV35" s="9"/>
      <c r="AW35" s="9" t="s">
        <v>199</v>
      </c>
      <c r="AX35" s="9" t="s">
        <v>802</v>
      </c>
      <c r="AY35" s="9" t="s">
        <v>803</v>
      </c>
      <c r="AZ35" s="9" t="s">
        <v>804</v>
      </c>
      <c r="BA35" s="9" t="s">
        <v>134</v>
      </c>
      <c r="BB35" s="18" t="s">
        <v>805</v>
      </c>
      <c r="BC35" s="18" t="s">
        <v>136</v>
      </c>
      <c r="BD35" s="9" t="s">
        <v>806</v>
      </c>
      <c r="BE35" s="11" t="s">
        <v>807</v>
      </c>
      <c r="BF35" s="11" t="s">
        <v>740</v>
      </c>
      <c r="BG35" s="9" t="s">
        <v>140</v>
      </c>
      <c r="BH35" s="9" t="s">
        <v>129</v>
      </c>
      <c r="BI35" s="9" t="s">
        <v>808</v>
      </c>
      <c r="BJ35" s="19" t="s">
        <v>809</v>
      </c>
      <c r="BK35" s="9" t="s">
        <v>140</v>
      </c>
      <c r="BL35" s="19" t="s">
        <v>810</v>
      </c>
      <c r="BM35" s="18"/>
      <c r="BN35" s="15" t="s">
        <v>811</v>
      </c>
      <c r="BO35" s="9" t="s">
        <v>812</v>
      </c>
      <c r="BP35" s="9" t="s">
        <v>140</v>
      </c>
      <c r="BQ35" s="9">
        <v>4.0</v>
      </c>
      <c r="BR35" s="9">
        <v>8.0</v>
      </c>
      <c r="BS35" s="9" t="s">
        <v>771</v>
      </c>
      <c r="BT35" s="9">
        <v>3.0</v>
      </c>
      <c r="BU35" s="9" t="s">
        <v>116</v>
      </c>
      <c r="BV35" s="9" t="s">
        <v>140</v>
      </c>
      <c r="BW35" s="9" t="s">
        <v>813</v>
      </c>
      <c r="BX35" s="9" t="s">
        <v>747</v>
      </c>
      <c r="BY35" s="9" t="s">
        <v>814</v>
      </c>
      <c r="BZ35" s="9" t="s">
        <v>116</v>
      </c>
      <c r="CA35" s="12"/>
      <c r="CB35" s="9"/>
      <c r="CC35" s="9" t="s">
        <v>140</v>
      </c>
      <c r="CD35" s="9" t="s">
        <v>815</v>
      </c>
      <c r="CE35" s="9" t="s">
        <v>140</v>
      </c>
      <c r="CF35" s="9" t="s">
        <v>816</v>
      </c>
      <c r="CG35" s="9" t="s">
        <v>140</v>
      </c>
      <c r="CH35" s="9" t="s">
        <v>140</v>
      </c>
      <c r="CI35" s="9" t="s">
        <v>817</v>
      </c>
      <c r="CJ35" s="9" t="s">
        <v>140</v>
      </c>
      <c r="CK35" s="9" t="s">
        <v>818</v>
      </c>
      <c r="CL35" s="9" t="s">
        <v>116</v>
      </c>
      <c r="CM35" s="9"/>
      <c r="CN35" s="9"/>
      <c r="CO35" s="9"/>
      <c r="CP35" s="9" t="s">
        <v>116</v>
      </c>
      <c r="CQ35" s="9" t="s">
        <v>129</v>
      </c>
      <c r="CR35" s="9" t="s">
        <v>116</v>
      </c>
      <c r="CS35" s="9" t="s">
        <v>129</v>
      </c>
      <c r="CT35" s="13">
        <f t="shared" si="2"/>
        <v>1</v>
      </c>
      <c r="CU35" s="13">
        <f t="shared" si="3"/>
        <v>1</v>
      </c>
      <c r="CV35" s="13">
        <f t="shared" si="4"/>
        <v>1</v>
      </c>
      <c r="CW35" s="13">
        <f t="shared" si="5"/>
        <v>0</v>
      </c>
      <c r="CX35" s="13">
        <f t="shared" si="6"/>
        <v>0</v>
      </c>
      <c r="CY35" s="13">
        <f t="shared" si="7"/>
        <v>1</v>
      </c>
      <c r="CZ35" s="13">
        <f t="shared" si="8"/>
        <v>1</v>
      </c>
      <c r="DA35" s="13">
        <f t="shared" si="9"/>
        <v>0</v>
      </c>
      <c r="DB35" s="7"/>
      <c r="DC35" s="7"/>
      <c r="DD35" s="7"/>
      <c r="DE35" s="7"/>
      <c r="DF35" s="7"/>
      <c r="DG35" s="7"/>
      <c r="DH35" s="7"/>
      <c r="DI35" s="7"/>
      <c r="DJ35" s="7"/>
      <c r="DK35" s="7"/>
    </row>
    <row r="36">
      <c r="A36" s="14" t="s">
        <v>819</v>
      </c>
      <c r="B36" s="9">
        <v>2008.0</v>
      </c>
      <c r="C36" s="14" t="s">
        <v>820</v>
      </c>
      <c r="D36" s="9" t="s">
        <v>503</v>
      </c>
      <c r="E36" s="9" t="s">
        <v>821</v>
      </c>
      <c r="F36" s="9" t="s">
        <v>109</v>
      </c>
      <c r="G36" s="9" t="s">
        <v>687</v>
      </c>
      <c r="H36" s="9" t="s">
        <v>116</v>
      </c>
      <c r="I36" s="8" t="s">
        <v>155</v>
      </c>
      <c r="J36" s="8" t="str">
        <f t="shared" si="1"/>
        <v>Industry</v>
      </c>
      <c r="K36" s="8" t="s">
        <v>822</v>
      </c>
      <c r="L36" s="8" t="s">
        <v>219</v>
      </c>
      <c r="M36" s="9" t="s">
        <v>115</v>
      </c>
      <c r="N36" s="9" t="s">
        <v>115</v>
      </c>
      <c r="O36" s="8" t="s">
        <v>111</v>
      </c>
      <c r="P36" s="9" t="s">
        <v>116</v>
      </c>
      <c r="Q36" s="9" t="s">
        <v>140</v>
      </c>
      <c r="R36" s="9" t="s">
        <v>140</v>
      </c>
      <c r="S36" s="9">
        <v>22.0</v>
      </c>
      <c r="T36" s="9">
        <v>13.0</v>
      </c>
      <c r="U36" s="9" t="s">
        <v>117</v>
      </c>
      <c r="V36" s="9">
        <v>9.0</v>
      </c>
      <c r="W36" s="17">
        <v>10.0</v>
      </c>
      <c r="X36" s="9" t="s">
        <v>111</v>
      </c>
      <c r="Y36" s="9" t="s">
        <v>272</v>
      </c>
      <c r="Z36" s="9" t="s">
        <v>111</v>
      </c>
      <c r="AA36" s="9" t="s">
        <v>622</v>
      </c>
      <c r="AB36" s="9" t="s">
        <v>313</v>
      </c>
      <c r="AC36" s="9" t="s">
        <v>122</v>
      </c>
      <c r="AD36" s="11" t="s">
        <v>123</v>
      </c>
      <c r="AE36" s="9" t="s">
        <v>124</v>
      </c>
      <c r="AF36" s="9" t="s">
        <v>823</v>
      </c>
      <c r="AG36" s="9" t="s">
        <v>560</v>
      </c>
      <c r="AH36" s="9" t="s">
        <v>196</v>
      </c>
      <c r="AI36" s="9"/>
      <c r="AJ36" s="9"/>
      <c r="AK36" s="9"/>
      <c r="AL36" s="9"/>
      <c r="AM36" s="9"/>
      <c r="AN36" s="9"/>
      <c r="AO36" s="9"/>
      <c r="AP36" s="9"/>
      <c r="AQ36" s="9"/>
      <c r="AR36" s="9" t="s">
        <v>824</v>
      </c>
      <c r="AS36" s="9" t="s">
        <v>825</v>
      </c>
      <c r="AT36" s="9"/>
      <c r="AU36" s="9" t="s">
        <v>116</v>
      </c>
      <c r="AV36" s="9"/>
      <c r="AW36" s="9" t="s">
        <v>826</v>
      </c>
      <c r="AX36" s="8" t="s">
        <v>827</v>
      </c>
      <c r="AY36" s="9" t="s">
        <v>828</v>
      </c>
      <c r="AZ36" s="9" t="s">
        <v>111</v>
      </c>
      <c r="BA36" s="9" t="s">
        <v>111</v>
      </c>
      <c r="BB36" s="11" t="s">
        <v>829</v>
      </c>
      <c r="BC36" s="11" t="s">
        <v>136</v>
      </c>
      <c r="BD36" s="8" t="s">
        <v>830</v>
      </c>
      <c r="BE36" s="11" t="s">
        <v>831</v>
      </c>
      <c r="BF36" s="11" t="s">
        <v>832</v>
      </c>
      <c r="BG36" s="9" t="s">
        <v>140</v>
      </c>
      <c r="BH36" s="9" t="s">
        <v>116</v>
      </c>
      <c r="BI36" s="9" t="s">
        <v>833</v>
      </c>
      <c r="BJ36" s="8" t="s">
        <v>834</v>
      </c>
      <c r="BK36" s="9" t="s">
        <v>116</v>
      </c>
      <c r="BL36" s="8" t="s">
        <v>262</v>
      </c>
      <c r="BM36" s="11"/>
      <c r="BN36" s="11"/>
      <c r="BO36" s="9" t="s">
        <v>116</v>
      </c>
      <c r="BP36" s="9" t="s">
        <v>140</v>
      </c>
      <c r="BQ36" s="9">
        <v>4.0</v>
      </c>
      <c r="BR36" s="9">
        <v>4.0</v>
      </c>
      <c r="BS36" s="9" t="s">
        <v>323</v>
      </c>
      <c r="BT36" s="9">
        <v>2.0</v>
      </c>
      <c r="BU36" s="9" t="s">
        <v>111</v>
      </c>
      <c r="BV36" s="9" t="s">
        <v>116</v>
      </c>
      <c r="BW36" s="9"/>
      <c r="BX36" s="9" t="s">
        <v>182</v>
      </c>
      <c r="BY36" s="9" t="s">
        <v>391</v>
      </c>
      <c r="BZ36" s="9" t="s">
        <v>116</v>
      </c>
      <c r="CA36" s="9"/>
      <c r="CB36" s="9"/>
      <c r="CC36" s="9" t="s">
        <v>140</v>
      </c>
      <c r="CD36" s="9" t="s">
        <v>835</v>
      </c>
      <c r="CE36" s="9" t="s">
        <v>140</v>
      </c>
      <c r="CF36" s="9" t="s">
        <v>836</v>
      </c>
      <c r="CG36" s="9" t="s">
        <v>140</v>
      </c>
      <c r="CH36" s="9" t="s">
        <v>116</v>
      </c>
      <c r="CI36" s="9"/>
      <c r="CJ36" s="9" t="s">
        <v>116</v>
      </c>
      <c r="CK36" s="9" t="s">
        <v>129</v>
      </c>
      <c r="CL36" s="9" t="s">
        <v>140</v>
      </c>
      <c r="CM36" s="9" t="s">
        <v>837</v>
      </c>
      <c r="CN36" s="9" t="s">
        <v>116</v>
      </c>
      <c r="CO36" s="9"/>
      <c r="CP36" s="9" t="s">
        <v>116</v>
      </c>
      <c r="CQ36" s="9" t="s">
        <v>129</v>
      </c>
      <c r="CR36" s="9" t="s">
        <v>116</v>
      </c>
      <c r="CS36" s="9" t="s">
        <v>129</v>
      </c>
      <c r="CT36" s="13">
        <f t="shared" si="2"/>
        <v>1</v>
      </c>
      <c r="CU36" s="13">
        <f t="shared" si="3"/>
        <v>1</v>
      </c>
      <c r="CV36" s="13">
        <f t="shared" si="4"/>
        <v>1</v>
      </c>
      <c r="CW36" s="13">
        <f t="shared" si="5"/>
        <v>1</v>
      </c>
      <c r="CX36" s="13">
        <f t="shared" si="6"/>
        <v>0</v>
      </c>
      <c r="CY36" s="13">
        <f t="shared" si="7"/>
        <v>0</v>
      </c>
      <c r="CZ36" s="13">
        <f t="shared" si="8"/>
        <v>0</v>
      </c>
      <c r="DA36" s="13">
        <f t="shared" si="9"/>
        <v>0</v>
      </c>
      <c r="DB36" s="7"/>
      <c r="DC36" s="7"/>
      <c r="DD36" s="7"/>
      <c r="DE36" s="7"/>
      <c r="DF36" s="7"/>
      <c r="DG36" s="7"/>
      <c r="DH36" s="7"/>
      <c r="DI36" s="7"/>
      <c r="DJ36" s="7"/>
      <c r="DK36" s="7"/>
    </row>
    <row r="37">
      <c r="A37" s="28" t="s">
        <v>838</v>
      </c>
      <c r="B37" s="28">
        <v>2003.0</v>
      </c>
      <c r="C37" s="20" t="s">
        <v>839</v>
      </c>
      <c r="D37" s="9" t="s">
        <v>840</v>
      </c>
      <c r="E37" s="9" t="s">
        <v>841</v>
      </c>
      <c r="F37" s="28" t="s">
        <v>109</v>
      </c>
      <c r="G37" s="19" t="s">
        <v>110</v>
      </c>
      <c r="H37" s="19" t="s">
        <v>140</v>
      </c>
      <c r="I37" s="9" t="s">
        <v>112</v>
      </c>
      <c r="J37" s="8" t="str">
        <f t="shared" si="1"/>
        <v>Government</v>
      </c>
      <c r="K37" s="9" t="s">
        <v>842</v>
      </c>
      <c r="L37" s="9" t="s">
        <v>114</v>
      </c>
      <c r="M37" s="9" t="s">
        <v>115</v>
      </c>
      <c r="N37" s="9" t="s">
        <v>115</v>
      </c>
      <c r="O37" s="9" t="s">
        <v>111</v>
      </c>
      <c r="P37" s="9" t="s">
        <v>116</v>
      </c>
      <c r="Q37" s="9" t="s">
        <v>111</v>
      </c>
      <c r="R37" s="9" t="s">
        <v>111</v>
      </c>
      <c r="S37" s="9">
        <v>138.0</v>
      </c>
      <c r="T37" s="9">
        <v>103.0</v>
      </c>
      <c r="U37" s="9" t="s">
        <v>117</v>
      </c>
      <c r="V37" s="9" t="s">
        <v>129</v>
      </c>
      <c r="W37" s="9">
        <f>0.71*S37</f>
        <v>97.98</v>
      </c>
      <c r="X37" s="9" t="s">
        <v>111</v>
      </c>
      <c r="Y37" s="28" t="s">
        <v>118</v>
      </c>
      <c r="Z37" s="9" t="s">
        <v>160</v>
      </c>
      <c r="AA37" s="9" t="s">
        <v>843</v>
      </c>
      <c r="AB37" s="9" t="s">
        <v>758</v>
      </c>
      <c r="AC37" s="9" t="s">
        <v>726</v>
      </c>
      <c r="AD37" s="18" t="s">
        <v>726</v>
      </c>
      <c r="AE37" s="9" t="s">
        <v>124</v>
      </c>
      <c r="AF37" s="9" t="s">
        <v>844</v>
      </c>
      <c r="AG37" s="9" t="s">
        <v>845</v>
      </c>
      <c r="AH37" s="9" t="s">
        <v>846</v>
      </c>
      <c r="AI37" s="9" t="s">
        <v>847</v>
      </c>
      <c r="AJ37" s="9" t="s">
        <v>733</v>
      </c>
      <c r="AK37" s="9"/>
      <c r="AL37" s="9"/>
      <c r="AM37" s="9"/>
      <c r="AN37" s="9"/>
      <c r="AO37" s="9"/>
      <c r="AP37" s="9"/>
      <c r="AQ37" s="9"/>
      <c r="AR37" s="9" t="s">
        <v>165</v>
      </c>
      <c r="AS37" s="9" t="s">
        <v>848</v>
      </c>
      <c r="AT37" s="9" t="s">
        <v>167</v>
      </c>
      <c r="AU37" s="9" t="s">
        <v>116</v>
      </c>
      <c r="AV37" s="9" t="s">
        <v>169</v>
      </c>
      <c r="AW37" s="9" t="s">
        <v>472</v>
      </c>
      <c r="AX37" s="8" t="s">
        <v>849</v>
      </c>
      <c r="AY37" s="9" t="s">
        <v>850</v>
      </c>
      <c r="AZ37" s="9" t="s">
        <v>851</v>
      </c>
      <c r="BA37" s="9" t="s">
        <v>134</v>
      </c>
      <c r="BB37" s="18" t="s">
        <v>852</v>
      </c>
      <c r="BC37" s="18" t="s">
        <v>136</v>
      </c>
      <c r="BD37" s="8" t="s">
        <v>853</v>
      </c>
      <c r="BE37" s="11" t="s">
        <v>854</v>
      </c>
      <c r="BF37" s="11" t="s">
        <v>855</v>
      </c>
      <c r="BG37" s="9" t="s">
        <v>140</v>
      </c>
      <c r="BH37" s="9" t="s">
        <v>129</v>
      </c>
      <c r="BI37" s="9" t="s">
        <v>179</v>
      </c>
      <c r="BJ37" s="28" t="s">
        <v>856</v>
      </c>
      <c r="BK37" s="9" t="s">
        <v>140</v>
      </c>
      <c r="BL37" s="8" t="s">
        <v>857</v>
      </c>
      <c r="BM37" s="11"/>
      <c r="BN37" s="11" t="s">
        <v>858</v>
      </c>
      <c r="BO37" s="9" t="s">
        <v>859</v>
      </c>
      <c r="BP37" s="9" t="s">
        <v>140</v>
      </c>
      <c r="BQ37" s="9">
        <v>5.0</v>
      </c>
      <c r="BR37" s="9">
        <v>9.0</v>
      </c>
      <c r="BS37" s="9" t="s">
        <v>771</v>
      </c>
      <c r="BT37" s="9">
        <v>3.0</v>
      </c>
      <c r="BU37" s="9" t="s">
        <v>111</v>
      </c>
      <c r="BV37" s="9" t="s">
        <v>140</v>
      </c>
      <c r="BW37" s="9" t="s">
        <v>860</v>
      </c>
      <c r="BX37" s="9" t="s">
        <v>747</v>
      </c>
      <c r="BY37" s="9" t="s">
        <v>361</v>
      </c>
      <c r="BZ37" s="9" t="s">
        <v>116</v>
      </c>
      <c r="CA37" s="12"/>
      <c r="CB37" s="9" t="s">
        <v>861</v>
      </c>
      <c r="CC37" s="9" t="s">
        <v>116</v>
      </c>
      <c r="CD37" s="12"/>
      <c r="CE37" s="9" t="s">
        <v>116</v>
      </c>
      <c r="CF37" s="12"/>
      <c r="CG37" s="9" t="s">
        <v>116</v>
      </c>
      <c r="CH37" s="9" t="s">
        <v>140</v>
      </c>
      <c r="CI37" s="9" t="s">
        <v>750</v>
      </c>
      <c r="CJ37" s="9" t="s">
        <v>140</v>
      </c>
      <c r="CK37" s="9" t="s">
        <v>862</v>
      </c>
      <c r="CL37" s="9" t="s">
        <v>116</v>
      </c>
      <c r="CM37" s="9"/>
      <c r="CN37" s="9"/>
      <c r="CO37" s="9"/>
      <c r="CP37" s="9" t="s">
        <v>116</v>
      </c>
      <c r="CQ37" s="12"/>
      <c r="CR37" s="9" t="s">
        <v>116</v>
      </c>
      <c r="CS37" s="12"/>
      <c r="CT37" s="13">
        <f t="shared" si="2"/>
        <v>0</v>
      </c>
      <c r="CU37" s="13">
        <f t="shared" si="3"/>
        <v>0</v>
      </c>
      <c r="CV37" s="13">
        <f t="shared" si="4"/>
        <v>0</v>
      </c>
      <c r="CW37" s="13">
        <f t="shared" si="5"/>
        <v>0</v>
      </c>
      <c r="CX37" s="13">
        <f t="shared" si="6"/>
        <v>0</v>
      </c>
      <c r="CY37" s="13">
        <f t="shared" si="7"/>
        <v>1</v>
      </c>
      <c r="CZ37" s="13">
        <f t="shared" si="8"/>
        <v>1</v>
      </c>
      <c r="DA37" s="13">
        <f t="shared" si="9"/>
        <v>0</v>
      </c>
      <c r="DB37" s="7"/>
      <c r="DC37" s="7"/>
      <c r="DD37" s="7"/>
      <c r="DE37" s="7"/>
      <c r="DF37" s="7"/>
      <c r="DG37" s="7"/>
      <c r="DH37" s="7"/>
      <c r="DI37" s="7"/>
      <c r="DJ37" s="7"/>
      <c r="DK37" s="7"/>
    </row>
    <row r="38">
      <c r="A38" s="11" t="s">
        <v>863</v>
      </c>
      <c r="B38" s="9">
        <v>2014.0</v>
      </c>
      <c r="C38" s="14" t="s">
        <v>864</v>
      </c>
      <c r="D38" s="9" t="s">
        <v>865</v>
      </c>
      <c r="E38" s="9" t="s">
        <v>866</v>
      </c>
      <c r="F38" s="9" t="s">
        <v>109</v>
      </c>
      <c r="G38" s="9" t="s">
        <v>287</v>
      </c>
      <c r="H38" s="9" t="s">
        <v>140</v>
      </c>
      <c r="I38" s="8" t="s">
        <v>422</v>
      </c>
      <c r="J38" s="8" t="str">
        <f t="shared" si="1"/>
        <v>None reported</v>
      </c>
      <c r="K38" s="8" t="s">
        <v>129</v>
      </c>
      <c r="L38" s="8" t="s">
        <v>114</v>
      </c>
      <c r="M38" s="9" t="s">
        <v>115</v>
      </c>
      <c r="N38" s="9" t="s">
        <v>115</v>
      </c>
      <c r="O38" s="8" t="s">
        <v>111</v>
      </c>
      <c r="P38" s="9" t="s">
        <v>116</v>
      </c>
      <c r="Q38" s="9" t="s">
        <v>140</v>
      </c>
      <c r="R38" s="9" t="s">
        <v>111</v>
      </c>
      <c r="S38" s="9">
        <v>101.0</v>
      </c>
      <c r="T38" s="9">
        <v>101.0</v>
      </c>
      <c r="U38" s="9">
        <v>100.0</v>
      </c>
      <c r="V38" s="9" t="s">
        <v>129</v>
      </c>
      <c r="W38" s="9">
        <v>35.0</v>
      </c>
      <c r="X38" s="9" t="s">
        <v>111</v>
      </c>
      <c r="Y38" s="9" t="s">
        <v>867</v>
      </c>
      <c r="Z38" s="9" t="s">
        <v>868</v>
      </c>
      <c r="AA38" s="9" t="s">
        <v>120</v>
      </c>
      <c r="AB38" s="9" t="s">
        <v>121</v>
      </c>
      <c r="AC38" s="9" t="s">
        <v>122</v>
      </c>
      <c r="AD38" s="11" t="s">
        <v>123</v>
      </c>
      <c r="AE38" s="9" t="s">
        <v>124</v>
      </c>
      <c r="AF38" s="9"/>
      <c r="AG38" s="9" t="s">
        <v>126</v>
      </c>
      <c r="AH38" s="9" t="s">
        <v>690</v>
      </c>
      <c r="AI38" s="9" t="s">
        <v>560</v>
      </c>
      <c r="AJ38" s="9" t="s">
        <v>869</v>
      </c>
      <c r="AK38" s="9" t="s">
        <v>870</v>
      </c>
      <c r="AL38" s="9" t="s">
        <v>196</v>
      </c>
      <c r="AM38" s="9"/>
      <c r="AN38" s="9"/>
      <c r="AO38" s="9"/>
      <c r="AP38" s="9"/>
      <c r="AQ38" s="9"/>
      <c r="AR38" s="9" t="s">
        <v>871</v>
      </c>
      <c r="AS38" s="9" t="s">
        <v>872</v>
      </c>
      <c r="AT38" s="9"/>
      <c r="AU38" s="9" t="s">
        <v>116</v>
      </c>
      <c r="AV38" s="9"/>
      <c r="AW38" s="9" t="s">
        <v>130</v>
      </c>
      <c r="AX38" s="8" t="s">
        <v>873</v>
      </c>
      <c r="AY38" s="9" t="s">
        <v>132</v>
      </c>
      <c r="AZ38" s="9" t="s">
        <v>874</v>
      </c>
      <c r="BA38" s="9" t="s">
        <v>134</v>
      </c>
      <c r="BB38" s="11" t="s">
        <v>875</v>
      </c>
      <c r="BC38" s="11" t="s">
        <v>136</v>
      </c>
      <c r="BD38" s="8" t="s">
        <v>876</v>
      </c>
      <c r="BE38" s="11" t="s">
        <v>877</v>
      </c>
      <c r="BF38" s="11" t="s">
        <v>260</v>
      </c>
      <c r="BG38" s="9" t="s">
        <v>140</v>
      </c>
      <c r="BH38" s="9" t="s">
        <v>129</v>
      </c>
      <c r="BI38" s="9" t="s">
        <v>179</v>
      </c>
      <c r="BJ38" s="8" t="s">
        <v>878</v>
      </c>
      <c r="BK38" s="9" t="s">
        <v>140</v>
      </c>
      <c r="BL38" s="8" t="s">
        <v>879</v>
      </c>
      <c r="BM38" s="15" t="s">
        <v>880</v>
      </c>
      <c r="BN38" s="15" t="s">
        <v>881</v>
      </c>
      <c r="BO38" s="9" t="s">
        <v>116</v>
      </c>
      <c r="BP38" s="9" t="s">
        <v>140</v>
      </c>
      <c r="BQ38" s="9">
        <v>8.0</v>
      </c>
      <c r="BR38" s="9">
        <v>14.0</v>
      </c>
      <c r="BS38" s="9" t="s">
        <v>143</v>
      </c>
      <c r="BT38" s="9">
        <v>3.0</v>
      </c>
      <c r="BU38" s="9" t="s">
        <v>140</v>
      </c>
      <c r="BV38" s="9" t="s">
        <v>116</v>
      </c>
      <c r="BW38" s="9" t="s">
        <v>129</v>
      </c>
      <c r="BX38" s="9" t="s">
        <v>182</v>
      </c>
      <c r="BY38" s="9" t="s">
        <v>361</v>
      </c>
      <c r="BZ38" s="9" t="s">
        <v>140</v>
      </c>
      <c r="CA38" s="9" t="s">
        <v>882</v>
      </c>
      <c r="CB38" s="9"/>
      <c r="CC38" s="9" t="s">
        <v>116</v>
      </c>
      <c r="CD38" s="9" t="s">
        <v>129</v>
      </c>
      <c r="CE38" s="9" t="s">
        <v>116</v>
      </c>
      <c r="CF38" s="9" t="s">
        <v>129</v>
      </c>
      <c r="CG38" s="9" t="s">
        <v>116</v>
      </c>
      <c r="CH38" s="9" t="s">
        <v>116</v>
      </c>
      <c r="CI38" s="9"/>
      <c r="CJ38" s="9" t="s">
        <v>116</v>
      </c>
      <c r="CK38" s="9" t="s">
        <v>129</v>
      </c>
      <c r="CL38" s="9" t="s">
        <v>116</v>
      </c>
      <c r="CM38" s="9" t="s">
        <v>883</v>
      </c>
      <c r="CN38" s="9" t="s">
        <v>116</v>
      </c>
      <c r="CO38" s="9"/>
      <c r="CP38" s="9" t="s">
        <v>116</v>
      </c>
      <c r="CQ38" s="9"/>
      <c r="CR38" s="9" t="s">
        <v>116</v>
      </c>
      <c r="CS38" s="9" t="s">
        <v>129</v>
      </c>
      <c r="CT38" s="13">
        <f t="shared" si="2"/>
        <v>0</v>
      </c>
      <c r="CU38" s="13">
        <f t="shared" si="3"/>
        <v>0</v>
      </c>
      <c r="CV38" s="13">
        <f t="shared" si="4"/>
        <v>0</v>
      </c>
      <c r="CW38" s="13">
        <f t="shared" si="5"/>
        <v>0</v>
      </c>
      <c r="CX38" s="13">
        <f t="shared" si="6"/>
        <v>0</v>
      </c>
      <c r="CY38" s="13">
        <f t="shared" si="7"/>
        <v>0</v>
      </c>
      <c r="CZ38" s="13">
        <f t="shared" si="8"/>
        <v>0</v>
      </c>
      <c r="DA38" s="13">
        <f t="shared" si="9"/>
        <v>0</v>
      </c>
      <c r="DB38" s="7"/>
      <c r="DC38" s="7"/>
      <c r="DD38" s="7"/>
      <c r="DE38" s="7"/>
      <c r="DF38" s="7"/>
      <c r="DG38" s="7"/>
      <c r="DH38" s="7"/>
      <c r="DI38" s="7"/>
      <c r="DJ38" s="7"/>
      <c r="DK38" s="7"/>
    </row>
    <row r="39">
      <c r="A39" s="14" t="s">
        <v>884</v>
      </c>
      <c r="B39" s="9">
        <v>2008.0</v>
      </c>
      <c r="C39" s="14" t="s">
        <v>885</v>
      </c>
      <c r="D39" s="9" t="s">
        <v>189</v>
      </c>
      <c r="E39" s="9" t="s">
        <v>886</v>
      </c>
      <c r="F39" s="9" t="s">
        <v>109</v>
      </c>
      <c r="G39" s="9" t="s">
        <v>154</v>
      </c>
      <c r="H39" s="9" t="s">
        <v>116</v>
      </c>
      <c r="I39" s="8" t="s">
        <v>155</v>
      </c>
      <c r="J39" s="8" t="str">
        <f t="shared" si="1"/>
        <v>Industry</v>
      </c>
      <c r="K39" s="8" t="s">
        <v>489</v>
      </c>
      <c r="L39" s="8" t="s">
        <v>219</v>
      </c>
      <c r="M39" s="9" t="s">
        <v>115</v>
      </c>
      <c r="N39" s="9" t="s">
        <v>887</v>
      </c>
      <c r="O39" s="8" t="s">
        <v>221</v>
      </c>
      <c r="P39" s="9" t="s">
        <v>116</v>
      </c>
      <c r="Q39" s="9" t="s">
        <v>140</v>
      </c>
      <c r="R39" s="9" t="s">
        <v>140</v>
      </c>
      <c r="S39" s="9">
        <v>19.0</v>
      </c>
      <c r="T39" s="9">
        <v>8.0</v>
      </c>
      <c r="U39" s="9" t="s">
        <v>158</v>
      </c>
      <c r="V39" s="9">
        <v>9.0</v>
      </c>
      <c r="W39" s="17">
        <v>7.0</v>
      </c>
      <c r="X39" s="9" t="s">
        <v>111</v>
      </c>
      <c r="Y39" s="9" t="s">
        <v>272</v>
      </c>
      <c r="Z39" s="9" t="s">
        <v>160</v>
      </c>
      <c r="AA39" s="9" t="s">
        <v>888</v>
      </c>
      <c r="AB39" s="9" t="s">
        <v>523</v>
      </c>
      <c r="AC39" s="9" t="s">
        <v>122</v>
      </c>
      <c r="AD39" s="11" t="s">
        <v>245</v>
      </c>
      <c r="AE39" s="9" t="s">
        <v>247</v>
      </c>
      <c r="AF39" s="9"/>
      <c r="AG39" s="9" t="s">
        <v>247</v>
      </c>
      <c r="AH39" s="9"/>
      <c r="AI39" s="9"/>
      <c r="AJ39" s="9"/>
      <c r="AK39" s="9"/>
      <c r="AL39" s="9"/>
      <c r="AM39" s="9"/>
      <c r="AN39" s="9"/>
      <c r="AO39" s="9"/>
      <c r="AP39" s="9"/>
      <c r="AQ39" s="9"/>
      <c r="AR39" s="9" t="s">
        <v>165</v>
      </c>
      <c r="AS39" s="9" t="s">
        <v>889</v>
      </c>
      <c r="AT39" s="9" t="s">
        <v>167</v>
      </c>
      <c r="AU39" s="9" t="s">
        <v>116</v>
      </c>
      <c r="AV39" s="9" t="s">
        <v>169</v>
      </c>
      <c r="AW39" s="9" t="s">
        <v>170</v>
      </c>
      <c r="AX39" s="8" t="s">
        <v>890</v>
      </c>
      <c r="AY39" s="9" t="s">
        <v>891</v>
      </c>
      <c r="AZ39" s="9">
        <v>10.0</v>
      </c>
      <c r="BA39" s="9" t="s">
        <v>173</v>
      </c>
      <c r="BB39" s="11" t="s">
        <v>892</v>
      </c>
      <c r="BC39" s="11" t="s">
        <v>175</v>
      </c>
      <c r="BD39" s="9" t="s">
        <v>111</v>
      </c>
      <c r="BE39" s="11" t="s">
        <v>111</v>
      </c>
      <c r="BF39" s="11" t="s">
        <v>111</v>
      </c>
      <c r="BG39" s="9" t="s">
        <v>116</v>
      </c>
      <c r="BH39" s="9" t="s">
        <v>116</v>
      </c>
      <c r="BI39" s="9" t="s">
        <v>179</v>
      </c>
      <c r="BJ39" s="8" t="s">
        <v>321</v>
      </c>
      <c r="BK39" s="9" t="s">
        <v>116</v>
      </c>
      <c r="BL39" s="8"/>
      <c r="BM39" s="11"/>
      <c r="BN39" s="11"/>
      <c r="BO39" s="9" t="s">
        <v>116</v>
      </c>
      <c r="BP39" s="9" t="s">
        <v>116</v>
      </c>
      <c r="BQ39" s="9" t="s">
        <v>111</v>
      </c>
      <c r="BR39" s="9">
        <v>0.0</v>
      </c>
      <c r="BS39" s="9" t="s">
        <v>181</v>
      </c>
      <c r="BT39" s="9">
        <v>1.0</v>
      </c>
      <c r="BU39" s="9" t="s">
        <v>111</v>
      </c>
      <c r="BV39" s="9" t="s">
        <v>116</v>
      </c>
      <c r="BW39" s="9" t="s">
        <v>129</v>
      </c>
      <c r="BX39" s="9" t="s">
        <v>182</v>
      </c>
      <c r="BY39" s="9" t="s">
        <v>183</v>
      </c>
      <c r="BZ39" s="9" t="s">
        <v>116</v>
      </c>
      <c r="CA39" s="9" t="s">
        <v>129</v>
      </c>
      <c r="CB39" s="9" t="s">
        <v>893</v>
      </c>
      <c r="CC39" s="9" t="s">
        <v>140</v>
      </c>
      <c r="CD39" s="9" t="s">
        <v>894</v>
      </c>
      <c r="CE39" s="9" t="s">
        <v>116</v>
      </c>
      <c r="CF39" s="9" t="s">
        <v>129</v>
      </c>
      <c r="CG39" s="9" t="s">
        <v>140</v>
      </c>
      <c r="CH39" s="9" t="s">
        <v>116</v>
      </c>
      <c r="CI39" s="9"/>
      <c r="CJ39" s="9" t="s">
        <v>116</v>
      </c>
      <c r="CK39" s="9" t="s">
        <v>129</v>
      </c>
      <c r="CL39" s="9" t="s">
        <v>116</v>
      </c>
      <c r="CM39" s="9"/>
      <c r="CN39" s="9"/>
      <c r="CO39" s="9"/>
      <c r="CP39" s="9" t="s">
        <v>116</v>
      </c>
      <c r="CQ39" s="9" t="s">
        <v>129</v>
      </c>
      <c r="CR39" s="9" t="s">
        <v>116</v>
      </c>
      <c r="CS39" s="9" t="s">
        <v>129</v>
      </c>
      <c r="CT39" s="13">
        <f t="shared" si="2"/>
        <v>1</v>
      </c>
      <c r="CU39" s="13">
        <f t="shared" si="3"/>
        <v>0</v>
      </c>
      <c r="CV39" s="13">
        <f t="shared" si="4"/>
        <v>1</v>
      </c>
      <c r="CW39" s="13">
        <f t="shared" si="5"/>
        <v>0</v>
      </c>
      <c r="CX39" s="13">
        <f t="shared" si="6"/>
        <v>0</v>
      </c>
      <c r="CY39" s="13">
        <f t="shared" si="7"/>
        <v>0</v>
      </c>
      <c r="CZ39" s="13">
        <f t="shared" si="8"/>
        <v>0</v>
      </c>
      <c r="DA39" s="13">
        <f t="shared" si="9"/>
        <v>0</v>
      </c>
      <c r="DB39" s="7"/>
      <c r="DC39" s="7"/>
      <c r="DD39" s="7"/>
      <c r="DE39" s="7"/>
      <c r="DF39" s="7"/>
      <c r="DG39" s="7"/>
      <c r="DH39" s="7"/>
      <c r="DI39" s="7"/>
      <c r="DJ39" s="7"/>
      <c r="DK39" s="7"/>
    </row>
    <row r="40">
      <c r="A40" s="14" t="s">
        <v>895</v>
      </c>
      <c r="B40" s="9">
        <v>2014.0</v>
      </c>
      <c r="C40" s="14" t="s">
        <v>896</v>
      </c>
      <c r="D40" s="9" t="s">
        <v>897</v>
      </c>
      <c r="E40" s="9"/>
      <c r="F40" s="9" t="s">
        <v>109</v>
      </c>
      <c r="G40" s="9" t="s">
        <v>898</v>
      </c>
      <c r="H40" s="9" t="s">
        <v>111</v>
      </c>
      <c r="I40" s="8" t="s">
        <v>191</v>
      </c>
      <c r="J40" s="8" t="str">
        <f t="shared" si="1"/>
        <v>Government</v>
      </c>
      <c r="K40" s="8" t="s">
        <v>899</v>
      </c>
      <c r="L40" s="8" t="s">
        <v>368</v>
      </c>
      <c r="M40" s="9" t="s">
        <v>900</v>
      </c>
      <c r="N40" s="9" t="s">
        <v>901</v>
      </c>
      <c r="O40" s="8" t="s">
        <v>221</v>
      </c>
      <c r="P40" s="9" t="s">
        <v>116</v>
      </c>
      <c r="Q40" s="9" t="s">
        <v>140</v>
      </c>
      <c r="R40" s="9" t="s">
        <v>140</v>
      </c>
      <c r="S40" s="9">
        <v>33.0</v>
      </c>
      <c r="T40" s="9">
        <v>33.0</v>
      </c>
      <c r="U40" s="9">
        <v>100.0</v>
      </c>
      <c r="V40" s="9" t="s">
        <v>129</v>
      </c>
      <c r="W40" s="9" t="s">
        <v>111</v>
      </c>
      <c r="X40" s="9" t="s">
        <v>111</v>
      </c>
      <c r="Y40" s="9" t="s">
        <v>272</v>
      </c>
      <c r="Z40" s="9" t="s">
        <v>160</v>
      </c>
      <c r="AA40" s="9" t="s">
        <v>902</v>
      </c>
      <c r="AB40" s="9" t="s">
        <v>313</v>
      </c>
      <c r="AC40" s="9" t="s">
        <v>122</v>
      </c>
      <c r="AD40" s="11" t="s">
        <v>123</v>
      </c>
      <c r="AE40" s="9" t="s">
        <v>124</v>
      </c>
      <c r="AF40" s="9" t="s">
        <v>903</v>
      </c>
      <c r="AG40" s="9" t="s">
        <v>904</v>
      </c>
      <c r="AH40" s="9"/>
      <c r="AI40" s="9"/>
      <c r="AJ40" s="9"/>
      <c r="AK40" s="9"/>
      <c r="AL40" s="9"/>
      <c r="AM40" s="9"/>
      <c r="AN40" s="9"/>
      <c r="AO40" s="9"/>
      <c r="AP40" s="9"/>
      <c r="AQ40" s="9"/>
      <c r="AR40" s="9" t="s">
        <v>165</v>
      </c>
      <c r="AS40" s="9" t="s">
        <v>905</v>
      </c>
      <c r="AT40" s="9" t="s">
        <v>225</v>
      </c>
      <c r="AU40" s="9" t="s">
        <v>906</v>
      </c>
      <c r="AV40" s="9" t="s">
        <v>221</v>
      </c>
      <c r="AW40" s="9" t="s">
        <v>170</v>
      </c>
      <c r="AX40" s="8" t="s">
        <v>907</v>
      </c>
      <c r="AY40" s="9" t="s">
        <v>908</v>
      </c>
      <c r="AZ40" s="9" t="s">
        <v>909</v>
      </c>
      <c r="BA40" s="9" t="s">
        <v>134</v>
      </c>
      <c r="BB40" s="11" t="s">
        <v>910</v>
      </c>
      <c r="BC40" s="11" t="s">
        <v>257</v>
      </c>
      <c r="BD40" s="9" t="s">
        <v>911</v>
      </c>
      <c r="BE40" s="11" t="s">
        <v>912</v>
      </c>
      <c r="BF40" s="11" t="s">
        <v>913</v>
      </c>
      <c r="BG40" s="9" t="s">
        <v>140</v>
      </c>
      <c r="BH40" s="9" t="s">
        <v>116</v>
      </c>
      <c r="BI40" s="9" t="s">
        <v>411</v>
      </c>
      <c r="BJ40" s="8" t="s">
        <v>321</v>
      </c>
      <c r="BK40" s="9" t="s">
        <v>140</v>
      </c>
      <c r="BL40" s="8" t="s">
        <v>914</v>
      </c>
      <c r="BM40" s="15" t="s">
        <v>915</v>
      </c>
      <c r="BN40" s="15" t="s">
        <v>715</v>
      </c>
      <c r="BO40" s="9" t="s">
        <v>916</v>
      </c>
      <c r="BP40" s="9" t="s">
        <v>140</v>
      </c>
      <c r="BQ40" s="9" t="s">
        <v>111</v>
      </c>
      <c r="BR40" s="9">
        <v>24.0</v>
      </c>
      <c r="BS40" s="9" t="s">
        <v>143</v>
      </c>
      <c r="BT40" s="9">
        <v>3.0</v>
      </c>
      <c r="BU40" s="9" t="s">
        <v>917</v>
      </c>
      <c r="BV40" s="9" t="s">
        <v>140</v>
      </c>
      <c r="BW40" s="9" t="s">
        <v>918</v>
      </c>
      <c r="BX40" s="9" t="s">
        <v>182</v>
      </c>
      <c r="BY40" s="9" t="s">
        <v>145</v>
      </c>
      <c r="BZ40" s="9" t="s">
        <v>116</v>
      </c>
      <c r="CA40" s="9"/>
      <c r="CB40" s="9"/>
      <c r="CC40" s="9" t="s">
        <v>116</v>
      </c>
      <c r="CD40" s="9"/>
      <c r="CE40" s="9" t="s">
        <v>116</v>
      </c>
      <c r="CF40" s="9"/>
      <c r="CG40" s="9" t="s">
        <v>116</v>
      </c>
      <c r="CH40" s="9" t="s">
        <v>116</v>
      </c>
      <c r="CI40" s="9"/>
      <c r="CJ40" s="9" t="s">
        <v>116</v>
      </c>
      <c r="CK40" s="9" t="s">
        <v>129</v>
      </c>
      <c r="CL40" s="9" t="s">
        <v>116</v>
      </c>
      <c r="CM40" s="9"/>
      <c r="CN40" s="9"/>
      <c r="CO40" s="9"/>
      <c r="CP40" s="9" t="s">
        <v>116</v>
      </c>
      <c r="CQ40" s="9" t="s">
        <v>129</v>
      </c>
      <c r="CR40" s="9" t="s">
        <v>116</v>
      </c>
      <c r="CS40" s="9" t="s">
        <v>129</v>
      </c>
      <c r="CT40" s="13">
        <f t="shared" si="2"/>
        <v>0</v>
      </c>
      <c r="CU40" s="13">
        <f t="shared" si="3"/>
        <v>0</v>
      </c>
      <c r="CV40" s="13">
        <f t="shared" si="4"/>
        <v>0</v>
      </c>
      <c r="CW40" s="13">
        <f t="shared" si="5"/>
        <v>0</v>
      </c>
      <c r="CX40" s="13">
        <f t="shared" si="6"/>
        <v>0</v>
      </c>
      <c r="CY40" s="13">
        <f t="shared" si="7"/>
        <v>0</v>
      </c>
      <c r="CZ40" s="13">
        <f t="shared" si="8"/>
        <v>0</v>
      </c>
      <c r="DA40" s="13">
        <f t="shared" si="9"/>
        <v>0</v>
      </c>
      <c r="DB40" s="7"/>
      <c r="DC40" s="7"/>
      <c r="DD40" s="7"/>
      <c r="DE40" s="7"/>
      <c r="DF40" s="7"/>
      <c r="DG40" s="7"/>
      <c r="DH40" s="7"/>
      <c r="DI40" s="7"/>
      <c r="DJ40" s="7"/>
      <c r="DK40" s="7"/>
    </row>
    <row r="41">
      <c r="A41" s="11" t="s">
        <v>919</v>
      </c>
      <c r="B41" s="9">
        <v>2015.0</v>
      </c>
      <c r="C41" s="11" t="s">
        <v>920</v>
      </c>
      <c r="D41" s="9" t="s">
        <v>921</v>
      </c>
      <c r="E41" s="9" t="s">
        <v>922</v>
      </c>
      <c r="F41" s="9" t="s">
        <v>109</v>
      </c>
      <c r="G41" s="9" t="s">
        <v>923</v>
      </c>
      <c r="H41" s="9" t="s">
        <v>140</v>
      </c>
      <c r="I41" s="8" t="s">
        <v>155</v>
      </c>
      <c r="J41" s="8" t="str">
        <f t="shared" si="1"/>
        <v>Industry</v>
      </c>
      <c r="K41" s="8" t="s">
        <v>924</v>
      </c>
      <c r="L41" s="8" t="s">
        <v>157</v>
      </c>
      <c r="M41" s="9" t="s">
        <v>115</v>
      </c>
      <c r="N41" s="9" t="s">
        <v>925</v>
      </c>
      <c r="O41" s="8"/>
      <c r="P41" s="9" t="s">
        <v>140</v>
      </c>
      <c r="Q41" s="9" t="s">
        <v>140</v>
      </c>
      <c r="R41" s="9" t="s">
        <v>140</v>
      </c>
      <c r="S41" s="9">
        <v>298.0</v>
      </c>
      <c r="T41" s="9">
        <v>86.0</v>
      </c>
      <c r="U41" s="9"/>
      <c r="V41" s="9">
        <v>87.0</v>
      </c>
      <c r="W41" s="29">
        <v>127.0</v>
      </c>
      <c r="X41" s="9" t="s">
        <v>111</v>
      </c>
      <c r="Y41" s="9" t="s">
        <v>159</v>
      </c>
      <c r="Z41" s="9" t="s">
        <v>160</v>
      </c>
      <c r="AA41" s="9" t="s">
        <v>926</v>
      </c>
      <c r="AB41" s="9" t="s">
        <v>383</v>
      </c>
      <c r="AC41" s="9" t="s">
        <v>927</v>
      </c>
      <c r="AD41" s="11" t="s">
        <v>443</v>
      </c>
      <c r="AE41" s="9" t="s">
        <v>928</v>
      </c>
      <c r="AF41" s="9"/>
      <c r="AG41" s="9" t="s">
        <v>928</v>
      </c>
      <c r="AH41" s="9"/>
      <c r="AI41" s="9"/>
      <c r="AJ41" s="9"/>
      <c r="AK41" s="9"/>
      <c r="AL41" s="9"/>
      <c r="AM41" s="9"/>
      <c r="AN41" s="9"/>
      <c r="AO41" s="9"/>
      <c r="AP41" s="9"/>
      <c r="AQ41" s="9"/>
      <c r="AR41" s="9" t="s">
        <v>165</v>
      </c>
      <c r="AS41" s="9" t="s">
        <v>929</v>
      </c>
      <c r="AT41" s="9"/>
      <c r="AU41" s="9" t="s">
        <v>116</v>
      </c>
      <c r="AV41" s="9" t="s">
        <v>169</v>
      </c>
      <c r="AW41" s="9" t="s">
        <v>170</v>
      </c>
      <c r="AX41" s="8" t="s">
        <v>930</v>
      </c>
      <c r="AY41" s="9" t="s">
        <v>931</v>
      </c>
      <c r="AZ41" s="9" t="s">
        <v>932</v>
      </c>
      <c r="BA41" s="9" t="s">
        <v>229</v>
      </c>
      <c r="BB41" s="11" t="s">
        <v>933</v>
      </c>
      <c r="BC41" s="11"/>
      <c r="BD41" s="8" t="s">
        <v>934</v>
      </c>
      <c r="BE41" s="11" t="s">
        <v>935</v>
      </c>
      <c r="BF41" s="11"/>
      <c r="BG41" s="9"/>
      <c r="BH41" s="9" t="s">
        <v>116</v>
      </c>
      <c r="BI41" s="9" t="s">
        <v>179</v>
      </c>
      <c r="BJ41" s="8" t="s">
        <v>936</v>
      </c>
      <c r="BK41" s="9" t="s">
        <v>116</v>
      </c>
      <c r="BL41" s="30"/>
      <c r="BM41" s="30"/>
      <c r="BN41" s="15"/>
      <c r="BO41" s="9" t="s">
        <v>116</v>
      </c>
      <c r="BP41" s="9" t="s">
        <v>140</v>
      </c>
      <c r="BQ41" s="9" t="s">
        <v>111</v>
      </c>
      <c r="BR41" s="9" t="s">
        <v>111</v>
      </c>
      <c r="BS41" s="9" t="s">
        <v>937</v>
      </c>
      <c r="BT41" s="9" t="s">
        <v>111</v>
      </c>
      <c r="BU41" s="9"/>
      <c r="BV41" s="9"/>
      <c r="BW41" s="9" t="s">
        <v>129</v>
      </c>
      <c r="BX41" s="9" t="s">
        <v>434</v>
      </c>
      <c r="BY41" s="9" t="s">
        <v>434</v>
      </c>
      <c r="BZ41" s="9" t="s">
        <v>116</v>
      </c>
      <c r="CA41" s="9"/>
      <c r="CB41" s="9" t="s">
        <v>938</v>
      </c>
      <c r="CC41" s="9" t="s">
        <v>116</v>
      </c>
      <c r="CD41" s="9"/>
      <c r="CE41" s="9" t="s">
        <v>116</v>
      </c>
      <c r="CF41" s="9" t="s">
        <v>129</v>
      </c>
      <c r="CG41" s="9" t="s">
        <v>116</v>
      </c>
      <c r="CH41" s="9" t="s">
        <v>116</v>
      </c>
      <c r="CI41" s="9"/>
      <c r="CJ41" s="9" t="s">
        <v>116</v>
      </c>
      <c r="CK41" s="9"/>
      <c r="CL41" s="9" t="s">
        <v>116</v>
      </c>
      <c r="CM41" s="9"/>
      <c r="CN41" s="9"/>
      <c r="CO41" s="9"/>
      <c r="CP41" s="9" t="s">
        <v>116</v>
      </c>
      <c r="CQ41" s="9"/>
      <c r="CR41" s="9" t="s">
        <v>116</v>
      </c>
      <c r="CS41" s="9" t="s">
        <v>129</v>
      </c>
      <c r="CT41" s="13"/>
      <c r="CU41" s="13"/>
      <c r="CV41" s="13">
        <f t="shared" si="4"/>
        <v>0</v>
      </c>
      <c r="CW41" s="13">
        <f t="shared" si="5"/>
        <v>0</v>
      </c>
      <c r="CX41" s="13">
        <f t="shared" si="6"/>
        <v>0</v>
      </c>
      <c r="CY41" s="13">
        <f t="shared" si="7"/>
        <v>0</v>
      </c>
      <c r="CZ41" s="13">
        <f t="shared" si="8"/>
        <v>0</v>
      </c>
      <c r="DA41" s="13">
        <f t="shared" si="9"/>
        <v>0</v>
      </c>
      <c r="DB41" s="7"/>
      <c r="DC41" s="7"/>
      <c r="DD41" s="7"/>
      <c r="DE41" s="7"/>
      <c r="DF41" s="7"/>
      <c r="DG41" s="7"/>
      <c r="DH41" s="7"/>
      <c r="DI41" s="7"/>
      <c r="DJ41" s="7"/>
      <c r="DK41" s="7"/>
    </row>
    <row r="42">
      <c r="A42" s="11" t="s">
        <v>939</v>
      </c>
      <c r="B42" s="9">
        <v>2008.0</v>
      </c>
      <c r="C42" s="14" t="s">
        <v>940</v>
      </c>
      <c r="D42" s="9" t="s">
        <v>941</v>
      </c>
      <c r="E42" s="9"/>
      <c r="F42" s="9" t="s">
        <v>109</v>
      </c>
      <c r="G42" s="9" t="s">
        <v>687</v>
      </c>
      <c r="H42" s="9" t="s">
        <v>140</v>
      </c>
      <c r="I42" s="8" t="s">
        <v>155</v>
      </c>
      <c r="J42" s="8" t="str">
        <f t="shared" si="1"/>
        <v>Industry</v>
      </c>
      <c r="K42" s="8" t="s">
        <v>288</v>
      </c>
      <c r="L42" s="8" t="s">
        <v>397</v>
      </c>
      <c r="M42" s="9" t="s">
        <v>115</v>
      </c>
      <c r="N42" s="9" t="s">
        <v>942</v>
      </c>
      <c r="O42" s="8" t="s">
        <v>221</v>
      </c>
      <c r="P42" s="9" t="s">
        <v>140</v>
      </c>
      <c r="Q42" s="9" t="s">
        <v>140</v>
      </c>
      <c r="R42" s="9" t="s">
        <v>140</v>
      </c>
      <c r="S42" s="9">
        <v>123.0</v>
      </c>
      <c r="T42" s="9">
        <v>123.0</v>
      </c>
      <c r="U42" s="9">
        <v>100.0</v>
      </c>
      <c r="V42" s="9"/>
      <c r="W42" s="29">
        <v>59.0</v>
      </c>
      <c r="X42" s="9">
        <f>21+21+21</f>
        <v>63</v>
      </c>
      <c r="Y42" s="9" t="s">
        <v>272</v>
      </c>
      <c r="Z42" s="9" t="s">
        <v>119</v>
      </c>
      <c r="AA42" s="9" t="s">
        <v>943</v>
      </c>
      <c r="AB42" s="9" t="s">
        <v>313</v>
      </c>
      <c r="AC42" s="9" t="s">
        <v>122</v>
      </c>
      <c r="AD42" s="11" t="s">
        <v>123</v>
      </c>
      <c r="AE42" s="9" t="s">
        <v>560</v>
      </c>
      <c r="AF42" s="9"/>
      <c r="AG42" s="9" t="s">
        <v>560</v>
      </c>
      <c r="AH42" s="9"/>
      <c r="AI42" s="9"/>
      <c r="AJ42" s="9"/>
      <c r="AK42" s="9"/>
      <c r="AL42" s="9"/>
      <c r="AM42" s="9"/>
      <c r="AN42" s="9"/>
      <c r="AO42" s="9"/>
      <c r="AP42" s="9"/>
      <c r="AQ42" s="9"/>
      <c r="AR42" s="9" t="s">
        <v>824</v>
      </c>
      <c r="AS42" s="9" t="s">
        <v>944</v>
      </c>
      <c r="AT42" s="9"/>
      <c r="AU42" s="9" t="s">
        <v>116</v>
      </c>
      <c r="AV42" s="9"/>
      <c r="AW42" s="9" t="s">
        <v>826</v>
      </c>
      <c r="AX42" s="8" t="s">
        <v>945</v>
      </c>
      <c r="AY42" s="9" t="s">
        <v>946</v>
      </c>
      <c r="AZ42" s="9" t="s">
        <v>947</v>
      </c>
      <c r="BA42" s="9" t="s">
        <v>173</v>
      </c>
      <c r="BB42" s="11" t="s">
        <v>948</v>
      </c>
      <c r="BC42" s="11" t="s">
        <v>136</v>
      </c>
      <c r="BD42" s="8" t="s">
        <v>949</v>
      </c>
      <c r="BE42" s="11" t="s">
        <v>950</v>
      </c>
      <c r="BF42" s="11" t="s">
        <v>832</v>
      </c>
      <c r="BG42" s="9" t="s">
        <v>140</v>
      </c>
      <c r="BH42" s="9" t="s">
        <v>129</v>
      </c>
      <c r="BI42" s="9" t="s">
        <v>411</v>
      </c>
      <c r="BJ42" s="8" t="s">
        <v>951</v>
      </c>
      <c r="BK42" s="9" t="s">
        <v>116</v>
      </c>
      <c r="BL42" s="8"/>
      <c r="BM42" s="11"/>
      <c r="BN42" s="11"/>
      <c r="BO42" s="9" t="s">
        <v>116</v>
      </c>
      <c r="BP42" s="9" t="s">
        <v>140</v>
      </c>
      <c r="BQ42" s="9">
        <v>2.0</v>
      </c>
      <c r="BR42" s="9">
        <v>1.0</v>
      </c>
      <c r="BS42" s="9" t="s">
        <v>263</v>
      </c>
      <c r="BT42" s="9">
        <v>1.0</v>
      </c>
      <c r="BU42" s="9" t="s">
        <v>140</v>
      </c>
      <c r="BV42" s="9" t="s">
        <v>116</v>
      </c>
      <c r="BW42" s="9" t="s">
        <v>129</v>
      </c>
      <c r="BX42" s="9" t="s">
        <v>182</v>
      </c>
      <c r="BY42" s="9" t="s">
        <v>361</v>
      </c>
      <c r="BZ42" s="9" t="s">
        <v>116</v>
      </c>
      <c r="CA42" s="9" t="s">
        <v>129</v>
      </c>
      <c r="CB42" s="9"/>
      <c r="CC42" s="9" t="s">
        <v>140</v>
      </c>
      <c r="CD42" s="9" t="s">
        <v>952</v>
      </c>
      <c r="CE42" s="9" t="s">
        <v>140</v>
      </c>
      <c r="CF42" s="9" t="s">
        <v>953</v>
      </c>
      <c r="CG42" s="9" t="s">
        <v>140</v>
      </c>
      <c r="CH42" s="9" t="s">
        <v>116</v>
      </c>
      <c r="CI42" s="9"/>
      <c r="CJ42" s="9" t="s">
        <v>116</v>
      </c>
      <c r="CK42" s="9" t="s">
        <v>129</v>
      </c>
      <c r="CL42" s="9" t="s">
        <v>116</v>
      </c>
      <c r="CM42" s="9"/>
      <c r="CN42" s="9"/>
      <c r="CO42" s="9"/>
      <c r="CP42" s="9" t="s">
        <v>116</v>
      </c>
      <c r="CQ42" s="9" t="s">
        <v>129</v>
      </c>
      <c r="CR42" s="9" t="s">
        <v>116</v>
      </c>
      <c r="CS42" s="9" t="s">
        <v>129</v>
      </c>
      <c r="CT42" s="13">
        <f t="shared" ref="CT42:CT81" si="10">if(CC42 = "Y",1,0)</f>
        <v>1</v>
      </c>
      <c r="CU42" s="13">
        <f t="shared" ref="CU42:CU81" si="11">if(CE42 = "Y",1,0)</f>
        <v>1</v>
      </c>
      <c r="CV42" s="13">
        <f t="shared" si="4"/>
        <v>1</v>
      </c>
      <c r="CW42" s="13">
        <f t="shared" si="5"/>
        <v>0</v>
      </c>
      <c r="CX42" s="13">
        <f t="shared" si="6"/>
        <v>0</v>
      </c>
      <c r="CY42" s="13">
        <f t="shared" si="7"/>
        <v>0</v>
      </c>
      <c r="CZ42" s="13">
        <f t="shared" si="8"/>
        <v>0</v>
      </c>
      <c r="DA42" s="13">
        <f t="shared" si="9"/>
        <v>0</v>
      </c>
      <c r="DB42" s="7"/>
      <c r="DC42" s="7"/>
      <c r="DD42" s="7"/>
      <c r="DE42" s="7"/>
      <c r="DF42" s="7"/>
      <c r="DG42" s="7"/>
      <c r="DH42" s="7"/>
      <c r="DI42" s="7"/>
      <c r="DJ42" s="7"/>
      <c r="DK42" s="7"/>
    </row>
    <row r="43">
      <c r="A43" s="28" t="s">
        <v>954</v>
      </c>
      <c r="B43" s="28">
        <v>2009.0</v>
      </c>
      <c r="C43" s="20" t="s">
        <v>955</v>
      </c>
      <c r="D43" s="9" t="s">
        <v>956</v>
      </c>
      <c r="E43" s="9" t="s">
        <v>957</v>
      </c>
      <c r="F43" s="28" t="s">
        <v>958</v>
      </c>
      <c r="G43" s="19" t="s">
        <v>959</v>
      </c>
      <c r="H43" s="19" t="s">
        <v>140</v>
      </c>
      <c r="I43" s="9" t="s">
        <v>112</v>
      </c>
      <c r="J43" s="8" t="str">
        <f t="shared" si="1"/>
        <v>Government</v>
      </c>
      <c r="K43" s="9" t="s">
        <v>960</v>
      </c>
      <c r="L43" s="9" t="s">
        <v>114</v>
      </c>
      <c r="M43" s="9" t="s">
        <v>961</v>
      </c>
      <c r="N43" s="9" t="s">
        <v>115</v>
      </c>
      <c r="O43" s="9" t="s">
        <v>111</v>
      </c>
      <c r="P43" s="9" t="s">
        <v>116</v>
      </c>
      <c r="Q43" s="9" t="s">
        <v>111</v>
      </c>
      <c r="R43" s="9" t="s">
        <v>140</v>
      </c>
      <c r="S43" s="9">
        <v>22.0</v>
      </c>
      <c r="T43" s="9">
        <v>14.0</v>
      </c>
      <c r="U43" s="9" t="s">
        <v>117</v>
      </c>
      <c r="V43" s="9" t="s">
        <v>129</v>
      </c>
      <c r="W43" s="9">
        <v>15.0</v>
      </c>
      <c r="X43" s="9" t="s">
        <v>111</v>
      </c>
      <c r="Y43" s="9" t="s">
        <v>192</v>
      </c>
      <c r="Z43" s="9" t="s">
        <v>160</v>
      </c>
      <c r="AA43" s="9" t="s">
        <v>962</v>
      </c>
      <c r="AB43" s="9" t="s">
        <v>758</v>
      </c>
      <c r="AC43" s="9" t="s">
        <v>726</v>
      </c>
      <c r="AD43" s="18" t="s">
        <v>726</v>
      </c>
      <c r="AE43" s="9" t="s">
        <v>111</v>
      </c>
      <c r="AF43" s="9"/>
      <c r="AG43" s="9" t="s">
        <v>759</v>
      </c>
      <c r="AH43" s="9"/>
      <c r="AI43" s="9"/>
      <c r="AJ43" s="9"/>
      <c r="AK43" s="9"/>
      <c r="AL43" s="9"/>
      <c r="AM43" s="9"/>
      <c r="AN43" s="9"/>
      <c r="AO43" s="9"/>
      <c r="AP43" s="9"/>
      <c r="AQ43" s="9"/>
      <c r="AR43" s="9" t="s">
        <v>165</v>
      </c>
      <c r="AS43" s="9" t="s">
        <v>963</v>
      </c>
      <c r="AT43" s="9" t="s">
        <v>167</v>
      </c>
      <c r="AU43" s="9" t="s">
        <v>116</v>
      </c>
      <c r="AV43" s="9" t="s">
        <v>169</v>
      </c>
      <c r="AW43" s="9" t="s">
        <v>199</v>
      </c>
      <c r="AX43" s="8" t="s">
        <v>964</v>
      </c>
      <c r="AY43" s="9" t="s">
        <v>965</v>
      </c>
      <c r="AZ43" s="9" t="s">
        <v>111</v>
      </c>
      <c r="BA43" s="9" t="s">
        <v>111</v>
      </c>
      <c r="BB43" s="20" t="s">
        <v>966</v>
      </c>
      <c r="BC43" s="18" t="s">
        <v>136</v>
      </c>
      <c r="BD43" s="8" t="s">
        <v>967</v>
      </c>
      <c r="BE43" s="11" t="s">
        <v>968</v>
      </c>
      <c r="BF43" s="11" t="s">
        <v>740</v>
      </c>
      <c r="BG43" s="9" t="s">
        <v>140</v>
      </c>
      <c r="BH43" s="9" t="s">
        <v>129</v>
      </c>
      <c r="BI43" s="9" t="s">
        <v>434</v>
      </c>
      <c r="BJ43" s="28" t="s">
        <v>969</v>
      </c>
      <c r="BK43" s="9" t="s">
        <v>116</v>
      </c>
      <c r="BL43" s="10"/>
      <c r="BM43" s="14"/>
      <c r="BN43" s="14"/>
      <c r="BO43" s="9" t="s">
        <v>116</v>
      </c>
      <c r="BP43" s="9" t="s">
        <v>140</v>
      </c>
      <c r="BQ43" s="9">
        <v>4.0</v>
      </c>
      <c r="BR43" s="9">
        <v>4.0</v>
      </c>
      <c r="BS43" s="9" t="s">
        <v>323</v>
      </c>
      <c r="BT43" s="9">
        <v>2.0</v>
      </c>
      <c r="BU43" s="9" t="s">
        <v>140</v>
      </c>
      <c r="BV43" s="9" t="s">
        <v>140</v>
      </c>
      <c r="BW43" s="9" t="s">
        <v>970</v>
      </c>
      <c r="BX43" s="9" t="s">
        <v>971</v>
      </c>
      <c r="BY43" s="9" t="s">
        <v>972</v>
      </c>
      <c r="BZ43" s="9" t="s">
        <v>116</v>
      </c>
      <c r="CA43" s="9" t="s">
        <v>129</v>
      </c>
      <c r="CB43" s="9" t="s">
        <v>973</v>
      </c>
      <c r="CC43" s="9" t="s">
        <v>116</v>
      </c>
      <c r="CD43" s="9" t="s">
        <v>129</v>
      </c>
      <c r="CE43" s="9" t="s">
        <v>116</v>
      </c>
      <c r="CF43" s="9" t="s">
        <v>129</v>
      </c>
      <c r="CG43" s="9" t="s">
        <v>116</v>
      </c>
      <c r="CH43" s="9" t="s">
        <v>116</v>
      </c>
      <c r="CI43" s="9"/>
      <c r="CJ43" s="9" t="s">
        <v>116</v>
      </c>
      <c r="CK43" s="9" t="s">
        <v>129</v>
      </c>
      <c r="CL43" s="9" t="s">
        <v>116</v>
      </c>
      <c r="CM43" s="12"/>
      <c r="CN43" s="12"/>
      <c r="CO43" s="12"/>
      <c r="CP43" s="9" t="s">
        <v>116</v>
      </c>
      <c r="CQ43" s="12"/>
      <c r="CR43" s="9" t="s">
        <v>116</v>
      </c>
      <c r="CS43" s="12"/>
      <c r="CT43" s="13">
        <f t="shared" si="10"/>
        <v>0</v>
      </c>
      <c r="CU43" s="13">
        <f t="shared" si="11"/>
        <v>0</v>
      </c>
      <c r="CV43" s="13">
        <f t="shared" si="4"/>
        <v>0</v>
      </c>
      <c r="CW43" s="13">
        <f t="shared" si="5"/>
        <v>0</v>
      </c>
      <c r="CX43" s="13">
        <f t="shared" si="6"/>
        <v>0</v>
      </c>
      <c r="CY43" s="13">
        <f t="shared" si="7"/>
        <v>0</v>
      </c>
      <c r="CZ43" s="13">
        <f t="shared" si="8"/>
        <v>0</v>
      </c>
      <c r="DA43" s="13">
        <f t="shared" si="9"/>
        <v>0</v>
      </c>
      <c r="DB43" s="7"/>
      <c r="DC43" s="7"/>
      <c r="DD43" s="7"/>
      <c r="DE43" s="7"/>
      <c r="DF43" s="7"/>
      <c r="DG43" s="7"/>
      <c r="DH43" s="7"/>
      <c r="DI43" s="7"/>
      <c r="DJ43" s="7"/>
      <c r="DK43" s="7"/>
    </row>
    <row r="44">
      <c r="A44" s="11" t="s">
        <v>974</v>
      </c>
      <c r="B44" s="9">
        <v>2005.0</v>
      </c>
      <c r="C44" s="14" t="s">
        <v>975</v>
      </c>
      <c r="D44" s="9" t="s">
        <v>976</v>
      </c>
      <c r="E44" s="9"/>
      <c r="F44" s="9" t="s">
        <v>109</v>
      </c>
      <c r="G44" s="9" t="s">
        <v>154</v>
      </c>
      <c r="H44" s="9" t="s">
        <v>116</v>
      </c>
      <c r="I44" s="8" t="s">
        <v>112</v>
      </c>
      <c r="J44" s="8" t="str">
        <f t="shared" si="1"/>
        <v>Government</v>
      </c>
      <c r="K44" s="8" t="s">
        <v>578</v>
      </c>
      <c r="L44" s="8" t="s">
        <v>114</v>
      </c>
      <c r="M44" s="9" t="s">
        <v>115</v>
      </c>
      <c r="N44" s="9" t="s">
        <v>115</v>
      </c>
      <c r="O44" s="8" t="s">
        <v>111</v>
      </c>
      <c r="P44" s="9" t="s">
        <v>116</v>
      </c>
      <c r="Q44" s="9" t="s">
        <v>111</v>
      </c>
      <c r="R44" s="9" t="s">
        <v>111</v>
      </c>
      <c r="S44" s="9">
        <v>42.0</v>
      </c>
      <c r="T44" s="9">
        <v>41.0</v>
      </c>
      <c r="U44" s="9" t="s">
        <v>117</v>
      </c>
      <c r="V44" s="9" t="s">
        <v>129</v>
      </c>
      <c r="W44" s="9">
        <v>21.0</v>
      </c>
      <c r="X44" s="9" t="s">
        <v>111</v>
      </c>
      <c r="Y44" s="9" t="s">
        <v>192</v>
      </c>
      <c r="Z44" s="9" t="s">
        <v>111</v>
      </c>
      <c r="AA44" s="9" t="s">
        <v>977</v>
      </c>
      <c r="AB44" s="9" t="s">
        <v>468</v>
      </c>
      <c r="AC44" s="9" t="s">
        <v>726</v>
      </c>
      <c r="AD44" s="11" t="s">
        <v>726</v>
      </c>
      <c r="AE44" s="9" t="s">
        <v>111</v>
      </c>
      <c r="AF44" s="9"/>
      <c r="AG44" s="9" t="s">
        <v>759</v>
      </c>
      <c r="AH44" s="9"/>
      <c r="AI44" s="9"/>
      <c r="AJ44" s="9"/>
      <c r="AK44" s="9"/>
      <c r="AL44" s="9"/>
      <c r="AM44" s="9"/>
      <c r="AN44" s="9"/>
      <c r="AO44" s="9"/>
      <c r="AP44" s="9"/>
      <c r="AQ44" s="9"/>
      <c r="AR44" s="9" t="s">
        <v>116</v>
      </c>
      <c r="AS44" s="9"/>
      <c r="AT44" s="9"/>
      <c r="AU44" s="9"/>
      <c r="AV44" s="9"/>
      <c r="AW44" s="9" t="s">
        <v>199</v>
      </c>
      <c r="AX44" s="8" t="s">
        <v>978</v>
      </c>
      <c r="AY44" s="9" t="s">
        <v>979</v>
      </c>
      <c r="AZ44" s="9" t="s">
        <v>980</v>
      </c>
      <c r="BA44" s="9" t="s">
        <v>134</v>
      </c>
      <c r="BB44" s="11" t="s">
        <v>981</v>
      </c>
      <c r="BC44" s="11" t="s">
        <v>136</v>
      </c>
      <c r="BD44" s="8" t="s">
        <v>982</v>
      </c>
      <c r="BE44" s="11" t="s">
        <v>983</v>
      </c>
      <c r="BF44" s="11" t="s">
        <v>740</v>
      </c>
      <c r="BG44" s="9" t="s">
        <v>140</v>
      </c>
      <c r="BH44" s="9" t="s">
        <v>129</v>
      </c>
      <c r="BI44" s="9" t="s">
        <v>179</v>
      </c>
      <c r="BJ44" s="8" t="s">
        <v>984</v>
      </c>
      <c r="BK44" s="9" t="s">
        <v>116</v>
      </c>
      <c r="BL44" s="8"/>
      <c r="BM44" s="11"/>
      <c r="BN44" s="11"/>
      <c r="BO44" s="9" t="s">
        <v>116</v>
      </c>
      <c r="BP44" s="9" t="s">
        <v>140</v>
      </c>
      <c r="BQ44" s="9" t="s">
        <v>111</v>
      </c>
      <c r="BR44" s="9" t="s">
        <v>985</v>
      </c>
      <c r="BS44" s="9" t="s">
        <v>771</v>
      </c>
      <c r="BT44" s="9">
        <v>3.0</v>
      </c>
      <c r="BU44" s="12"/>
      <c r="BV44" s="9" t="s">
        <v>140</v>
      </c>
      <c r="BW44" s="12"/>
      <c r="BX44" s="9" t="s">
        <v>747</v>
      </c>
      <c r="BY44" s="9" t="s">
        <v>986</v>
      </c>
      <c r="BZ44" s="9" t="s">
        <v>140</v>
      </c>
      <c r="CA44" s="9" t="s">
        <v>987</v>
      </c>
      <c r="CB44" s="9"/>
      <c r="CC44" s="9" t="s">
        <v>116</v>
      </c>
      <c r="CD44" s="12"/>
      <c r="CE44" s="9" t="s">
        <v>116</v>
      </c>
      <c r="CF44" s="12"/>
      <c r="CG44" s="9" t="s">
        <v>116</v>
      </c>
      <c r="CH44" s="9" t="s">
        <v>116</v>
      </c>
      <c r="CI44" s="9"/>
      <c r="CJ44" s="9" t="s">
        <v>116</v>
      </c>
      <c r="CK44" s="12"/>
      <c r="CL44" s="9" t="s">
        <v>116</v>
      </c>
      <c r="CM44" s="12"/>
      <c r="CN44" s="12"/>
      <c r="CO44" s="12"/>
      <c r="CP44" s="9" t="s">
        <v>116</v>
      </c>
      <c r="CQ44" s="12"/>
      <c r="CR44" s="9" t="s">
        <v>116</v>
      </c>
      <c r="CS44" s="12"/>
      <c r="CT44" s="13">
        <f t="shared" si="10"/>
        <v>0</v>
      </c>
      <c r="CU44" s="13">
        <f t="shared" si="11"/>
        <v>0</v>
      </c>
      <c r="CV44" s="13">
        <f t="shared" si="4"/>
        <v>0</v>
      </c>
      <c r="CW44" s="13">
        <f t="shared" si="5"/>
        <v>0</v>
      </c>
      <c r="CX44" s="13">
        <f t="shared" si="6"/>
        <v>0</v>
      </c>
      <c r="CY44" s="13">
        <f t="shared" si="7"/>
        <v>0</v>
      </c>
      <c r="CZ44" s="13">
        <f t="shared" si="8"/>
        <v>0</v>
      </c>
      <c r="DA44" s="13">
        <f t="shared" si="9"/>
        <v>0</v>
      </c>
      <c r="DB44" s="7"/>
      <c r="DC44" s="7"/>
      <c r="DD44" s="7"/>
      <c r="DE44" s="7"/>
      <c r="DF44" s="7"/>
      <c r="DG44" s="7"/>
      <c r="DH44" s="7"/>
      <c r="DI44" s="7"/>
      <c r="DJ44" s="7"/>
      <c r="DK44" s="7"/>
    </row>
    <row r="45">
      <c r="A45" s="14" t="s">
        <v>988</v>
      </c>
      <c r="B45" s="9">
        <v>2005.0</v>
      </c>
      <c r="C45" s="14" t="s">
        <v>989</v>
      </c>
      <c r="D45" s="9" t="s">
        <v>776</v>
      </c>
      <c r="E45" s="9"/>
      <c r="F45" s="9" t="s">
        <v>109</v>
      </c>
      <c r="G45" s="9" t="s">
        <v>154</v>
      </c>
      <c r="H45" s="9" t="s">
        <v>116</v>
      </c>
      <c r="I45" s="8" t="s">
        <v>155</v>
      </c>
      <c r="J45" s="8" t="str">
        <f t="shared" si="1"/>
        <v>Industry</v>
      </c>
      <c r="K45" s="8" t="s">
        <v>489</v>
      </c>
      <c r="L45" s="8" t="s">
        <v>114</v>
      </c>
      <c r="M45" s="9" t="s">
        <v>115</v>
      </c>
      <c r="N45" s="9" t="s">
        <v>115</v>
      </c>
      <c r="O45" s="8" t="s">
        <v>111</v>
      </c>
      <c r="P45" s="9" t="s">
        <v>116</v>
      </c>
      <c r="Q45" s="9" t="s">
        <v>140</v>
      </c>
      <c r="R45" s="9" t="s">
        <v>140</v>
      </c>
      <c r="S45" s="9">
        <v>13.0</v>
      </c>
      <c r="T45" s="9">
        <v>1.0</v>
      </c>
      <c r="U45" s="9" t="s">
        <v>291</v>
      </c>
      <c r="V45" s="9">
        <v>3.0</v>
      </c>
      <c r="W45" s="9">
        <v>6.0</v>
      </c>
      <c r="X45" s="9">
        <v>13.0</v>
      </c>
      <c r="Y45" s="9" t="s">
        <v>272</v>
      </c>
      <c r="Z45" s="9" t="s">
        <v>160</v>
      </c>
      <c r="AA45" s="9" t="s">
        <v>990</v>
      </c>
      <c r="AB45" s="9" t="s">
        <v>991</v>
      </c>
      <c r="AC45" s="9" t="s">
        <v>122</v>
      </c>
      <c r="AD45" s="11" t="s">
        <v>245</v>
      </c>
      <c r="AE45" s="9" t="s">
        <v>247</v>
      </c>
      <c r="AF45" s="9"/>
      <c r="AG45" s="9" t="s">
        <v>247</v>
      </c>
      <c r="AH45" s="9"/>
      <c r="AI45" s="9"/>
      <c r="AJ45" s="9"/>
      <c r="AK45" s="9"/>
      <c r="AL45" s="9"/>
      <c r="AM45" s="9"/>
      <c r="AN45" s="9"/>
      <c r="AO45" s="9"/>
      <c r="AP45" s="9"/>
      <c r="AQ45" s="9"/>
      <c r="AR45" s="9" t="s">
        <v>165</v>
      </c>
      <c r="AS45" s="9" t="s">
        <v>992</v>
      </c>
      <c r="AT45" s="9" t="s">
        <v>167</v>
      </c>
      <c r="AU45" s="9" t="s">
        <v>116</v>
      </c>
      <c r="AV45" s="9" t="s">
        <v>169</v>
      </c>
      <c r="AW45" s="9" t="s">
        <v>170</v>
      </c>
      <c r="AX45" s="8" t="s">
        <v>993</v>
      </c>
      <c r="AY45" s="9" t="s">
        <v>994</v>
      </c>
      <c r="AZ45" s="9">
        <v>12.0</v>
      </c>
      <c r="BA45" s="9" t="s">
        <v>173</v>
      </c>
      <c r="BB45" s="11" t="s">
        <v>995</v>
      </c>
      <c r="BC45" s="11" t="s">
        <v>257</v>
      </c>
      <c r="BD45" s="8" t="s">
        <v>111</v>
      </c>
      <c r="BE45" s="11" t="s">
        <v>111</v>
      </c>
      <c r="BF45" s="11" t="s">
        <v>111</v>
      </c>
      <c r="BG45" s="9" t="s">
        <v>111</v>
      </c>
      <c r="BH45" s="9" t="s">
        <v>140</v>
      </c>
      <c r="BI45" s="9" t="s">
        <v>179</v>
      </c>
      <c r="BJ45" s="8" t="s">
        <v>996</v>
      </c>
      <c r="BK45" s="9" t="s">
        <v>116</v>
      </c>
      <c r="BL45" s="8" t="s">
        <v>262</v>
      </c>
      <c r="BM45" s="11"/>
      <c r="BN45" s="11"/>
      <c r="BO45" s="9" t="s">
        <v>116</v>
      </c>
      <c r="BP45" s="9" t="s">
        <v>140</v>
      </c>
      <c r="BQ45" s="9" t="s">
        <v>111</v>
      </c>
      <c r="BR45" s="9">
        <v>1.5</v>
      </c>
      <c r="BS45" s="9" t="s">
        <v>263</v>
      </c>
      <c r="BT45" s="9">
        <v>1.0</v>
      </c>
      <c r="BU45" s="9" t="s">
        <v>116</v>
      </c>
      <c r="BV45" s="9" t="s">
        <v>116</v>
      </c>
      <c r="BW45" s="9" t="s">
        <v>129</v>
      </c>
      <c r="BX45" s="9" t="s">
        <v>182</v>
      </c>
      <c r="BY45" s="9" t="s">
        <v>145</v>
      </c>
      <c r="BZ45" s="9" t="s">
        <v>116</v>
      </c>
      <c r="CA45" s="9" t="s">
        <v>129</v>
      </c>
      <c r="CB45" s="9"/>
      <c r="CC45" s="9" t="s">
        <v>116</v>
      </c>
      <c r="CD45" s="9" t="s">
        <v>129</v>
      </c>
      <c r="CE45" s="9" t="s">
        <v>116</v>
      </c>
      <c r="CF45" s="9" t="s">
        <v>129</v>
      </c>
      <c r="CG45" s="9" t="s">
        <v>116</v>
      </c>
      <c r="CH45" s="9" t="s">
        <v>116</v>
      </c>
      <c r="CI45" s="9"/>
      <c r="CJ45" s="9" t="s">
        <v>116</v>
      </c>
      <c r="CK45" s="9" t="s">
        <v>129</v>
      </c>
      <c r="CL45" s="9" t="s">
        <v>116</v>
      </c>
      <c r="CM45" s="9"/>
      <c r="CN45" s="9"/>
      <c r="CO45" s="9"/>
      <c r="CP45" s="9" t="s">
        <v>116</v>
      </c>
      <c r="CQ45" s="9" t="s">
        <v>129</v>
      </c>
      <c r="CR45" s="9" t="s">
        <v>116</v>
      </c>
      <c r="CS45" s="9" t="s">
        <v>129</v>
      </c>
      <c r="CT45" s="13">
        <f t="shared" si="10"/>
        <v>0</v>
      </c>
      <c r="CU45" s="13">
        <f t="shared" si="11"/>
        <v>0</v>
      </c>
      <c r="CV45" s="13">
        <f t="shared" si="4"/>
        <v>0</v>
      </c>
      <c r="CW45" s="13">
        <f t="shared" si="5"/>
        <v>0</v>
      </c>
      <c r="CX45" s="13">
        <f t="shared" si="6"/>
        <v>0</v>
      </c>
      <c r="CY45" s="13">
        <f t="shared" si="7"/>
        <v>0</v>
      </c>
      <c r="CZ45" s="13">
        <f t="shared" si="8"/>
        <v>0</v>
      </c>
      <c r="DA45" s="13">
        <f t="shared" si="9"/>
        <v>0</v>
      </c>
      <c r="DB45" s="7"/>
      <c r="DC45" s="7"/>
      <c r="DD45" s="7"/>
      <c r="DE45" s="7"/>
      <c r="DF45" s="7"/>
      <c r="DG45" s="7"/>
      <c r="DH45" s="7"/>
      <c r="DI45" s="7"/>
      <c r="DJ45" s="7"/>
      <c r="DK45" s="7"/>
    </row>
    <row r="46">
      <c r="A46" s="20" t="s">
        <v>997</v>
      </c>
      <c r="B46" s="19">
        <v>2007.0</v>
      </c>
      <c r="C46" s="20" t="s">
        <v>998</v>
      </c>
      <c r="D46" s="9" t="s">
        <v>776</v>
      </c>
      <c r="E46" s="9"/>
      <c r="F46" s="19" t="s">
        <v>109</v>
      </c>
      <c r="G46" s="19" t="s">
        <v>154</v>
      </c>
      <c r="H46" s="19" t="s">
        <v>140</v>
      </c>
      <c r="I46" s="16" t="s">
        <v>155</v>
      </c>
      <c r="J46" s="8" t="str">
        <f t="shared" si="1"/>
        <v>Industry</v>
      </c>
      <c r="K46" s="16" t="s">
        <v>999</v>
      </c>
      <c r="L46" s="16" t="s">
        <v>270</v>
      </c>
      <c r="M46" s="19" t="s">
        <v>115</v>
      </c>
      <c r="N46" s="19" t="s">
        <v>1000</v>
      </c>
      <c r="O46" s="16" t="s">
        <v>221</v>
      </c>
      <c r="P46" s="19" t="s">
        <v>116</v>
      </c>
      <c r="Q46" s="19" t="s">
        <v>140</v>
      </c>
      <c r="R46" s="19" t="s">
        <v>140</v>
      </c>
      <c r="S46" s="9">
        <v>487.0</v>
      </c>
      <c r="T46" s="9">
        <v>195.0</v>
      </c>
      <c r="U46" s="9" t="s">
        <v>158</v>
      </c>
      <c r="V46" s="9" t="s">
        <v>129</v>
      </c>
      <c r="W46" s="29">
        <f>(104+102+99)</f>
        <v>305</v>
      </c>
      <c r="X46" s="29">
        <f>108+118+113</f>
        <v>339</v>
      </c>
      <c r="Y46" s="19" t="s">
        <v>272</v>
      </c>
      <c r="Z46" s="19" t="s">
        <v>160</v>
      </c>
      <c r="AA46" s="19" t="s">
        <v>467</v>
      </c>
      <c r="AB46" s="19" t="s">
        <v>468</v>
      </c>
      <c r="AC46" s="9" t="s">
        <v>122</v>
      </c>
      <c r="AD46" s="18" t="s">
        <v>245</v>
      </c>
      <c r="AE46" s="19" t="s">
        <v>124</v>
      </c>
      <c r="AF46" s="19" t="s">
        <v>1001</v>
      </c>
      <c r="AG46" s="19" t="s">
        <v>1002</v>
      </c>
      <c r="AH46" s="19" t="s">
        <v>385</v>
      </c>
      <c r="AI46" s="19"/>
      <c r="AJ46" s="19"/>
      <c r="AK46" s="19"/>
      <c r="AL46" s="19"/>
      <c r="AM46" s="19"/>
      <c r="AN46" s="19"/>
      <c r="AO46" s="19"/>
      <c r="AP46" s="19"/>
      <c r="AQ46" s="19"/>
      <c r="AR46" s="19" t="s">
        <v>165</v>
      </c>
      <c r="AS46" s="19" t="s">
        <v>1003</v>
      </c>
      <c r="AT46" s="19" t="s">
        <v>167</v>
      </c>
      <c r="AU46" s="9" t="s">
        <v>116</v>
      </c>
      <c r="AV46" s="9" t="s">
        <v>169</v>
      </c>
      <c r="AW46" s="19" t="s">
        <v>170</v>
      </c>
      <c r="AX46" s="16" t="s">
        <v>1004</v>
      </c>
      <c r="AY46" s="19" t="s">
        <v>1005</v>
      </c>
      <c r="AZ46" s="19">
        <v>10.0</v>
      </c>
      <c r="BA46" s="19" t="s">
        <v>173</v>
      </c>
      <c r="BB46" s="18" t="s">
        <v>1006</v>
      </c>
      <c r="BC46" s="18" t="s">
        <v>136</v>
      </c>
      <c r="BD46" s="19" t="s">
        <v>111</v>
      </c>
      <c r="BE46" s="18" t="s">
        <v>111</v>
      </c>
      <c r="BF46" s="18" t="s">
        <v>111</v>
      </c>
      <c r="BG46" s="19" t="s">
        <v>111</v>
      </c>
      <c r="BH46" s="19" t="s">
        <v>116</v>
      </c>
      <c r="BI46" s="19" t="s">
        <v>179</v>
      </c>
      <c r="BJ46" s="16" t="s">
        <v>1007</v>
      </c>
      <c r="BK46" s="19" t="s">
        <v>116</v>
      </c>
      <c r="BL46" s="16"/>
      <c r="BM46" s="18"/>
      <c r="BN46" s="18"/>
      <c r="BO46" s="19" t="s">
        <v>116</v>
      </c>
      <c r="BP46" s="19" t="s">
        <v>140</v>
      </c>
      <c r="BQ46" s="19">
        <v>3.0</v>
      </c>
      <c r="BR46" s="19">
        <v>1.5</v>
      </c>
      <c r="BS46" s="19" t="s">
        <v>263</v>
      </c>
      <c r="BT46" s="19">
        <v>1.0</v>
      </c>
      <c r="BU46" s="19" t="s">
        <v>116</v>
      </c>
      <c r="BV46" s="19" t="s">
        <v>116</v>
      </c>
      <c r="BW46" s="19"/>
      <c r="BX46" s="19" t="s">
        <v>434</v>
      </c>
      <c r="BY46" s="19" t="s">
        <v>434</v>
      </c>
      <c r="BZ46" s="19" t="s">
        <v>116</v>
      </c>
      <c r="CA46" s="19"/>
      <c r="CB46" s="19"/>
      <c r="CC46" s="19" t="s">
        <v>116</v>
      </c>
      <c r="CD46" s="19" t="s">
        <v>1008</v>
      </c>
      <c r="CE46" s="19" t="s">
        <v>116</v>
      </c>
      <c r="CF46" s="28"/>
      <c r="CG46" s="19" t="s">
        <v>116</v>
      </c>
      <c r="CH46" s="19" t="s">
        <v>140</v>
      </c>
      <c r="CI46" s="19" t="s">
        <v>1009</v>
      </c>
      <c r="CJ46" s="19" t="s">
        <v>140</v>
      </c>
      <c r="CK46" s="19" t="s">
        <v>1010</v>
      </c>
      <c r="CL46" s="19" t="s">
        <v>116</v>
      </c>
      <c r="CM46" s="19"/>
      <c r="CN46" s="19"/>
      <c r="CO46" s="19"/>
      <c r="CP46" s="19" t="s">
        <v>116</v>
      </c>
      <c r="CQ46" s="28"/>
      <c r="CR46" s="19" t="s">
        <v>116</v>
      </c>
      <c r="CS46" s="28"/>
      <c r="CT46" s="13">
        <f t="shared" si="10"/>
        <v>0</v>
      </c>
      <c r="CU46" s="13">
        <f t="shared" si="11"/>
        <v>0</v>
      </c>
      <c r="CV46" s="13">
        <f t="shared" si="4"/>
        <v>0</v>
      </c>
      <c r="CW46" s="13">
        <f t="shared" si="5"/>
        <v>0</v>
      </c>
      <c r="CX46" s="13">
        <f t="shared" si="6"/>
        <v>0</v>
      </c>
      <c r="CY46" s="13">
        <f t="shared" si="7"/>
        <v>1</v>
      </c>
      <c r="CZ46" s="13">
        <f t="shared" si="8"/>
        <v>1</v>
      </c>
      <c r="DA46" s="13">
        <f t="shared" si="9"/>
        <v>0</v>
      </c>
      <c r="DB46" s="7"/>
      <c r="DC46" s="7"/>
      <c r="DD46" s="7"/>
      <c r="DE46" s="7"/>
      <c r="DF46" s="7"/>
      <c r="DG46" s="7"/>
      <c r="DH46" s="7"/>
      <c r="DI46" s="7"/>
      <c r="DJ46" s="7"/>
      <c r="DK46" s="7"/>
    </row>
    <row r="47">
      <c r="A47" s="18" t="s">
        <v>1011</v>
      </c>
      <c r="B47" s="19">
        <v>2016.0</v>
      </c>
      <c r="C47" s="20" t="s">
        <v>1012</v>
      </c>
      <c r="D47" s="19" t="s">
        <v>107</v>
      </c>
      <c r="E47" s="19" t="s">
        <v>1013</v>
      </c>
      <c r="F47" s="19" t="s">
        <v>109</v>
      </c>
      <c r="G47" s="19" t="s">
        <v>287</v>
      </c>
      <c r="H47" s="19" t="s">
        <v>140</v>
      </c>
      <c r="I47" s="16" t="s">
        <v>112</v>
      </c>
      <c r="J47" s="8" t="str">
        <f t="shared" si="1"/>
        <v>Government</v>
      </c>
      <c r="K47" s="16" t="s">
        <v>1014</v>
      </c>
      <c r="L47" s="16" t="s">
        <v>557</v>
      </c>
      <c r="M47" s="19" t="s">
        <v>115</v>
      </c>
      <c r="N47" s="19" t="s">
        <v>1015</v>
      </c>
      <c r="O47" s="16" t="s">
        <v>221</v>
      </c>
      <c r="P47" s="19" t="s">
        <v>116</v>
      </c>
      <c r="Q47" s="19" t="s">
        <v>111</v>
      </c>
      <c r="R47" s="19" t="s">
        <v>111</v>
      </c>
      <c r="S47" s="19">
        <v>249.0</v>
      </c>
      <c r="T47" s="19">
        <v>128.0</v>
      </c>
      <c r="U47" s="19" t="s">
        <v>158</v>
      </c>
      <c r="V47" s="19">
        <v>121.0</v>
      </c>
      <c r="W47" s="19">
        <f>92+76</f>
        <v>168</v>
      </c>
      <c r="X47" s="19" t="s">
        <v>111</v>
      </c>
      <c r="Y47" s="9" t="s">
        <v>422</v>
      </c>
      <c r="Z47" s="19" t="s">
        <v>111</v>
      </c>
      <c r="AA47" s="19" t="s">
        <v>399</v>
      </c>
      <c r="AB47" s="9" t="s">
        <v>400</v>
      </c>
      <c r="AC47" s="19" t="s">
        <v>122</v>
      </c>
      <c r="AD47" s="18" t="s">
        <v>245</v>
      </c>
      <c r="AE47" s="19" t="s">
        <v>124</v>
      </c>
      <c r="AF47" s="19"/>
      <c r="AG47" s="19" t="s">
        <v>1016</v>
      </c>
      <c r="AH47" s="19"/>
      <c r="AI47" s="19"/>
      <c r="AJ47" s="19"/>
      <c r="AK47" s="19"/>
      <c r="AL47" s="19"/>
      <c r="AM47" s="19"/>
      <c r="AN47" s="19"/>
      <c r="AO47" s="19"/>
      <c r="AP47" s="19"/>
      <c r="AQ47" s="19"/>
      <c r="AR47" s="19" t="s">
        <v>116</v>
      </c>
      <c r="AS47" s="19" t="s">
        <v>1017</v>
      </c>
      <c r="AT47" s="19"/>
      <c r="AU47" s="19"/>
      <c r="AV47" s="19"/>
      <c r="AW47" s="19" t="s">
        <v>170</v>
      </c>
      <c r="AX47" s="16" t="s">
        <v>1018</v>
      </c>
      <c r="AY47" s="19" t="s">
        <v>1019</v>
      </c>
      <c r="AZ47" s="19" t="s">
        <v>1020</v>
      </c>
      <c r="BA47" s="19" t="s">
        <v>229</v>
      </c>
      <c r="BB47" s="18" t="s">
        <v>1021</v>
      </c>
      <c r="BC47" s="18" t="s">
        <v>257</v>
      </c>
      <c r="BD47" s="19" t="s">
        <v>1022</v>
      </c>
      <c r="BE47" s="18" t="s">
        <v>1023</v>
      </c>
      <c r="BF47" s="18" t="s">
        <v>913</v>
      </c>
      <c r="BG47" s="19" t="s">
        <v>140</v>
      </c>
      <c r="BH47" s="19" t="s">
        <v>116</v>
      </c>
      <c r="BI47" s="19" t="s">
        <v>179</v>
      </c>
      <c r="BJ47" s="16" t="s">
        <v>1024</v>
      </c>
      <c r="BK47" s="19" t="s">
        <v>140</v>
      </c>
      <c r="BL47" s="16" t="s">
        <v>1025</v>
      </c>
      <c r="BM47" s="18" t="s">
        <v>1026</v>
      </c>
      <c r="BN47" s="18" t="s">
        <v>1026</v>
      </c>
      <c r="BO47" s="19" t="s">
        <v>1027</v>
      </c>
      <c r="BP47" s="19" t="s">
        <v>140</v>
      </c>
      <c r="BQ47" s="19" t="s">
        <v>111</v>
      </c>
      <c r="BR47" s="19">
        <v>5.0</v>
      </c>
      <c r="BS47" s="19" t="s">
        <v>771</v>
      </c>
      <c r="BT47" s="19">
        <v>3.0</v>
      </c>
      <c r="BU47" s="19" t="s">
        <v>111</v>
      </c>
      <c r="BV47" s="19" t="s">
        <v>140</v>
      </c>
      <c r="BW47" s="19" t="s">
        <v>1028</v>
      </c>
      <c r="BX47" s="19" t="s">
        <v>747</v>
      </c>
      <c r="BY47" s="19" t="s">
        <v>391</v>
      </c>
      <c r="BZ47" s="19"/>
      <c r="CA47" s="19"/>
      <c r="CB47" s="19" t="s">
        <v>1029</v>
      </c>
      <c r="CC47" s="19" t="s">
        <v>140</v>
      </c>
      <c r="CD47" s="19" t="s">
        <v>1030</v>
      </c>
      <c r="CE47" s="19" t="s">
        <v>116</v>
      </c>
      <c r="CF47" s="19"/>
      <c r="CG47" s="19" t="s">
        <v>140</v>
      </c>
      <c r="CH47" s="19" t="s">
        <v>116</v>
      </c>
      <c r="CI47" s="19"/>
      <c r="CJ47" s="19" t="s">
        <v>116</v>
      </c>
      <c r="CK47" s="19"/>
      <c r="CL47" s="19" t="s">
        <v>116</v>
      </c>
      <c r="CM47" s="19"/>
      <c r="CN47" s="19"/>
      <c r="CO47" s="19"/>
      <c r="CP47" s="19" t="s">
        <v>140</v>
      </c>
      <c r="CQ47" s="19" t="s">
        <v>1031</v>
      </c>
      <c r="CR47" s="19" t="s">
        <v>116</v>
      </c>
      <c r="CS47" s="19"/>
      <c r="CT47" s="13">
        <f t="shared" si="10"/>
        <v>1</v>
      </c>
      <c r="CU47" s="13">
        <f t="shared" si="11"/>
        <v>0</v>
      </c>
      <c r="CV47" s="13">
        <f t="shared" si="4"/>
        <v>1</v>
      </c>
      <c r="CW47" s="13">
        <f t="shared" si="5"/>
        <v>0</v>
      </c>
      <c r="CX47" s="13">
        <f t="shared" si="6"/>
        <v>1</v>
      </c>
      <c r="CY47" s="13">
        <f t="shared" si="7"/>
        <v>0</v>
      </c>
      <c r="CZ47" s="13">
        <f t="shared" si="8"/>
        <v>0</v>
      </c>
      <c r="DA47" s="13">
        <f t="shared" si="9"/>
        <v>0</v>
      </c>
      <c r="DB47" s="7"/>
      <c r="DC47" s="7"/>
      <c r="DD47" s="7"/>
      <c r="DE47" s="7"/>
      <c r="DF47" s="7"/>
      <c r="DG47" s="7"/>
      <c r="DH47" s="7"/>
      <c r="DI47" s="7"/>
      <c r="DJ47" s="7"/>
      <c r="DK47" s="7"/>
    </row>
    <row r="48">
      <c r="A48" s="11" t="s">
        <v>1032</v>
      </c>
      <c r="B48" s="9">
        <v>2002.0</v>
      </c>
      <c r="C48" s="14" t="s">
        <v>1033</v>
      </c>
      <c r="D48" s="9" t="s">
        <v>776</v>
      </c>
      <c r="E48" s="9"/>
      <c r="F48" s="9" t="s">
        <v>109</v>
      </c>
      <c r="G48" s="9" t="s">
        <v>1034</v>
      </c>
      <c r="H48" s="9" t="s">
        <v>140</v>
      </c>
      <c r="I48" s="8" t="s">
        <v>155</v>
      </c>
      <c r="J48" s="8" t="str">
        <f t="shared" si="1"/>
        <v>Industry</v>
      </c>
      <c r="K48" s="8" t="s">
        <v>1035</v>
      </c>
      <c r="L48" s="8" t="s">
        <v>270</v>
      </c>
      <c r="M48" s="9" t="s">
        <v>115</v>
      </c>
      <c r="N48" s="9" t="s">
        <v>115</v>
      </c>
      <c r="O48" s="8" t="s">
        <v>111</v>
      </c>
      <c r="P48" s="9" t="s">
        <v>140</v>
      </c>
      <c r="Q48" s="9" t="s">
        <v>140</v>
      </c>
      <c r="R48" s="9" t="s">
        <v>140</v>
      </c>
      <c r="S48" s="9">
        <v>150.0</v>
      </c>
      <c r="T48" s="9">
        <v>150.0</v>
      </c>
      <c r="U48" s="9">
        <v>100.0</v>
      </c>
      <c r="V48" s="9" t="s">
        <v>129</v>
      </c>
      <c r="W48" s="29">
        <v>115.0</v>
      </c>
      <c r="X48" s="9">
        <v>150.0</v>
      </c>
      <c r="Y48" s="9" t="s">
        <v>272</v>
      </c>
      <c r="Z48" s="9" t="s">
        <v>160</v>
      </c>
      <c r="AA48" s="9" t="s">
        <v>399</v>
      </c>
      <c r="AB48" s="9" t="s">
        <v>400</v>
      </c>
      <c r="AC48" s="9" t="s">
        <v>122</v>
      </c>
      <c r="AD48" s="11" t="s">
        <v>245</v>
      </c>
      <c r="AE48" s="9" t="s">
        <v>124</v>
      </c>
      <c r="AF48" s="9" t="s">
        <v>1036</v>
      </c>
      <c r="AG48" s="9" t="s">
        <v>1037</v>
      </c>
      <c r="AH48" s="9" t="s">
        <v>250</v>
      </c>
      <c r="AI48" s="9"/>
      <c r="AJ48" s="9"/>
      <c r="AK48" s="9"/>
      <c r="AL48" s="9"/>
      <c r="AM48" s="9"/>
      <c r="AN48" s="9"/>
      <c r="AO48" s="9"/>
      <c r="AP48" s="9"/>
      <c r="AQ48" s="9"/>
      <c r="AR48" s="9" t="s">
        <v>165</v>
      </c>
      <c r="AS48" s="9" t="s">
        <v>1038</v>
      </c>
      <c r="AT48" s="9" t="s">
        <v>167</v>
      </c>
      <c r="AU48" s="9" t="s">
        <v>116</v>
      </c>
      <c r="AV48" s="9" t="s">
        <v>169</v>
      </c>
      <c r="AW48" s="9" t="s">
        <v>472</v>
      </c>
      <c r="AX48" s="8" t="s">
        <v>1039</v>
      </c>
      <c r="AY48" s="9" t="s">
        <v>1040</v>
      </c>
      <c r="AZ48" s="9" t="s">
        <v>1041</v>
      </c>
      <c r="BA48" s="9" t="s">
        <v>229</v>
      </c>
      <c r="BB48" s="11" t="s">
        <v>1042</v>
      </c>
      <c r="BC48" s="11" t="s">
        <v>1043</v>
      </c>
      <c r="BD48" s="8" t="s">
        <v>1044</v>
      </c>
      <c r="BE48" s="11" t="s">
        <v>1045</v>
      </c>
      <c r="BF48" s="11" t="s">
        <v>605</v>
      </c>
      <c r="BG48" s="9" t="s">
        <v>140</v>
      </c>
      <c r="BH48" s="9" t="s">
        <v>116</v>
      </c>
      <c r="BI48" s="9" t="s">
        <v>1046</v>
      </c>
      <c r="BJ48" s="8" t="s">
        <v>1047</v>
      </c>
      <c r="BK48" s="9" t="s">
        <v>140</v>
      </c>
      <c r="BL48" s="8" t="s">
        <v>1048</v>
      </c>
      <c r="BM48" s="15" t="s">
        <v>1049</v>
      </c>
      <c r="BN48" s="15" t="s">
        <v>1050</v>
      </c>
      <c r="BO48" s="9" t="s">
        <v>116</v>
      </c>
      <c r="BP48" s="9" t="s">
        <v>116</v>
      </c>
      <c r="BQ48" s="9" t="s">
        <v>111</v>
      </c>
      <c r="BR48" s="9">
        <v>0.0</v>
      </c>
      <c r="BS48" s="9" t="s">
        <v>181</v>
      </c>
      <c r="BT48" s="9">
        <v>1.0</v>
      </c>
      <c r="BU48" s="9" t="s">
        <v>116</v>
      </c>
      <c r="BV48" s="9" t="s">
        <v>116</v>
      </c>
      <c r="BW48" s="9" t="s">
        <v>129</v>
      </c>
      <c r="BX48" s="9" t="s">
        <v>182</v>
      </c>
      <c r="BY48" s="9" t="s">
        <v>183</v>
      </c>
      <c r="BZ48" s="9" t="s">
        <v>116</v>
      </c>
      <c r="CA48" s="9" t="s">
        <v>129</v>
      </c>
      <c r="CB48" s="9"/>
      <c r="CC48" s="9" t="s">
        <v>140</v>
      </c>
      <c r="CD48" s="9" t="s">
        <v>1051</v>
      </c>
      <c r="CE48" s="9" t="s">
        <v>116</v>
      </c>
      <c r="CF48" s="9" t="s">
        <v>129</v>
      </c>
      <c r="CG48" s="9" t="s">
        <v>140</v>
      </c>
      <c r="CH48" s="9" t="s">
        <v>140</v>
      </c>
      <c r="CI48" s="9" t="s">
        <v>790</v>
      </c>
      <c r="CJ48" s="9" t="s">
        <v>140</v>
      </c>
      <c r="CK48" s="9" t="s">
        <v>1052</v>
      </c>
      <c r="CL48" s="9" t="s">
        <v>116</v>
      </c>
      <c r="CM48" s="9"/>
      <c r="CN48" s="9"/>
      <c r="CO48" s="9"/>
      <c r="CP48" s="9" t="s">
        <v>140</v>
      </c>
      <c r="CQ48" s="9" t="s">
        <v>1053</v>
      </c>
      <c r="CR48" s="9" t="s">
        <v>116</v>
      </c>
      <c r="CS48" s="9" t="s">
        <v>129</v>
      </c>
      <c r="CT48" s="13">
        <f t="shared" si="10"/>
        <v>1</v>
      </c>
      <c r="CU48" s="13">
        <f t="shared" si="11"/>
        <v>0</v>
      </c>
      <c r="CV48" s="13">
        <f t="shared" si="4"/>
        <v>1</v>
      </c>
      <c r="CW48" s="13">
        <f t="shared" si="5"/>
        <v>0</v>
      </c>
      <c r="CX48" s="13">
        <f t="shared" si="6"/>
        <v>1</v>
      </c>
      <c r="CY48" s="13">
        <f t="shared" si="7"/>
        <v>1</v>
      </c>
      <c r="CZ48" s="13">
        <f t="shared" si="8"/>
        <v>1</v>
      </c>
      <c r="DA48" s="13">
        <f t="shared" si="9"/>
        <v>0</v>
      </c>
      <c r="DB48" s="7"/>
      <c r="DC48" s="7"/>
      <c r="DD48" s="7"/>
      <c r="DE48" s="7"/>
      <c r="DF48" s="7"/>
      <c r="DG48" s="7"/>
      <c r="DH48" s="7"/>
      <c r="DI48" s="7"/>
      <c r="DJ48" s="7"/>
      <c r="DK48" s="7"/>
    </row>
    <row r="49">
      <c r="A49" s="11" t="s">
        <v>1054</v>
      </c>
      <c r="B49" s="9">
        <v>2014.0</v>
      </c>
      <c r="C49" s="14" t="s">
        <v>1055</v>
      </c>
      <c r="D49" s="9" t="s">
        <v>1056</v>
      </c>
      <c r="E49" s="9"/>
      <c r="F49" s="9" t="s">
        <v>109</v>
      </c>
      <c r="G49" s="9" t="s">
        <v>687</v>
      </c>
      <c r="H49" s="9" t="s">
        <v>116</v>
      </c>
      <c r="I49" s="8" t="s">
        <v>155</v>
      </c>
      <c r="J49" s="8" t="str">
        <f t="shared" si="1"/>
        <v>Industry</v>
      </c>
      <c r="K49" s="8" t="s">
        <v>1057</v>
      </c>
      <c r="L49" s="8" t="s">
        <v>157</v>
      </c>
      <c r="M49" s="9" t="s">
        <v>115</v>
      </c>
      <c r="N49" s="9" t="s">
        <v>115</v>
      </c>
      <c r="O49" s="8" t="s">
        <v>111</v>
      </c>
      <c r="P49" s="9" t="s">
        <v>116</v>
      </c>
      <c r="Q49" s="9" t="s">
        <v>140</v>
      </c>
      <c r="R49" s="9" t="s">
        <v>140</v>
      </c>
      <c r="S49" s="9">
        <v>54.0</v>
      </c>
      <c r="T49" s="9">
        <v>26.0</v>
      </c>
      <c r="U49" s="9" t="s">
        <v>158</v>
      </c>
      <c r="V49" s="9">
        <v>27.0</v>
      </c>
      <c r="W49" s="9" t="s">
        <v>111</v>
      </c>
      <c r="X49" s="9" t="s">
        <v>111</v>
      </c>
      <c r="Y49" s="9" t="s">
        <v>272</v>
      </c>
      <c r="Z49" s="9" t="s">
        <v>160</v>
      </c>
      <c r="AA49" s="9" t="s">
        <v>399</v>
      </c>
      <c r="AB49" s="9" t="s">
        <v>400</v>
      </c>
      <c r="AC49" s="9" t="s">
        <v>122</v>
      </c>
      <c r="AD49" s="11" t="s">
        <v>123</v>
      </c>
      <c r="AE49" s="9" t="s">
        <v>126</v>
      </c>
      <c r="AF49" s="9"/>
      <c r="AG49" s="9" t="s">
        <v>126</v>
      </c>
      <c r="AH49" s="9"/>
      <c r="AI49" s="9"/>
      <c r="AJ49" s="9"/>
      <c r="AK49" s="9"/>
      <c r="AL49" s="9"/>
      <c r="AM49" s="9"/>
      <c r="AN49" s="9"/>
      <c r="AO49" s="9"/>
      <c r="AP49" s="9"/>
      <c r="AQ49" s="9"/>
      <c r="AR49" s="9" t="s">
        <v>824</v>
      </c>
      <c r="AS49" s="9" t="s">
        <v>1058</v>
      </c>
      <c r="AT49" s="9"/>
      <c r="AU49" s="9"/>
      <c r="AV49" s="9"/>
      <c r="AW49" s="9" t="s">
        <v>1059</v>
      </c>
      <c r="AX49" s="8" t="s">
        <v>1060</v>
      </c>
      <c r="AY49" s="9" t="s">
        <v>1061</v>
      </c>
      <c r="AZ49" s="9">
        <v>1.0</v>
      </c>
      <c r="BA49" s="9" t="s">
        <v>173</v>
      </c>
      <c r="BB49" s="11" t="s">
        <v>1062</v>
      </c>
      <c r="BC49" s="11" t="s">
        <v>407</v>
      </c>
      <c r="BD49" s="8" t="s">
        <v>1063</v>
      </c>
      <c r="BE49" s="11" t="s">
        <v>1064</v>
      </c>
      <c r="BF49" s="11" t="s">
        <v>1065</v>
      </c>
      <c r="BG49" s="9" t="s">
        <v>140</v>
      </c>
      <c r="BH49" s="9" t="s">
        <v>140</v>
      </c>
      <c r="BI49" s="9" t="s">
        <v>179</v>
      </c>
      <c r="BJ49" s="8" t="s">
        <v>340</v>
      </c>
      <c r="BK49" s="9" t="s">
        <v>116</v>
      </c>
      <c r="BL49" s="9"/>
      <c r="BM49" s="11"/>
      <c r="BN49" s="11"/>
      <c r="BO49" s="9" t="s">
        <v>116</v>
      </c>
      <c r="BP49" s="9" t="s">
        <v>116</v>
      </c>
      <c r="BQ49" s="9">
        <v>1.0</v>
      </c>
      <c r="BR49" s="9">
        <v>0.0</v>
      </c>
      <c r="BS49" s="9" t="s">
        <v>181</v>
      </c>
      <c r="BT49" s="9">
        <v>1.0</v>
      </c>
      <c r="BU49" s="9" t="s">
        <v>116</v>
      </c>
      <c r="BV49" s="9" t="s">
        <v>116</v>
      </c>
      <c r="BW49" s="9" t="s">
        <v>129</v>
      </c>
      <c r="BX49" s="9" t="s">
        <v>182</v>
      </c>
      <c r="BY49" s="9" t="s">
        <v>183</v>
      </c>
      <c r="BZ49" s="9" t="s">
        <v>116</v>
      </c>
      <c r="CA49" s="9" t="s">
        <v>129</v>
      </c>
      <c r="CB49" s="9"/>
      <c r="CC49" s="9" t="s">
        <v>140</v>
      </c>
      <c r="CD49" s="9"/>
      <c r="CE49" s="9" t="s">
        <v>140</v>
      </c>
      <c r="CF49" s="9" t="s">
        <v>1066</v>
      </c>
      <c r="CG49" s="9" t="s">
        <v>140</v>
      </c>
      <c r="CH49" s="9" t="s">
        <v>140</v>
      </c>
      <c r="CI49" s="9" t="s">
        <v>1067</v>
      </c>
      <c r="CJ49" s="9" t="s">
        <v>140</v>
      </c>
      <c r="CK49" s="9" t="s">
        <v>1068</v>
      </c>
      <c r="CL49" s="9" t="s">
        <v>116</v>
      </c>
      <c r="CM49" s="9"/>
      <c r="CN49" s="9"/>
      <c r="CO49" s="9"/>
      <c r="CP49" s="9" t="s">
        <v>116</v>
      </c>
      <c r="CQ49" s="9" t="s">
        <v>129</v>
      </c>
      <c r="CR49" s="9" t="s">
        <v>116</v>
      </c>
      <c r="CS49" s="9" t="s">
        <v>129</v>
      </c>
      <c r="CT49" s="13">
        <f t="shared" si="10"/>
        <v>1</v>
      </c>
      <c r="CU49" s="13">
        <f t="shared" si="11"/>
        <v>1</v>
      </c>
      <c r="CV49" s="13">
        <f t="shared" si="4"/>
        <v>1</v>
      </c>
      <c r="CW49" s="13">
        <f t="shared" si="5"/>
        <v>0</v>
      </c>
      <c r="CX49" s="13">
        <f t="shared" si="6"/>
        <v>0</v>
      </c>
      <c r="CY49" s="13">
        <f t="shared" si="7"/>
        <v>1</v>
      </c>
      <c r="CZ49" s="13">
        <f t="shared" si="8"/>
        <v>1</v>
      </c>
      <c r="DA49" s="13">
        <f t="shared" si="9"/>
        <v>0</v>
      </c>
      <c r="DB49" s="7"/>
      <c r="DC49" s="7"/>
      <c r="DD49" s="7"/>
      <c r="DE49" s="7"/>
      <c r="DF49" s="7"/>
      <c r="DG49" s="7"/>
      <c r="DH49" s="7"/>
      <c r="DI49" s="7"/>
      <c r="DJ49" s="7"/>
      <c r="DK49" s="7"/>
    </row>
    <row r="50">
      <c r="A50" s="14" t="s">
        <v>1069</v>
      </c>
      <c r="B50" s="9">
        <v>2014.0</v>
      </c>
      <c r="C50" s="14" t="s">
        <v>1070</v>
      </c>
      <c r="D50" s="9" t="s">
        <v>503</v>
      </c>
      <c r="E50" s="9"/>
      <c r="F50" s="9" t="s">
        <v>109</v>
      </c>
      <c r="G50" s="9" t="s">
        <v>154</v>
      </c>
      <c r="H50" s="9" t="s">
        <v>140</v>
      </c>
      <c r="I50" s="8" t="s">
        <v>155</v>
      </c>
      <c r="J50" s="8" t="str">
        <f t="shared" si="1"/>
        <v>Industry</v>
      </c>
      <c r="K50" s="8" t="s">
        <v>465</v>
      </c>
      <c r="L50" s="8" t="s">
        <v>270</v>
      </c>
      <c r="M50" s="9" t="s">
        <v>115</v>
      </c>
      <c r="N50" s="9" t="s">
        <v>115</v>
      </c>
      <c r="O50" s="8" t="s">
        <v>111</v>
      </c>
      <c r="P50" s="9" t="s">
        <v>140</v>
      </c>
      <c r="Q50" s="9" t="s">
        <v>140</v>
      </c>
      <c r="R50" s="9" t="s">
        <v>140</v>
      </c>
      <c r="S50" s="9">
        <v>480.0</v>
      </c>
      <c r="T50" s="9">
        <v>288.0</v>
      </c>
      <c r="U50" s="9" t="s">
        <v>117</v>
      </c>
      <c r="V50" s="9">
        <v>73.0</v>
      </c>
      <c r="W50" s="9" t="s">
        <v>111</v>
      </c>
      <c r="X50" s="9">
        <f>480*0.825</f>
        <v>396</v>
      </c>
      <c r="Y50" s="9" t="s">
        <v>272</v>
      </c>
      <c r="Z50" s="9" t="s">
        <v>160</v>
      </c>
      <c r="AA50" s="9" t="s">
        <v>399</v>
      </c>
      <c r="AB50" s="9" t="s">
        <v>400</v>
      </c>
      <c r="AC50" s="9" t="s">
        <v>122</v>
      </c>
      <c r="AD50" s="11" t="s">
        <v>245</v>
      </c>
      <c r="AE50" s="9" t="s">
        <v>1071</v>
      </c>
      <c r="AF50" s="9"/>
      <c r="AG50" s="9" t="s">
        <v>1071</v>
      </c>
      <c r="AH50" s="9"/>
      <c r="AI50" s="9"/>
      <c r="AJ50" s="9"/>
      <c r="AK50" s="9"/>
      <c r="AL50" s="9"/>
      <c r="AM50" s="9"/>
      <c r="AN50" s="9"/>
      <c r="AO50" s="9"/>
      <c r="AP50" s="9"/>
      <c r="AQ50" s="9"/>
      <c r="AR50" s="9" t="s">
        <v>165</v>
      </c>
      <c r="AS50" s="9" t="s">
        <v>1072</v>
      </c>
      <c r="AT50" s="9" t="s">
        <v>167</v>
      </c>
      <c r="AU50" s="9" t="s">
        <v>116</v>
      </c>
      <c r="AV50" s="9" t="s">
        <v>169</v>
      </c>
      <c r="AW50" s="9" t="s">
        <v>472</v>
      </c>
      <c r="AX50" s="8" t="s">
        <v>1073</v>
      </c>
      <c r="AY50" s="9" t="s">
        <v>1074</v>
      </c>
      <c r="AZ50" s="9">
        <v>24.0</v>
      </c>
      <c r="BA50" s="9" t="s">
        <v>229</v>
      </c>
      <c r="BB50" s="11" t="s">
        <v>1075</v>
      </c>
      <c r="BC50" s="11" t="s">
        <v>136</v>
      </c>
      <c r="BD50" s="8" t="s">
        <v>1076</v>
      </c>
      <c r="BE50" s="11" t="s">
        <v>1077</v>
      </c>
      <c r="BF50" s="11" t="s">
        <v>1078</v>
      </c>
      <c r="BG50" s="9" t="s">
        <v>233</v>
      </c>
      <c r="BH50" s="9" t="s">
        <v>140</v>
      </c>
      <c r="BI50" s="9" t="s">
        <v>179</v>
      </c>
      <c r="BJ50" s="8" t="s">
        <v>1079</v>
      </c>
      <c r="BK50" s="9" t="s">
        <v>116</v>
      </c>
      <c r="BL50" s="8"/>
      <c r="BM50" s="11"/>
      <c r="BN50" s="11"/>
      <c r="BO50" s="9" t="s">
        <v>116</v>
      </c>
      <c r="BP50" s="9" t="s">
        <v>533</v>
      </c>
      <c r="BQ50" s="9">
        <v>1.0</v>
      </c>
      <c r="BR50" s="9">
        <v>1.0</v>
      </c>
      <c r="BS50" s="19" t="s">
        <v>263</v>
      </c>
      <c r="BT50" s="19">
        <v>1.0</v>
      </c>
      <c r="BU50" s="9" t="s">
        <v>116</v>
      </c>
      <c r="BV50" s="9" t="s">
        <v>116</v>
      </c>
      <c r="BW50" s="9" t="s">
        <v>129</v>
      </c>
      <c r="BX50" s="9" t="s">
        <v>182</v>
      </c>
      <c r="BY50" s="9" t="s">
        <v>183</v>
      </c>
      <c r="BZ50" s="9" t="s">
        <v>116</v>
      </c>
      <c r="CA50" s="9" t="s">
        <v>129</v>
      </c>
      <c r="CB50" s="9"/>
      <c r="CC50" s="9" t="s">
        <v>140</v>
      </c>
      <c r="CD50" s="9" t="s">
        <v>1080</v>
      </c>
      <c r="CE50" s="9" t="s">
        <v>116</v>
      </c>
      <c r="CF50" s="9" t="s">
        <v>129</v>
      </c>
      <c r="CG50" s="9" t="s">
        <v>140</v>
      </c>
      <c r="CH50" s="9" t="s">
        <v>140</v>
      </c>
      <c r="CI50" s="9" t="s">
        <v>790</v>
      </c>
      <c r="CJ50" s="9" t="s">
        <v>140</v>
      </c>
      <c r="CK50" s="9" t="s">
        <v>1081</v>
      </c>
      <c r="CL50" s="9" t="s">
        <v>116</v>
      </c>
      <c r="CM50" s="9"/>
      <c r="CN50" s="9"/>
      <c r="CO50" s="9"/>
      <c r="CP50" s="9" t="s">
        <v>116</v>
      </c>
      <c r="CQ50" s="9" t="s">
        <v>129</v>
      </c>
      <c r="CR50" s="9" t="s">
        <v>116</v>
      </c>
      <c r="CS50" s="9" t="s">
        <v>129</v>
      </c>
      <c r="CT50" s="13">
        <f t="shared" si="10"/>
        <v>1</v>
      </c>
      <c r="CU50" s="13">
        <f t="shared" si="11"/>
        <v>0</v>
      </c>
      <c r="CV50" s="13">
        <f t="shared" si="4"/>
        <v>1</v>
      </c>
      <c r="CW50" s="13">
        <f t="shared" si="5"/>
        <v>0</v>
      </c>
      <c r="CX50" s="13">
        <f t="shared" si="6"/>
        <v>0</v>
      </c>
      <c r="CY50" s="13">
        <f t="shared" si="7"/>
        <v>1</v>
      </c>
      <c r="CZ50" s="13">
        <f t="shared" si="8"/>
        <v>1</v>
      </c>
      <c r="DA50" s="13">
        <f t="shared" si="9"/>
        <v>0</v>
      </c>
      <c r="DB50" s="7"/>
      <c r="DC50" s="7"/>
      <c r="DD50" s="7"/>
      <c r="DE50" s="7"/>
      <c r="DF50" s="7"/>
      <c r="DG50" s="7"/>
      <c r="DH50" s="7"/>
      <c r="DI50" s="7"/>
      <c r="DJ50" s="7"/>
      <c r="DK50" s="7"/>
    </row>
    <row r="51">
      <c r="A51" s="28" t="s">
        <v>1082</v>
      </c>
      <c r="B51" s="28">
        <v>2006.0</v>
      </c>
      <c r="C51" s="20" t="s">
        <v>1083</v>
      </c>
      <c r="D51" s="19" t="s">
        <v>1084</v>
      </c>
      <c r="E51" s="19"/>
      <c r="F51" s="28" t="s">
        <v>109</v>
      </c>
      <c r="G51" s="28" t="s">
        <v>154</v>
      </c>
      <c r="H51" s="19" t="s">
        <v>140</v>
      </c>
      <c r="I51" s="19" t="s">
        <v>155</v>
      </c>
      <c r="J51" s="8" t="str">
        <f t="shared" si="1"/>
        <v>Industry</v>
      </c>
      <c r="K51" s="19" t="s">
        <v>1085</v>
      </c>
      <c r="L51" s="19" t="s">
        <v>368</v>
      </c>
      <c r="M51" s="19" t="s">
        <v>115</v>
      </c>
      <c r="N51" s="19" t="s">
        <v>115</v>
      </c>
      <c r="O51" s="19" t="s">
        <v>111</v>
      </c>
      <c r="P51" s="19" t="s">
        <v>1086</v>
      </c>
      <c r="Q51" s="19" t="s">
        <v>140</v>
      </c>
      <c r="R51" s="19" t="s">
        <v>140</v>
      </c>
      <c r="S51" s="19">
        <v>545.0</v>
      </c>
      <c r="T51" s="19">
        <v>275.0</v>
      </c>
      <c r="U51" s="19" t="s">
        <v>158</v>
      </c>
      <c r="V51" s="19">
        <v>270.0</v>
      </c>
      <c r="W51" s="21">
        <f>0.677*S51</f>
        <v>368.965</v>
      </c>
      <c r="X51" s="19">
        <f>545*0.654</f>
        <v>356.43</v>
      </c>
      <c r="Y51" s="28" t="s">
        <v>118</v>
      </c>
      <c r="Z51" s="19" t="s">
        <v>111</v>
      </c>
      <c r="AA51" s="19" t="s">
        <v>1087</v>
      </c>
      <c r="AB51" s="19" t="s">
        <v>758</v>
      </c>
      <c r="AC51" s="9" t="s">
        <v>726</v>
      </c>
      <c r="AD51" s="18" t="s">
        <v>726</v>
      </c>
      <c r="AE51" s="19" t="s">
        <v>124</v>
      </c>
      <c r="AF51" s="19" t="s">
        <v>1088</v>
      </c>
      <c r="AG51" s="19" t="s">
        <v>1037</v>
      </c>
      <c r="AH51" s="19" t="s">
        <v>1089</v>
      </c>
      <c r="AI51" s="19"/>
      <c r="AJ51" s="19"/>
      <c r="AK51" s="19"/>
      <c r="AL51" s="19"/>
      <c r="AM51" s="19"/>
      <c r="AN51" s="19"/>
      <c r="AO51" s="19"/>
      <c r="AP51" s="19"/>
      <c r="AQ51" s="19"/>
      <c r="AR51" s="19" t="s">
        <v>543</v>
      </c>
      <c r="AS51" s="19" t="s">
        <v>1090</v>
      </c>
      <c r="AT51" s="19" t="s">
        <v>167</v>
      </c>
      <c r="AU51" s="19" t="s">
        <v>1091</v>
      </c>
      <c r="AV51" s="19" t="s">
        <v>221</v>
      </c>
      <c r="AW51" s="19" t="s">
        <v>472</v>
      </c>
      <c r="AX51" s="16" t="s">
        <v>1092</v>
      </c>
      <c r="AY51" s="19" t="s">
        <v>1093</v>
      </c>
      <c r="AZ51" s="19">
        <v>8.0</v>
      </c>
      <c r="BA51" s="19" t="s">
        <v>173</v>
      </c>
      <c r="BB51" s="20" t="s">
        <v>1094</v>
      </c>
      <c r="BC51" s="18" t="s">
        <v>175</v>
      </c>
      <c r="BD51" s="16" t="s">
        <v>1095</v>
      </c>
      <c r="BE51" s="18" t="s">
        <v>1096</v>
      </c>
      <c r="BF51" s="18" t="s">
        <v>605</v>
      </c>
      <c r="BG51" s="19" t="s">
        <v>140</v>
      </c>
      <c r="BH51" s="19" t="s">
        <v>116</v>
      </c>
      <c r="BI51" s="19" t="s">
        <v>411</v>
      </c>
      <c r="BJ51" s="28" t="s">
        <v>1097</v>
      </c>
      <c r="BK51" s="19" t="s">
        <v>116</v>
      </c>
      <c r="BL51" s="31"/>
      <c r="BM51" s="20"/>
      <c r="BN51" s="20"/>
      <c r="BO51" s="19" t="s">
        <v>116</v>
      </c>
      <c r="BP51" s="19" t="s">
        <v>116</v>
      </c>
      <c r="BQ51" s="19">
        <v>1.0</v>
      </c>
      <c r="BR51" s="19">
        <v>0.0</v>
      </c>
      <c r="BS51" s="19" t="s">
        <v>181</v>
      </c>
      <c r="BT51" s="19">
        <v>1.0</v>
      </c>
      <c r="BU51" s="19" t="s">
        <v>116</v>
      </c>
      <c r="BV51" s="19" t="s">
        <v>1098</v>
      </c>
      <c r="BW51" s="19" t="s">
        <v>1099</v>
      </c>
      <c r="BX51" s="19" t="s">
        <v>182</v>
      </c>
      <c r="BY51" s="19" t="s">
        <v>1100</v>
      </c>
      <c r="BZ51" s="19" t="s">
        <v>140</v>
      </c>
      <c r="CA51" s="19" t="s">
        <v>1101</v>
      </c>
      <c r="CB51" s="19" t="s">
        <v>1102</v>
      </c>
      <c r="CC51" s="19" t="s">
        <v>140</v>
      </c>
      <c r="CD51" s="19" t="s">
        <v>1103</v>
      </c>
      <c r="CE51" s="19" t="s">
        <v>140</v>
      </c>
      <c r="CF51" s="19" t="s">
        <v>1104</v>
      </c>
      <c r="CG51" s="19" t="s">
        <v>140</v>
      </c>
      <c r="CH51" s="19" t="s">
        <v>116</v>
      </c>
      <c r="CI51" s="19" t="s">
        <v>1105</v>
      </c>
      <c r="CJ51" s="19" t="s">
        <v>116</v>
      </c>
      <c r="CK51" s="19" t="s">
        <v>129</v>
      </c>
      <c r="CL51" s="19" t="s">
        <v>140</v>
      </c>
      <c r="CM51" s="19" t="s">
        <v>1106</v>
      </c>
      <c r="CN51" s="19" t="s">
        <v>1107</v>
      </c>
      <c r="CO51" s="19"/>
      <c r="CP51" s="19" t="s">
        <v>116</v>
      </c>
      <c r="CQ51" s="19" t="s">
        <v>129</v>
      </c>
      <c r="CR51" s="19" t="s">
        <v>116</v>
      </c>
      <c r="CS51" s="19" t="s">
        <v>129</v>
      </c>
      <c r="CT51" s="13">
        <f t="shared" si="10"/>
        <v>1</v>
      </c>
      <c r="CU51" s="13">
        <f t="shared" si="11"/>
        <v>1</v>
      </c>
      <c r="CV51" s="13">
        <f t="shared" si="4"/>
        <v>1</v>
      </c>
      <c r="CW51" s="13">
        <f t="shared" si="5"/>
        <v>1</v>
      </c>
      <c r="CX51" s="13">
        <f t="shared" si="6"/>
        <v>0</v>
      </c>
      <c r="CY51" s="13">
        <f t="shared" si="7"/>
        <v>0</v>
      </c>
      <c r="CZ51" s="13">
        <f t="shared" si="8"/>
        <v>0</v>
      </c>
      <c r="DA51" s="13">
        <f t="shared" si="9"/>
        <v>0</v>
      </c>
      <c r="DB51" s="7"/>
      <c r="DC51" s="7"/>
      <c r="DD51" s="7"/>
      <c r="DE51" s="7"/>
      <c r="DF51" s="7"/>
      <c r="DG51" s="7"/>
      <c r="DH51" s="7"/>
      <c r="DI51" s="7"/>
      <c r="DJ51" s="7"/>
      <c r="DK51" s="7"/>
    </row>
    <row r="52">
      <c r="A52" s="10" t="s">
        <v>1108</v>
      </c>
      <c r="B52" s="9">
        <v>2003.0</v>
      </c>
      <c r="C52" s="10" t="s">
        <v>1109</v>
      </c>
      <c r="D52" s="9" t="s">
        <v>1110</v>
      </c>
      <c r="E52" s="9"/>
      <c r="F52" s="9" t="s">
        <v>109</v>
      </c>
      <c r="G52" s="9" t="s">
        <v>1111</v>
      </c>
      <c r="H52" s="9" t="s">
        <v>116</v>
      </c>
      <c r="I52" s="8" t="s">
        <v>422</v>
      </c>
      <c r="J52" s="8" t="str">
        <f t="shared" si="1"/>
        <v>None reported</v>
      </c>
      <c r="K52" s="8"/>
      <c r="L52" s="8" t="s">
        <v>114</v>
      </c>
      <c r="M52" s="9" t="s">
        <v>115</v>
      </c>
      <c r="N52" s="9" t="s">
        <v>115</v>
      </c>
      <c r="O52" s="8" t="s">
        <v>111</v>
      </c>
      <c r="P52" s="9" t="s">
        <v>116</v>
      </c>
      <c r="Q52" s="9" t="s">
        <v>111</v>
      </c>
      <c r="R52" s="9" t="s">
        <v>111</v>
      </c>
      <c r="S52" s="9">
        <v>101.0</v>
      </c>
      <c r="T52" s="9">
        <v>52.0</v>
      </c>
      <c r="U52" s="9" t="s">
        <v>117</v>
      </c>
      <c r="V52" s="9">
        <v>49.0</v>
      </c>
      <c r="W52" s="9" t="s">
        <v>111</v>
      </c>
      <c r="X52" s="9" t="s">
        <v>111</v>
      </c>
      <c r="Y52" s="9" t="s">
        <v>118</v>
      </c>
      <c r="Z52" s="9" t="s">
        <v>160</v>
      </c>
      <c r="AA52" s="9" t="s">
        <v>622</v>
      </c>
      <c r="AB52" s="9" t="s">
        <v>313</v>
      </c>
      <c r="AC52" s="9" t="s">
        <v>122</v>
      </c>
      <c r="AD52" s="11" t="s">
        <v>123</v>
      </c>
      <c r="AE52" s="9" t="s">
        <v>124</v>
      </c>
      <c r="AF52" s="9" t="s">
        <v>1112</v>
      </c>
      <c r="AG52" s="9" t="s">
        <v>128</v>
      </c>
      <c r="AH52" s="9"/>
      <c r="AI52" s="9"/>
      <c r="AJ52" s="9"/>
      <c r="AK52" s="9"/>
      <c r="AL52" s="9"/>
      <c r="AM52" s="9"/>
      <c r="AN52" s="9"/>
      <c r="AO52" s="9"/>
      <c r="AP52" s="9"/>
      <c r="AQ52" s="9"/>
      <c r="AR52" s="9" t="s">
        <v>165</v>
      </c>
      <c r="AS52" s="9" t="s">
        <v>1113</v>
      </c>
      <c r="AT52" s="9" t="s">
        <v>167</v>
      </c>
      <c r="AU52" s="9" t="s">
        <v>116</v>
      </c>
      <c r="AV52" s="9" t="s">
        <v>169</v>
      </c>
      <c r="AW52" s="9" t="s">
        <v>472</v>
      </c>
      <c r="AX52" s="8" t="s">
        <v>1114</v>
      </c>
      <c r="AY52" s="9" t="s">
        <v>1115</v>
      </c>
      <c r="AZ52" s="9" t="s">
        <v>111</v>
      </c>
      <c r="BA52" s="9" t="s">
        <v>111</v>
      </c>
      <c r="BB52" s="11" t="s">
        <v>1116</v>
      </c>
      <c r="BC52" s="11" t="s">
        <v>204</v>
      </c>
      <c r="BD52" s="8" t="s">
        <v>1117</v>
      </c>
      <c r="BE52" s="11" t="s">
        <v>1118</v>
      </c>
      <c r="BF52" s="11" t="s">
        <v>260</v>
      </c>
      <c r="BG52" s="9" t="s">
        <v>140</v>
      </c>
      <c r="BH52" s="9" t="s">
        <v>129</v>
      </c>
      <c r="BI52" s="9" t="s">
        <v>179</v>
      </c>
      <c r="BJ52" s="8" t="s">
        <v>433</v>
      </c>
      <c r="BK52" s="9" t="s">
        <v>116</v>
      </c>
      <c r="BL52" s="8"/>
      <c r="BM52" s="11"/>
      <c r="BN52" s="11"/>
      <c r="BO52" s="9" t="s">
        <v>116</v>
      </c>
      <c r="BP52" s="9" t="s">
        <v>116</v>
      </c>
      <c r="BQ52" s="9" t="s">
        <v>111</v>
      </c>
      <c r="BR52" s="9">
        <v>0.0</v>
      </c>
      <c r="BS52" s="9" t="s">
        <v>181</v>
      </c>
      <c r="BT52" s="9">
        <v>1.0</v>
      </c>
      <c r="BU52" s="9" t="s">
        <v>111</v>
      </c>
      <c r="BV52" s="9" t="s">
        <v>116</v>
      </c>
      <c r="BW52" s="9"/>
      <c r="BX52" s="9" t="s">
        <v>434</v>
      </c>
      <c r="BY52" s="9" t="s">
        <v>183</v>
      </c>
      <c r="BZ52" s="9" t="s">
        <v>116</v>
      </c>
      <c r="CA52" s="9" t="s">
        <v>129</v>
      </c>
      <c r="CB52" s="9"/>
      <c r="CC52" s="9" t="s">
        <v>140</v>
      </c>
      <c r="CD52" s="9" t="s">
        <v>1119</v>
      </c>
      <c r="CE52" s="9" t="s">
        <v>140</v>
      </c>
      <c r="CF52" s="9" t="s">
        <v>1120</v>
      </c>
      <c r="CG52" s="9" t="s">
        <v>140</v>
      </c>
      <c r="CH52" s="9" t="s">
        <v>140</v>
      </c>
      <c r="CI52" s="9" t="s">
        <v>1121</v>
      </c>
      <c r="CJ52" s="9" t="s">
        <v>140</v>
      </c>
      <c r="CK52" s="9" t="s">
        <v>1122</v>
      </c>
      <c r="CL52" s="9" t="s">
        <v>116</v>
      </c>
      <c r="CM52" s="9"/>
      <c r="CN52" s="9"/>
      <c r="CO52" s="9"/>
      <c r="CP52" s="9" t="s">
        <v>116</v>
      </c>
      <c r="CQ52" s="9" t="s">
        <v>129</v>
      </c>
      <c r="CR52" s="9" t="s">
        <v>116</v>
      </c>
      <c r="CS52" s="9" t="s">
        <v>129</v>
      </c>
      <c r="CT52" s="13">
        <f t="shared" si="10"/>
        <v>1</v>
      </c>
      <c r="CU52" s="13">
        <f t="shared" si="11"/>
        <v>1</v>
      </c>
      <c r="CV52" s="13">
        <f t="shared" si="4"/>
        <v>1</v>
      </c>
      <c r="CW52" s="13">
        <f t="shared" si="5"/>
        <v>0</v>
      </c>
      <c r="CX52" s="13">
        <f t="shared" si="6"/>
        <v>0</v>
      </c>
      <c r="CY52" s="13">
        <f t="shared" si="7"/>
        <v>1</v>
      </c>
      <c r="CZ52" s="13">
        <f t="shared" si="8"/>
        <v>1</v>
      </c>
      <c r="DA52" s="13">
        <f t="shared" si="9"/>
        <v>0</v>
      </c>
      <c r="DB52" s="7"/>
      <c r="DC52" s="7"/>
      <c r="DD52" s="7"/>
      <c r="DE52" s="7"/>
      <c r="DF52" s="7"/>
      <c r="DG52" s="7"/>
      <c r="DH52" s="7"/>
      <c r="DI52" s="7"/>
      <c r="DJ52" s="7"/>
      <c r="DK52" s="7"/>
    </row>
    <row r="53">
      <c r="A53" s="10" t="s">
        <v>1123</v>
      </c>
      <c r="B53" s="9">
        <v>2002.0</v>
      </c>
      <c r="C53" s="10" t="s">
        <v>1124</v>
      </c>
      <c r="D53" s="9" t="s">
        <v>189</v>
      </c>
      <c r="E53" s="9"/>
      <c r="F53" s="9" t="s">
        <v>109</v>
      </c>
      <c r="G53" s="9" t="s">
        <v>1125</v>
      </c>
      <c r="H53" s="9" t="s">
        <v>140</v>
      </c>
      <c r="I53" s="8" t="s">
        <v>155</v>
      </c>
      <c r="J53" s="8" t="str">
        <f t="shared" si="1"/>
        <v>Industry</v>
      </c>
      <c r="K53" s="8" t="s">
        <v>1035</v>
      </c>
      <c r="L53" s="8" t="s">
        <v>270</v>
      </c>
      <c r="M53" s="9" t="s">
        <v>115</v>
      </c>
      <c r="N53" s="9" t="s">
        <v>115</v>
      </c>
      <c r="O53" s="8" t="s">
        <v>111</v>
      </c>
      <c r="P53" s="9" t="s">
        <v>116</v>
      </c>
      <c r="Q53" s="9" t="s">
        <v>140</v>
      </c>
      <c r="R53" s="9" t="s">
        <v>140</v>
      </c>
      <c r="S53" s="9">
        <v>108.0</v>
      </c>
      <c r="T53" s="9">
        <v>54.0</v>
      </c>
      <c r="U53" s="9" t="s">
        <v>117</v>
      </c>
      <c r="V53" s="9">
        <v>54.0</v>
      </c>
      <c r="W53" s="29">
        <f>S53/2</f>
        <v>54</v>
      </c>
      <c r="X53" s="9" t="s">
        <v>111</v>
      </c>
      <c r="Y53" s="9" t="s">
        <v>272</v>
      </c>
      <c r="Z53" s="9" t="s">
        <v>119</v>
      </c>
      <c r="AA53" s="9" t="s">
        <v>622</v>
      </c>
      <c r="AB53" s="9" t="s">
        <v>313</v>
      </c>
      <c r="AC53" s="9" t="s">
        <v>122</v>
      </c>
      <c r="AD53" s="11" t="s">
        <v>123</v>
      </c>
      <c r="AE53" s="9" t="s">
        <v>124</v>
      </c>
      <c r="AF53" s="9" t="s">
        <v>1126</v>
      </c>
      <c r="AG53" s="9" t="s">
        <v>126</v>
      </c>
      <c r="AH53" s="9" t="s">
        <v>128</v>
      </c>
      <c r="AI53" s="9"/>
      <c r="AJ53" s="9"/>
      <c r="AK53" s="9"/>
      <c r="AL53" s="9"/>
      <c r="AM53" s="9"/>
      <c r="AN53" s="9"/>
      <c r="AO53" s="9"/>
      <c r="AP53" s="9"/>
      <c r="AQ53" s="9"/>
      <c r="AR53" s="9" t="s">
        <v>116</v>
      </c>
      <c r="AS53" s="9"/>
      <c r="AT53" s="9"/>
      <c r="AU53" s="9"/>
      <c r="AV53" s="9"/>
      <c r="AW53" s="9" t="s">
        <v>826</v>
      </c>
      <c r="AX53" s="8" t="s">
        <v>1127</v>
      </c>
      <c r="AY53" s="9" t="s">
        <v>1128</v>
      </c>
      <c r="AZ53" s="9" t="s">
        <v>1129</v>
      </c>
      <c r="BA53" s="9" t="s">
        <v>134</v>
      </c>
      <c r="BB53" s="11" t="s">
        <v>1130</v>
      </c>
      <c r="BC53" s="11" t="s">
        <v>257</v>
      </c>
      <c r="BD53" s="8" t="s">
        <v>1131</v>
      </c>
      <c r="BE53" s="11" t="s">
        <v>1132</v>
      </c>
      <c r="BF53" s="11" t="s">
        <v>1133</v>
      </c>
      <c r="BG53" s="9" t="s">
        <v>116</v>
      </c>
      <c r="BH53" s="9" t="s">
        <v>140</v>
      </c>
      <c r="BI53" s="9" t="s">
        <v>833</v>
      </c>
      <c r="BJ53" s="8" t="s">
        <v>1134</v>
      </c>
      <c r="BK53" s="9" t="s">
        <v>116</v>
      </c>
      <c r="BL53" s="8"/>
      <c r="BM53" s="11"/>
      <c r="BN53" s="11"/>
      <c r="BO53" s="9" t="s">
        <v>116</v>
      </c>
      <c r="BP53" s="9" t="s">
        <v>140</v>
      </c>
      <c r="BQ53" s="9" t="s">
        <v>111</v>
      </c>
      <c r="BR53" s="9">
        <v>2.0</v>
      </c>
      <c r="BS53" s="9" t="s">
        <v>263</v>
      </c>
      <c r="BT53" s="9">
        <v>1.0</v>
      </c>
      <c r="BU53" s="9" t="s">
        <v>140</v>
      </c>
      <c r="BV53" s="9" t="s">
        <v>116</v>
      </c>
      <c r="BW53" s="9" t="s">
        <v>129</v>
      </c>
      <c r="BX53" s="9" t="s">
        <v>182</v>
      </c>
      <c r="BY53" s="9" t="s">
        <v>1135</v>
      </c>
      <c r="BZ53" s="9" t="s">
        <v>116</v>
      </c>
      <c r="CA53" s="9" t="s">
        <v>129</v>
      </c>
      <c r="CB53" s="9"/>
      <c r="CC53" s="9" t="s">
        <v>116</v>
      </c>
      <c r="CD53" s="9" t="s">
        <v>129</v>
      </c>
      <c r="CE53" s="9" t="s">
        <v>116</v>
      </c>
      <c r="CF53" s="9" t="s">
        <v>129</v>
      </c>
      <c r="CG53" s="9" t="s">
        <v>116</v>
      </c>
      <c r="CH53" s="9" t="s">
        <v>116</v>
      </c>
      <c r="CI53" s="9"/>
      <c r="CJ53" s="9" t="s">
        <v>116</v>
      </c>
      <c r="CK53" s="9" t="s">
        <v>129</v>
      </c>
      <c r="CL53" s="9" t="s">
        <v>116</v>
      </c>
      <c r="CM53" s="9"/>
      <c r="CN53" s="9"/>
      <c r="CO53" s="9"/>
      <c r="CP53" s="9" t="s">
        <v>116</v>
      </c>
      <c r="CQ53" s="9" t="s">
        <v>129</v>
      </c>
      <c r="CR53" s="9" t="s">
        <v>116</v>
      </c>
      <c r="CS53" s="9" t="s">
        <v>129</v>
      </c>
      <c r="CT53" s="13">
        <f t="shared" si="10"/>
        <v>0</v>
      </c>
      <c r="CU53" s="13">
        <f t="shared" si="11"/>
        <v>0</v>
      </c>
      <c r="CV53" s="13">
        <f t="shared" si="4"/>
        <v>0</v>
      </c>
      <c r="CW53" s="13">
        <f t="shared" si="5"/>
        <v>0</v>
      </c>
      <c r="CX53" s="13">
        <f t="shared" si="6"/>
        <v>0</v>
      </c>
      <c r="CY53" s="13">
        <f t="shared" si="7"/>
        <v>0</v>
      </c>
      <c r="CZ53" s="13">
        <f t="shared" si="8"/>
        <v>0</v>
      </c>
      <c r="DA53" s="13">
        <f t="shared" si="9"/>
        <v>0</v>
      </c>
      <c r="DB53" s="7"/>
      <c r="DC53" s="7"/>
      <c r="DD53" s="7"/>
      <c r="DE53" s="7"/>
      <c r="DF53" s="7"/>
      <c r="DG53" s="7"/>
      <c r="DH53" s="7"/>
      <c r="DI53" s="7"/>
      <c r="DJ53" s="7"/>
      <c r="DK53" s="7"/>
    </row>
    <row r="54">
      <c r="A54" s="28" t="s">
        <v>1136</v>
      </c>
      <c r="B54" s="28">
        <v>2006.0</v>
      </c>
      <c r="C54" s="20" t="s">
        <v>1137</v>
      </c>
      <c r="D54" s="9" t="s">
        <v>1138</v>
      </c>
      <c r="E54" s="9" t="s">
        <v>1139</v>
      </c>
      <c r="F54" s="28" t="s">
        <v>109</v>
      </c>
      <c r="G54" s="28" t="s">
        <v>1140</v>
      </c>
      <c r="H54" s="19" t="s">
        <v>140</v>
      </c>
      <c r="I54" s="9" t="s">
        <v>422</v>
      </c>
      <c r="J54" s="8" t="str">
        <f t="shared" si="1"/>
        <v>None reported</v>
      </c>
      <c r="K54" s="9"/>
      <c r="L54" s="9" t="s">
        <v>270</v>
      </c>
      <c r="M54" s="9" t="s">
        <v>115</v>
      </c>
      <c r="N54" s="9" t="s">
        <v>115</v>
      </c>
      <c r="O54" s="9" t="s">
        <v>111</v>
      </c>
      <c r="P54" s="9" t="s">
        <v>116</v>
      </c>
      <c r="Q54" s="9" t="s">
        <v>140</v>
      </c>
      <c r="R54" s="9" t="s">
        <v>140</v>
      </c>
      <c r="S54" s="9">
        <v>168.0</v>
      </c>
      <c r="T54" s="9">
        <v>84.0</v>
      </c>
      <c r="U54" s="9" t="s">
        <v>117</v>
      </c>
      <c r="V54" s="9">
        <v>84.0</v>
      </c>
      <c r="W54" s="9" t="s">
        <v>111</v>
      </c>
      <c r="X54" s="9" t="s">
        <v>111</v>
      </c>
      <c r="Y54" s="28" t="s">
        <v>272</v>
      </c>
      <c r="Z54" s="9" t="s">
        <v>111</v>
      </c>
      <c r="AA54" s="9" t="s">
        <v>1141</v>
      </c>
      <c r="AB54" s="9" t="s">
        <v>468</v>
      </c>
      <c r="AC54" s="9" t="s">
        <v>726</v>
      </c>
      <c r="AD54" s="18" t="s">
        <v>726</v>
      </c>
      <c r="AE54" s="9" t="s">
        <v>124</v>
      </c>
      <c r="AF54" s="9" t="s">
        <v>1142</v>
      </c>
      <c r="AG54" s="9" t="s">
        <v>1143</v>
      </c>
      <c r="AH54" s="9" t="s">
        <v>800</v>
      </c>
      <c r="AI54" s="9" t="s">
        <v>1144</v>
      </c>
      <c r="AJ54" s="9" t="s">
        <v>729</v>
      </c>
      <c r="AK54" s="9"/>
      <c r="AL54" s="9"/>
      <c r="AM54" s="9"/>
      <c r="AN54" s="9"/>
      <c r="AO54" s="9"/>
      <c r="AP54" s="9"/>
      <c r="AQ54" s="9"/>
      <c r="AR54" s="9" t="s">
        <v>165</v>
      </c>
      <c r="AS54" s="9" t="s">
        <v>1145</v>
      </c>
      <c r="AT54" s="9" t="s">
        <v>167</v>
      </c>
      <c r="AU54" s="9" t="s">
        <v>116</v>
      </c>
      <c r="AV54" s="9" t="s">
        <v>169</v>
      </c>
      <c r="AW54" s="9" t="s">
        <v>199</v>
      </c>
      <c r="AX54" s="8" t="s">
        <v>1146</v>
      </c>
      <c r="AY54" s="9" t="s">
        <v>1147</v>
      </c>
      <c r="AZ54" s="9" t="s">
        <v>1148</v>
      </c>
      <c r="BA54" s="9" t="s">
        <v>134</v>
      </c>
      <c r="BB54" s="20" t="s">
        <v>1149</v>
      </c>
      <c r="BC54" s="18" t="s">
        <v>136</v>
      </c>
      <c r="BD54" s="8" t="s">
        <v>1150</v>
      </c>
      <c r="BE54" s="11" t="s">
        <v>1151</v>
      </c>
      <c r="BF54" s="11" t="s">
        <v>740</v>
      </c>
      <c r="BG54" s="9" t="s">
        <v>140</v>
      </c>
      <c r="BH54" s="9" t="s">
        <v>140</v>
      </c>
      <c r="BI54" s="9" t="s">
        <v>1152</v>
      </c>
      <c r="BJ54" s="28" t="s">
        <v>1153</v>
      </c>
      <c r="BK54" s="9" t="s">
        <v>116</v>
      </c>
      <c r="BL54" s="8"/>
      <c r="BM54" s="11"/>
      <c r="BN54" s="11"/>
      <c r="BO54" s="9" t="s">
        <v>1154</v>
      </c>
      <c r="BP54" s="9" t="s">
        <v>140</v>
      </c>
      <c r="BQ54" s="9">
        <v>2.0</v>
      </c>
      <c r="BR54" s="9">
        <v>4.0</v>
      </c>
      <c r="BS54" s="9" t="s">
        <v>771</v>
      </c>
      <c r="BT54" s="9">
        <v>3.0</v>
      </c>
      <c r="BU54" s="9" t="s">
        <v>116</v>
      </c>
      <c r="BV54" s="9" t="s">
        <v>116</v>
      </c>
      <c r="BW54" s="12"/>
      <c r="BX54" s="9" t="s">
        <v>434</v>
      </c>
      <c r="BY54" s="9" t="s">
        <v>361</v>
      </c>
      <c r="BZ54" s="9" t="s">
        <v>116</v>
      </c>
      <c r="CA54" s="9" t="s">
        <v>129</v>
      </c>
      <c r="CB54" s="9" t="s">
        <v>1155</v>
      </c>
      <c r="CC54" s="9" t="s">
        <v>140</v>
      </c>
      <c r="CD54" s="9" t="s">
        <v>1156</v>
      </c>
      <c r="CE54" s="9" t="s">
        <v>140</v>
      </c>
      <c r="CF54" s="9" t="s">
        <v>1157</v>
      </c>
      <c r="CG54" s="9" t="s">
        <v>140</v>
      </c>
      <c r="CH54" s="9" t="s">
        <v>140</v>
      </c>
      <c r="CI54" s="9" t="s">
        <v>1158</v>
      </c>
      <c r="CJ54" s="9" t="s">
        <v>140</v>
      </c>
      <c r="CK54" s="9" t="s">
        <v>1159</v>
      </c>
      <c r="CL54" s="9" t="s">
        <v>116</v>
      </c>
      <c r="CM54" s="9"/>
      <c r="CN54" s="9"/>
      <c r="CO54" s="9"/>
      <c r="CP54" s="9" t="s">
        <v>116</v>
      </c>
      <c r="CQ54" s="9" t="s">
        <v>1160</v>
      </c>
      <c r="CR54" s="9" t="s">
        <v>116</v>
      </c>
      <c r="CS54" s="12"/>
      <c r="CT54" s="13">
        <f t="shared" si="10"/>
        <v>1</v>
      </c>
      <c r="CU54" s="13">
        <f t="shared" si="11"/>
        <v>1</v>
      </c>
      <c r="CV54" s="13">
        <f t="shared" si="4"/>
        <v>1</v>
      </c>
      <c r="CW54" s="13">
        <f t="shared" si="5"/>
        <v>0</v>
      </c>
      <c r="CX54" s="13">
        <f t="shared" si="6"/>
        <v>0</v>
      </c>
      <c r="CY54" s="13">
        <f t="shared" si="7"/>
        <v>1</v>
      </c>
      <c r="CZ54" s="13">
        <f t="shared" si="8"/>
        <v>1</v>
      </c>
      <c r="DA54" s="13">
        <f t="shared" si="9"/>
        <v>0</v>
      </c>
      <c r="DB54" s="7"/>
      <c r="DC54" s="7"/>
      <c r="DD54" s="7"/>
      <c r="DE54" s="7"/>
      <c r="DF54" s="7"/>
      <c r="DG54" s="7"/>
      <c r="DH54" s="7"/>
      <c r="DI54" s="7"/>
      <c r="DJ54" s="7"/>
      <c r="DK54" s="7"/>
    </row>
    <row r="55">
      <c r="A55" s="11" t="s">
        <v>1161</v>
      </c>
      <c r="B55" s="9">
        <v>2001.0</v>
      </c>
      <c r="C55" s="14" t="s">
        <v>1162</v>
      </c>
      <c r="D55" s="9" t="s">
        <v>1163</v>
      </c>
      <c r="E55" s="9"/>
      <c r="F55" s="9" t="s">
        <v>109</v>
      </c>
      <c r="G55" s="9" t="s">
        <v>154</v>
      </c>
      <c r="H55" s="9" t="s">
        <v>116</v>
      </c>
      <c r="I55" s="8" t="s">
        <v>112</v>
      </c>
      <c r="J55" s="8" t="str">
        <f t="shared" si="1"/>
        <v>Government</v>
      </c>
      <c r="K55" s="8" t="s">
        <v>1164</v>
      </c>
      <c r="L55" s="8" t="s">
        <v>114</v>
      </c>
      <c r="M55" s="9" t="s">
        <v>115</v>
      </c>
      <c r="N55" s="9" t="s">
        <v>115</v>
      </c>
      <c r="O55" s="8" t="s">
        <v>111</v>
      </c>
      <c r="P55" s="9" t="s">
        <v>116</v>
      </c>
      <c r="Q55" s="9" t="s">
        <v>111</v>
      </c>
      <c r="R55" s="9" t="s">
        <v>111</v>
      </c>
      <c r="S55" s="9">
        <v>18.0</v>
      </c>
      <c r="T55" s="9">
        <v>14.0</v>
      </c>
      <c r="U55" s="9" t="s">
        <v>117</v>
      </c>
      <c r="V55" s="9">
        <v>4.0</v>
      </c>
      <c r="W55" s="9" t="s">
        <v>111</v>
      </c>
      <c r="X55" s="9" t="s">
        <v>111</v>
      </c>
      <c r="Y55" s="9" t="s">
        <v>272</v>
      </c>
      <c r="Z55" s="9" t="s">
        <v>160</v>
      </c>
      <c r="AA55" s="9" t="s">
        <v>1165</v>
      </c>
      <c r="AB55" s="9" t="s">
        <v>468</v>
      </c>
      <c r="AC55" s="9" t="s">
        <v>122</v>
      </c>
      <c r="AD55" s="11" t="s">
        <v>245</v>
      </c>
      <c r="AE55" s="9" t="s">
        <v>1166</v>
      </c>
      <c r="AF55" s="9"/>
      <c r="AG55" s="9" t="s">
        <v>1166</v>
      </c>
      <c r="AH55" s="9"/>
      <c r="AI55" s="9"/>
      <c r="AJ55" s="9"/>
      <c r="AK55" s="9"/>
      <c r="AL55" s="9"/>
      <c r="AM55" s="9"/>
      <c r="AN55" s="9"/>
      <c r="AO55" s="9"/>
      <c r="AP55" s="9"/>
      <c r="AQ55" s="9"/>
      <c r="AR55" s="9" t="s">
        <v>165</v>
      </c>
      <c r="AS55" s="9" t="s">
        <v>1167</v>
      </c>
      <c r="AT55" s="9" t="s">
        <v>225</v>
      </c>
      <c r="AU55" s="9" t="s">
        <v>116</v>
      </c>
      <c r="AV55" s="9" t="s">
        <v>169</v>
      </c>
      <c r="AW55" s="9" t="s">
        <v>170</v>
      </c>
      <c r="AX55" s="8" t="s">
        <v>1168</v>
      </c>
      <c r="AY55" s="9" t="s">
        <v>1169</v>
      </c>
      <c r="AZ55" s="9">
        <f>52+24</f>
        <v>76</v>
      </c>
      <c r="BA55" s="9" t="s">
        <v>134</v>
      </c>
      <c r="BB55" s="11" t="s">
        <v>1170</v>
      </c>
      <c r="BC55" s="11" t="s">
        <v>136</v>
      </c>
      <c r="BD55" s="9" t="s">
        <v>1171</v>
      </c>
      <c r="BE55" s="11" t="s">
        <v>1172</v>
      </c>
      <c r="BF55" s="11" t="s">
        <v>178</v>
      </c>
      <c r="BG55" s="9" t="s">
        <v>116</v>
      </c>
      <c r="BH55" s="9" t="s">
        <v>129</v>
      </c>
      <c r="BI55" s="9" t="s">
        <v>179</v>
      </c>
      <c r="BJ55" s="8" t="s">
        <v>1173</v>
      </c>
      <c r="BK55" s="9" t="s">
        <v>116</v>
      </c>
      <c r="BL55" s="8"/>
      <c r="BM55" s="11"/>
      <c r="BN55" s="11"/>
      <c r="BO55" s="9" t="s">
        <v>116</v>
      </c>
      <c r="BP55" s="9" t="s">
        <v>140</v>
      </c>
      <c r="BQ55" s="9">
        <v>4.0</v>
      </c>
      <c r="BR55" s="9">
        <v>4.0</v>
      </c>
      <c r="BS55" s="9" t="s">
        <v>323</v>
      </c>
      <c r="BT55" s="9">
        <v>2.0</v>
      </c>
      <c r="BU55" s="9" t="s">
        <v>140</v>
      </c>
      <c r="BV55" s="9" t="s">
        <v>1174</v>
      </c>
      <c r="BW55" s="9"/>
      <c r="BX55" s="9" t="s">
        <v>182</v>
      </c>
      <c r="BY55" s="9" t="s">
        <v>361</v>
      </c>
      <c r="BZ55" s="9" t="s">
        <v>116</v>
      </c>
      <c r="CA55" s="9"/>
      <c r="CB55" s="9"/>
      <c r="CC55" s="9" t="s">
        <v>116</v>
      </c>
      <c r="CD55" s="9" t="s">
        <v>129</v>
      </c>
      <c r="CE55" s="9" t="s">
        <v>116</v>
      </c>
      <c r="CF55" s="9"/>
      <c r="CG55" s="9" t="s">
        <v>116</v>
      </c>
      <c r="CH55" s="9" t="s">
        <v>116</v>
      </c>
      <c r="CI55" s="9"/>
      <c r="CJ55" s="9" t="s">
        <v>116</v>
      </c>
      <c r="CK55" s="9" t="s">
        <v>129</v>
      </c>
      <c r="CL55" s="9" t="s">
        <v>116</v>
      </c>
      <c r="CM55" s="9"/>
      <c r="CN55" s="9"/>
      <c r="CO55" s="9"/>
      <c r="CP55" s="9" t="s">
        <v>116</v>
      </c>
      <c r="CQ55" s="9" t="s">
        <v>129</v>
      </c>
      <c r="CR55" s="9" t="s">
        <v>116</v>
      </c>
      <c r="CS55" s="9" t="s">
        <v>129</v>
      </c>
      <c r="CT55" s="13">
        <f t="shared" si="10"/>
        <v>0</v>
      </c>
      <c r="CU55" s="13">
        <f t="shared" si="11"/>
        <v>0</v>
      </c>
      <c r="CV55" s="13">
        <f t="shared" si="4"/>
        <v>0</v>
      </c>
      <c r="CW55" s="13">
        <f t="shared" si="5"/>
        <v>0</v>
      </c>
      <c r="CX55" s="13">
        <f t="shared" si="6"/>
        <v>0</v>
      </c>
      <c r="CY55" s="13">
        <f t="shared" si="7"/>
        <v>0</v>
      </c>
      <c r="CZ55" s="13">
        <f t="shared" si="8"/>
        <v>0</v>
      </c>
      <c r="DA55" s="13">
        <f t="shared" si="9"/>
        <v>0</v>
      </c>
      <c r="DB55" s="7"/>
      <c r="DC55" s="7"/>
      <c r="DD55" s="7"/>
      <c r="DE55" s="7"/>
      <c r="DF55" s="7"/>
      <c r="DG55" s="7"/>
      <c r="DH55" s="7"/>
      <c r="DI55" s="7"/>
      <c r="DJ55" s="7"/>
      <c r="DK55" s="7"/>
    </row>
    <row r="56">
      <c r="A56" s="14" t="s">
        <v>1175</v>
      </c>
      <c r="B56" s="9">
        <v>2000.0</v>
      </c>
      <c r="C56" s="14" t="s">
        <v>1176</v>
      </c>
      <c r="D56" s="9" t="s">
        <v>1056</v>
      </c>
      <c r="E56" s="9"/>
      <c r="F56" s="9" t="s">
        <v>109</v>
      </c>
      <c r="G56" s="9" t="s">
        <v>1177</v>
      </c>
      <c r="H56" s="9" t="s">
        <v>111</v>
      </c>
      <c r="I56" s="8" t="s">
        <v>422</v>
      </c>
      <c r="J56" s="8" t="str">
        <f t="shared" si="1"/>
        <v>None reported</v>
      </c>
      <c r="K56" s="8"/>
      <c r="L56" s="8" t="s">
        <v>114</v>
      </c>
      <c r="M56" s="9" t="s">
        <v>115</v>
      </c>
      <c r="N56" s="9" t="s">
        <v>115</v>
      </c>
      <c r="O56" s="8" t="s">
        <v>111</v>
      </c>
      <c r="P56" s="9" t="s">
        <v>116</v>
      </c>
      <c r="Q56" s="9" t="s">
        <v>111</v>
      </c>
      <c r="R56" s="9" t="s">
        <v>111</v>
      </c>
      <c r="S56" s="9">
        <v>30.0</v>
      </c>
      <c r="T56" s="9">
        <v>15.0</v>
      </c>
      <c r="U56" s="9" t="s">
        <v>117</v>
      </c>
      <c r="V56" s="9">
        <v>15.0</v>
      </c>
      <c r="W56" s="9">
        <v>16.0</v>
      </c>
      <c r="X56" s="9" t="s">
        <v>111</v>
      </c>
      <c r="Y56" s="9" t="s">
        <v>422</v>
      </c>
      <c r="Z56" s="9" t="s">
        <v>111</v>
      </c>
      <c r="AA56" s="9" t="s">
        <v>399</v>
      </c>
      <c r="AB56" s="9" t="s">
        <v>400</v>
      </c>
      <c r="AC56" s="9" t="s">
        <v>122</v>
      </c>
      <c r="AD56" s="11" t="s">
        <v>245</v>
      </c>
      <c r="AE56" s="9" t="s">
        <v>124</v>
      </c>
      <c r="AF56" s="9" t="s">
        <v>1178</v>
      </c>
      <c r="AG56" s="9" t="s">
        <v>1016</v>
      </c>
      <c r="AH56" s="9" t="s">
        <v>1179</v>
      </c>
      <c r="AI56" s="9"/>
      <c r="AJ56" s="9"/>
      <c r="AK56" s="9"/>
      <c r="AL56" s="9"/>
      <c r="AM56" s="9"/>
      <c r="AN56" s="9"/>
      <c r="AO56" s="9"/>
      <c r="AP56" s="9"/>
      <c r="AQ56" s="9"/>
      <c r="AR56" s="9" t="s">
        <v>624</v>
      </c>
      <c r="AS56" s="9" t="s">
        <v>1180</v>
      </c>
      <c r="AT56" s="9"/>
      <c r="AU56" s="9" t="s">
        <v>262</v>
      </c>
      <c r="AV56" s="9"/>
      <c r="AW56" s="9" t="s">
        <v>170</v>
      </c>
      <c r="AX56" s="8" t="s">
        <v>1181</v>
      </c>
      <c r="AY56" s="9" t="s">
        <v>1182</v>
      </c>
      <c r="AZ56" s="9">
        <v>4.0</v>
      </c>
      <c r="BA56" s="9" t="s">
        <v>173</v>
      </c>
      <c r="BB56" s="11" t="s">
        <v>1183</v>
      </c>
      <c r="BC56" s="11" t="s">
        <v>175</v>
      </c>
      <c r="BD56" s="9" t="s">
        <v>1184</v>
      </c>
      <c r="BE56" s="11" t="s">
        <v>1185</v>
      </c>
      <c r="BF56" s="11" t="s">
        <v>1186</v>
      </c>
      <c r="BG56" s="9" t="s">
        <v>140</v>
      </c>
      <c r="BH56" s="9" t="s">
        <v>116</v>
      </c>
      <c r="BI56" s="9" t="s">
        <v>179</v>
      </c>
      <c r="BJ56" s="8" t="s">
        <v>1187</v>
      </c>
      <c r="BK56" s="9" t="s">
        <v>116</v>
      </c>
      <c r="BL56" s="8"/>
      <c r="BM56" s="11"/>
      <c r="BN56" s="11"/>
      <c r="BO56" s="9" t="s">
        <v>116</v>
      </c>
      <c r="BP56" s="9" t="s">
        <v>116</v>
      </c>
      <c r="BQ56" s="9">
        <v>1.0</v>
      </c>
      <c r="BR56" s="9">
        <v>0.0</v>
      </c>
      <c r="BS56" s="9" t="s">
        <v>181</v>
      </c>
      <c r="BT56" s="9">
        <v>1.0</v>
      </c>
      <c r="BU56" s="9" t="s">
        <v>1188</v>
      </c>
      <c r="BV56" s="9" t="s">
        <v>116</v>
      </c>
      <c r="BW56" s="9"/>
      <c r="BX56" s="9" t="s">
        <v>182</v>
      </c>
      <c r="BY56" s="9" t="s">
        <v>183</v>
      </c>
      <c r="BZ56" s="9" t="s">
        <v>116</v>
      </c>
      <c r="CA56" s="9" t="s">
        <v>129</v>
      </c>
      <c r="CB56" s="9" t="s">
        <v>1189</v>
      </c>
      <c r="CC56" s="9" t="s">
        <v>116</v>
      </c>
      <c r="CD56" s="9" t="s">
        <v>129</v>
      </c>
      <c r="CE56" s="9" t="s">
        <v>116</v>
      </c>
      <c r="CF56" s="9"/>
      <c r="CG56" s="9" t="s">
        <v>116</v>
      </c>
      <c r="CH56" s="9" t="s">
        <v>116</v>
      </c>
      <c r="CI56" s="9"/>
      <c r="CJ56" s="9" t="s">
        <v>116</v>
      </c>
      <c r="CK56" s="9" t="s">
        <v>129</v>
      </c>
      <c r="CL56" s="9" t="s">
        <v>116</v>
      </c>
      <c r="CM56" s="9"/>
      <c r="CN56" s="9"/>
      <c r="CO56" s="9"/>
      <c r="CP56" s="9" t="s">
        <v>116</v>
      </c>
      <c r="CQ56" s="9"/>
      <c r="CR56" s="9" t="s">
        <v>116</v>
      </c>
      <c r="CS56" s="9"/>
      <c r="CT56" s="13">
        <f t="shared" si="10"/>
        <v>0</v>
      </c>
      <c r="CU56" s="13">
        <f t="shared" si="11"/>
        <v>0</v>
      </c>
      <c r="CV56" s="13">
        <f t="shared" si="4"/>
        <v>0</v>
      </c>
      <c r="CW56" s="13">
        <f t="shared" si="5"/>
        <v>0</v>
      </c>
      <c r="CX56" s="13">
        <f t="shared" si="6"/>
        <v>0</v>
      </c>
      <c r="CY56" s="13">
        <f t="shared" si="7"/>
        <v>0</v>
      </c>
      <c r="CZ56" s="13">
        <f t="shared" si="8"/>
        <v>0</v>
      </c>
      <c r="DA56" s="13">
        <f t="shared" si="9"/>
        <v>0</v>
      </c>
      <c r="DB56" s="7"/>
      <c r="DC56" s="7"/>
      <c r="DD56" s="7"/>
      <c r="DE56" s="7"/>
      <c r="DF56" s="7"/>
      <c r="DG56" s="7"/>
      <c r="DH56" s="7"/>
      <c r="DI56" s="7"/>
      <c r="DJ56" s="7"/>
      <c r="DK56" s="7"/>
    </row>
    <row r="57">
      <c r="A57" s="19" t="s">
        <v>1190</v>
      </c>
      <c r="B57" s="28">
        <v>2004.0</v>
      </c>
      <c r="C57" s="20" t="s">
        <v>1191</v>
      </c>
      <c r="D57" s="9" t="s">
        <v>1192</v>
      </c>
      <c r="E57" s="9" t="s">
        <v>1193</v>
      </c>
      <c r="F57" s="28" t="s">
        <v>109</v>
      </c>
      <c r="G57" s="28" t="s">
        <v>1140</v>
      </c>
      <c r="H57" s="19" t="s">
        <v>140</v>
      </c>
      <c r="I57" s="9" t="s">
        <v>155</v>
      </c>
      <c r="J57" s="8" t="str">
        <f t="shared" si="1"/>
        <v>Industry</v>
      </c>
      <c r="K57" s="9" t="s">
        <v>1194</v>
      </c>
      <c r="L57" s="9" t="s">
        <v>270</v>
      </c>
      <c r="M57" s="9" t="s">
        <v>115</v>
      </c>
      <c r="N57" s="9" t="s">
        <v>115</v>
      </c>
      <c r="O57" s="9" t="s">
        <v>111</v>
      </c>
      <c r="P57" s="9" t="s">
        <v>116</v>
      </c>
      <c r="Q57" s="9" t="s">
        <v>140</v>
      </c>
      <c r="R57" s="9" t="s">
        <v>140</v>
      </c>
      <c r="S57" s="9">
        <v>81.0</v>
      </c>
      <c r="T57" s="9">
        <v>81.0</v>
      </c>
      <c r="U57" s="9">
        <v>100.0</v>
      </c>
      <c r="V57" s="9" t="s">
        <v>129</v>
      </c>
      <c r="W57" s="9">
        <v>41.0</v>
      </c>
      <c r="X57" s="9" t="s">
        <v>111</v>
      </c>
      <c r="Y57" s="28" t="s">
        <v>272</v>
      </c>
      <c r="Z57" s="9" t="s">
        <v>160</v>
      </c>
      <c r="AA57" s="9" t="s">
        <v>1195</v>
      </c>
      <c r="AB57" s="9" t="s">
        <v>468</v>
      </c>
      <c r="AC57" s="9" t="s">
        <v>726</v>
      </c>
      <c r="AD57" s="18" t="s">
        <v>726</v>
      </c>
      <c r="AE57" s="19" t="s">
        <v>124</v>
      </c>
      <c r="AF57" s="19" t="s">
        <v>1196</v>
      </c>
      <c r="AG57" s="19" t="s">
        <v>800</v>
      </c>
      <c r="AH57" s="19" t="s">
        <v>1143</v>
      </c>
      <c r="AI57" s="19" t="s">
        <v>1144</v>
      </c>
      <c r="AJ57" s="19" t="s">
        <v>729</v>
      </c>
      <c r="AK57" s="19" t="s">
        <v>1197</v>
      </c>
      <c r="AL57" s="19" t="s">
        <v>1198</v>
      </c>
      <c r="AM57" s="19"/>
      <c r="AN57" s="19"/>
      <c r="AO57" s="19"/>
      <c r="AP57" s="19"/>
      <c r="AQ57" s="19"/>
      <c r="AR57" s="9" t="s">
        <v>165</v>
      </c>
      <c r="AS57" s="9" t="s">
        <v>1199</v>
      </c>
      <c r="AT57" s="9" t="s">
        <v>167</v>
      </c>
      <c r="AU57" s="9" t="s">
        <v>116</v>
      </c>
      <c r="AV57" s="9" t="s">
        <v>169</v>
      </c>
      <c r="AW57" s="9" t="s">
        <v>199</v>
      </c>
      <c r="AX57" s="8" t="s">
        <v>1200</v>
      </c>
      <c r="AY57" s="9" t="s">
        <v>1201</v>
      </c>
      <c r="AZ57" s="9" t="s">
        <v>111</v>
      </c>
      <c r="BA57" s="9" t="s">
        <v>111</v>
      </c>
      <c r="BB57" s="18" t="s">
        <v>1202</v>
      </c>
      <c r="BC57" s="18" t="s">
        <v>136</v>
      </c>
      <c r="BD57" s="8" t="s">
        <v>1203</v>
      </c>
      <c r="BE57" s="11" t="s">
        <v>1204</v>
      </c>
      <c r="BF57" s="11" t="s">
        <v>740</v>
      </c>
      <c r="BG57" s="9" t="s">
        <v>140</v>
      </c>
      <c r="BH57" s="9" t="s">
        <v>140</v>
      </c>
      <c r="BI57" s="9" t="s">
        <v>179</v>
      </c>
      <c r="BJ57" s="28" t="s">
        <v>1205</v>
      </c>
      <c r="BK57" s="9" t="s">
        <v>116</v>
      </c>
      <c r="BL57" s="8"/>
      <c r="BM57" s="11"/>
      <c r="BN57" s="11"/>
      <c r="BO57" s="9" t="s">
        <v>116</v>
      </c>
      <c r="BP57" s="9" t="s">
        <v>140</v>
      </c>
      <c r="BQ57" s="9" t="s">
        <v>1206</v>
      </c>
      <c r="BR57" s="9">
        <v>2.0</v>
      </c>
      <c r="BS57" s="9" t="s">
        <v>263</v>
      </c>
      <c r="BT57" s="9">
        <v>1.0</v>
      </c>
      <c r="BU57" s="9" t="s">
        <v>111</v>
      </c>
      <c r="BV57" s="9" t="s">
        <v>140</v>
      </c>
      <c r="BW57" s="9" t="s">
        <v>1207</v>
      </c>
      <c r="BX57" s="9" t="s">
        <v>747</v>
      </c>
      <c r="BY57" s="9" t="s">
        <v>1208</v>
      </c>
      <c r="BZ57" s="9" t="s">
        <v>116</v>
      </c>
      <c r="CA57" s="9" t="s">
        <v>129</v>
      </c>
      <c r="CB57" s="9"/>
      <c r="CC57" s="9" t="s">
        <v>140</v>
      </c>
      <c r="CD57" s="9" t="s">
        <v>1209</v>
      </c>
      <c r="CE57" s="9" t="s">
        <v>140</v>
      </c>
      <c r="CF57" s="9" t="s">
        <v>1210</v>
      </c>
      <c r="CG57" s="9" t="s">
        <v>140</v>
      </c>
      <c r="CH57" s="9" t="s">
        <v>140</v>
      </c>
      <c r="CI57" s="9" t="s">
        <v>750</v>
      </c>
      <c r="CJ57" s="9" t="s">
        <v>140</v>
      </c>
      <c r="CK57" s="9" t="s">
        <v>1211</v>
      </c>
      <c r="CL57" s="9" t="s">
        <v>140</v>
      </c>
      <c r="CM57" s="9" t="s">
        <v>1212</v>
      </c>
      <c r="CN57" s="9" t="s">
        <v>1213</v>
      </c>
      <c r="CO57" s="9"/>
      <c r="CP57" s="9" t="s">
        <v>116</v>
      </c>
      <c r="CQ57" s="9" t="s">
        <v>129</v>
      </c>
      <c r="CR57" s="9" t="s">
        <v>116</v>
      </c>
      <c r="CS57" s="9" t="s">
        <v>129</v>
      </c>
      <c r="CT57" s="13">
        <f t="shared" si="10"/>
        <v>1</v>
      </c>
      <c r="CU57" s="13">
        <f t="shared" si="11"/>
        <v>1</v>
      </c>
      <c r="CV57" s="13">
        <f t="shared" si="4"/>
        <v>1</v>
      </c>
      <c r="CW57" s="13">
        <f t="shared" si="5"/>
        <v>1</v>
      </c>
      <c r="CX57" s="13">
        <f t="shared" si="6"/>
        <v>0</v>
      </c>
      <c r="CY57" s="13">
        <f t="shared" si="7"/>
        <v>1</v>
      </c>
      <c r="CZ57" s="13">
        <f t="shared" si="8"/>
        <v>1</v>
      </c>
      <c r="DA57" s="13">
        <f t="shared" si="9"/>
        <v>0</v>
      </c>
      <c r="DB57" s="7"/>
      <c r="DC57" s="7"/>
      <c r="DD57" s="7"/>
      <c r="DE57" s="7"/>
      <c r="DF57" s="7"/>
      <c r="DG57" s="7"/>
      <c r="DH57" s="7"/>
      <c r="DI57" s="7"/>
      <c r="DJ57" s="7"/>
      <c r="DK57" s="7"/>
    </row>
    <row r="58">
      <c r="A58" s="14" t="s">
        <v>1214</v>
      </c>
      <c r="B58" s="9">
        <v>2004.0</v>
      </c>
      <c r="C58" s="14" t="s">
        <v>1215</v>
      </c>
      <c r="D58" s="9" t="s">
        <v>776</v>
      </c>
      <c r="E58" s="9"/>
      <c r="F58" s="9" t="s">
        <v>109</v>
      </c>
      <c r="G58" s="9" t="s">
        <v>1216</v>
      </c>
      <c r="H58" s="9" t="s">
        <v>140</v>
      </c>
      <c r="I58" s="8" t="s">
        <v>155</v>
      </c>
      <c r="J58" s="8" t="str">
        <f t="shared" si="1"/>
        <v>Industry</v>
      </c>
      <c r="K58" s="8" t="s">
        <v>396</v>
      </c>
      <c r="L58" s="8" t="s">
        <v>114</v>
      </c>
      <c r="M58" s="9" t="s">
        <v>115</v>
      </c>
      <c r="N58" s="9" t="s">
        <v>115</v>
      </c>
      <c r="O58" s="8" t="s">
        <v>111</v>
      </c>
      <c r="P58" s="9" t="s">
        <v>116</v>
      </c>
      <c r="Q58" s="9" t="s">
        <v>140</v>
      </c>
      <c r="R58" s="9" t="s">
        <v>140</v>
      </c>
      <c r="S58" s="9">
        <v>335.0</v>
      </c>
      <c r="T58" s="9">
        <v>70.0</v>
      </c>
      <c r="U58" s="9" t="s">
        <v>291</v>
      </c>
      <c r="V58" s="9">
        <v>61.0</v>
      </c>
      <c r="W58" s="9" t="s">
        <v>111</v>
      </c>
      <c r="X58" s="9" t="s">
        <v>111</v>
      </c>
      <c r="Y58" s="9" t="s">
        <v>272</v>
      </c>
      <c r="Z58" s="9" t="s">
        <v>160</v>
      </c>
      <c r="AA58" s="9" t="s">
        <v>399</v>
      </c>
      <c r="AB58" s="9" t="s">
        <v>400</v>
      </c>
      <c r="AC58" s="9" t="s">
        <v>122</v>
      </c>
      <c r="AD58" s="11" t="s">
        <v>245</v>
      </c>
      <c r="AE58" s="9" t="s">
        <v>124</v>
      </c>
      <c r="AF58" s="9" t="s">
        <v>1217</v>
      </c>
      <c r="AG58" s="9" t="s">
        <v>401</v>
      </c>
      <c r="AH58" s="9" t="s">
        <v>250</v>
      </c>
      <c r="AI58" s="9"/>
      <c r="AJ58" s="9"/>
      <c r="AK58" s="9"/>
      <c r="AL58" s="9"/>
      <c r="AM58" s="9"/>
      <c r="AN58" s="9"/>
      <c r="AO58" s="9"/>
      <c r="AP58" s="9"/>
      <c r="AQ58" s="9"/>
      <c r="AR58" s="9" t="s">
        <v>165</v>
      </c>
      <c r="AS58" s="9" t="s">
        <v>1218</v>
      </c>
      <c r="AT58" s="9" t="s">
        <v>225</v>
      </c>
      <c r="AU58" s="9" t="s">
        <v>116</v>
      </c>
      <c r="AV58" s="9" t="s">
        <v>169</v>
      </c>
      <c r="AW58" s="9" t="s">
        <v>472</v>
      </c>
      <c r="AX58" s="8" t="s">
        <v>1219</v>
      </c>
      <c r="AY58" s="9" t="s">
        <v>1220</v>
      </c>
      <c r="AZ58" s="9">
        <v>12.0</v>
      </c>
      <c r="BA58" s="9" t="s">
        <v>173</v>
      </c>
      <c r="BB58" s="11" t="s">
        <v>1221</v>
      </c>
      <c r="BC58" s="11" t="s">
        <v>175</v>
      </c>
      <c r="BD58" s="9" t="s">
        <v>1222</v>
      </c>
      <c r="BE58" s="11" t="s">
        <v>1223</v>
      </c>
      <c r="BF58" s="11" t="s">
        <v>207</v>
      </c>
      <c r="BG58" s="9" t="s">
        <v>140</v>
      </c>
      <c r="BH58" s="9" t="s">
        <v>140</v>
      </c>
      <c r="BI58" s="9" t="s">
        <v>179</v>
      </c>
      <c r="BJ58" s="8" t="s">
        <v>1224</v>
      </c>
      <c r="BK58" s="9" t="s">
        <v>140</v>
      </c>
      <c r="BL58" s="8" t="s">
        <v>1225</v>
      </c>
      <c r="BM58" s="15" t="s">
        <v>1226</v>
      </c>
      <c r="BN58" s="15" t="s">
        <v>1227</v>
      </c>
      <c r="BO58" s="9" t="s">
        <v>116</v>
      </c>
      <c r="BP58" s="9" t="s">
        <v>116</v>
      </c>
      <c r="BQ58" s="9">
        <v>1.0</v>
      </c>
      <c r="BR58" s="9">
        <v>0.0</v>
      </c>
      <c r="BS58" s="9" t="s">
        <v>181</v>
      </c>
      <c r="BT58" s="9">
        <v>1.0</v>
      </c>
      <c r="BU58" s="9" t="s">
        <v>116</v>
      </c>
      <c r="BV58" s="9" t="s">
        <v>116</v>
      </c>
      <c r="BW58" s="9"/>
      <c r="BX58" s="9" t="s">
        <v>182</v>
      </c>
      <c r="BY58" s="9" t="s">
        <v>183</v>
      </c>
      <c r="BZ58" s="9" t="s">
        <v>116</v>
      </c>
      <c r="CA58" s="9" t="s">
        <v>129</v>
      </c>
      <c r="CB58" s="9"/>
      <c r="CC58" s="9" t="s">
        <v>140</v>
      </c>
      <c r="CD58" s="9" t="s">
        <v>1228</v>
      </c>
      <c r="CE58" s="9" t="s">
        <v>140</v>
      </c>
      <c r="CF58" s="9" t="s">
        <v>1229</v>
      </c>
      <c r="CG58" s="9" t="s">
        <v>140</v>
      </c>
      <c r="CH58" s="9" t="s">
        <v>140</v>
      </c>
      <c r="CI58" s="9" t="s">
        <v>790</v>
      </c>
      <c r="CJ58" s="9" t="s">
        <v>140</v>
      </c>
      <c r="CK58" s="9" t="s">
        <v>1230</v>
      </c>
      <c r="CL58" s="9" t="s">
        <v>116</v>
      </c>
      <c r="CM58" s="9"/>
      <c r="CN58" s="9"/>
      <c r="CO58" s="9"/>
      <c r="CP58" s="9" t="s">
        <v>140</v>
      </c>
      <c r="CQ58" s="9" t="s">
        <v>1231</v>
      </c>
      <c r="CR58" s="9" t="s">
        <v>140</v>
      </c>
      <c r="CS58" s="9" t="s">
        <v>1232</v>
      </c>
      <c r="CT58" s="13">
        <f t="shared" si="10"/>
        <v>1</v>
      </c>
      <c r="CU58" s="13">
        <f t="shared" si="11"/>
        <v>1</v>
      </c>
      <c r="CV58" s="13">
        <f t="shared" si="4"/>
        <v>1</v>
      </c>
      <c r="CW58" s="13">
        <f t="shared" si="5"/>
        <v>0</v>
      </c>
      <c r="CX58" s="13">
        <f t="shared" si="6"/>
        <v>1</v>
      </c>
      <c r="CY58" s="13">
        <f t="shared" si="7"/>
        <v>1</v>
      </c>
      <c r="CZ58" s="13">
        <f t="shared" si="8"/>
        <v>1</v>
      </c>
      <c r="DA58" s="13">
        <f t="shared" si="9"/>
        <v>1</v>
      </c>
      <c r="DB58" s="7"/>
      <c r="DC58" s="7"/>
      <c r="DD58" s="7"/>
      <c r="DE58" s="7"/>
      <c r="DF58" s="7"/>
      <c r="DG58" s="7"/>
      <c r="DH58" s="7"/>
      <c r="DI58" s="7"/>
      <c r="DJ58" s="7"/>
      <c r="DK58" s="7"/>
    </row>
    <row r="59">
      <c r="A59" s="19" t="s">
        <v>1233</v>
      </c>
      <c r="B59" s="28">
        <v>2004.0</v>
      </c>
      <c r="C59" s="20" t="s">
        <v>1234</v>
      </c>
      <c r="D59" s="9" t="s">
        <v>537</v>
      </c>
      <c r="E59" s="9" t="s">
        <v>1235</v>
      </c>
      <c r="F59" s="28" t="s">
        <v>109</v>
      </c>
      <c r="G59" s="28" t="s">
        <v>687</v>
      </c>
      <c r="H59" s="19" t="s">
        <v>116</v>
      </c>
      <c r="I59" s="9" t="s">
        <v>112</v>
      </c>
      <c r="J59" s="8" t="str">
        <f t="shared" si="1"/>
        <v>Government</v>
      </c>
      <c r="K59" s="9" t="s">
        <v>578</v>
      </c>
      <c r="L59" s="9" t="s">
        <v>114</v>
      </c>
      <c r="M59" s="9" t="s">
        <v>115</v>
      </c>
      <c r="N59" s="9" t="s">
        <v>115</v>
      </c>
      <c r="O59" s="9" t="s">
        <v>111</v>
      </c>
      <c r="P59" s="9" t="s">
        <v>116</v>
      </c>
      <c r="Q59" s="9" t="s">
        <v>111</v>
      </c>
      <c r="R59" s="9" t="s">
        <v>111</v>
      </c>
      <c r="S59" s="9">
        <v>76.0</v>
      </c>
      <c r="T59" s="9">
        <v>76.0</v>
      </c>
      <c r="U59" s="9">
        <v>100.0</v>
      </c>
      <c r="V59" s="9" t="s">
        <v>129</v>
      </c>
      <c r="W59" s="17">
        <v>38.0</v>
      </c>
      <c r="X59" s="9" t="s">
        <v>111</v>
      </c>
      <c r="Y59" s="28" t="s">
        <v>118</v>
      </c>
      <c r="Z59" s="9" t="s">
        <v>160</v>
      </c>
      <c r="AA59" s="9" t="s">
        <v>1236</v>
      </c>
      <c r="AB59" s="9" t="s">
        <v>758</v>
      </c>
      <c r="AC59" s="9" t="s">
        <v>726</v>
      </c>
      <c r="AD59" s="18" t="s">
        <v>726</v>
      </c>
      <c r="AE59" s="19" t="s">
        <v>124</v>
      </c>
      <c r="AF59" s="19" t="s">
        <v>1237</v>
      </c>
      <c r="AG59" s="19" t="s">
        <v>800</v>
      </c>
      <c r="AH59" s="19" t="s">
        <v>845</v>
      </c>
      <c r="AI59" s="19" t="s">
        <v>1143</v>
      </c>
      <c r="AJ59" s="19" t="s">
        <v>729</v>
      </c>
      <c r="AK59" s="19" t="s">
        <v>1144</v>
      </c>
      <c r="AL59" s="19" t="s">
        <v>801</v>
      </c>
      <c r="AM59" s="19" t="s">
        <v>728</v>
      </c>
      <c r="AN59" s="19" t="s">
        <v>1238</v>
      </c>
      <c r="AO59" s="19"/>
      <c r="AP59" s="19"/>
      <c r="AQ59" s="19"/>
      <c r="AR59" s="9" t="s">
        <v>116</v>
      </c>
      <c r="AS59" s="9" t="s">
        <v>129</v>
      </c>
      <c r="AT59" s="9"/>
      <c r="AU59" s="9" t="s">
        <v>262</v>
      </c>
      <c r="AV59" s="9"/>
      <c r="AW59" s="9" t="s">
        <v>199</v>
      </c>
      <c r="AX59" s="8" t="s">
        <v>1239</v>
      </c>
      <c r="AY59" s="9" t="s">
        <v>1240</v>
      </c>
      <c r="AZ59" s="9" t="s">
        <v>1241</v>
      </c>
      <c r="BA59" s="9" t="s">
        <v>134</v>
      </c>
      <c r="BB59" s="20" t="s">
        <v>1242</v>
      </c>
      <c r="BC59" s="18" t="s">
        <v>136</v>
      </c>
      <c r="BD59" s="8" t="s">
        <v>1243</v>
      </c>
      <c r="BE59" s="11" t="s">
        <v>1244</v>
      </c>
      <c r="BF59" s="11" t="s">
        <v>740</v>
      </c>
      <c r="BG59" s="9" t="s">
        <v>140</v>
      </c>
      <c r="BH59" s="9" t="s">
        <v>129</v>
      </c>
      <c r="BI59" s="12"/>
      <c r="BJ59" s="28" t="s">
        <v>1245</v>
      </c>
      <c r="BK59" s="9" t="s">
        <v>116</v>
      </c>
      <c r="BL59" s="8" t="s">
        <v>262</v>
      </c>
      <c r="BM59" s="11"/>
      <c r="BN59" s="11"/>
      <c r="BO59" s="9" t="s">
        <v>140</v>
      </c>
      <c r="BP59" s="9" t="s">
        <v>140</v>
      </c>
      <c r="BQ59" s="9" t="s">
        <v>1206</v>
      </c>
      <c r="BR59" s="9">
        <v>10.0</v>
      </c>
      <c r="BS59" s="9" t="s">
        <v>771</v>
      </c>
      <c r="BT59" s="9">
        <v>3.0</v>
      </c>
      <c r="BU59" s="9" t="s">
        <v>116</v>
      </c>
      <c r="BV59" s="9" t="s">
        <v>140</v>
      </c>
      <c r="BW59" s="9" t="s">
        <v>1246</v>
      </c>
      <c r="BX59" s="9" t="s">
        <v>747</v>
      </c>
      <c r="BY59" s="9" t="s">
        <v>391</v>
      </c>
      <c r="BZ59" s="9" t="s">
        <v>116</v>
      </c>
      <c r="CA59" s="9" t="s">
        <v>129</v>
      </c>
      <c r="CB59" s="9"/>
      <c r="CC59" s="9" t="s">
        <v>140</v>
      </c>
      <c r="CD59" s="9" t="s">
        <v>1247</v>
      </c>
      <c r="CE59" s="9" t="s">
        <v>140</v>
      </c>
      <c r="CF59" s="9" t="s">
        <v>1248</v>
      </c>
      <c r="CG59" s="9" t="s">
        <v>140</v>
      </c>
      <c r="CH59" s="9" t="s">
        <v>140</v>
      </c>
      <c r="CI59" s="9" t="s">
        <v>817</v>
      </c>
      <c r="CJ59" s="9" t="s">
        <v>140</v>
      </c>
      <c r="CK59" s="9" t="s">
        <v>1249</v>
      </c>
      <c r="CL59" s="9" t="s">
        <v>140</v>
      </c>
      <c r="CM59" s="9" t="s">
        <v>1250</v>
      </c>
      <c r="CN59" s="9" t="s">
        <v>1213</v>
      </c>
      <c r="CO59" s="9"/>
      <c r="CP59" s="9" t="s">
        <v>116</v>
      </c>
      <c r="CQ59" s="9" t="s">
        <v>129</v>
      </c>
      <c r="CR59" s="9" t="s">
        <v>116</v>
      </c>
      <c r="CS59" s="9" t="s">
        <v>129</v>
      </c>
      <c r="CT59" s="13">
        <f t="shared" si="10"/>
        <v>1</v>
      </c>
      <c r="CU59" s="13">
        <f t="shared" si="11"/>
        <v>1</v>
      </c>
      <c r="CV59" s="13">
        <f t="shared" si="4"/>
        <v>1</v>
      </c>
      <c r="CW59" s="13">
        <f t="shared" si="5"/>
        <v>1</v>
      </c>
      <c r="CX59" s="13">
        <f t="shared" si="6"/>
        <v>0</v>
      </c>
      <c r="CY59" s="13">
        <f t="shared" si="7"/>
        <v>1</v>
      </c>
      <c r="CZ59" s="13">
        <f t="shared" si="8"/>
        <v>1</v>
      </c>
      <c r="DA59" s="13">
        <f t="shared" si="9"/>
        <v>0</v>
      </c>
      <c r="DB59" s="7"/>
      <c r="DC59" s="7"/>
      <c r="DD59" s="7"/>
      <c r="DE59" s="7"/>
      <c r="DF59" s="7"/>
      <c r="DG59" s="7"/>
      <c r="DH59" s="7"/>
      <c r="DI59" s="7"/>
      <c r="DJ59" s="7"/>
      <c r="DK59" s="7"/>
    </row>
    <row r="60">
      <c r="A60" s="14" t="s">
        <v>1251</v>
      </c>
      <c r="B60" s="9">
        <v>2001.0</v>
      </c>
      <c r="C60" s="14" t="s">
        <v>1252</v>
      </c>
      <c r="D60" s="9" t="s">
        <v>795</v>
      </c>
      <c r="E60" s="9" t="s">
        <v>1253</v>
      </c>
      <c r="F60" s="9" t="s">
        <v>109</v>
      </c>
      <c r="G60" s="9" t="s">
        <v>154</v>
      </c>
      <c r="H60" s="9" t="s">
        <v>140</v>
      </c>
      <c r="I60" s="8" t="s">
        <v>112</v>
      </c>
      <c r="J60" s="8" t="str">
        <f t="shared" si="1"/>
        <v>Government</v>
      </c>
      <c r="K60" s="8" t="s">
        <v>578</v>
      </c>
      <c r="L60" s="8" t="s">
        <v>114</v>
      </c>
      <c r="M60" s="9" t="s">
        <v>115</v>
      </c>
      <c r="N60" s="9" t="s">
        <v>115</v>
      </c>
      <c r="O60" s="8" t="s">
        <v>111</v>
      </c>
      <c r="P60" s="9" t="s">
        <v>116</v>
      </c>
      <c r="Q60" s="9" t="s">
        <v>111</v>
      </c>
      <c r="R60" s="9" t="s">
        <v>111</v>
      </c>
      <c r="S60" s="9">
        <v>313.0</v>
      </c>
      <c r="T60" s="9">
        <v>104.0</v>
      </c>
      <c r="U60" s="9" t="s">
        <v>111</v>
      </c>
      <c r="V60" s="9" t="s">
        <v>111</v>
      </c>
      <c r="W60" s="9">
        <v>208.0</v>
      </c>
      <c r="X60" s="9">
        <v>191.0</v>
      </c>
      <c r="Y60" s="9" t="s">
        <v>272</v>
      </c>
      <c r="Z60" s="9" t="s">
        <v>160</v>
      </c>
      <c r="AA60" s="9" t="s">
        <v>1254</v>
      </c>
      <c r="AB60" s="9" t="s">
        <v>313</v>
      </c>
      <c r="AC60" s="9" t="s">
        <v>122</v>
      </c>
      <c r="AD60" s="11" t="s">
        <v>123</v>
      </c>
      <c r="AE60" s="9" t="s">
        <v>1255</v>
      </c>
      <c r="AF60" s="9"/>
      <c r="AG60" s="9" t="s">
        <v>1255</v>
      </c>
      <c r="AH60" s="9"/>
      <c r="AI60" s="9"/>
      <c r="AJ60" s="9"/>
      <c r="AK60" s="9"/>
      <c r="AL60" s="9"/>
      <c r="AM60" s="9"/>
      <c r="AN60" s="9"/>
      <c r="AO60" s="9"/>
      <c r="AP60" s="9"/>
      <c r="AQ60" s="9"/>
      <c r="AR60" s="9" t="s">
        <v>165</v>
      </c>
      <c r="AS60" s="9" t="s">
        <v>1256</v>
      </c>
      <c r="AT60" s="9" t="s">
        <v>167</v>
      </c>
      <c r="AU60" s="9" t="s">
        <v>116</v>
      </c>
      <c r="AV60" s="9" t="s">
        <v>169</v>
      </c>
      <c r="AW60" s="9" t="s">
        <v>170</v>
      </c>
      <c r="AX60" s="8" t="s">
        <v>1257</v>
      </c>
      <c r="AY60" s="9" t="s">
        <v>1258</v>
      </c>
      <c r="AZ60" s="9" t="s">
        <v>1259</v>
      </c>
      <c r="BA60" s="9" t="s">
        <v>229</v>
      </c>
      <c r="BB60" s="11" t="s">
        <v>1260</v>
      </c>
      <c r="BC60" s="11" t="s">
        <v>407</v>
      </c>
      <c r="BD60" s="8" t="s">
        <v>1261</v>
      </c>
      <c r="BE60" s="11" t="s">
        <v>1262</v>
      </c>
      <c r="BF60" s="11" t="s">
        <v>1263</v>
      </c>
      <c r="BG60" s="9" t="s">
        <v>140</v>
      </c>
      <c r="BH60" s="9" t="s">
        <v>129</v>
      </c>
      <c r="BI60" s="9" t="s">
        <v>179</v>
      </c>
      <c r="BJ60" s="8" t="s">
        <v>1264</v>
      </c>
      <c r="BK60" s="9" t="s">
        <v>116</v>
      </c>
      <c r="BL60" s="8"/>
      <c r="BM60" s="11"/>
      <c r="BN60" s="11"/>
      <c r="BO60" s="9" t="s">
        <v>1265</v>
      </c>
      <c r="BP60" s="9" t="s">
        <v>116</v>
      </c>
      <c r="BQ60" s="9">
        <v>1.0</v>
      </c>
      <c r="BR60" s="9">
        <v>0.0</v>
      </c>
      <c r="BS60" s="9" t="s">
        <v>181</v>
      </c>
      <c r="BT60" s="9">
        <v>1.0</v>
      </c>
      <c r="BU60" s="9" t="s">
        <v>116</v>
      </c>
      <c r="BV60" s="9" t="s">
        <v>116</v>
      </c>
      <c r="BW60" s="9"/>
      <c r="BX60" s="9" t="s">
        <v>182</v>
      </c>
      <c r="BY60" s="9" t="s">
        <v>183</v>
      </c>
      <c r="BZ60" s="9"/>
      <c r="CA60" s="9"/>
      <c r="CB60" s="9"/>
      <c r="CC60" s="9" t="s">
        <v>116</v>
      </c>
      <c r="CD60" s="9"/>
      <c r="CE60" s="9" t="s">
        <v>116</v>
      </c>
      <c r="CF60" s="9"/>
      <c r="CG60" s="9" t="s">
        <v>116</v>
      </c>
      <c r="CH60" s="9" t="s">
        <v>116</v>
      </c>
      <c r="CI60" s="9"/>
      <c r="CJ60" s="9" t="s">
        <v>116</v>
      </c>
      <c r="CK60" s="9"/>
      <c r="CL60" s="9" t="s">
        <v>116</v>
      </c>
      <c r="CM60" s="9"/>
      <c r="CN60" s="9"/>
      <c r="CO60" s="9"/>
      <c r="CP60" s="9" t="s">
        <v>116</v>
      </c>
      <c r="CQ60" s="9"/>
      <c r="CR60" s="9" t="s">
        <v>116</v>
      </c>
      <c r="CS60" s="9"/>
      <c r="CT60" s="13">
        <f t="shared" si="10"/>
        <v>0</v>
      </c>
      <c r="CU60" s="13">
        <f t="shared" si="11"/>
        <v>0</v>
      </c>
      <c r="CV60" s="13">
        <f t="shared" si="4"/>
        <v>0</v>
      </c>
      <c r="CW60" s="13">
        <f t="shared" si="5"/>
        <v>0</v>
      </c>
      <c r="CX60" s="13">
        <f t="shared" si="6"/>
        <v>0</v>
      </c>
      <c r="CY60" s="13">
        <f t="shared" si="7"/>
        <v>0</v>
      </c>
      <c r="CZ60" s="13">
        <f t="shared" si="8"/>
        <v>0</v>
      </c>
      <c r="DA60" s="13">
        <f t="shared" si="9"/>
        <v>0</v>
      </c>
      <c r="DB60" s="7"/>
      <c r="DC60" s="7"/>
      <c r="DD60" s="7"/>
      <c r="DE60" s="7"/>
      <c r="DF60" s="7"/>
      <c r="DG60" s="7"/>
      <c r="DH60" s="7"/>
      <c r="DI60" s="7"/>
      <c r="DJ60" s="7"/>
      <c r="DK60" s="7"/>
    </row>
    <row r="61">
      <c r="A61" s="28" t="s">
        <v>1266</v>
      </c>
      <c r="B61" s="28">
        <v>2006.0</v>
      </c>
      <c r="C61" s="20" t="s">
        <v>1267</v>
      </c>
      <c r="D61" s="9" t="s">
        <v>1268</v>
      </c>
      <c r="E61" s="9" t="s">
        <v>1269</v>
      </c>
      <c r="F61" s="28" t="s">
        <v>109</v>
      </c>
      <c r="G61" s="28" t="s">
        <v>1111</v>
      </c>
      <c r="H61" s="19" t="s">
        <v>116</v>
      </c>
      <c r="I61" s="9" t="s">
        <v>115</v>
      </c>
      <c r="J61" s="8" t="str">
        <f t="shared" si="1"/>
        <v>None reported</v>
      </c>
      <c r="K61" s="9"/>
      <c r="L61" s="9" t="s">
        <v>114</v>
      </c>
      <c r="M61" s="9" t="s">
        <v>115</v>
      </c>
      <c r="N61" s="9" t="s">
        <v>115</v>
      </c>
      <c r="O61" s="9" t="s">
        <v>111</v>
      </c>
      <c r="P61" s="9" t="s">
        <v>116</v>
      </c>
      <c r="Q61" s="9" t="s">
        <v>111</v>
      </c>
      <c r="R61" s="9" t="s">
        <v>111</v>
      </c>
      <c r="S61" s="9">
        <v>66.0</v>
      </c>
      <c r="T61" s="9">
        <v>45.0</v>
      </c>
      <c r="U61" s="9" t="s">
        <v>117</v>
      </c>
      <c r="V61" s="9">
        <v>21.0</v>
      </c>
      <c r="W61" s="17">
        <v>44.0</v>
      </c>
      <c r="X61" s="9" t="s">
        <v>111</v>
      </c>
      <c r="Y61" s="19" t="s">
        <v>118</v>
      </c>
      <c r="Z61" s="9" t="s">
        <v>160</v>
      </c>
      <c r="AA61" s="9" t="s">
        <v>1195</v>
      </c>
      <c r="AB61" s="9" t="s">
        <v>468</v>
      </c>
      <c r="AC61" s="9" t="s">
        <v>726</v>
      </c>
      <c r="AD61" s="18" t="s">
        <v>726</v>
      </c>
      <c r="AE61" s="16" t="s">
        <v>124</v>
      </c>
      <c r="AF61" s="16" t="s">
        <v>1270</v>
      </c>
      <c r="AG61" s="16" t="s">
        <v>1144</v>
      </c>
      <c r="AH61" s="16" t="s">
        <v>1143</v>
      </c>
      <c r="AI61" s="16" t="s">
        <v>1271</v>
      </c>
      <c r="AJ61" s="16" t="s">
        <v>800</v>
      </c>
      <c r="AK61" s="16"/>
      <c r="AL61" s="16"/>
      <c r="AM61" s="16"/>
      <c r="AN61" s="16"/>
      <c r="AO61" s="16"/>
      <c r="AP61" s="16"/>
      <c r="AQ61" s="16"/>
      <c r="AR61" s="9" t="s">
        <v>116</v>
      </c>
      <c r="AS61" s="9" t="s">
        <v>129</v>
      </c>
      <c r="AT61" s="9"/>
      <c r="AU61" s="9" t="s">
        <v>262</v>
      </c>
      <c r="AV61" s="9"/>
      <c r="AW61" s="9" t="s">
        <v>199</v>
      </c>
      <c r="AX61" s="8" t="s">
        <v>1272</v>
      </c>
      <c r="AY61" s="9" t="s">
        <v>129</v>
      </c>
      <c r="AZ61" s="9">
        <v>528.0</v>
      </c>
      <c r="BA61" s="9" t="s">
        <v>134</v>
      </c>
      <c r="BB61" s="18" t="s">
        <v>1273</v>
      </c>
      <c r="BC61" s="18" t="s">
        <v>136</v>
      </c>
      <c r="BD61" s="8" t="s">
        <v>1274</v>
      </c>
      <c r="BE61" s="11" t="s">
        <v>1275</v>
      </c>
      <c r="BF61" s="11" t="s">
        <v>740</v>
      </c>
      <c r="BG61" s="9" t="s">
        <v>140</v>
      </c>
      <c r="BH61" s="9" t="s">
        <v>129</v>
      </c>
      <c r="BI61" s="9" t="s">
        <v>179</v>
      </c>
      <c r="BJ61" s="28" t="s">
        <v>1276</v>
      </c>
      <c r="BK61" s="9" t="s">
        <v>140</v>
      </c>
      <c r="BL61" s="8" t="s">
        <v>1277</v>
      </c>
      <c r="BM61" s="11" t="s">
        <v>1278</v>
      </c>
      <c r="BN61" s="11" t="s">
        <v>1279</v>
      </c>
      <c r="BO61" s="9" t="s">
        <v>116</v>
      </c>
      <c r="BP61" s="9" t="s">
        <v>140</v>
      </c>
      <c r="BQ61" s="9">
        <v>4.0</v>
      </c>
      <c r="BR61" s="9">
        <v>8.0</v>
      </c>
      <c r="BS61" s="9" t="s">
        <v>771</v>
      </c>
      <c r="BT61" s="9">
        <v>3.0</v>
      </c>
      <c r="BU61" s="9" t="s">
        <v>140</v>
      </c>
      <c r="BV61" s="9" t="s">
        <v>140</v>
      </c>
      <c r="BW61" s="9" t="s">
        <v>1280</v>
      </c>
      <c r="BX61" s="9" t="s">
        <v>747</v>
      </c>
      <c r="BY61" s="9" t="s">
        <v>1281</v>
      </c>
      <c r="BZ61" s="9" t="s">
        <v>140</v>
      </c>
      <c r="CA61" s="9" t="s">
        <v>1282</v>
      </c>
      <c r="CB61" s="9"/>
      <c r="CC61" s="9" t="s">
        <v>140</v>
      </c>
      <c r="CD61" s="9" t="s">
        <v>1283</v>
      </c>
      <c r="CE61" s="9" t="s">
        <v>140</v>
      </c>
      <c r="CF61" s="9" t="s">
        <v>1284</v>
      </c>
      <c r="CG61" s="9" t="s">
        <v>140</v>
      </c>
      <c r="CH61" s="9" t="s">
        <v>140</v>
      </c>
      <c r="CI61" s="9" t="s">
        <v>750</v>
      </c>
      <c r="CJ61" s="9" t="s">
        <v>140</v>
      </c>
      <c r="CK61" s="9" t="s">
        <v>1285</v>
      </c>
      <c r="CL61" s="9" t="s">
        <v>116</v>
      </c>
      <c r="CM61" s="9"/>
      <c r="CN61" s="9" t="s">
        <v>1213</v>
      </c>
      <c r="CO61" s="9"/>
      <c r="CP61" s="9" t="s">
        <v>116</v>
      </c>
      <c r="CQ61" s="9" t="s">
        <v>129</v>
      </c>
      <c r="CR61" s="9" t="s">
        <v>116</v>
      </c>
      <c r="CS61" s="9" t="s">
        <v>129</v>
      </c>
      <c r="CT61" s="13">
        <f t="shared" si="10"/>
        <v>1</v>
      </c>
      <c r="CU61" s="13">
        <f t="shared" si="11"/>
        <v>1</v>
      </c>
      <c r="CV61" s="13">
        <f t="shared" si="4"/>
        <v>1</v>
      </c>
      <c r="CW61" s="13">
        <f t="shared" si="5"/>
        <v>0</v>
      </c>
      <c r="CX61" s="13">
        <f t="shared" si="6"/>
        <v>0</v>
      </c>
      <c r="CY61" s="13">
        <f t="shared" si="7"/>
        <v>1</v>
      </c>
      <c r="CZ61" s="13">
        <f t="shared" si="8"/>
        <v>1</v>
      </c>
      <c r="DA61" s="13">
        <f t="shared" si="9"/>
        <v>0</v>
      </c>
      <c r="DB61" s="7"/>
      <c r="DC61" s="7"/>
      <c r="DD61" s="7"/>
      <c r="DE61" s="7"/>
      <c r="DF61" s="7"/>
      <c r="DG61" s="7"/>
      <c r="DH61" s="7"/>
      <c r="DI61" s="7"/>
      <c r="DJ61" s="7"/>
      <c r="DK61" s="7"/>
    </row>
    <row r="62">
      <c r="A62" s="19" t="s">
        <v>1286</v>
      </c>
      <c r="B62" s="28">
        <v>2008.0</v>
      </c>
      <c r="C62" s="20" t="s">
        <v>1287</v>
      </c>
      <c r="D62" s="9" t="s">
        <v>1288</v>
      </c>
      <c r="E62" s="9" t="s">
        <v>1289</v>
      </c>
      <c r="F62" s="28" t="s">
        <v>109</v>
      </c>
      <c r="G62" s="28" t="s">
        <v>687</v>
      </c>
      <c r="H62" s="19" t="s">
        <v>116</v>
      </c>
      <c r="I62" s="8" t="s">
        <v>112</v>
      </c>
      <c r="J62" s="8" t="str">
        <f t="shared" si="1"/>
        <v>Government</v>
      </c>
      <c r="K62" s="9" t="s">
        <v>1290</v>
      </c>
      <c r="L62" s="9" t="s">
        <v>114</v>
      </c>
      <c r="M62" s="9" t="s">
        <v>115</v>
      </c>
      <c r="N62" s="9" t="s">
        <v>115</v>
      </c>
      <c r="O62" s="9" t="s">
        <v>111</v>
      </c>
      <c r="P62" s="9" t="s">
        <v>116</v>
      </c>
      <c r="Q62" s="9" t="s">
        <v>111</v>
      </c>
      <c r="R62" s="9" t="s">
        <v>111</v>
      </c>
      <c r="S62" s="29">
        <f>41+48</f>
        <v>89</v>
      </c>
      <c r="T62" s="29">
        <v>45.0</v>
      </c>
      <c r="U62" s="29" t="s">
        <v>117</v>
      </c>
      <c r="V62" s="29">
        <v>41.0</v>
      </c>
      <c r="W62" s="29">
        <f>24+9+12</f>
        <v>45</v>
      </c>
      <c r="X62" s="9" t="s">
        <v>111</v>
      </c>
      <c r="Y62" s="28" t="s">
        <v>272</v>
      </c>
      <c r="Z62" s="9" t="s">
        <v>160</v>
      </c>
      <c r="AA62" s="9" t="s">
        <v>1291</v>
      </c>
      <c r="AB62" s="9" t="s">
        <v>468</v>
      </c>
      <c r="AC62" s="9" t="s">
        <v>726</v>
      </c>
      <c r="AD62" s="20" t="s">
        <v>726</v>
      </c>
      <c r="AE62" s="9" t="s">
        <v>111</v>
      </c>
      <c r="AF62" s="9"/>
      <c r="AG62" s="9" t="s">
        <v>759</v>
      </c>
      <c r="AH62" s="9"/>
      <c r="AI62" s="9"/>
      <c r="AJ62" s="9"/>
      <c r="AK62" s="9"/>
      <c r="AL62" s="9"/>
      <c r="AM62" s="9"/>
      <c r="AN62" s="9"/>
      <c r="AO62" s="9"/>
      <c r="AP62" s="9"/>
      <c r="AQ62" s="9"/>
      <c r="AR62" s="9" t="s">
        <v>824</v>
      </c>
      <c r="AS62" s="9" t="s">
        <v>1292</v>
      </c>
      <c r="AT62" s="9"/>
      <c r="AU62" s="9" t="s">
        <v>116</v>
      </c>
      <c r="AV62" s="9"/>
      <c r="AW62" s="9" t="s">
        <v>199</v>
      </c>
      <c r="AX62" s="8" t="s">
        <v>1293</v>
      </c>
      <c r="AY62" s="9" t="s">
        <v>1294</v>
      </c>
      <c r="AZ62" s="9" t="s">
        <v>1295</v>
      </c>
      <c r="BA62" s="9" t="s">
        <v>134</v>
      </c>
      <c r="BB62" s="18" t="s">
        <v>1296</v>
      </c>
      <c r="BC62" s="18" t="s">
        <v>136</v>
      </c>
      <c r="BD62" s="8" t="s">
        <v>111</v>
      </c>
      <c r="BE62" s="11" t="s">
        <v>111</v>
      </c>
      <c r="BF62" s="11" t="s">
        <v>111</v>
      </c>
      <c r="BG62" s="9" t="s">
        <v>111</v>
      </c>
      <c r="BH62" s="9" t="s">
        <v>129</v>
      </c>
      <c r="BI62" s="9" t="s">
        <v>808</v>
      </c>
      <c r="BJ62" s="28" t="s">
        <v>1297</v>
      </c>
      <c r="BK62" s="9" t="s">
        <v>140</v>
      </c>
      <c r="BL62" s="8" t="s">
        <v>1298</v>
      </c>
      <c r="BM62" s="15" t="s">
        <v>1299</v>
      </c>
      <c r="BN62" s="15" t="s">
        <v>1300</v>
      </c>
      <c r="BO62" s="9" t="s">
        <v>562</v>
      </c>
      <c r="BP62" s="9" t="s">
        <v>140</v>
      </c>
      <c r="BQ62" s="9">
        <v>4.0</v>
      </c>
      <c r="BR62" s="9">
        <v>16.0</v>
      </c>
      <c r="BS62" s="9" t="s">
        <v>143</v>
      </c>
      <c r="BT62" s="9">
        <v>3.0</v>
      </c>
      <c r="BU62" s="9" t="s">
        <v>116</v>
      </c>
      <c r="BV62" s="9" t="s">
        <v>140</v>
      </c>
      <c r="BW62" s="9" t="s">
        <v>1301</v>
      </c>
      <c r="BX62" s="9" t="s">
        <v>747</v>
      </c>
      <c r="BY62" s="9" t="s">
        <v>1302</v>
      </c>
      <c r="BZ62" s="9" t="s">
        <v>140</v>
      </c>
      <c r="CA62" s="9" t="s">
        <v>1303</v>
      </c>
      <c r="CB62" s="9"/>
      <c r="CC62" s="9" t="s">
        <v>140</v>
      </c>
      <c r="CD62" s="9" t="s">
        <v>1304</v>
      </c>
      <c r="CE62" s="9" t="s">
        <v>140</v>
      </c>
      <c r="CF62" s="9" t="s">
        <v>1305</v>
      </c>
      <c r="CG62" s="9" t="s">
        <v>140</v>
      </c>
      <c r="CH62" s="9" t="s">
        <v>140</v>
      </c>
      <c r="CI62" s="9" t="s">
        <v>750</v>
      </c>
      <c r="CJ62" s="9" t="s">
        <v>140</v>
      </c>
      <c r="CK62" s="9" t="s">
        <v>1306</v>
      </c>
      <c r="CL62" s="9" t="s">
        <v>140</v>
      </c>
      <c r="CM62" s="9" t="s">
        <v>1307</v>
      </c>
      <c r="CN62" s="9" t="s">
        <v>1213</v>
      </c>
      <c r="CO62" s="9"/>
      <c r="CP62" s="9" t="s">
        <v>116</v>
      </c>
      <c r="CQ62" s="9" t="s">
        <v>129</v>
      </c>
      <c r="CR62" s="9" t="s">
        <v>116</v>
      </c>
      <c r="CS62" s="9" t="s">
        <v>129</v>
      </c>
      <c r="CT62" s="13">
        <f t="shared" si="10"/>
        <v>1</v>
      </c>
      <c r="CU62" s="13">
        <f t="shared" si="11"/>
        <v>1</v>
      </c>
      <c r="CV62" s="13">
        <f t="shared" si="4"/>
        <v>1</v>
      </c>
      <c r="CW62" s="13">
        <f t="shared" si="5"/>
        <v>1</v>
      </c>
      <c r="CX62" s="13">
        <f t="shared" si="6"/>
        <v>0</v>
      </c>
      <c r="CY62" s="13">
        <f t="shared" si="7"/>
        <v>1</v>
      </c>
      <c r="CZ62" s="13">
        <f t="shared" si="8"/>
        <v>1</v>
      </c>
      <c r="DA62" s="13">
        <f t="shared" si="9"/>
        <v>0</v>
      </c>
      <c r="DB62" s="7"/>
      <c r="DC62" s="7"/>
      <c r="DD62" s="7"/>
      <c r="DE62" s="7"/>
      <c r="DF62" s="7"/>
      <c r="DG62" s="7"/>
      <c r="DH62" s="7"/>
      <c r="DI62" s="7"/>
      <c r="DJ62" s="7"/>
      <c r="DK62" s="7"/>
    </row>
    <row r="63">
      <c r="A63" s="28" t="s">
        <v>1308</v>
      </c>
      <c r="B63" s="28">
        <v>2010.0</v>
      </c>
      <c r="C63" s="20" t="s">
        <v>1309</v>
      </c>
      <c r="D63" s="9" t="s">
        <v>1310</v>
      </c>
      <c r="E63" s="9"/>
      <c r="F63" s="28" t="s">
        <v>958</v>
      </c>
      <c r="G63" s="28" t="s">
        <v>154</v>
      </c>
      <c r="H63" s="19" t="s">
        <v>116</v>
      </c>
      <c r="I63" s="8" t="s">
        <v>112</v>
      </c>
      <c r="J63" s="8" t="str">
        <f t="shared" si="1"/>
        <v>Government</v>
      </c>
      <c r="K63" s="8" t="s">
        <v>1311</v>
      </c>
      <c r="L63" s="8" t="s">
        <v>219</v>
      </c>
      <c r="M63" s="9" t="s">
        <v>115</v>
      </c>
      <c r="N63" s="9" t="s">
        <v>115</v>
      </c>
      <c r="O63" s="9" t="s">
        <v>111</v>
      </c>
      <c r="P63" s="9" t="s">
        <v>116</v>
      </c>
      <c r="Q63" s="9" t="s">
        <v>111</v>
      </c>
      <c r="R63" s="9" t="s">
        <v>140</v>
      </c>
      <c r="S63" s="9">
        <v>47.0</v>
      </c>
      <c r="T63" s="9">
        <v>47.0</v>
      </c>
      <c r="U63" s="9">
        <v>100.0</v>
      </c>
      <c r="V63" s="9" t="s">
        <v>129</v>
      </c>
      <c r="W63" s="9">
        <v>31.0</v>
      </c>
      <c r="X63" s="9" t="s">
        <v>111</v>
      </c>
      <c r="Y63" s="19" t="s">
        <v>118</v>
      </c>
      <c r="Z63" s="9" t="s">
        <v>160</v>
      </c>
      <c r="AA63" s="19" t="s">
        <v>1165</v>
      </c>
      <c r="AB63" s="19" t="s">
        <v>468</v>
      </c>
      <c r="AC63" s="9" t="s">
        <v>726</v>
      </c>
      <c r="AD63" s="18" t="s">
        <v>726</v>
      </c>
      <c r="AE63" s="9" t="s">
        <v>124</v>
      </c>
      <c r="AF63" s="9" t="s">
        <v>1312</v>
      </c>
      <c r="AG63" s="9" t="s">
        <v>1144</v>
      </c>
      <c r="AH63" s="9" t="s">
        <v>728</v>
      </c>
      <c r="AI63" s="9"/>
      <c r="AJ63" s="9"/>
      <c r="AK63" s="9"/>
      <c r="AL63" s="9"/>
      <c r="AM63" s="9"/>
      <c r="AN63" s="9"/>
      <c r="AO63" s="9"/>
      <c r="AP63" s="9"/>
      <c r="AQ63" s="9"/>
      <c r="AR63" s="9" t="s">
        <v>824</v>
      </c>
      <c r="AS63" s="9" t="s">
        <v>1313</v>
      </c>
      <c r="AT63" s="9"/>
      <c r="AU63" s="9" t="s">
        <v>116</v>
      </c>
      <c r="AV63" s="9"/>
      <c r="AW63" s="9" t="s">
        <v>199</v>
      </c>
      <c r="AX63" s="8" t="s">
        <v>1314</v>
      </c>
      <c r="AY63" s="9" t="s">
        <v>1315</v>
      </c>
      <c r="AZ63" s="9" t="s">
        <v>1316</v>
      </c>
      <c r="BA63" s="9" t="s">
        <v>134</v>
      </c>
      <c r="BB63" s="18" t="s">
        <v>1317</v>
      </c>
      <c r="BC63" s="18" t="s">
        <v>136</v>
      </c>
      <c r="BD63" s="8" t="s">
        <v>1318</v>
      </c>
      <c r="BE63" s="11" t="s">
        <v>1319</v>
      </c>
      <c r="BF63" s="11" t="s">
        <v>740</v>
      </c>
      <c r="BG63" s="9" t="s">
        <v>550</v>
      </c>
      <c r="BH63" s="9" t="s">
        <v>129</v>
      </c>
      <c r="BI63" s="9" t="s">
        <v>808</v>
      </c>
      <c r="BJ63" s="28" t="s">
        <v>1320</v>
      </c>
      <c r="BK63" s="9" t="s">
        <v>140</v>
      </c>
      <c r="BL63" s="8" t="s">
        <v>1321</v>
      </c>
      <c r="BM63" s="15" t="s">
        <v>1322</v>
      </c>
      <c r="BN63" s="15" t="s">
        <v>1323</v>
      </c>
      <c r="BO63" s="9" t="s">
        <v>140</v>
      </c>
      <c r="BP63" s="9" t="s">
        <v>140</v>
      </c>
      <c r="BQ63" s="9" t="s">
        <v>1324</v>
      </c>
      <c r="BR63" s="9">
        <v>5.0</v>
      </c>
      <c r="BS63" s="9" t="s">
        <v>771</v>
      </c>
      <c r="BT63" s="9">
        <v>3.0</v>
      </c>
      <c r="BU63" s="9" t="s">
        <v>116</v>
      </c>
      <c r="BV63" s="9" t="s">
        <v>140</v>
      </c>
      <c r="BW63" s="9" t="s">
        <v>1325</v>
      </c>
      <c r="BX63" s="9" t="s">
        <v>182</v>
      </c>
      <c r="BY63" s="9" t="s">
        <v>986</v>
      </c>
      <c r="BZ63" s="9" t="s">
        <v>140</v>
      </c>
      <c r="CA63" s="9" t="s">
        <v>1326</v>
      </c>
      <c r="CB63" s="9"/>
      <c r="CC63" s="9" t="s">
        <v>140</v>
      </c>
      <c r="CD63" s="9" t="s">
        <v>1327</v>
      </c>
      <c r="CE63" s="9" t="s">
        <v>140</v>
      </c>
      <c r="CF63" s="9" t="s">
        <v>1328</v>
      </c>
      <c r="CG63" s="9" t="s">
        <v>140</v>
      </c>
      <c r="CH63" s="9" t="s">
        <v>140</v>
      </c>
      <c r="CI63" s="9" t="s">
        <v>1329</v>
      </c>
      <c r="CJ63" s="9" t="s">
        <v>140</v>
      </c>
      <c r="CK63" s="9" t="s">
        <v>818</v>
      </c>
      <c r="CL63" s="9" t="s">
        <v>140</v>
      </c>
      <c r="CM63" s="9" t="s">
        <v>1330</v>
      </c>
      <c r="CN63" s="9" t="s">
        <v>1331</v>
      </c>
      <c r="CO63" s="9"/>
      <c r="CP63" s="9" t="s">
        <v>116</v>
      </c>
      <c r="CQ63" s="9" t="s">
        <v>129</v>
      </c>
      <c r="CR63" s="9" t="s">
        <v>116</v>
      </c>
      <c r="CS63" s="9" t="s">
        <v>129</v>
      </c>
      <c r="CT63" s="13">
        <f t="shared" si="10"/>
        <v>1</v>
      </c>
      <c r="CU63" s="13">
        <f t="shared" si="11"/>
        <v>1</v>
      </c>
      <c r="CV63" s="13">
        <f t="shared" si="4"/>
        <v>1</v>
      </c>
      <c r="CW63" s="13">
        <f t="shared" si="5"/>
        <v>1</v>
      </c>
      <c r="CX63" s="13">
        <f t="shared" si="6"/>
        <v>0</v>
      </c>
      <c r="CY63" s="13">
        <f t="shared" si="7"/>
        <v>1</v>
      </c>
      <c r="CZ63" s="13">
        <f t="shared" si="8"/>
        <v>1</v>
      </c>
      <c r="DA63" s="13">
        <f t="shared" si="9"/>
        <v>0</v>
      </c>
      <c r="DB63" s="7"/>
      <c r="DC63" s="7"/>
      <c r="DD63" s="7"/>
      <c r="DE63" s="7"/>
      <c r="DF63" s="7"/>
      <c r="DG63" s="7"/>
      <c r="DH63" s="7"/>
      <c r="DI63" s="7"/>
      <c r="DJ63" s="7"/>
      <c r="DK63" s="7"/>
    </row>
    <row r="64">
      <c r="A64" s="11" t="s">
        <v>1332</v>
      </c>
      <c r="B64" s="9">
        <v>2009.0</v>
      </c>
      <c r="C64" s="14" t="s">
        <v>1333</v>
      </c>
      <c r="D64" s="9" t="s">
        <v>1334</v>
      </c>
      <c r="E64" s="9" t="s">
        <v>1335</v>
      </c>
      <c r="F64" s="9" t="s">
        <v>109</v>
      </c>
      <c r="G64" s="9" t="s">
        <v>1336</v>
      </c>
      <c r="H64" s="9" t="s">
        <v>116</v>
      </c>
      <c r="I64" s="8" t="s">
        <v>155</v>
      </c>
      <c r="J64" s="8" t="str">
        <f t="shared" si="1"/>
        <v>Industry</v>
      </c>
      <c r="K64" s="8" t="s">
        <v>1337</v>
      </c>
      <c r="L64" s="8" t="s">
        <v>114</v>
      </c>
      <c r="M64" s="9" t="s">
        <v>115</v>
      </c>
      <c r="N64" s="9" t="s">
        <v>115</v>
      </c>
      <c r="O64" s="8" t="s">
        <v>111</v>
      </c>
      <c r="P64" s="9" t="s">
        <v>116</v>
      </c>
      <c r="Q64" s="9" t="s">
        <v>140</v>
      </c>
      <c r="R64" s="9" t="s">
        <v>140</v>
      </c>
      <c r="S64" s="9">
        <v>93.0</v>
      </c>
      <c r="T64" s="9">
        <v>87.0</v>
      </c>
      <c r="U64" s="9" t="s">
        <v>117</v>
      </c>
      <c r="V64" s="9" t="s">
        <v>129</v>
      </c>
      <c r="W64" s="9" t="s">
        <v>111</v>
      </c>
      <c r="X64" s="9" t="s">
        <v>111</v>
      </c>
      <c r="Y64" s="9" t="s">
        <v>118</v>
      </c>
      <c r="Z64" s="9" t="s">
        <v>119</v>
      </c>
      <c r="AA64" s="9" t="s">
        <v>622</v>
      </c>
      <c r="AB64" s="9" t="s">
        <v>313</v>
      </c>
      <c r="AC64" s="9" t="s">
        <v>122</v>
      </c>
      <c r="AD64" s="11" t="s">
        <v>123</v>
      </c>
      <c r="AE64" s="9" t="s">
        <v>124</v>
      </c>
      <c r="AF64" s="9"/>
      <c r="AG64" s="9" t="s">
        <v>196</v>
      </c>
      <c r="AH64" s="9" t="s">
        <v>1338</v>
      </c>
      <c r="AI64" s="9" t="s">
        <v>1339</v>
      </c>
      <c r="AJ64" s="9" t="s">
        <v>128</v>
      </c>
      <c r="AK64" s="9"/>
      <c r="AL64" s="9"/>
      <c r="AM64" s="9"/>
      <c r="AN64" s="9"/>
      <c r="AO64" s="9"/>
      <c r="AP64" s="9"/>
      <c r="AQ64" s="9"/>
      <c r="AR64" s="9" t="s">
        <v>116</v>
      </c>
      <c r="AS64" s="9"/>
      <c r="AT64" s="9"/>
      <c r="AU64" s="9"/>
      <c r="AV64" s="9"/>
      <c r="AW64" s="9" t="s">
        <v>170</v>
      </c>
      <c r="AX64" s="8" t="s">
        <v>1340</v>
      </c>
      <c r="AY64" s="9" t="s">
        <v>1341</v>
      </c>
      <c r="AZ64" s="9" t="s">
        <v>111</v>
      </c>
      <c r="BA64" s="9" t="s">
        <v>111</v>
      </c>
      <c r="BB64" s="11" t="s">
        <v>1342</v>
      </c>
      <c r="BC64" s="11" t="s">
        <v>136</v>
      </c>
      <c r="BD64" s="8" t="s">
        <v>1343</v>
      </c>
      <c r="BE64" s="11" t="s">
        <v>1344</v>
      </c>
      <c r="BF64" s="11" t="s">
        <v>260</v>
      </c>
      <c r="BG64" s="9" t="s">
        <v>140</v>
      </c>
      <c r="BH64" s="9" t="s">
        <v>129</v>
      </c>
      <c r="BI64" s="9" t="s">
        <v>179</v>
      </c>
      <c r="BJ64" s="8" t="s">
        <v>1345</v>
      </c>
      <c r="BK64" s="9" t="s">
        <v>116</v>
      </c>
      <c r="BL64" s="8"/>
      <c r="BM64" s="11"/>
      <c r="BN64" s="11"/>
      <c r="BO64" s="9" t="s">
        <v>116</v>
      </c>
      <c r="BP64" s="9" t="s">
        <v>140</v>
      </c>
      <c r="BQ64" s="9" t="s">
        <v>111</v>
      </c>
      <c r="BR64" s="9">
        <v>4.0</v>
      </c>
      <c r="BS64" s="9" t="s">
        <v>323</v>
      </c>
      <c r="BT64" s="9">
        <v>2.0</v>
      </c>
      <c r="BU64" s="9" t="s">
        <v>116</v>
      </c>
      <c r="BV64" s="9" t="s">
        <v>116</v>
      </c>
      <c r="BW64" s="9"/>
      <c r="BX64" s="9" t="s">
        <v>182</v>
      </c>
      <c r="BY64" s="9" t="s">
        <v>361</v>
      </c>
      <c r="BZ64" s="9" t="s">
        <v>116</v>
      </c>
      <c r="CA64" s="9"/>
      <c r="CB64" s="9" t="s">
        <v>1346</v>
      </c>
      <c r="CC64" s="9" t="s">
        <v>116</v>
      </c>
      <c r="CD64" s="9"/>
      <c r="CE64" s="9" t="s">
        <v>116</v>
      </c>
      <c r="CF64" s="9" t="s">
        <v>129</v>
      </c>
      <c r="CG64" s="9" t="s">
        <v>116</v>
      </c>
      <c r="CH64" s="9" t="s">
        <v>116</v>
      </c>
      <c r="CI64" s="9"/>
      <c r="CJ64" s="9" t="s">
        <v>116</v>
      </c>
      <c r="CK64" s="9" t="s">
        <v>129</v>
      </c>
      <c r="CL64" s="9" t="s">
        <v>140</v>
      </c>
      <c r="CM64" s="9" t="s">
        <v>1347</v>
      </c>
      <c r="CN64" s="9" t="s">
        <v>140</v>
      </c>
      <c r="CO64" s="9" t="s">
        <v>1348</v>
      </c>
      <c r="CP64" s="9" t="s">
        <v>116</v>
      </c>
      <c r="CQ64" s="9"/>
      <c r="CR64" s="9" t="s">
        <v>116</v>
      </c>
      <c r="CS64" s="9"/>
      <c r="CT64" s="13">
        <f t="shared" si="10"/>
        <v>0</v>
      </c>
      <c r="CU64" s="13">
        <f t="shared" si="11"/>
        <v>0</v>
      </c>
      <c r="CV64" s="13">
        <f t="shared" si="4"/>
        <v>0</v>
      </c>
      <c r="CW64" s="13">
        <f t="shared" si="5"/>
        <v>1</v>
      </c>
      <c r="CX64" s="13">
        <f t="shared" si="6"/>
        <v>0</v>
      </c>
      <c r="CY64" s="13">
        <f t="shared" si="7"/>
        <v>0</v>
      </c>
      <c r="CZ64" s="13">
        <f t="shared" si="8"/>
        <v>0</v>
      </c>
      <c r="DA64" s="13">
        <f t="shared" si="9"/>
        <v>0</v>
      </c>
      <c r="DB64" s="7"/>
      <c r="DC64" s="7"/>
      <c r="DD64" s="7"/>
      <c r="DE64" s="7"/>
      <c r="DF64" s="7"/>
      <c r="DG64" s="7"/>
      <c r="DH64" s="7"/>
      <c r="DI64" s="7"/>
      <c r="DJ64" s="7"/>
      <c r="DK64" s="7"/>
    </row>
    <row r="65">
      <c r="A65" s="28" t="s">
        <v>1349</v>
      </c>
      <c r="B65" s="28">
        <v>2002.0</v>
      </c>
      <c r="C65" s="20" t="s">
        <v>1350</v>
      </c>
      <c r="D65" s="9" t="s">
        <v>1351</v>
      </c>
      <c r="E65" s="9"/>
      <c r="F65" s="28" t="s">
        <v>109</v>
      </c>
      <c r="G65" s="28" t="s">
        <v>1352</v>
      </c>
      <c r="H65" s="19" t="s">
        <v>116</v>
      </c>
      <c r="I65" s="9" t="s">
        <v>422</v>
      </c>
      <c r="J65" s="8" t="str">
        <f t="shared" si="1"/>
        <v>None reported</v>
      </c>
      <c r="K65" s="9"/>
      <c r="L65" s="9" t="s">
        <v>114</v>
      </c>
      <c r="M65" s="9" t="s">
        <v>115</v>
      </c>
      <c r="N65" s="9" t="s">
        <v>115</v>
      </c>
      <c r="O65" s="9" t="s">
        <v>111</v>
      </c>
      <c r="P65" s="9" t="s">
        <v>116</v>
      </c>
      <c r="Q65" s="9" t="s">
        <v>111</v>
      </c>
      <c r="R65" s="9" t="s">
        <v>111</v>
      </c>
      <c r="S65" s="9">
        <v>64.0</v>
      </c>
      <c r="T65" s="9">
        <v>20.0</v>
      </c>
      <c r="U65" s="9" t="s">
        <v>158</v>
      </c>
      <c r="V65" s="9">
        <v>20.0</v>
      </c>
      <c r="W65" s="9">
        <f>14+13</f>
        <v>27</v>
      </c>
      <c r="X65" s="9" t="s">
        <v>111</v>
      </c>
      <c r="Y65" s="9" t="s">
        <v>192</v>
      </c>
      <c r="Z65" s="9" t="s">
        <v>119</v>
      </c>
      <c r="AA65" s="9" t="s">
        <v>1353</v>
      </c>
      <c r="AB65" s="9" t="s">
        <v>422</v>
      </c>
      <c r="AC65" s="9" t="s">
        <v>726</v>
      </c>
      <c r="AD65" s="18" t="s">
        <v>726</v>
      </c>
      <c r="AE65" s="9" t="s">
        <v>124</v>
      </c>
      <c r="AF65" s="9" t="s">
        <v>1354</v>
      </c>
      <c r="AG65" s="9" t="s">
        <v>1143</v>
      </c>
      <c r="AH65" s="9" t="s">
        <v>731</v>
      </c>
      <c r="AI65" s="9" t="s">
        <v>1355</v>
      </c>
      <c r="AJ65" s="9" t="s">
        <v>847</v>
      </c>
      <c r="AK65" s="9" t="s">
        <v>800</v>
      </c>
      <c r="AL65" s="9" t="s">
        <v>1356</v>
      </c>
      <c r="AM65" s="9" t="s">
        <v>1144</v>
      </c>
      <c r="AN65" s="9" t="s">
        <v>729</v>
      </c>
      <c r="AO65" s="9" t="s">
        <v>1357</v>
      </c>
      <c r="AP65" s="9"/>
      <c r="AQ65" s="9"/>
      <c r="AR65" s="9" t="s">
        <v>165</v>
      </c>
      <c r="AS65" s="9" t="s">
        <v>1358</v>
      </c>
      <c r="AT65" s="9" t="s">
        <v>167</v>
      </c>
      <c r="AU65" s="9" t="s">
        <v>116</v>
      </c>
      <c r="AV65" s="9" t="s">
        <v>169</v>
      </c>
      <c r="AW65" s="9" t="s">
        <v>199</v>
      </c>
      <c r="AX65" s="8" t="s">
        <v>1359</v>
      </c>
      <c r="AY65" s="9" t="s">
        <v>1360</v>
      </c>
      <c r="AZ65" s="9">
        <v>3.0</v>
      </c>
      <c r="BA65" s="9" t="s">
        <v>173</v>
      </c>
      <c r="BB65" s="18" t="s">
        <v>1361</v>
      </c>
      <c r="BC65" s="18" t="s">
        <v>257</v>
      </c>
      <c r="BD65" s="8" t="s">
        <v>1362</v>
      </c>
      <c r="BE65" s="11" t="s">
        <v>1363</v>
      </c>
      <c r="BF65" s="11" t="s">
        <v>1364</v>
      </c>
      <c r="BG65" s="9" t="s">
        <v>140</v>
      </c>
      <c r="BH65" s="9" t="s">
        <v>129</v>
      </c>
      <c r="BI65" s="9" t="s">
        <v>1365</v>
      </c>
      <c r="BJ65" s="28" t="s">
        <v>1366</v>
      </c>
      <c r="BK65" s="9" t="s">
        <v>140</v>
      </c>
      <c r="BL65" s="8" t="s">
        <v>1367</v>
      </c>
      <c r="BM65" s="15" t="s">
        <v>1368</v>
      </c>
      <c r="BN65" s="15" t="s">
        <v>1369</v>
      </c>
      <c r="BO65" s="9" t="s">
        <v>116</v>
      </c>
      <c r="BP65" s="9" t="s">
        <v>533</v>
      </c>
      <c r="BQ65" s="9">
        <v>1.0</v>
      </c>
      <c r="BR65" s="9">
        <v>1.0</v>
      </c>
      <c r="BS65" s="9" t="s">
        <v>263</v>
      </c>
      <c r="BT65" s="9">
        <v>1.0</v>
      </c>
      <c r="BU65" s="9" t="s">
        <v>111</v>
      </c>
      <c r="BV65" s="9" t="s">
        <v>116</v>
      </c>
      <c r="BW65" s="9" t="s">
        <v>129</v>
      </c>
      <c r="BX65" s="9" t="s">
        <v>182</v>
      </c>
      <c r="BY65" s="9" t="s">
        <v>1370</v>
      </c>
      <c r="BZ65" s="9" t="s">
        <v>140</v>
      </c>
      <c r="CA65" s="9" t="s">
        <v>1371</v>
      </c>
      <c r="CB65" s="9"/>
      <c r="CC65" s="9" t="s">
        <v>140</v>
      </c>
      <c r="CD65" s="9" t="s">
        <v>1372</v>
      </c>
      <c r="CE65" s="9" t="s">
        <v>140</v>
      </c>
      <c r="CF65" s="9" t="s">
        <v>1373</v>
      </c>
      <c r="CG65" s="9" t="s">
        <v>140</v>
      </c>
      <c r="CH65" s="9" t="s">
        <v>140</v>
      </c>
      <c r="CI65" s="9" t="s">
        <v>750</v>
      </c>
      <c r="CJ65" s="9" t="s">
        <v>140</v>
      </c>
      <c r="CK65" s="9" t="s">
        <v>818</v>
      </c>
      <c r="CL65" s="9" t="s">
        <v>116</v>
      </c>
      <c r="CM65" s="9"/>
      <c r="CN65" s="9"/>
      <c r="CO65" s="9"/>
      <c r="CP65" s="9" t="s">
        <v>140</v>
      </c>
      <c r="CQ65" s="9" t="s">
        <v>1374</v>
      </c>
      <c r="CR65" s="9" t="s">
        <v>116</v>
      </c>
      <c r="CS65" s="9" t="s">
        <v>129</v>
      </c>
      <c r="CT65" s="13">
        <f t="shared" si="10"/>
        <v>1</v>
      </c>
      <c r="CU65" s="13">
        <f t="shared" si="11"/>
        <v>1</v>
      </c>
      <c r="CV65" s="13">
        <f t="shared" si="4"/>
        <v>1</v>
      </c>
      <c r="CW65" s="13">
        <f t="shared" si="5"/>
        <v>0</v>
      </c>
      <c r="CX65" s="13">
        <f t="shared" si="6"/>
        <v>1</v>
      </c>
      <c r="CY65" s="13">
        <f t="shared" si="7"/>
        <v>1</v>
      </c>
      <c r="CZ65" s="13">
        <f t="shared" si="8"/>
        <v>1</v>
      </c>
      <c r="DA65" s="13">
        <f t="shared" si="9"/>
        <v>0</v>
      </c>
      <c r="DB65" s="7"/>
      <c r="DC65" s="7"/>
      <c r="DD65" s="7"/>
      <c r="DE65" s="7"/>
      <c r="DF65" s="7"/>
      <c r="DG65" s="7"/>
      <c r="DH65" s="7"/>
      <c r="DI65" s="7"/>
      <c r="DJ65" s="7"/>
      <c r="DK65" s="7"/>
    </row>
    <row r="66">
      <c r="A66" s="19" t="s">
        <v>1375</v>
      </c>
      <c r="B66" s="28">
        <v>2000.0</v>
      </c>
      <c r="C66" s="20" t="s">
        <v>1376</v>
      </c>
      <c r="D66" s="9" t="s">
        <v>537</v>
      </c>
      <c r="E66" s="9" t="s">
        <v>1377</v>
      </c>
      <c r="F66" s="28" t="s">
        <v>109</v>
      </c>
      <c r="G66" s="28" t="s">
        <v>154</v>
      </c>
      <c r="H66" s="19" t="s">
        <v>116</v>
      </c>
      <c r="I66" s="9" t="s">
        <v>112</v>
      </c>
      <c r="J66" s="8" t="str">
        <f t="shared" si="1"/>
        <v>Government</v>
      </c>
      <c r="K66" s="9" t="s">
        <v>1378</v>
      </c>
      <c r="L66" s="9" t="s">
        <v>114</v>
      </c>
      <c r="M66" s="9" t="s">
        <v>1379</v>
      </c>
      <c r="N66" s="9" t="s">
        <v>115</v>
      </c>
      <c r="O66" s="9" t="s">
        <v>111</v>
      </c>
      <c r="P66" s="9" t="s">
        <v>116</v>
      </c>
      <c r="Q66" s="9" t="s">
        <v>140</v>
      </c>
      <c r="R66" s="9" t="s">
        <v>140</v>
      </c>
      <c r="S66" s="9">
        <v>107.0</v>
      </c>
      <c r="T66" s="9">
        <v>34.0</v>
      </c>
      <c r="U66" s="9" t="s">
        <v>158</v>
      </c>
      <c r="V66" s="9">
        <v>43.0</v>
      </c>
      <c r="W66" s="29">
        <f>0.449*S66</f>
        <v>48.043</v>
      </c>
      <c r="X66" s="9" t="s">
        <v>111</v>
      </c>
      <c r="Y66" s="28" t="s">
        <v>272</v>
      </c>
      <c r="Z66" s="9" t="s">
        <v>160</v>
      </c>
      <c r="AA66" s="9" t="s">
        <v>467</v>
      </c>
      <c r="AB66" s="9" t="s">
        <v>468</v>
      </c>
      <c r="AC66" s="9" t="s">
        <v>726</v>
      </c>
      <c r="AD66" s="18" t="s">
        <v>726</v>
      </c>
      <c r="AE66" s="19" t="s">
        <v>124</v>
      </c>
      <c r="AF66" s="19" t="s">
        <v>1380</v>
      </c>
      <c r="AG66" s="19" t="s">
        <v>733</v>
      </c>
      <c r="AH66" s="19" t="s">
        <v>800</v>
      </c>
      <c r="AI66" s="19" t="s">
        <v>1144</v>
      </c>
      <c r="AJ66" s="19" t="s">
        <v>1166</v>
      </c>
      <c r="AK66" s="19" t="s">
        <v>1381</v>
      </c>
      <c r="AL66" s="19"/>
      <c r="AM66" s="19"/>
      <c r="AN66" s="19"/>
      <c r="AO66" s="19"/>
      <c r="AP66" s="19"/>
      <c r="AQ66" s="19"/>
      <c r="AR66" s="9" t="s">
        <v>543</v>
      </c>
      <c r="AS66" s="9" t="s">
        <v>1382</v>
      </c>
      <c r="AT66" s="9" t="s">
        <v>167</v>
      </c>
      <c r="AU66" s="9" t="s">
        <v>116</v>
      </c>
      <c r="AV66" s="9" t="s">
        <v>169</v>
      </c>
      <c r="AW66" s="9" t="s">
        <v>199</v>
      </c>
      <c r="AX66" s="8" t="s">
        <v>1383</v>
      </c>
      <c r="AY66" s="9" t="s">
        <v>1005</v>
      </c>
      <c r="AZ66" s="9" t="s">
        <v>1384</v>
      </c>
      <c r="BA66" s="9" t="s">
        <v>134</v>
      </c>
      <c r="BB66" s="18" t="s">
        <v>1385</v>
      </c>
      <c r="BC66" s="18" t="s">
        <v>136</v>
      </c>
      <c r="BD66" s="8" t="s">
        <v>1386</v>
      </c>
      <c r="BE66" s="11" t="s">
        <v>1387</v>
      </c>
      <c r="BF66" s="11" t="s">
        <v>740</v>
      </c>
      <c r="BG66" s="9" t="s">
        <v>140</v>
      </c>
      <c r="BH66" s="9" t="s">
        <v>129</v>
      </c>
      <c r="BI66" s="9" t="s">
        <v>1388</v>
      </c>
      <c r="BJ66" s="28" t="s">
        <v>1389</v>
      </c>
      <c r="BK66" s="9" t="s">
        <v>116</v>
      </c>
      <c r="BL66" s="8"/>
      <c r="BM66" s="11"/>
      <c r="BN66" s="11"/>
      <c r="BO66" s="9" t="s">
        <v>116</v>
      </c>
      <c r="BP66" s="9" t="s">
        <v>140</v>
      </c>
      <c r="BQ66" s="9">
        <v>4.0</v>
      </c>
      <c r="BR66" s="9">
        <v>4.0</v>
      </c>
      <c r="BS66" s="9" t="s">
        <v>1390</v>
      </c>
      <c r="BT66" s="9">
        <v>2.0</v>
      </c>
      <c r="BU66" s="9" t="s">
        <v>140</v>
      </c>
      <c r="BV66" s="9" t="s">
        <v>140</v>
      </c>
      <c r="BW66" s="9" t="s">
        <v>1391</v>
      </c>
      <c r="BX66" s="9" t="s">
        <v>747</v>
      </c>
      <c r="BY66" s="9" t="s">
        <v>1208</v>
      </c>
      <c r="BZ66" s="9" t="s">
        <v>116</v>
      </c>
      <c r="CA66" s="9" t="s">
        <v>129</v>
      </c>
      <c r="CB66" s="9"/>
      <c r="CC66" s="9" t="s">
        <v>140</v>
      </c>
      <c r="CD66" s="9" t="s">
        <v>1392</v>
      </c>
      <c r="CE66" s="9" t="s">
        <v>116</v>
      </c>
      <c r="CF66" s="9" t="s">
        <v>129</v>
      </c>
      <c r="CG66" s="9" t="s">
        <v>140</v>
      </c>
      <c r="CH66" s="9" t="s">
        <v>140</v>
      </c>
      <c r="CI66" s="9" t="s">
        <v>1393</v>
      </c>
      <c r="CJ66" s="9" t="s">
        <v>140</v>
      </c>
      <c r="CK66" s="9" t="s">
        <v>1394</v>
      </c>
      <c r="CL66" s="9" t="s">
        <v>116</v>
      </c>
      <c r="CM66" s="9"/>
      <c r="CN66" s="9"/>
      <c r="CO66" s="9"/>
      <c r="CP66" s="9" t="s">
        <v>116</v>
      </c>
      <c r="CQ66" s="9" t="s">
        <v>129</v>
      </c>
      <c r="CR66" s="9" t="s">
        <v>116</v>
      </c>
      <c r="CS66" s="9" t="s">
        <v>129</v>
      </c>
      <c r="CT66" s="13">
        <f t="shared" si="10"/>
        <v>1</v>
      </c>
      <c r="CU66" s="13">
        <f t="shared" si="11"/>
        <v>0</v>
      </c>
      <c r="CV66" s="13">
        <f t="shared" si="4"/>
        <v>1</v>
      </c>
      <c r="CW66" s="13">
        <f t="shared" si="5"/>
        <v>0</v>
      </c>
      <c r="CX66" s="13">
        <f t="shared" si="6"/>
        <v>0</v>
      </c>
      <c r="CY66" s="13">
        <f t="shared" si="7"/>
        <v>1</v>
      </c>
      <c r="CZ66" s="13">
        <f t="shared" si="8"/>
        <v>1</v>
      </c>
      <c r="DA66" s="13">
        <f t="shared" si="9"/>
        <v>0</v>
      </c>
      <c r="DB66" s="7"/>
      <c r="DC66" s="7"/>
      <c r="DD66" s="7"/>
      <c r="DE66" s="7"/>
      <c r="DF66" s="7"/>
      <c r="DG66" s="7"/>
      <c r="DH66" s="7"/>
      <c r="DI66" s="7"/>
      <c r="DJ66" s="7"/>
      <c r="DK66" s="7"/>
    </row>
    <row r="67">
      <c r="A67" s="14" t="s">
        <v>1395</v>
      </c>
      <c r="B67" s="9">
        <v>2009.0</v>
      </c>
      <c r="C67" s="14" t="s">
        <v>1396</v>
      </c>
      <c r="D67" s="9" t="s">
        <v>1397</v>
      </c>
      <c r="E67" s="9" t="s">
        <v>1398</v>
      </c>
      <c r="F67" s="9" t="s">
        <v>109</v>
      </c>
      <c r="G67" s="9" t="s">
        <v>154</v>
      </c>
      <c r="H67" s="9" t="s">
        <v>111</v>
      </c>
      <c r="I67" s="8" t="s">
        <v>155</v>
      </c>
      <c r="J67" s="8" t="str">
        <f t="shared" si="1"/>
        <v>Industry</v>
      </c>
      <c r="K67" s="8" t="s">
        <v>1399</v>
      </c>
      <c r="L67" s="8" t="s">
        <v>157</v>
      </c>
      <c r="M67" s="9" t="s">
        <v>115</v>
      </c>
      <c r="N67" s="9" t="s">
        <v>115</v>
      </c>
      <c r="O67" s="8" t="s">
        <v>111</v>
      </c>
      <c r="P67" s="9" t="s">
        <v>140</v>
      </c>
      <c r="Q67" s="9" t="s">
        <v>140</v>
      </c>
      <c r="R67" s="9" t="s">
        <v>140</v>
      </c>
      <c r="S67" s="9">
        <v>228.0</v>
      </c>
      <c r="T67" s="9">
        <v>228.0</v>
      </c>
      <c r="U67" s="9">
        <v>100.0</v>
      </c>
      <c r="V67" s="9" t="s">
        <v>129</v>
      </c>
      <c r="W67" s="9" t="s">
        <v>111</v>
      </c>
      <c r="X67" s="9" t="s">
        <v>111</v>
      </c>
      <c r="Y67" s="9" t="s">
        <v>867</v>
      </c>
      <c r="Z67" s="9" t="s">
        <v>160</v>
      </c>
      <c r="AA67" s="9" t="s">
        <v>1400</v>
      </c>
      <c r="AB67" s="9" t="s">
        <v>758</v>
      </c>
      <c r="AC67" s="9" t="s">
        <v>122</v>
      </c>
      <c r="AD67" s="11" t="s">
        <v>245</v>
      </c>
      <c r="AE67" s="9" t="s">
        <v>124</v>
      </c>
      <c r="AF67" s="9"/>
      <c r="AG67" s="9" t="s">
        <v>1037</v>
      </c>
      <c r="AH67" s="9" t="s">
        <v>248</v>
      </c>
      <c r="AI67" s="9" t="s">
        <v>249</v>
      </c>
      <c r="AJ67" s="9" t="s">
        <v>250</v>
      </c>
      <c r="AK67" s="9" t="s">
        <v>247</v>
      </c>
      <c r="AL67" s="9" t="s">
        <v>1401</v>
      </c>
      <c r="AM67" s="9" t="s">
        <v>1402</v>
      </c>
      <c r="AN67" s="9" t="s">
        <v>1166</v>
      </c>
      <c r="AO67" s="9" t="s">
        <v>1403</v>
      </c>
      <c r="AP67" s="9" t="s">
        <v>1404</v>
      </c>
      <c r="AQ67" s="9" t="s">
        <v>1405</v>
      </c>
      <c r="AR67" s="9" t="s">
        <v>543</v>
      </c>
      <c r="AS67" s="9" t="s">
        <v>1406</v>
      </c>
      <c r="AT67" s="9" t="s">
        <v>167</v>
      </c>
      <c r="AU67" s="9" t="s">
        <v>116</v>
      </c>
      <c r="AV67" s="9" t="s">
        <v>169</v>
      </c>
      <c r="AW67" s="9" t="s">
        <v>472</v>
      </c>
      <c r="AX67" s="8" t="s">
        <v>1407</v>
      </c>
      <c r="AY67" s="9" t="s">
        <v>1408</v>
      </c>
      <c r="AZ67" s="9" t="s">
        <v>129</v>
      </c>
      <c r="BA67" s="9" t="s">
        <v>111</v>
      </c>
      <c r="BB67" s="11" t="s">
        <v>1409</v>
      </c>
      <c r="BC67" s="11" t="s">
        <v>257</v>
      </c>
      <c r="BD67" s="8" t="s">
        <v>1410</v>
      </c>
      <c r="BE67" s="11" t="s">
        <v>1411</v>
      </c>
      <c r="BF67" s="11" t="s">
        <v>260</v>
      </c>
      <c r="BG67" s="9" t="s">
        <v>140</v>
      </c>
      <c r="BH67" s="9" t="s">
        <v>140</v>
      </c>
      <c r="BI67" s="9" t="s">
        <v>179</v>
      </c>
      <c r="BJ67" s="8" t="s">
        <v>1412</v>
      </c>
      <c r="BK67" s="9" t="s">
        <v>140</v>
      </c>
      <c r="BL67" s="8" t="s">
        <v>1413</v>
      </c>
      <c r="BM67" s="15" t="s">
        <v>1414</v>
      </c>
      <c r="BN67" s="15" t="s">
        <v>1300</v>
      </c>
      <c r="BO67" s="9" t="s">
        <v>116</v>
      </c>
      <c r="BP67" s="9" t="s">
        <v>140</v>
      </c>
      <c r="BQ67" s="9" t="s">
        <v>111</v>
      </c>
      <c r="BR67" s="9">
        <v>4.0</v>
      </c>
      <c r="BS67" s="9" t="s">
        <v>1390</v>
      </c>
      <c r="BT67" s="9">
        <v>2.0</v>
      </c>
      <c r="BU67" s="9" t="s">
        <v>111</v>
      </c>
      <c r="BV67" s="9" t="s">
        <v>116</v>
      </c>
      <c r="BW67" s="9"/>
      <c r="BX67" s="9" t="s">
        <v>182</v>
      </c>
      <c r="BY67" s="9" t="s">
        <v>145</v>
      </c>
      <c r="BZ67" s="9" t="s">
        <v>116</v>
      </c>
      <c r="CA67" s="9"/>
      <c r="CB67" s="9"/>
      <c r="CC67" s="9" t="s">
        <v>116</v>
      </c>
      <c r="CD67" s="9"/>
      <c r="CE67" s="9" t="s">
        <v>140</v>
      </c>
      <c r="CF67" s="9" t="s">
        <v>1415</v>
      </c>
      <c r="CG67" s="9" t="s">
        <v>140</v>
      </c>
      <c r="CH67" s="9" t="s">
        <v>116</v>
      </c>
      <c r="CI67" s="9"/>
      <c r="CJ67" s="9" t="s">
        <v>116</v>
      </c>
      <c r="CK67" s="9" t="s">
        <v>129</v>
      </c>
      <c r="CL67" s="9" t="s">
        <v>116</v>
      </c>
      <c r="CM67" s="9"/>
      <c r="CN67" s="9"/>
      <c r="CO67" s="9"/>
      <c r="CP67" s="9" t="s">
        <v>116</v>
      </c>
      <c r="CQ67" s="9"/>
      <c r="CR67" s="9" t="s">
        <v>116</v>
      </c>
      <c r="CS67" s="9"/>
      <c r="CT67" s="13">
        <f t="shared" si="10"/>
        <v>0</v>
      </c>
      <c r="CU67" s="13">
        <f t="shared" si="11"/>
        <v>1</v>
      </c>
      <c r="CV67" s="13">
        <f t="shared" si="4"/>
        <v>1</v>
      </c>
      <c r="CW67" s="13">
        <f t="shared" si="5"/>
        <v>0</v>
      </c>
      <c r="CX67" s="13">
        <f t="shared" si="6"/>
        <v>0</v>
      </c>
      <c r="CY67" s="13">
        <f t="shared" si="7"/>
        <v>0</v>
      </c>
      <c r="CZ67" s="13">
        <f t="shared" si="8"/>
        <v>0</v>
      </c>
      <c r="DA67" s="13">
        <f t="shared" si="9"/>
        <v>0</v>
      </c>
      <c r="DB67" s="7"/>
      <c r="DC67" s="7"/>
      <c r="DD67" s="7"/>
      <c r="DE67" s="7"/>
      <c r="DF67" s="7"/>
      <c r="DG67" s="7"/>
      <c r="DH67" s="7"/>
      <c r="DI67" s="7"/>
      <c r="DJ67" s="7"/>
      <c r="DK67" s="7"/>
    </row>
    <row r="68">
      <c r="A68" s="9" t="s">
        <v>1416</v>
      </c>
      <c r="B68" s="12">
        <v>2012.0</v>
      </c>
      <c r="C68" s="12" t="s">
        <v>1417</v>
      </c>
      <c r="D68" s="9" t="s">
        <v>1418</v>
      </c>
      <c r="E68" s="9"/>
      <c r="F68" s="9" t="s">
        <v>109</v>
      </c>
      <c r="G68" s="9" t="s">
        <v>154</v>
      </c>
      <c r="H68" s="9" t="s">
        <v>116</v>
      </c>
      <c r="I68" s="9" t="s">
        <v>112</v>
      </c>
      <c r="J68" s="8" t="str">
        <f t="shared" si="1"/>
        <v>Government</v>
      </c>
      <c r="K68" s="9" t="s">
        <v>1419</v>
      </c>
      <c r="L68" s="9" t="s">
        <v>114</v>
      </c>
      <c r="M68" s="9" t="s">
        <v>115</v>
      </c>
      <c r="N68" s="9" t="s">
        <v>115</v>
      </c>
      <c r="O68" s="9" t="s">
        <v>111</v>
      </c>
      <c r="P68" s="9" t="s">
        <v>116</v>
      </c>
      <c r="Q68" s="9" t="s">
        <v>111</v>
      </c>
      <c r="R68" s="9" t="s">
        <v>111</v>
      </c>
      <c r="S68" s="9">
        <v>33.0</v>
      </c>
      <c r="T68" s="9">
        <v>17.0</v>
      </c>
      <c r="U68" s="9" t="s">
        <v>117</v>
      </c>
      <c r="V68" s="9">
        <v>16.0</v>
      </c>
      <c r="W68" s="9">
        <v>19.0</v>
      </c>
      <c r="X68" s="9" t="s">
        <v>111</v>
      </c>
      <c r="Y68" s="9" t="s">
        <v>272</v>
      </c>
      <c r="Z68" s="9" t="s">
        <v>160</v>
      </c>
      <c r="AA68" s="9" t="s">
        <v>1236</v>
      </c>
      <c r="AB68" s="9" t="s">
        <v>758</v>
      </c>
      <c r="AC68" s="9" t="s">
        <v>726</v>
      </c>
      <c r="AD68" s="9" t="s">
        <v>726</v>
      </c>
      <c r="AE68" s="9" t="s">
        <v>732</v>
      </c>
      <c r="AF68" s="9"/>
      <c r="AG68" s="9" t="s">
        <v>732</v>
      </c>
      <c r="AH68" s="9"/>
      <c r="AI68" s="9"/>
      <c r="AJ68" s="9"/>
      <c r="AK68" s="9"/>
      <c r="AL68" s="9"/>
      <c r="AM68" s="9"/>
      <c r="AN68" s="9"/>
      <c r="AO68" s="9"/>
      <c r="AP68" s="9"/>
      <c r="AQ68" s="9"/>
      <c r="AR68" s="9" t="s">
        <v>624</v>
      </c>
      <c r="AS68" s="9" t="s">
        <v>1420</v>
      </c>
      <c r="AT68" s="9" t="s">
        <v>167</v>
      </c>
      <c r="AU68" s="9" t="s">
        <v>116</v>
      </c>
      <c r="AV68" s="9" t="s">
        <v>169</v>
      </c>
      <c r="AW68" s="19" t="s">
        <v>472</v>
      </c>
      <c r="AX68" s="9" t="s">
        <v>1421</v>
      </c>
      <c r="AY68" s="9" t="s">
        <v>1422</v>
      </c>
      <c r="AZ68" s="9" t="s">
        <v>111</v>
      </c>
      <c r="BA68" s="9" t="s">
        <v>111</v>
      </c>
      <c r="BB68" s="9" t="s">
        <v>1423</v>
      </c>
      <c r="BC68" s="11" t="s">
        <v>175</v>
      </c>
      <c r="BD68" s="9" t="s">
        <v>1424</v>
      </c>
      <c r="BE68" s="11" t="s">
        <v>1425</v>
      </c>
      <c r="BF68" s="11" t="s">
        <v>605</v>
      </c>
      <c r="BG68" s="9" t="s">
        <v>140</v>
      </c>
      <c r="BH68" s="9" t="s">
        <v>116</v>
      </c>
      <c r="BI68" s="9" t="s">
        <v>1426</v>
      </c>
      <c r="BJ68" s="12" t="s">
        <v>1427</v>
      </c>
      <c r="BK68" s="9" t="s">
        <v>140</v>
      </c>
      <c r="BL68" s="9" t="s">
        <v>1428</v>
      </c>
      <c r="BM68" s="11" t="s">
        <v>1429</v>
      </c>
      <c r="BN68" s="11" t="s">
        <v>1430</v>
      </c>
      <c r="BO68" s="9" t="s">
        <v>116</v>
      </c>
      <c r="BP68" s="9" t="s">
        <v>116</v>
      </c>
      <c r="BQ68" s="9">
        <v>1.0</v>
      </c>
      <c r="BR68" s="9">
        <v>0.0</v>
      </c>
      <c r="BS68" s="9" t="s">
        <v>181</v>
      </c>
      <c r="BT68" s="9">
        <v>1.0</v>
      </c>
      <c r="BU68" s="9"/>
      <c r="BV68" s="9"/>
      <c r="BW68" s="9"/>
      <c r="BX68" s="9" t="s">
        <v>182</v>
      </c>
      <c r="BY68" s="9" t="s">
        <v>1100</v>
      </c>
      <c r="BZ68" s="9"/>
      <c r="CA68" s="9"/>
      <c r="CB68" s="9"/>
      <c r="CC68" s="9" t="s">
        <v>140</v>
      </c>
      <c r="CD68" s="9" t="s">
        <v>1431</v>
      </c>
      <c r="CE68" s="9" t="s">
        <v>140</v>
      </c>
      <c r="CF68" s="9" t="s">
        <v>1432</v>
      </c>
      <c r="CG68" s="9" t="s">
        <v>140</v>
      </c>
      <c r="CH68" s="9" t="s">
        <v>140</v>
      </c>
      <c r="CI68" s="9" t="s">
        <v>750</v>
      </c>
      <c r="CJ68" s="9" t="s">
        <v>140</v>
      </c>
      <c r="CK68" s="9" t="s">
        <v>1159</v>
      </c>
      <c r="CL68" s="9" t="s">
        <v>140</v>
      </c>
      <c r="CM68" s="9"/>
      <c r="CN68" s="9"/>
      <c r="CO68" s="9"/>
      <c r="CP68" s="9" t="s">
        <v>116</v>
      </c>
      <c r="CQ68" s="9"/>
      <c r="CR68" s="9" t="s">
        <v>116</v>
      </c>
      <c r="CS68" s="9"/>
      <c r="CT68" s="13">
        <f t="shared" si="10"/>
        <v>1</v>
      </c>
      <c r="CU68" s="13">
        <f t="shared" si="11"/>
        <v>1</v>
      </c>
      <c r="CV68" s="13">
        <f t="shared" si="4"/>
        <v>1</v>
      </c>
      <c r="CW68" s="13">
        <f t="shared" si="5"/>
        <v>1</v>
      </c>
      <c r="CX68" s="13">
        <f t="shared" si="6"/>
        <v>0</v>
      </c>
      <c r="CY68" s="13">
        <f t="shared" si="7"/>
        <v>1</v>
      </c>
      <c r="CZ68" s="13">
        <f t="shared" si="8"/>
        <v>1</v>
      </c>
      <c r="DA68" s="13">
        <f t="shared" si="9"/>
        <v>0</v>
      </c>
      <c r="DB68" s="7"/>
      <c r="DC68" s="7"/>
      <c r="DD68" s="7"/>
      <c r="DE68" s="7"/>
      <c r="DF68" s="7"/>
      <c r="DG68" s="7"/>
      <c r="DH68" s="7"/>
      <c r="DI68" s="7"/>
      <c r="DJ68" s="7"/>
      <c r="DK68" s="7"/>
    </row>
    <row r="69">
      <c r="A69" s="14" t="s">
        <v>1433</v>
      </c>
      <c r="B69" s="9">
        <v>2004.0</v>
      </c>
      <c r="C69" s="14" t="s">
        <v>1434</v>
      </c>
      <c r="D69" s="9" t="s">
        <v>1435</v>
      </c>
      <c r="E69" s="9"/>
      <c r="F69" s="9" t="s">
        <v>109</v>
      </c>
      <c r="G69" s="9" t="s">
        <v>154</v>
      </c>
      <c r="H69" s="9" t="s">
        <v>111</v>
      </c>
      <c r="I69" s="8" t="s">
        <v>191</v>
      </c>
      <c r="J69" s="8" t="str">
        <f t="shared" si="1"/>
        <v>Government</v>
      </c>
      <c r="K69" s="8" t="s">
        <v>1436</v>
      </c>
      <c r="L69" s="8" t="s">
        <v>557</v>
      </c>
      <c r="M69" s="9" t="s">
        <v>115</v>
      </c>
      <c r="N69" s="9" t="s">
        <v>115</v>
      </c>
      <c r="O69" s="8" t="s">
        <v>111</v>
      </c>
      <c r="P69" s="9" t="s">
        <v>116</v>
      </c>
      <c r="Q69" s="9" t="s">
        <v>111</v>
      </c>
      <c r="R69" s="9" t="s">
        <v>111</v>
      </c>
      <c r="S69" s="9">
        <v>15.0</v>
      </c>
      <c r="T69" s="9">
        <v>5.0</v>
      </c>
      <c r="U69" s="9" t="s">
        <v>158</v>
      </c>
      <c r="V69" s="9">
        <v>2.0</v>
      </c>
      <c r="W69" s="9" t="s">
        <v>111</v>
      </c>
      <c r="X69" s="9" t="s">
        <v>111</v>
      </c>
      <c r="Y69" s="9" t="s">
        <v>422</v>
      </c>
      <c r="Z69" s="9" t="s">
        <v>160</v>
      </c>
      <c r="AA69" s="9" t="s">
        <v>1437</v>
      </c>
      <c r="AB69" s="9" t="s">
        <v>383</v>
      </c>
      <c r="AC69" s="9" t="s">
        <v>122</v>
      </c>
      <c r="AD69" s="11" t="s">
        <v>123</v>
      </c>
      <c r="AE69" s="9" t="s">
        <v>124</v>
      </c>
      <c r="AF69" s="9"/>
      <c r="AG69" s="9" t="s">
        <v>689</v>
      </c>
      <c r="AH69" s="9" t="s">
        <v>125</v>
      </c>
      <c r="AI69" s="9" t="s">
        <v>126</v>
      </c>
      <c r="AJ69" s="9" t="s">
        <v>1438</v>
      </c>
      <c r="AK69" s="9" t="s">
        <v>196</v>
      </c>
      <c r="AL69" s="9"/>
      <c r="AM69" s="9"/>
      <c r="AN69" s="9"/>
      <c r="AO69" s="9"/>
      <c r="AP69" s="9"/>
      <c r="AQ69" s="9"/>
      <c r="AR69" s="9" t="s">
        <v>165</v>
      </c>
      <c r="AS69" s="9" t="s">
        <v>1439</v>
      </c>
      <c r="AT69" s="9" t="s">
        <v>167</v>
      </c>
      <c r="AU69" s="9" t="s">
        <v>116</v>
      </c>
      <c r="AV69" s="9" t="s">
        <v>169</v>
      </c>
      <c r="AW69" s="9" t="s">
        <v>170</v>
      </c>
      <c r="AX69" s="8" t="s">
        <v>1440</v>
      </c>
      <c r="AY69" s="9" t="s">
        <v>1441</v>
      </c>
      <c r="AZ69" s="9" t="s">
        <v>111</v>
      </c>
      <c r="BA69" s="9" t="s">
        <v>111</v>
      </c>
      <c r="BB69" s="11" t="s">
        <v>1442</v>
      </c>
      <c r="BC69" s="11" t="s">
        <v>175</v>
      </c>
      <c r="BD69" s="8" t="s">
        <v>1443</v>
      </c>
      <c r="BE69" s="11" t="s">
        <v>1444</v>
      </c>
      <c r="BF69" s="11" t="s">
        <v>178</v>
      </c>
      <c r="BG69" s="9" t="s">
        <v>140</v>
      </c>
      <c r="BH69" s="9" t="s">
        <v>129</v>
      </c>
      <c r="BI69" s="9" t="s">
        <v>1445</v>
      </c>
      <c r="BJ69" s="8" t="s">
        <v>1446</v>
      </c>
      <c r="BK69" s="9" t="s">
        <v>116</v>
      </c>
      <c r="BL69" s="8"/>
      <c r="BM69" s="11"/>
      <c r="BN69" s="11"/>
      <c r="BO69" s="9" t="s">
        <v>116</v>
      </c>
      <c r="BP69" s="9" t="s">
        <v>140</v>
      </c>
      <c r="BQ69" s="9" t="s">
        <v>111</v>
      </c>
      <c r="BR69" s="9" t="s">
        <v>111</v>
      </c>
      <c r="BS69" s="9" t="s">
        <v>937</v>
      </c>
      <c r="BT69" s="9" t="s">
        <v>111</v>
      </c>
      <c r="BU69" s="9" t="s">
        <v>111</v>
      </c>
      <c r="BV69" s="9" t="s">
        <v>116</v>
      </c>
      <c r="BW69" s="9"/>
      <c r="BX69" s="9" t="s">
        <v>434</v>
      </c>
      <c r="BY69" s="9" t="s">
        <v>434</v>
      </c>
      <c r="BZ69" s="9" t="s">
        <v>116</v>
      </c>
      <c r="CA69" s="9"/>
      <c r="CB69" s="9" t="s">
        <v>111</v>
      </c>
      <c r="CC69" s="9" t="s">
        <v>116</v>
      </c>
      <c r="CD69" s="9"/>
      <c r="CE69" s="9" t="s">
        <v>116</v>
      </c>
      <c r="CF69" s="9"/>
      <c r="CG69" s="9" t="s">
        <v>116</v>
      </c>
      <c r="CH69" s="9" t="s">
        <v>116</v>
      </c>
      <c r="CI69" s="9"/>
      <c r="CJ69" s="9" t="s">
        <v>116</v>
      </c>
      <c r="CK69" s="9"/>
      <c r="CL69" s="9" t="s">
        <v>116</v>
      </c>
      <c r="CM69" s="9"/>
      <c r="CN69" s="9"/>
      <c r="CO69" s="9"/>
      <c r="CP69" s="9" t="s">
        <v>116</v>
      </c>
      <c r="CQ69" s="9"/>
      <c r="CR69" s="9" t="s">
        <v>116</v>
      </c>
      <c r="CS69" s="9"/>
      <c r="CT69" s="13">
        <f t="shared" si="10"/>
        <v>0</v>
      </c>
      <c r="CU69" s="13">
        <f t="shared" si="11"/>
        <v>0</v>
      </c>
      <c r="CV69" s="13">
        <f t="shared" si="4"/>
        <v>0</v>
      </c>
      <c r="CW69" s="13">
        <f t="shared" si="5"/>
        <v>0</v>
      </c>
      <c r="CX69" s="13">
        <f t="shared" si="6"/>
        <v>0</v>
      </c>
      <c r="CY69" s="13">
        <f t="shared" si="7"/>
        <v>0</v>
      </c>
      <c r="CZ69" s="13">
        <f t="shared" si="8"/>
        <v>0</v>
      </c>
      <c r="DA69" s="13">
        <f t="shared" si="9"/>
        <v>0</v>
      </c>
      <c r="DB69" s="7"/>
      <c r="DC69" s="7"/>
      <c r="DD69" s="7"/>
      <c r="DE69" s="7"/>
      <c r="DF69" s="7"/>
      <c r="DG69" s="7"/>
      <c r="DH69" s="7"/>
      <c r="DI69" s="7"/>
      <c r="DJ69" s="7"/>
      <c r="DK69" s="7"/>
    </row>
    <row r="70">
      <c r="A70" s="14" t="s">
        <v>1447</v>
      </c>
      <c r="B70" s="9">
        <v>2002.0</v>
      </c>
      <c r="C70" s="14" t="s">
        <v>1448</v>
      </c>
      <c r="D70" s="9" t="s">
        <v>1310</v>
      </c>
      <c r="E70" s="9" t="s">
        <v>1449</v>
      </c>
      <c r="F70" s="9" t="s">
        <v>109</v>
      </c>
      <c r="G70" s="9" t="s">
        <v>154</v>
      </c>
      <c r="H70" s="9" t="s">
        <v>116</v>
      </c>
      <c r="I70" s="8" t="s">
        <v>112</v>
      </c>
      <c r="J70" s="8" t="str">
        <f t="shared" si="1"/>
        <v>Government</v>
      </c>
      <c r="K70" s="8" t="s">
        <v>1450</v>
      </c>
      <c r="L70" s="8" t="s">
        <v>114</v>
      </c>
      <c r="M70" s="9" t="s">
        <v>115</v>
      </c>
      <c r="N70" s="9" t="s">
        <v>115</v>
      </c>
      <c r="O70" s="8" t="s">
        <v>111</v>
      </c>
      <c r="P70" s="9" t="s">
        <v>116</v>
      </c>
      <c r="Q70" s="9" t="s">
        <v>111</v>
      </c>
      <c r="R70" s="9" t="s">
        <v>111</v>
      </c>
      <c r="S70" s="9">
        <v>22.0</v>
      </c>
      <c r="T70" s="9">
        <v>13.0</v>
      </c>
      <c r="U70" s="9" t="s">
        <v>117</v>
      </c>
      <c r="V70" s="9">
        <v>9.0</v>
      </c>
      <c r="W70" s="32">
        <f>0.59*S70</f>
        <v>12.98</v>
      </c>
      <c r="X70" s="9">
        <f>22*0.91</f>
        <v>20.02</v>
      </c>
      <c r="Y70" s="9" t="s">
        <v>272</v>
      </c>
      <c r="Z70" s="9" t="s">
        <v>160</v>
      </c>
      <c r="AA70" s="9" t="s">
        <v>1165</v>
      </c>
      <c r="AB70" s="9" t="s">
        <v>468</v>
      </c>
      <c r="AC70" s="9" t="s">
        <v>122</v>
      </c>
      <c r="AD70" s="11" t="s">
        <v>245</v>
      </c>
      <c r="AE70" s="9" t="s">
        <v>124</v>
      </c>
      <c r="AF70" s="9"/>
      <c r="AG70" s="9" t="s">
        <v>1016</v>
      </c>
      <c r="AH70" s="9" t="s">
        <v>128</v>
      </c>
      <c r="AI70" s="9"/>
      <c r="AJ70" s="9"/>
      <c r="AK70" s="9"/>
      <c r="AL70" s="9"/>
      <c r="AM70" s="9"/>
      <c r="AN70" s="9"/>
      <c r="AO70" s="9"/>
      <c r="AP70" s="9"/>
      <c r="AQ70" s="9"/>
      <c r="AR70" s="9" t="s">
        <v>116</v>
      </c>
      <c r="AS70" s="9"/>
      <c r="AT70" s="9"/>
      <c r="AU70" s="9"/>
      <c r="AV70" s="9"/>
      <c r="AW70" s="9" t="s">
        <v>199</v>
      </c>
      <c r="AX70" s="8" t="s">
        <v>1451</v>
      </c>
      <c r="AY70" s="9" t="s">
        <v>1452</v>
      </c>
      <c r="AZ70" s="9">
        <v>12.0</v>
      </c>
      <c r="BA70" s="9" t="s">
        <v>173</v>
      </c>
      <c r="BB70" s="11" t="s">
        <v>1453</v>
      </c>
      <c r="BC70" s="11" t="s">
        <v>257</v>
      </c>
      <c r="BD70" s="8" t="s">
        <v>1454</v>
      </c>
      <c r="BE70" s="11" t="s">
        <v>1455</v>
      </c>
      <c r="BF70" s="11" t="s">
        <v>740</v>
      </c>
      <c r="BG70" s="9" t="s">
        <v>140</v>
      </c>
      <c r="BH70" s="9" t="s">
        <v>129</v>
      </c>
      <c r="BI70" s="9" t="s">
        <v>179</v>
      </c>
      <c r="BJ70" s="8" t="s">
        <v>321</v>
      </c>
      <c r="BK70" s="9" t="s">
        <v>116</v>
      </c>
      <c r="BL70" s="8"/>
      <c r="BM70" s="11"/>
      <c r="BN70" s="11"/>
      <c r="BO70" s="9" t="s">
        <v>1456</v>
      </c>
      <c r="BP70" s="9" t="s">
        <v>140</v>
      </c>
      <c r="BQ70" s="9" t="s">
        <v>111</v>
      </c>
      <c r="BR70" s="9" t="s">
        <v>111</v>
      </c>
      <c r="BS70" s="9" t="s">
        <v>937</v>
      </c>
      <c r="BT70" s="9" t="s">
        <v>111</v>
      </c>
      <c r="BU70" s="9" t="s">
        <v>111</v>
      </c>
      <c r="BV70" s="9" t="s">
        <v>1457</v>
      </c>
      <c r="BW70" s="9" t="s">
        <v>1458</v>
      </c>
      <c r="BX70" s="9" t="s">
        <v>971</v>
      </c>
      <c r="BY70" s="9" t="s">
        <v>986</v>
      </c>
      <c r="BZ70" s="9" t="s">
        <v>116</v>
      </c>
      <c r="CA70" s="9"/>
      <c r="CB70" s="9"/>
      <c r="CC70" s="9" t="s">
        <v>140</v>
      </c>
      <c r="CD70" s="9" t="s">
        <v>1459</v>
      </c>
      <c r="CE70" s="9" t="s">
        <v>140</v>
      </c>
      <c r="CF70" s="9" t="s">
        <v>1460</v>
      </c>
      <c r="CG70" s="9" t="s">
        <v>140</v>
      </c>
      <c r="CH70" s="9" t="s">
        <v>116</v>
      </c>
      <c r="CI70" s="9"/>
      <c r="CJ70" s="9" t="s">
        <v>116</v>
      </c>
      <c r="CK70" s="9"/>
      <c r="CL70" s="9" t="s">
        <v>116</v>
      </c>
      <c r="CM70" s="9"/>
      <c r="CN70" s="9"/>
      <c r="CO70" s="9"/>
      <c r="CP70" s="9" t="s">
        <v>116</v>
      </c>
      <c r="CQ70" s="9"/>
      <c r="CR70" s="9" t="s">
        <v>116</v>
      </c>
      <c r="CS70" s="9"/>
      <c r="CT70" s="13">
        <f t="shared" si="10"/>
        <v>1</v>
      </c>
      <c r="CU70" s="13">
        <f t="shared" si="11"/>
        <v>1</v>
      </c>
      <c r="CV70" s="13">
        <f t="shared" si="4"/>
        <v>1</v>
      </c>
      <c r="CW70" s="13">
        <f t="shared" si="5"/>
        <v>0</v>
      </c>
      <c r="CX70" s="13">
        <f t="shared" si="6"/>
        <v>0</v>
      </c>
      <c r="CY70" s="13">
        <f t="shared" si="7"/>
        <v>0</v>
      </c>
      <c r="CZ70" s="13">
        <f t="shared" si="8"/>
        <v>0</v>
      </c>
      <c r="DA70" s="13">
        <f t="shared" si="9"/>
        <v>0</v>
      </c>
      <c r="DB70" s="7"/>
      <c r="DC70" s="7"/>
      <c r="DD70" s="7"/>
      <c r="DE70" s="7"/>
      <c r="DF70" s="7"/>
      <c r="DG70" s="7"/>
      <c r="DH70" s="7"/>
      <c r="DI70" s="7"/>
      <c r="DJ70" s="7"/>
      <c r="DK70" s="7"/>
    </row>
    <row r="71" ht="92.25" customHeight="1">
      <c r="A71" s="14" t="s">
        <v>1461</v>
      </c>
      <c r="B71" s="9">
        <v>2004.0</v>
      </c>
      <c r="C71" s="14" t="s">
        <v>1462</v>
      </c>
      <c r="D71" s="9" t="s">
        <v>189</v>
      </c>
      <c r="E71" s="9" t="s">
        <v>1463</v>
      </c>
      <c r="F71" s="9" t="s">
        <v>109</v>
      </c>
      <c r="G71" s="9" t="s">
        <v>154</v>
      </c>
      <c r="H71" s="9" t="s">
        <v>111</v>
      </c>
      <c r="I71" s="8" t="s">
        <v>112</v>
      </c>
      <c r="J71" s="8" t="str">
        <f t="shared" si="1"/>
        <v>Government</v>
      </c>
      <c r="K71" s="8" t="s">
        <v>367</v>
      </c>
      <c r="L71" s="8" t="s">
        <v>219</v>
      </c>
      <c r="M71" s="9" t="s">
        <v>115</v>
      </c>
      <c r="N71" s="9" t="s">
        <v>115</v>
      </c>
      <c r="O71" s="8" t="s">
        <v>111</v>
      </c>
      <c r="P71" s="9" t="s">
        <v>116</v>
      </c>
      <c r="Q71" s="9" t="s">
        <v>111</v>
      </c>
      <c r="R71" s="9" t="s">
        <v>140</v>
      </c>
      <c r="S71" s="9">
        <v>22.0</v>
      </c>
      <c r="T71" s="9">
        <v>8.0</v>
      </c>
      <c r="U71" s="9" t="s">
        <v>158</v>
      </c>
      <c r="V71" s="9" t="s">
        <v>129</v>
      </c>
      <c r="W71" s="9">
        <v>22.0</v>
      </c>
      <c r="X71" s="9" t="s">
        <v>111</v>
      </c>
      <c r="Y71" s="9" t="s">
        <v>272</v>
      </c>
      <c r="Z71" s="9" t="s">
        <v>160</v>
      </c>
      <c r="AA71" s="9" t="s">
        <v>1464</v>
      </c>
      <c r="AB71" s="9" t="s">
        <v>400</v>
      </c>
      <c r="AC71" s="9" t="s">
        <v>122</v>
      </c>
      <c r="AD71" s="11" t="s">
        <v>245</v>
      </c>
      <c r="AE71" s="9" t="s">
        <v>249</v>
      </c>
      <c r="AF71" s="9"/>
      <c r="AG71" s="9" t="s">
        <v>1465</v>
      </c>
      <c r="AH71" s="9"/>
      <c r="AI71" s="9"/>
      <c r="AJ71" s="9"/>
      <c r="AK71" s="9"/>
      <c r="AL71" s="9"/>
      <c r="AM71" s="9"/>
      <c r="AN71" s="9"/>
      <c r="AO71" s="9"/>
      <c r="AP71" s="9"/>
      <c r="AQ71" s="9"/>
      <c r="AR71" s="9" t="s">
        <v>624</v>
      </c>
      <c r="AS71" s="9" t="s">
        <v>1466</v>
      </c>
      <c r="AT71" s="9"/>
      <c r="AU71" s="9" t="s">
        <v>262</v>
      </c>
      <c r="AV71" s="9"/>
      <c r="AW71" s="9" t="s">
        <v>1467</v>
      </c>
      <c r="AX71" s="8" t="s">
        <v>1468</v>
      </c>
      <c r="AY71" s="9" t="s">
        <v>1469</v>
      </c>
      <c r="AZ71" s="9">
        <v>17.0</v>
      </c>
      <c r="BA71" s="9" t="s">
        <v>229</v>
      </c>
      <c r="BB71" s="11" t="s">
        <v>1470</v>
      </c>
      <c r="BC71" s="11" t="s">
        <v>1471</v>
      </c>
      <c r="BD71" s="8" t="s">
        <v>1472</v>
      </c>
      <c r="BE71" s="11" t="s">
        <v>1473</v>
      </c>
      <c r="BF71" s="11" t="s">
        <v>1474</v>
      </c>
      <c r="BG71" s="9" t="s">
        <v>140</v>
      </c>
      <c r="BH71" s="9" t="s">
        <v>129</v>
      </c>
      <c r="BI71" s="9" t="s">
        <v>179</v>
      </c>
      <c r="BJ71" s="8" t="s">
        <v>1475</v>
      </c>
      <c r="BK71" s="9" t="s">
        <v>140</v>
      </c>
      <c r="BL71" s="8" t="s">
        <v>1476</v>
      </c>
      <c r="BM71" s="15" t="s">
        <v>1477</v>
      </c>
      <c r="BN71" s="15" t="s">
        <v>1478</v>
      </c>
      <c r="BO71" s="9" t="s">
        <v>116</v>
      </c>
      <c r="BP71" s="9" t="s">
        <v>140</v>
      </c>
      <c r="BQ71" s="9">
        <v>3.0</v>
      </c>
      <c r="BR71" s="9">
        <v>3.0</v>
      </c>
      <c r="BS71" s="9" t="s">
        <v>323</v>
      </c>
      <c r="BT71" s="9">
        <v>2.0</v>
      </c>
      <c r="BU71" s="9" t="s">
        <v>111</v>
      </c>
      <c r="BV71" s="9" t="s">
        <v>116</v>
      </c>
      <c r="BW71" s="9"/>
      <c r="BX71" s="9" t="s">
        <v>182</v>
      </c>
      <c r="BY71" s="9" t="s">
        <v>361</v>
      </c>
      <c r="BZ71" s="9" t="s">
        <v>116</v>
      </c>
      <c r="CA71" s="9"/>
      <c r="CB71" s="9"/>
      <c r="CC71" s="9" t="s">
        <v>140</v>
      </c>
      <c r="CD71" s="9" t="s">
        <v>1479</v>
      </c>
      <c r="CE71" s="9" t="s">
        <v>116</v>
      </c>
      <c r="CF71" s="9"/>
      <c r="CG71" s="9" t="s">
        <v>140</v>
      </c>
      <c r="CH71" s="9" t="s">
        <v>140</v>
      </c>
      <c r="CI71" s="9" t="s">
        <v>1480</v>
      </c>
      <c r="CJ71" s="9" t="s">
        <v>140</v>
      </c>
      <c r="CK71" s="9" t="s">
        <v>1481</v>
      </c>
      <c r="CL71" s="9" t="s">
        <v>116</v>
      </c>
      <c r="CM71" s="9"/>
      <c r="CN71" s="9"/>
      <c r="CO71" s="9"/>
      <c r="CP71" s="9" t="s">
        <v>140</v>
      </c>
      <c r="CQ71" s="9" t="s">
        <v>1482</v>
      </c>
      <c r="CR71" s="9" t="s">
        <v>140</v>
      </c>
      <c r="CS71" s="9" t="s">
        <v>1483</v>
      </c>
      <c r="CT71" s="13">
        <f t="shared" si="10"/>
        <v>1</v>
      </c>
      <c r="CU71" s="13">
        <f t="shared" si="11"/>
        <v>0</v>
      </c>
      <c r="CV71" s="13">
        <f t="shared" si="4"/>
        <v>1</v>
      </c>
      <c r="CW71" s="13">
        <f t="shared" si="5"/>
        <v>0</v>
      </c>
      <c r="CX71" s="13">
        <f t="shared" si="6"/>
        <v>1</v>
      </c>
      <c r="CY71" s="13">
        <f t="shared" si="7"/>
        <v>1</v>
      </c>
      <c r="CZ71" s="13">
        <f t="shared" si="8"/>
        <v>1</v>
      </c>
      <c r="DA71" s="13">
        <f t="shared" si="9"/>
        <v>1</v>
      </c>
      <c r="DB71" s="7"/>
      <c r="DC71" s="7"/>
      <c r="DD71" s="7"/>
      <c r="DE71" s="7"/>
      <c r="DF71" s="7"/>
      <c r="DG71" s="7"/>
      <c r="DH71" s="7"/>
      <c r="DI71" s="7"/>
      <c r="DJ71" s="7"/>
      <c r="DK71" s="7"/>
    </row>
    <row r="72">
      <c r="A72" s="8" t="s">
        <v>1484</v>
      </c>
      <c r="B72" s="9">
        <v>2013.0</v>
      </c>
      <c r="C72" s="8" t="s">
        <v>1485</v>
      </c>
      <c r="D72" s="9" t="s">
        <v>1486</v>
      </c>
      <c r="E72" s="9"/>
      <c r="F72" s="9" t="s">
        <v>109</v>
      </c>
      <c r="G72" s="9" t="s">
        <v>1111</v>
      </c>
      <c r="H72" s="9" t="s">
        <v>140</v>
      </c>
      <c r="I72" s="8" t="s">
        <v>191</v>
      </c>
      <c r="J72" s="8" t="str">
        <f t="shared" si="1"/>
        <v>Government</v>
      </c>
      <c r="K72" s="8" t="s">
        <v>1487</v>
      </c>
      <c r="L72" s="8" t="s">
        <v>219</v>
      </c>
      <c r="M72" s="9" t="s">
        <v>115</v>
      </c>
      <c r="N72" s="9" t="s">
        <v>1488</v>
      </c>
      <c r="O72" s="8" t="s">
        <v>221</v>
      </c>
      <c r="P72" s="9" t="s">
        <v>116</v>
      </c>
      <c r="Q72" s="9" t="s">
        <v>111</v>
      </c>
      <c r="R72" s="9" t="s">
        <v>140</v>
      </c>
      <c r="S72" s="9">
        <v>61.0</v>
      </c>
      <c r="T72" s="9">
        <v>31.0</v>
      </c>
      <c r="U72" s="9" t="s">
        <v>117</v>
      </c>
      <c r="V72" s="9">
        <v>30.0</v>
      </c>
      <c r="W72" s="9">
        <v>24.0</v>
      </c>
      <c r="X72" s="9" t="s">
        <v>111</v>
      </c>
      <c r="Y72" s="9" t="s">
        <v>272</v>
      </c>
      <c r="Z72" s="9" t="s">
        <v>119</v>
      </c>
      <c r="AA72" s="9" t="s">
        <v>622</v>
      </c>
      <c r="AB72" s="9" t="s">
        <v>313</v>
      </c>
      <c r="AC72" s="9" t="s">
        <v>122</v>
      </c>
      <c r="AD72" s="11" t="s">
        <v>123</v>
      </c>
      <c r="AE72" s="9" t="s">
        <v>124</v>
      </c>
      <c r="AF72" s="9"/>
      <c r="AG72" s="9" t="s">
        <v>196</v>
      </c>
      <c r="AH72" s="9" t="s">
        <v>560</v>
      </c>
      <c r="AI72" s="9"/>
      <c r="AJ72" s="9"/>
      <c r="AK72" s="9"/>
      <c r="AL72" s="9"/>
      <c r="AM72" s="9"/>
      <c r="AN72" s="9"/>
      <c r="AO72" s="9"/>
      <c r="AP72" s="9"/>
      <c r="AQ72" s="9"/>
      <c r="AR72" s="9" t="s">
        <v>116</v>
      </c>
      <c r="AS72" s="9" t="s">
        <v>1489</v>
      </c>
      <c r="AT72" s="9"/>
      <c r="AU72" s="9" t="s">
        <v>262</v>
      </c>
      <c r="AV72" s="9"/>
      <c r="AW72" s="9" t="s">
        <v>130</v>
      </c>
      <c r="AX72" s="8" t="s">
        <v>1490</v>
      </c>
      <c r="AY72" s="9" t="s">
        <v>1491</v>
      </c>
      <c r="AZ72" s="9" t="s">
        <v>129</v>
      </c>
      <c r="BA72" s="9" t="s">
        <v>111</v>
      </c>
      <c r="BB72" s="11" t="s">
        <v>1492</v>
      </c>
      <c r="BC72" s="11" t="s">
        <v>136</v>
      </c>
      <c r="BD72" s="8" t="s">
        <v>1493</v>
      </c>
      <c r="BE72" s="11" t="s">
        <v>1494</v>
      </c>
      <c r="BF72" s="11" t="s">
        <v>855</v>
      </c>
      <c r="BG72" s="9" t="s">
        <v>140</v>
      </c>
      <c r="BH72" s="9" t="s">
        <v>129</v>
      </c>
      <c r="BI72" s="9" t="s">
        <v>587</v>
      </c>
      <c r="BJ72" s="8" t="s">
        <v>1495</v>
      </c>
      <c r="BK72" s="9" t="s">
        <v>140</v>
      </c>
      <c r="BL72" s="8" t="s">
        <v>1496</v>
      </c>
      <c r="BM72" s="15" t="s">
        <v>1497</v>
      </c>
      <c r="BN72" s="15" t="s">
        <v>1498</v>
      </c>
      <c r="BO72" s="9" t="s">
        <v>116</v>
      </c>
      <c r="BP72" s="9" t="s">
        <v>140</v>
      </c>
      <c r="BQ72" s="9">
        <v>2.0</v>
      </c>
      <c r="BR72" s="9">
        <v>4.0</v>
      </c>
      <c r="BS72" s="9" t="s">
        <v>323</v>
      </c>
      <c r="BT72" s="9">
        <v>2.0</v>
      </c>
      <c r="BU72" s="9" t="s">
        <v>140</v>
      </c>
      <c r="BV72" s="9" t="s">
        <v>116</v>
      </c>
      <c r="BW72" s="9" t="s">
        <v>129</v>
      </c>
      <c r="BX72" s="9" t="s">
        <v>182</v>
      </c>
      <c r="BY72" s="9" t="s">
        <v>361</v>
      </c>
      <c r="BZ72" s="9" t="s">
        <v>116</v>
      </c>
      <c r="CA72" s="9" t="s">
        <v>129</v>
      </c>
      <c r="CB72" s="9"/>
      <c r="CC72" s="9" t="s">
        <v>116</v>
      </c>
      <c r="CD72" s="9"/>
      <c r="CE72" s="9" t="s">
        <v>116</v>
      </c>
      <c r="CF72" s="9" t="s">
        <v>129</v>
      </c>
      <c r="CG72" s="9" t="s">
        <v>116</v>
      </c>
      <c r="CH72" s="9" t="s">
        <v>116</v>
      </c>
      <c r="CI72" s="9"/>
      <c r="CJ72" s="9" t="s">
        <v>116</v>
      </c>
      <c r="CK72" s="9" t="s">
        <v>129</v>
      </c>
      <c r="CL72" s="9" t="s">
        <v>116</v>
      </c>
      <c r="CM72" s="9"/>
      <c r="CN72" s="9"/>
      <c r="CO72" s="9"/>
      <c r="CP72" s="9" t="s">
        <v>116</v>
      </c>
      <c r="CQ72" s="9" t="s">
        <v>129</v>
      </c>
      <c r="CR72" s="9" t="s">
        <v>116</v>
      </c>
      <c r="CS72" s="9" t="s">
        <v>129</v>
      </c>
      <c r="CT72" s="13">
        <f t="shared" si="10"/>
        <v>0</v>
      </c>
      <c r="CU72" s="13">
        <f t="shared" si="11"/>
        <v>0</v>
      </c>
      <c r="CV72" s="13">
        <f t="shared" si="4"/>
        <v>0</v>
      </c>
      <c r="CW72" s="13">
        <f t="shared" si="5"/>
        <v>0</v>
      </c>
      <c r="CX72" s="13">
        <f t="shared" si="6"/>
        <v>0</v>
      </c>
      <c r="CY72" s="13">
        <f t="shared" si="7"/>
        <v>0</v>
      </c>
      <c r="CZ72" s="13">
        <f t="shared" si="8"/>
        <v>0</v>
      </c>
      <c r="DA72" s="13">
        <f t="shared" si="9"/>
        <v>0</v>
      </c>
      <c r="DB72" s="7"/>
      <c r="DC72" s="7"/>
      <c r="DD72" s="7"/>
      <c r="DE72" s="7"/>
      <c r="DF72" s="7"/>
      <c r="DG72" s="7"/>
      <c r="DH72" s="7"/>
      <c r="DI72" s="7"/>
      <c r="DJ72" s="7"/>
      <c r="DK72" s="7"/>
    </row>
    <row r="73">
      <c r="A73" s="14" t="s">
        <v>1499</v>
      </c>
      <c r="B73" s="9">
        <v>2008.0</v>
      </c>
      <c r="C73" s="14" t="s">
        <v>1500</v>
      </c>
      <c r="D73" s="9" t="s">
        <v>617</v>
      </c>
      <c r="E73" s="9" t="s">
        <v>1501</v>
      </c>
      <c r="F73" s="9" t="s">
        <v>109</v>
      </c>
      <c r="G73" s="9" t="s">
        <v>110</v>
      </c>
      <c r="H73" s="9" t="s">
        <v>116</v>
      </c>
      <c r="I73" s="8" t="s">
        <v>422</v>
      </c>
      <c r="J73" s="8" t="str">
        <f t="shared" si="1"/>
        <v>None reported</v>
      </c>
      <c r="K73" s="8"/>
      <c r="L73" s="8" t="s">
        <v>219</v>
      </c>
      <c r="M73" s="9" t="s">
        <v>115</v>
      </c>
      <c r="N73" s="9" t="s">
        <v>115</v>
      </c>
      <c r="O73" s="8" t="s">
        <v>111</v>
      </c>
      <c r="P73" s="9" t="s">
        <v>116</v>
      </c>
      <c r="Q73" s="9" t="s">
        <v>111</v>
      </c>
      <c r="R73" s="9" t="s">
        <v>140</v>
      </c>
      <c r="S73" s="9">
        <v>28.0</v>
      </c>
      <c r="T73" s="9">
        <v>28.0</v>
      </c>
      <c r="U73" s="9">
        <v>100.0</v>
      </c>
      <c r="V73" s="9" t="s">
        <v>129</v>
      </c>
      <c r="W73" s="9">
        <v>17.0</v>
      </c>
      <c r="X73" s="9" t="s">
        <v>111</v>
      </c>
      <c r="Y73" s="9" t="s">
        <v>272</v>
      </c>
      <c r="Z73" s="9" t="s">
        <v>160</v>
      </c>
      <c r="AA73" s="9" t="s">
        <v>399</v>
      </c>
      <c r="AB73" s="9" t="s">
        <v>400</v>
      </c>
      <c r="AC73" s="9" t="s">
        <v>122</v>
      </c>
      <c r="AD73" s="11" t="s">
        <v>245</v>
      </c>
      <c r="AE73" s="9" t="s">
        <v>124</v>
      </c>
      <c r="AF73" s="9" t="s">
        <v>823</v>
      </c>
      <c r="AG73" s="9" t="s">
        <v>560</v>
      </c>
      <c r="AH73" s="9" t="s">
        <v>196</v>
      </c>
      <c r="AI73" s="9"/>
      <c r="AJ73" s="9"/>
      <c r="AK73" s="9"/>
      <c r="AL73" s="9"/>
      <c r="AM73" s="9"/>
      <c r="AN73" s="9"/>
      <c r="AO73" s="9"/>
      <c r="AP73" s="9"/>
      <c r="AQ73" s="9"/>
      <c r="AR73" s="9" t="s">
        <v>116</v>
      </c>
      <c r="AS73" s="9"/>
      <c r="AT73" s="9"/>
      <c r="AU73" s="9" t="s">
        <v>262</v>
      </c>
      <c r="AV73" s="9"/>
      <c r="AW73" s="9" t="s">
        <v>472</v>
      </c>
      <c r="AX73" s="8" t="s">
        <v>1502</v>
      </c>
      <c r="AY73" s="9" t="s">
        <v>1503</v>
      </c>
      <c r="AZ73" s="9" t="s">
        <v>1504</v>
      </c>
      <c r="BA73" s="9" t="s">
        <v>134</v>
      </c>
      <c r="BB73" s="11" t="s">
        <v>1505</v>
      </c>
      <c r="BC73" s="11" t="s">
        <v>257</v>
      </c>
      <c r="BD73" s="8" t="s">
        <v>1506</v>
      </c>
      <c r="BE73" s="11" t="s">
        <v>1507</v>
      </c>
      <c r="BF73" s="11" t="s">
        <v>260</v>
      </c>
      <c r="BG73" s="9" t="s">
        <v>140</v>
      </c>
      <c r="BH73" s="9" t="s">
        <v>140</v>
      </c>
      <c r="BI73" s="9" t="s">
        <v>411</v>
      </c>
      <c r="BJ73" s="8" t="s">
        <v>1508</v>
      </c>
      <c r="BK73" s="9" t="s">
        <v>116</v>
      </c>
      <c r="BL73" s="8"/>
      <c r="BM73" s="11"/>
      <c r="BN73" s="11"/>
      <c r="BO73" s="9" t="s">
        <v>1509</v>
      </c>
      <c r="BP73" s="9" t="s">
        <v>140</v>
      </c>
      <c r="BQ73" s="9" t="s">
        <v>111</v>
      </c>
      <c r="BR73" s="24" t="s">
        <v>1510</v>
      </c>
      <c r="BS73" s="24" t="s">
        <v>788</v>
      </c>
      <c r="BT73" s="24">
        <v>1.0</v>
      </c>
      <c r="BU73" s="9" t="s">
        <v>111</v>
      </c>
      <c r="BV73" s="9" t="s">
        <v>116</v>
      </c>
      <c r="BW73" s="9"/>
      <c r="BX73" s="9" t="s">
        <v>434</v>
      </c>
      <c r="BY73" s="9" t="s">
        <v>145</v>
      </c>
      <c r="BZ73" s="9" t="s">
        <v>116</v>
      </c>
      <c r="CA73" s="9" t="s">
        <v>129</v>
      </c>
      <c r="CB73" s="9"/>
      <c r="CC73" s="9" t="s">
        <v>140</v>
      </c>
      <c r="CD73" s="9" t="s">
        <v>1511</v>
      </c>
      <c r="CE73" s="9" t="s">
        <v>116</v>
      </c>
      <c r="CF73" s="9"/>
      <c r="CG73" s="9" t="s">
        <v>140</v>
      </c>
      <c r="CH73" s="9" t="s">
        <v>140</v>
      </c>
      <c r="CI73" s="9" t="s">
        <v>790</v>
      </c>
      <c r="CJ73" s="9" t="s">
        <v>140</v>
      </c>
      <c r="CK73" s="9" t="s">
        <v>1512</v>
      </c>
      <c r="CL73" s="9" t="s">
        <v>116</v>
      </c>
      <c r="CM73" s="9"/>
      <c r="CN73" s="9"/>
      <c r="CO73" s="9"/>
      <c r="CP73" s="9" t="s">
        <v>116</v>
      </c>
      <c r="CQ73" s="9"/>
      <c r="CR73" s="9" t="s">
        <v>116</v>
      </c>
      <c r="CS73" s="9"/>
      <c r="CT73" s="13">
        <f t="shared" si="10"/>
        <v>1</v>
      </c>
      <c r="CU73" s="13">
        <f t="shared" si="11"/>
        <v>0</v>
      </c>
      <c r="CV73" s="13">
        <f t="shared" si="4"/>
        <v>1</v>
      </c>
      <c r="CW73" s="13">
        <f t="shared" si="5"/>
        <v>0</v>
      </c>
      <c r="CX73" s="13">
        <f t="shared" si="6"/>
        <v>0</v>
      </c>
      <c r="CY73" s="13">
        <f t="shared" si="7"/>
        <v>1</v>
      </c>
      <c r="CZ73" s="13">
        <f t="shared" si="8"/>
        <v>1</v>
      </c>
      <c r="DA73" s="13">
        <f t="shared" si="9"/>
        <v>0</v>
      </c>
      <c r="DB73" s="7"/>
      <c r="DC73" s="7"/>
      <c r="DD73" s="7"/>
      <c r="DE73" s="7"/>
      <c r="DF73" s="7"/>
      <c r="DG73" s="7"/>
      <c r="DH73" s="7"/>
      <c r="DI73" s="7"/>
      <c r="DJ73" s="7"/>
      <c r="DK73" s="7"/>
    </row>
    <row r="74">
      <c r="A74" s="19" t="s">
        <v>1513</v>
      </c>
      <c r="B74" s="28">
        <v>2006.0</v>
      </c>
      <c r="C74" s="20" t="s">
        <v>1514</v>
      </c>
      <c r="D74" s="9" t="s">
        <v>1515</v>
      </c>
      <c r="E74" s="9" t="s">
        <v>1516</v>
      </c>
      <c r="F74" s="28" t="s">
        <v>109</v>
      </c>
      <c r="G74" s="28" t="s">
        <v>959</v>
      </c>
      <c r="H74" s="19" t="s">
        <v>140</v>
      </c>
      <c r="I74" s="9" t="s">
        <v>539</v>
      </c>
      <c r="J74" s="8" t="str">
        <f t="shared" si="1"/>
        <v>Government</v>
      </c>
      <c r="K74" s="9" t="s">
        <v>1517</v>
      </c>
      <c r="L74" s="9" t="s">
        <v>114</v>
      </c>
      <c r="M74" s="9" t="s">
        <v>115</v>
      </c>
      <c r="N74" s="9" t="s">
        <v>115</v>
      </c>
      <c r="O74" s="9" t="s">
        <v>111</v>
      </c>
      <c r="P74" s="9" t="s">
        <v>116</v>
      </c>
      <c r="Q74" s="9" t="s">
        <v>111</v>
      </c>
      <c r="R74" s="9" t="s">
        <v>111</v>
      </c>
      <c r="S74" s="9">
        <v>139.0</v>
      </c>
      <c r="T74" s="9">
        <v>139.0</v>
      </c>
      <c r="U74" s="9">
        <v>100.0</v>
      </c>
      <c r="V74" s="9" t="s">
        <v>129</v>
      </c>
      <c r="W74" s="9">
        <f>60+54</f>
        <v>114</v>
      </c>
      <c r="X74" s="9" t="s">
        <v>111</v>
      </c>
      <c r="Y74" s="19" t="s">
        <v>118</v>
      </c>
      <c r="Z74" s="9" t="s">
        <v>160</v>
      </c>
      <c r="AA74" s="9" t="s">
        <v>1518</v>
      </c>
      <c r="AB74" s="9" t="s">
        <v>1519</v>
      </c>
      <c r="AC74" s="9" t="s">
        <v>726</v>
      </c>
      <c r="AD74" s="18" t="s">
        <v>726</v>
      </c>
      <c r="AE74" s="9" t="s">
        <v>124</v>
      </c>
      <c r="AF74" s="9"/>
      <c r="AG74" s="9" t="s">
        <v>759</v>
      </c>
      <c r="AH74" s="9"/>
      <c r="AI74" s="9"/>
      <c r="AJ74" s="9"/>
      <c r="AK74" s="9"/>
      <c r="AL74" s="9"/>
      <c r="AM74" s="9"/>
      <c r="AN74" s="9"/>
      <c r="AO74" s="9"/>
      <c r="AP74" s="9"/>
      <c r="AQ74" s="9"/>
      <c r="AR74" s="9" t="s">
        <v>116</v>
      </c>
      <c r="AS74" s="9" t="s">
        <v>129</v>
      </c>
      <c r="AT74" s="9"/>
      <c r="AU74" s="9" t="s">
        <v>262</v>
      </c>
      <c r="AV74" s="9"/>
      <c r="AW74" s="9" t="s">
        <v>199</v>
      </c>
      <c r="AX74" s="8" t="s">
        <v>1520</v>
      </c>
      <c r="AY74" s="9" t="s">
        <v>129</v>
      </c>
      <c r="AZ74" s="9" t="s">
        <v>1521</v>
      </c>
      <c r="BA74" s="9" t="s">
        <v>134</v>
      </c>
      <c r="BB74" s="18" t="s">
        <v>1522</v>
      </c>
      <c r="BC74" s="18" t="s">
        <v>664</v>
      </c>
      <c r="BD74" s="8" t="s">
        <v>1523</v>
      </c>
      <c r="BE74" s="11" t="s">
        <v>1524</v>
      </c>
      <c r="BF74" s="11" t="s">
        <v>740</v>
      </c>
      <c r="BG74" s="9" t="s">
        <v>140</v>
      </c>
      <c r="BH74" s="9" t="s">
        <v>129</v>
      </c>
      <c r="BI74" s="9" t="s">
        <v>808</v>
      </c>
      <c r="BJ74" s="28" t="s">
        <v>1525</v>
      </c>
      <c r="BK74" s="9" t="s">
        <v>116</v>
      </c>
      <c r="BL74" s="8" t="s">
        <v>262</v>
      </c>
      <c r="BM74" s="11"/>
      <c r="BN74" s="11"/>
      <c r="BO74" s="9" t="s">
        <v>116</v>
      </c>
      <c r="BP74" s="9" t="s">
        <v>140</v>
      </c>
      <c r="BQ74" s="23">
        <v>43200.0</v>
      </c>
      <c r="BR74" s="9" t="s">
        <v>1526</v>
      </c>
      <c r="BS74" s="9" t="s">
        <v>143</v>
      </c>
      <c r="BT74" s="9">
        <v>3.0</v>
      </c>
      <c r="BU74" s="9" t="s">
        <v>111</v>
      </c>
      <c r="BV74" s="9" t="s">
        <v>140</v>
      </c>
      <c r="BW74" s="9" t="s">
        <v>1527</v>
      </c>
      <c r="BX74" s="9" t="s">
        <v>747</v>
      </c>
      <c r="BY74" s="9" t="s">
        <v>391</v>
      </c>
      <c r="BZ74" s="9" t="s">
        <v>140</v>
      </c>
      <c r="CA74" s="9" t="s">
        <v>1528</v>
      </c>
      <c r="CB74" s="9"/>
      <c r="CC74" s="9" t="s">
        <v>140</v>
      </c>
      <c r="CD74" s="9" t="s">
        <v>1529</v>
      </c>
      <c r="CE74" s="9" t="s">
        <v>140</v>
      </c>
      <c r="CF74" s="9" t="s">
        <v>1530</v>
      </c>
      <c r="CG74" s="9" t="s">
        <v>140</v>
      </c>
      <c r="CH74" s="9" t="s">
        <v>116</v>
      </c>
      <c r="CI74" s="9"/>
      <c r="CJ74" s="9" t="s">
        <v>140</v>
      </c>
      <c r="CK74" s="9" t="s">
        <v>111</v>
      </c>
      <c r="CL74" s="9" t="s">
        <v>140</v>
      </c>
      <c r="CM74" s="9" t="s">
        <v>1531</v>
      </c>
      <c r="CN74" s="9"/>
      <c r="CO74" s="9"/>
      <c r="CP74" s="9" t="s">
        <v>116</v>
      </c>
      <c r="CQ74" s="9" t="s">
        <v>129</v>
      </c>
      <c r="CR74" s="9" t="s">
        <v>116</v>
      </c>
      <c r="CS74" s="9" t="s">
        <v>129</v>
      </c>
      <c r="CT74" s="13">
        <f t="shared" si="10"/>
        <v>1</v>
      </c>
      <c r="CU74" s="13">
        <f t="shared" si="11"/>
        <v>1</v>
      </c>
      <c r="CV74" s="13">
        <f t="shared" si="4"/>
        <v>1</v>
      </c>
      <c r="CW74" s="13">
        <f t="shared" si="5"/>
        <v>1</v>
      </c>
      <c r="CX74" s="13">
        <f t="shared" si="6"/>
        <v>0</v>
      </c>
      <c r="CY74" s="13">
        <f t="shared" si="7"/>
        <v>0</v>
      </c>
      <c r="CZ74" s="13">
        <f t="shared" si="8"/>
        <v>1</v>
      </c>
      <c r="DA74" s="13">
        <f t="shared" si="9"/>
        <v>0</v>
      </c>
      <c r="DB74" s="7"/>
      <c r="DC74" s="7"/>
      <c r="DD74" s="7"/>
      <c r="DE74" s="7"/>
      <c r="DF74" s="7"/>
      <c r="DG74" s="7"/>
      <c r="DH74" s="7"/>
      <c r="DI74" s="7"/>
      <c r="DJ74" s="7"/>
      <c r="DK74" s="7"/>
    </row>
    <row r="75">
      <c r="A75" s="20" t="s">
        <v>1532</v>
      </c>
      <c r="B75" s="19">
        <v>2014.0</v>
      </c>
      <c r="C75" s="20" t="s">
        <v>1533</v>
      </c>
      <c r="D75" s="19" t="s">
        <v>107</v>
      </c>
      <c r="E75" s="19" t="s">
        <v>1534</v>
      </c>
      <c r="F75" s="19" t="s">
        <v>109</v>
      </c>
      <c r="G75" s="19" t="s">
        <v>959</v>
      </c>
      <c r="H75" s="19" t="s">
        <v>140</v>
      </c>
      <c r="I75" s="8" t="s">
        <v>112</v>
      </c>
      <c r="J75" s="8" t="str">
        <f t="shared" si="1"/>
        <v>Government</v>
      </c>
      <c r="K75" s="8" t="s">
        <v>1535</v>
      </c>
      <c r="L75" s="16" t="s">
        <v>114</v>
      </c>
      <c r="M75" s="19" t="s">
        <v>115</v>
      </c>
      <c r="N75" s="19" t="s">
        <v>1536</v>
      </c>
      <c r="O75" s="16" t="s">
        <v>221</v>
      </c>
      <c r="P75" s="19" t="s">
        <v>116</v>
      </c>
      <c r="Q75" s="19" t="s">
        <v>111</v>
      </c>
      <c r="R75" s="19" t="s">
        <v>111</v>
      </c>
      <c r="S75" s="19">
        <v>532.0</v>
      </c>
      <c r="T75" s="19">
        <v>532.0</v>
      </c>
      <c r="U75" s="19">
        <v>100.0</v>
      </c>
      <c r="V75" s="19" t="s">
        <v>129</v>
      </c>
      <c r="W75" s="19">
        <f>116+120+139</f>
        <v>375</v>
      </c>
      <c r="X75" s="19" t="s">
        <v>111</v>
      </c>
      <c r="Y75" s="19" t="s">
        <v>272</v>
      </c>
      <c r="Z75" s="19" t="s">
        <v>160</v>
      </c>
      <c r="AA75" s="19" t="s">
        <v>1537</v>
      </c>
      <c r="AB75" s="19" t="s">
        <v>422</v>
      </c>
      <c r="AC75" s="19" t="s">
        <v>726</v>
      </c>
      <c r="AD75" s="18" t="s">
        <v>726</v>
      </c>
      <c r="AE75" s="19" t="s">
        <v>124</v>
      </c>
      <c r="AF75" s="19" t="s">
        <v>1538</v>
      </c>
      <c r="AG75" s="19" t="s">
        <v>800</v>
      </c>
      <c r="AH75" s="19" t="s">
        <v>1144</v>
      </c>
      <c r="AI75" s="19" t="s">
        <v>1539</v>
      </c>
      <c r="AJ75" s="19" t="s">
        <v>732</v>
      </c>
      <c r="AK75" s="19"/>
      <c r="AL75" s="19"/>
      <c r="AM75" s="19"/>
      <c r="AN75" s="19"/>
      <c r="AO75" s="19"/>
      <c r="AP75" s="19"/>
      <c r="AQ75" s="19"/>
      <c r="AR75" s="19" t="s">
        <v>824</v>
      </c>
      <c r="AS75" s="19" t="s">
        <v>1540</v>
      </c>
      <c r="AT75" s="19"/>
      <c r="AU75" s="19" t="s">
        <v>262</v>
      </c>
      <c r="AV75" s="19"/>
      <c r="AW75" s="19" t="s">
        <v>199</v>
      </c>
      <c r="AX75" s="16" t="s">
        <v>1541</v>
      </c>
      <c r="AY75" s="19" t="s">
        <v>1542</v>
      </c>
      <c r="AZ75" s="19" t="s">
        <v>1543</v>
      </c>
      <c r="BA75" s="19" t="s">
        <v>134</v>
      </c>
      <c r="BB75" s="18" t="s">
        <v>1544</v>
      </c>
      <c r="BC75" s="18" t="s">
        <v>136</v>
      </c>
      <c r="BD75" s="19" t="s">
        <v>1545</v>
      </c>
      <c r="BE75" s="18" t="s">
        <v>1546</v>
      </c>
      <c r="BF75" s="18" t="s">
        <v>740</v>
      </c>
      <c r="BG75" s="19" t="s">
        <v>140</v>
      </c>
      <c r="BH75" s="19" t="s">
        <v>129</v>
      </c>
      <c r="BI75" s="19" t="s">
        <v>808</v>
      </c>
      <c r="BJ75" s="16" t="s">
        <v>1547</v>
      </c>
      <c r="BK75" s="19" t="s">
        <v>140</v>
      </c>
      <c r="BL75" s="16" t="s">
        <v>1548</v>
      </c>
      <c r="BM75" s="18" t="s">
        <v>1549</v>
      </c>
      <c r="BN75" s="18" t="s">
        <v>744</v>
      </c>
      <c r="BO75" s="19" t="s">
        <v>116</v>
      </c>
      <c r="BP75" s="19" t="s">
        <v>140</v>
      </c>
      <c r="BQ75" s="19" t="s">
        <v>1206</v>
      </c>
      <c r="BR75" s="19" t="s">
        <v>1550</v>
      </c>
      <c r="BS75" s="19" t="s">
        <v>143</v>
      </c>
      <c r="BT75" s="19">
        <v>3.0</v>
      </c>
      <c r="BU75" s="19" t="s">
        <v>140</v>
      </c>
      <c r="BV75" s="19" t="s">
        <v>140</v>
      </c>
      <c r="BW75" s="19" t="s">
        <v>1551</v>
      </c>
      <c r="BX75" s="19" t="s">
        <v>1552</v>
      </c>
      <c r="BY75" s="19" t="s">
        <v>391</v>
      </c>
      <c r="BZ75" s="19" t="s">
        <v>116</v>
      </c>
      <c r="CA75" s="19" t="s">
        <v>129</v>
      </c>
      <c r="CB75" s="19" t="s">
        <v>1553</v>
      </c>
      <c r="CC75" s="19" t="s">
        <v>140</v>
      </c>
      <c r="CD75" s="19" t="s">
        <v>1554</v>
      </c>
      <c r="CE75" s="19" t="s">
        <v>116</v>
      </c>
      <c r="CF75" s="19" t="s">
        <v>129</v>
      </c>
      <c r="CG75" s="19" t="s">
        <v>140</v>
      </c>
      <c r="CH75" s="19" t="s">
        <v>140</v>
      </c>
      <c r="CI75" s="19" t="s">
        <v>1555</v>
      </c>
      <c r="CJ75" s="19" t="s">
        <v>140</v>
      </c>
      <c r="CK75" s="19" t="s">
        <v>1556</v>
      </c>
      <c r="CL75" s="19" t="s">
        <v>116</v>
      </c>
      <c r="CM75" s="19" t="s">
        <v>129</v>
      </c>
      <c r="CN75" s="19" t="s">
        <v>129</v>
      </c>
      <c r="CO75" s="19" t="s">
        <v>129</v>
      </c>
      <c r="CP75" s="19" t="s">
        <v>116</v>
      </c>
      <c r="CQ75" s="19" t="s">
        <v>129</v>
      </c>
      <c r="CR75" s="19" t="s">
        <v>116</v>
      </c>
      <c r="CS75" s="19" t="s">
        <v>129</v>
      </c>
      <c r="CT75" s="13">
        <f t="shared" si="10"/>
        <v>1</v>
      </c>
      <c r="CU75" s="13">
        <f t="shared" si="11"/>
        <v>0</v>
      </c>
      <c r="CV75" s="13">
        <f t="shared" si="4"/>
        <v>1</v>
      </c>
      <c r="CW75" s="13">
        <f t="shared" si="5"/>
        <v>0</v>
      </c>
      <c r="CX75" s="13">
        <f t="shared" si="6"/>
        <v>0</v>
      </c>
      <c r="CY75" s="13">
        <f t="shared" si="7"/>
        <v>1</v>
      </c>
      <c r="CZ75" s="13">
        <f t="shared" si="8"/>
        <v>1</v>
      </c>
      <c r="DA75" s="13">
        <f t="shared" si="9"/>
        <v>0</v>
      </c>
      <c r="DB75" s="7"/>
      <c r="DC75" s="7"/>
      <c r="DD75" s="7"/>
      <c r="DE75" s="7"/>
      <c r="DF75" s="7"/>
      <c r="DG75" s="7"/>
      <c r="DH75" s="7"/>
      <c r="DI75" s="7"/>
      <c r="DJ75" s="7"/>
      <c r="DK75" s="7"/>
    </row>
    <row r="76">
      <c r="A76" s="19" t="s">
        <v>1557</v>
      </c>
      <c r="B76" s="28">
        <v>2007.0</v>
      </c>
      <c r="C76" s="20" t="s">
        <v>1558</v>
      </c>
      <c r="D76" s="9" t="s">
        <v>1559</v>
      </c>
      <c r="E76" s="9" t="s">
        <v>1560</v>
      </c>
      <c r="F76" s="28" t="s">
        <v>109</v>
      </c>
      <c r="G76" s="28" t="s">
        <v>287</v>
      </c>
      <c r="H76" s="19" t="s">
        <v>140</v>
      </c>
      <c r="I76" s="9" t="s">
        <v>422</v>
      </c>
      <c r="J76" s="8" t="str">
        <f t="shared" si="1"/>
        <v>None reported</v>
      </c>
      <c r="K76" s="9"/>
      <c r="L76" s="9" t="s">
        <v>114</v>
      </c>
      <c r="M76" s="9" t="s">
        <v>115</v>
      </c>
      <c r="N76" s="9" t="s">
        <v>115</v>
      </c>
      <c r="O76" s="9" t="s">
        <v>111</v>
      </c>
      <c r="P76" s="9" t="s">
        <v>116</v>
      </c>
      <c r="Q76" s="9" t="s">
        <v>111</v>
      </c>
      <c r="R76" s="9" t="s">
        <v>111</v>
      </c>
      <c r="S76" s="9">
        <v>38.0</v>
      </c>
      <c r="T76" s="9">
        <v>18.0</v>
      </c>
      <c r="U76" s="9" t="s">
        <v>158</v>
      </c>
      <c r="V76" s="9">
        <v>20.0</v>
      </c>
      <c r="W76" s="9">
        <v>22.0</v>
      </c>
      <c r="X76" s="9" t="s">
        <v>111</v>
      </c>
      <c r="Y76" s="28" t="s">
        <v>118</v>
      </c>
      <c r="Z76" s="9" t="s">
        <v>111</v>
      </c>
      <c r="AA76" s="9" t="s">
        <v>1236</v>
      </c>
      <c r="AB76" s="9" t="s">
        <v>758</v>
      </c>
      <c r="AC76" s="9" t="s">
        <v>726</v>
      </c>
      <c r="AD76" s="18" t="s">
        <v>726</v>
      </c>
      <c r="AE76" s="9" t="s">
        <v>111</v>
      </c>
      <c r="AF76" s="9"/>
      <c r="AG76" s="9" t="s">
        <v>759</v>
      </c>
      <c r="AH76" s="9"/>
      <c r="AI76" s="9"/>
      <c r="AJ76" s="9"/>
      <c r="AK76" s="9"/>
      <c r="AL76" s="9"/>
      <c r="AM76" s="9"/>
      <c r="AN76" s="9"/>
      <c r="AO76" s="9"/>
      <c r="AP76" s="9"/>
      <c r="AQ76" s="9"/>
      <c r="AR76" s="9" t="s">
        <v>116</v>
      </c>
      <c r="AS76" s="9" t="s">
        <v>129</v>
      </c>
      <c r="AT76" s="9"/>
      <c r="AU76" s="9" t="s">
        <v>262</v>
      </c>
      <c r="AV76" s="9"/>
      <c r="AW76" s="9" t="s">
        <v>199</v>
      </c>
      <c r="AX76" s="8" t="s">
        <v>1561</v>
      </c>
      <c r="AY76" s="12"/>
      <c r="AZ76" s="9" t="s">
        <v>1562</v>
      </c>
      <c r="BA76" s="9" t="s">
        <v>134</v>
      </c>
      <c r="BB76" s="20" t="s">
        <v>1563</v>
      </c>
      <c r="BC76" s="18" t="s">
        <v>136</v>
      </c>
      <c r="BD76" s="8" t="s">
        <v>1564</v>
      </c>
      <c r="BE76" s="11" t="s">
        <v>1565</v>
      </c>
      <c r="BF76" s="11" t="s">
        <v>740</v>
      </c>
      <c r="BG76" s="9" t="s">
        <v>140</v>
      </c>
      <c r="BH76" s="9" t="s">
        <v>129</v>
      </c>
      <c r="BI76" s="9" t="s">
        <v>179</v>
      </c>
      <c r="BJ76" s="28" t="s">
        <v>1566</v>
      </c>
      <c r="BK76" s="9" t="s">
        <v>116</v>
      </c>
      <c r="BL76" s="10"/>
      <c r="BM76" s="14"/>
      <c r="BN76" s="14"/>
      <c r="BO76" s="9" t="s">
        <v>1567</v>
      </c>
      <c r="BP76" s="9" t="s">
        <v>140</v>
      </c>
      <c r="BQ76" s="9">
        <v>5.0</v>
      </c>
      <c r="BR76" s="9">
        <v>10.0</v>
      </c>
      <c r="BS76" s="9" t="s">
        <v>771</v>
      </c>
      <c r="BT76" s="9">
        <v>3.0</v>
      </c>
      <c r="BU76" s="9" t="s">
        <v>140</v>
      </c>
      <c r="BV76" s="9" t="s">
        <v>116</v>
      </c>
      <c r="BW76" s="12"/>
      <c r="BX76" s="9" t="s">
        <v>747</v>
      </c>
      <c r="BY76" s="9" t="s">
        <v>1568</v>
      </c>
      <c r="BZ76" s="12"/>
      <c r="CA76" s="12"/>
      <c r="CB76" s="9" t="s">
        <v>111</v>
      </c>
      <c r="CC76" s="9" t="s">
        <v>140</v>
      </c>
      <c r="CD76" s="9" t="s">
        <v>1569</v>
      </c>
      <c r="CE76" s="9" t="s">
        <v>116</v>
      </c>
      <c r="CF76" s="12"/>
      <c r="CG76" s="9" t="s">
        <v>140</v>
      </c>
      <c r="CH76" s="9" t="s">
        <v>140</v>
      </c>
      <c r="CI76" s="9" t="s">
        <v>1570</v>
      </c>
      <c r="CJ76" s="9" t="s">
        <v>140</v>
      </c>
      <c r="CK76" s="9" t="s">
        <v>1571</v>
      </c>
      <c r="CL76" s="9" t="s">
        <v>116</v>
      </c>
      <c r="CM76" s="9"/>
      <c r="CN76" s="9"/>
      <c r="CO76" s="9"/>
      <c r="CP76" s="9" t="s">
        <v>116</v>
      </c>
      <c r="CQ76" s="12"/>
      <c r="CR76" s="9" t="s">
        <v>116</v>
      </c>
      <c r="CS76" s="12"/>
      <c r="CT76" s="13">
        <f t="shared" si="10"/>
        <v>1</v>
      </c>
      <c r="CU76" s="13">
        <f t="shared" si="11"/>
        <v>0</v>
      </c>
      <c r="CV76" s="13">
        <f t="shared" si="4"/>
        <v>1</v>
      </c>
      <c r="CW76" s="13">
        <f t="shared" si="5"/>
        <v>0</v>
      </c>
      <c r="CX76" s="13">
        <f t="shared" si="6"/>
        <v>0</v>
      </c>
      <c r="CY76" s="13">
        <f t="shared" si="7"/>
        <v>1</v>
      </c>
      <c r="CZ76" s="13">
        <f t="shared" si="8"/>
        <v>1</v>
      </c>
      <c r="DA76" s="13">
        <f t="shared" si="9"/>
        <v>0</v>
      </c>
      <c r="DB76" s="7"/>
      <c r="DC76" s="7"/>
      <c r="DD76" s="7"/>
      <c r="DE76" s="7"/>
      <c r="DF76" s="7"/>
      <c r="DG76" s="7"/>
      <c r="DH76" s="7"/>
      <c r="DI76" s="7"/>
      <c r="DJ76" s="7"/>
      <c r="DK76" s="7"/>
    </row>
    <row r="77">
      <c r="A77" s="18" t="s">
        <v>1572</v>
      </c>
      <c r="B77" s="19">
        <v>2015.0</v>
      </c>
      <c r="C77" s="20" t="s">
        <v>1573</v>
      </c>
      <c r="D77" s="19" t="s">
        <v>503</v>
      </c>
      <c r="E77" s="19" t="s">
        <v>1574</v>
      </c>
      <c r="F77" s="19" t="s">
        <v>109</v>
      </c>
      <c r="G77" s="19" t="s">
        <v>154</v>
      </c>
      <c r="H77" s="19" t="s">
        <v>140</v>
      </c>
      <c r="I77" s="16" t="s">
        <v>380</v>
      </c>
      <c r="J77" s="8" t="str">
        <f t="shared" si="1"/>
        <v>Government</v>
      </c>
      <c r="K77" s="16" t="s">
        <v>1575</v>
      </c>
      <c r="L77" s="16" t="s">
        <v>368</v>
      </c>
      <c r="M77" s="19" t="s">
        <v>115</v>
      </c>
      <c r="N77" s="19" t="s">
        <v>115</v>
      </c>
      <c r="O77" s="16" t="s">
        <v>111</v>
      </c>
      <c r="P77" s="19" t="s">
        <v>116</v>
      </c>
      <c r="Q77" s="19" t="s">
        <v>111</v>
      </c>
      <c r="R77" s="19" t="s">
        <v>140</v>
      </c>
      <c r="S77" s="19">
        <v>70.0</v>
      </c>
      <c r="T77" s="19">
        <v>38.0</v>
      </c>
      <c r="U77" s="19" t="s">
        <v>117</v>
      </c>
      <c r="V77" s="19">
        <v>32.0</v>
      </c>
      <c r="W77" s="19">
        <v>37.0</v>
      </c>
      <c r="X77" s="19">
        <v>66.0</v>
      </c>
      <c r="Y77" s="19" t="s">
        <v>272</v>
      </c>
      <c r="Z77" s="19" t="s">
        <v>160</v>
      </c>
      <c r="AA77" s="19" t="s">
        <v>1437</v>
      </c>
      <c r="AB77" s="9" t="s">
        <v>383</v>
      </c>
      <c r="AC77" s="19" t="s">
        <v>122</v>
      </c>
      <c r="AD77" s="18" t="s">
        <v>245</v>
      </c>
      <c r="AE77" s="19" t="s">
        <v>111</v>
      </c>
      <c r="AF77" s="19" t="s">
        <v>129</v>
      </c>
      <c r="AG77" s="19" t="s">
        <v>1016</v>
      </c>
      <c r="AH77" s="19"/>
      <c r="AI77" s="19"/>
      <c r="AJ77" s="19"/>
      <c r="AK77" s="19"/>
      <c r="AL77" s="19"/>
      <c r="AM77" s="19"/>
      <c r="AN77" s="19"/>
      <c r="AO77" s="19"/>
      <c r="AP77" s="19"/>
      <c r="AQ77" s="19"/>
      <c r="AR77" s="19" t="s">
        <v>116</v>
      </c>
      <c r="AS77" s="18" t="s">
        <v>1576</v>
      </c>
      <c r="AT77" s="18"/>
      <c r="AU77" s="19" t="s">
        <v>262</v>
      </c>
      <c r="AV77" s="19"/>
      <c r="AW77" s="19" t="s">
        <v>170</v>
      </c>
      <c r="AX77" s="16" t="s">
        <v>1577</v>
      </c>
      <c r="AY77" s="19" t="s">
        <v>1578</v>
      </c>
      <c r="AZ77" s="19">
        <v>8.0</v>
      </c>
      <c r="BA77" s="19" t="s">
        <v>173</v>
      </c>
      <c r="BB77" s="18" t="s">
        <v>1579</v>
      </c>
      <c r="BC77" s="18" t="s">
        <v>257</v>
      </c>
      <c r="BD77" s="19" t="s">
        <v>111</v>
      </c>
      <c r="BE77" s="18" t="s">
        <v>111</v>
      </c>
      <c r="BF77" s="18" t="s">
        <v>111</v>
      </c>
      <c r="BG77" s="19" t="s">
        <v>111</v>
      </c>
      <c r="BH77" s="19" t="s">
        <v>129</v>
      </c>
      <c r="BI77" s="19" t="s">
        <v>179</v>
      </c>
      <c r="BJ77" s="16" t="s">
        <v>1580</v>
      </c>
      <c r="BK77" s="19" t="s">
        <v>116</v>
      </c>
      <c r="BL77" s="16" t="s">
        <v>262</v>
      </c>
      <c r="BM77" s="18"/>
      <c r="BN77" s="18"/>
      <c r="BO77" s="19" t="s">
        <v>116</v>
      </c>
      <c r="BP77" s="19" t="s">
        <v>140</v>
      </c>
      <c r="BQ77" s="19" t="s">
        <v>111</v>
      </c>
      <c r="BR77" s="19">
        <v>2.0</v>
      </c>
      <c r="BS77" s="19" t="s">
        <v>263</v>
      </c>
      <c r="BT77" s="19">
        <v>1.0</v>
      </c>
      <c r="BU77" s="19" t="s">
        <v>140</v>
      </c>
      <c r="BV77" s="19" t="s">
        <v>116</v>
      </c>
      <c r="BW77" s="19" t="s">
        <v>129</v>
      </c>
      <c r="BX77" s="19" t="s">
        <v>434</v>
      </c>
      <c r="BY77" s="19" t="s">
        <v>145</v>
      </c>
      <c r="BZ77" s="19" t="s">
        <v>116</v>
      </c>
      <c r="CA77" s="19" t="s">
        <v>129</v>
      </c>
      <c r="CB77" s="19" t="s">
        <v>111</v>
      </c>
      <c r="CC77" s="19" t="s">
        <v>116</v>
      </c>
      <c r="CD77" s="19" t="s">
        <v>129</v>
      </c>
      <c r="CE77" s="19" t="s">
        <v>116</v>
      </c>
      <c r="CF77" s="19" t="s">
        <v>129</v>
      </c>
      <c r="CG77" s="19" t="s">
        <v>116</v>
      </c>
      <c r="CH77" s="19" t="s">
        <v>116</v>
      </c>
      <c r="CI77" s="19"/>
      <c r="CJ77" s="19" t="s">
        <v>116</v>
      </c>
      <c r="CK77" s="19" t="s">
        <v>129</v>
      </c>
      <c r="CL77" s="19" t="s">
        <v>116</v>
      </c>
      <c r="CM77" s="19" t="s">
        <v>129</v>
      </c>
      <c r="CN77" s="19" t="s">
        <v>129</v>
      </c>
      <c r="CO77" s="19" t="s">
        <v>129</v>
      </c>
      <c r="CP77" s="19" t="s">
        <v>116</v>
      </c>
      <c r="CQ77" s="19" t="s">
        <v>129</v>
      </c>
      <c r="CR77" s="19" t="s">
        <v>116</v>
      </c>
      <c r="CS77" s="19" t="s">
        <v>129</v>
      </c>
      <c r="CT77" s="13">
        <f t="shared" si="10"/>
        <v>0</v>
      </c>
      <c r="CU77" s="13">
        <f t="shared" si="11"/>
        <v>0</v>
      </c>
      <c r="CV77" s="13">
        <f t="shared" si="4"/>
        <v>0</v>
      </c>
      <c r="CW77" s="13">
        <f t="shared" si="5"/>
        <v>0</v>
      </c>
      <c r="CX77" s="13">
        <f t="shared" si="6"/>
        <v>0</v>
      </c>
      <c r="CY77" s="13">
        <f t="shared" si="7"/>
        <v>0</v>
      </c>
      <c r="CZ77" s="13">
        <f t="shared" si="8"/>
        <v>0</v>
      </c>
      <c r="DA77" s="13">
        <f t="shared" si="9"/>
        <v>0</v>
      </c>
      <c r="DB77" s="7"/>
      <c r="DC77" s="7"/>
      <c r="DD77" s="7"/>
      <c r="DE77" s="7"/>
      <c r="DF77" s="7"/>
      <c r="DG77" s="7"/>
      <c r="DH77" s="7"/>
      <c r="DI77" s="7"/>
      <c r="DJ77" s="7"/>
      <c r="DK77" s="7"/>
    </row>
    <row r="78">
      <c r="A78" s="28" t="s">
        <v>1581</v>
      </c>
      <c r="B78" s="28">
        <v>2003.0</v>
      </c>
      <c r="C78" s="20" t="s">
        <v>1582</v>
      </c>
      <c r="D78" s="9" t="s">
        <v>107</v>
      </c>
      <c r="E78" s="9"/>
      <c r="F78" s="28" t="s">
        <v>109</v>
      </c>
      <c r="G78" s="19" t="s">
        <v>287</v>
      </c>
      <c r="H78" s="19" t="s">
        <v>116</v>
      </c>
      <c r="I78" s="9" t="s">
        <v>112</v>
      </c>
      <c r="J78" s="8" t="str">
        <f t="shared" si="1"/>
        <v>Government</v>
      </c>
      <c r="K78" s="9" t="s">
        <v>1583</v>
      </c>
      <c r="L78" s="9" t="s">
        <v>114</v>
      </c>
      <c r="M78" s="9" t="s">
        <v>115</v>
      </c>
      <c r="N78" s="9" t="s">
        <v>115</v>
      </c>
      <c r="O78" s="9" t="s">
        <v>111</v>
      </c>
      <c r="P78" s="9" t="s">
        <v>116</v>
      </c>
      <c r="Q78" s="9" t="s">
        <v>111</v>
      </c>
      <c r="R78" s="9" t="s">
        <v>111</v>
      </c>
      <c r="S78" s="9">
        <v>180.0</v>
      </c>
      <c r="T78" s="9">
        <v>180.0</v>
      </c>
      <c r="U78" s="9">
        <v>100.0</v>
      </c>
      <c r="V78" s="9" t="s">
        <v>129</v>
      </c>
      <c r="W78" s="29">
        <f>53+50+23</f>
        <v>126</v>
      </c>
      <c r="X78" s="9" t="s">
        <v>111</v>
      </c>
      <c r="Y78" s="28" t="s">
        <v>118</v>
      </c>
      <c r="Z78" s="9" t="s">
        <v>111</v>
      </c>
      <c r="AA78" s="9" t="s">
        <v>1584</v>
      </c>
      <c r="AB78" s="9" t="s">
        <v>422</v>
      </c>
      <c r="AC78" s="9" t="s">
        <v>726</v>
      </c>
      <c r="AD78" s="18" t="s">
        <v>726</v>
      </c>
      <c r="AE78" s="9" t="s">
        <v>124</v>
      </c>
      <c r="AF78" s="9"/>
      <c r="AG78" s="9" t="s">
        <v>759</v>
      </c>
      <c r="AH78" s="9"/>
      <c r="AI78" s="9"/>
      <c r="AJ78" s="9"/>
      <c r="AK78" s="9"/>
      <c r="AL78" s="9"/>
      <c r="AM78" s="9"/>
      <c r="AN78" s="9"/>
      <c r="AO78" s="9"/>
      <c r="AP78" s="9"/>
      <c r="AQ78" s="9"/>
      <c r="AR78" s="9" t="s">
        <v>116</v>
      </c>
      <c r="AS78" s="9" t="s">
        <v>129</v>
      </c>
      <c r="AT78" s="9"/>
      <c r="AU78" s="9" t="s">
        <v>262</v>
      </c>
      <c r="AV78" s="9"/>
      <c r="AW78" s="9" t="s">
        <v>199</v>
      </c>
      <c r="AX78" s="8" t="s">
        <v>1585</v>
      </c>
      <c r="AY78" s="9" t="s">
        <v>1586</v>
      </c>
      <c r="AZ78" s="9" t="s">
        <v>1587</v>
      </c>
      <c r="BA78" s="9" t="s">
        <v>134</v>
      </c>
      <c r="BB78" s="20" t="s">
        <v>1588</v>
      </c>
      <c r="BC78" s="18" t="s">
        <v>664</v>
      </c>
      <c r="BD78" s="8" t="s">
        <v>1589</v>
      </c>
      <c r="BE78" s="11" t="s">
        <v>1590</v>
      </c>
      <c r="BF78" s="11" t="s">
        <v>740</v>
      </c>
      <c r="BG78" s="9" t="s">
        <v>140</v>
      </c>
      <c r="BH78" s="9" t="s">
        <v>129</v>
      </c>
      <c r="BI78" s="9" t="s">
        <v>808</v>
      </c>
      <c r="BJ78" s="28" t="s">
        <v>1591</v>
      </c>
      <c r="BK78" s="9" t="s">
        <v>140</v>
      </c>
      <c r="BL78" s="8" t="s">
        <v>1592</v>
      </c>
      <c r="BM78" s="15" t="s">
        <v>1593</v>
      </c>
      <c r="BN78" s="15" t="s">
        <v>744</v>
      </c>
      <c r="BO78" s="9" t="s">
        <v>116</v>
      </c>
      <c r="BP78" s="9" t="s">
        <v>140</v>
      </c>
      <c r="BQ78" s="9">
        <v>5.0</v>
      </c>
      <c r="BR78" s="9">
        <v>4.0</v>
      </c>
      <c r="BS78" s="9" t="s">
        <v>1390</v>
      </c>
      <c r="BT78" s="9">
        <v>2.0</v>
      </c>
      <c r="BU78" s="9" t="s">
        <v>116</v>
      </c>
      <c r="BV78" s="9" t="s">
        <v>140</v>
      </c>
      <c r="BW78" s="9" t="s">
        <v>1594</v>
      </c>
      <c r="BX78" s="9" t="s">
        <v>182</v>
      </c>
      <c r="BY78" s="9" t="s">
        <v>814</v>
      </c>
      <c r="BZ78" s="9" t="s">
        <v>140</v>
      </c>
      <c r="CA78" s="9" t="s">
        <v>1595</v>
      </c>
      <c r="CB78" s="9"/>
      <c r="CC78" s="9" t="s">
        <v>140</v>
      </c>
      <c r="CD78" s="9" t="s">
        <v>1596</v>
      </c>
      <c r="CE78" s="9" t="s">
        <v>116</v>
      </c>
      <c r="CF78" s="9" t="s">
        <v>129</v>
      </c>
      <c r="CG78" s="9" t="s">
        <v>140</v>
      </c>
      <c r="CH78" s="9" t="s">
        <v>140</v>
      </c>
      <c r="CI78" s="9" t="s">
        <v>750</v>
      </c>
      <c r="CJ78" s="9" t="s">
        <v>140</v>
      </c>
      <c r="CK78" s="9" t="s">
        <v>1211</v>
      </c>
      <c r="CL78" s="9" t="s">
        <v>140</v>
      </c>
      <c r="CM78" s="9" t="s">
        <v>1597</v>
      </c>
      <c r="CN78" s="9"/>
      <c r="CO78" s="9"/>
      <c r="CP78" s="9" t="s">
        <v>116</v>
      </c>
      <c r="CQ78" s="9" t="s">
        <v>129</v>
      </c>
      <c r="CR78" s="9" t="s">
        <v>116</v>
      </c>
      <c r="CS78" s="9" t="s">
        <v>129</v>
      </c>
      <c r="CT78" s="13">
        <f t="shared" si="10"/>
        <v>1</v>
      </c>
      <c r="CU78" s="13">
        <f t="shared" si="11"/>
        <v>0</v>
      </c>
      <c r="CV78" s="13">
        <f t="shared" si="4"/>
        <v>1</v>
      </c>
      <c r="CW78" s="13">
        <f t="shared" si="5"/>
        <v>1</v>
      </c>
      <c r="CX78" s="13">
        <f t="shared" si="6"/>
        <v>0</v>
      </c>
      <c r="CY78" s="13">
        <f t="shared" si="7"/>
        <v>1</v>
      </c>
      <c r="CZ78" s="13">
        <f t="shared" si="8"/>
        <v>1</v>
      </c>
      <c r="DA78" s="13">
        <f t="shared" si="9"/>
        <v>0</v>
      </c>
      <c r="DB78" s="7"/>
      <c r="DC78" s="7"/>
      <c r="DD78" s="7"/>
      <c r="DE78" s="7"/>
      <c r="DF78" s="7"/>
      <c r="DG78" s="7"/>
      <c r="DH78" s="7"/>
      <c r="DI78" s="7"/>
      <c r="DJ78" s="7"/>
      <c r="DK78" s="7"/>
    </row>
    <row r="79">
      <c r="A79" s="10" t="s">
        <v>1598</v>
      </c>
      <c r="B79" s="9">
        <v>2009.0</v>
      </c>
      <c r="C79" s="10" t="s">
        <v>1599</v>
      </c>
      <c r="D79" s="9" t="s">
        <v>1600</v>
      </c>
      <c r="E79" s="9" t="s">
        <v>1601</v>
      </c>
      <c r="F79" s="9" t="s">
        <v>109</v>
      </c>
      <c r="G79" s="9" t="s">
        <v>154</v>
      </c>
      <c r="H79" s="9" t="s">
        <v>140</v>
      </c>
      <c r="I79" s="8" t="s">
        <v>155</v>
      </c>
      <c r="J79" s="8" t="str">
        <f t="shared" si="1"/>
        <v>Industry</v>
      </c>
      <c r="K79" s="8" t="s">
        <v>822</v>
      </c>
      <c r="L79" s="8" t="s">
        <v>157</v>
      </c>
      <c r="M79" s="9" t="s">
        <v>115</v>
      </c>
      <c r="N79" s="9" t="s">
        <v>1602</v>
      </c>
      <c r="O79" s="8" t="s">
        <v>221</v>
      </c>
      <c r="P79" s="9" t="s">
        <v>140</v>
      </c>
      <c r="Q79" s="9" t="s">
        <v>140</v>
      </c>
      <c r="R79" s="9" t="s">
        <v>140</v>
      </c>
      <c r="S79" s="9">
        <v>723.0</v>
      </c>
      <c r="T79" s="9">
        <v>99.0</v>
      </c>
      <c r="U79" s="9" t="s">
        <v>291</v>
      </c>
      <c r="V79" s="9" t="s">
        <v>129</v>
      </c>
      <c r="W79" s="17">
        <f>113+95+104+103</f>
        <v>415</v>
      </c>
      <c r="X79" s="17">
        <f>136+131+124+123</f>
        <v>514</v>
      </c>
      <c r="Y79" s="9" t="s">
        <v>272</v>
      </c>
      <c r="Z79" s="9" t="s">
        <v>160</v>
      </c>
      <c r="AA79" s="9" t="s">
        <v>399</v>
      </c>
      <c r="AB79" s="9" t="s">
        <v>400</v>
      </c>
      <c r="AC79" s="9" t="s">
        <v>122</v>
      </c>
      <c r="AD79" s="11" t="s">
        <v>123</v>
      </c>
      <c r="AE79" s="9" t="s">
        <v>314</v>
      </c>
      <c r="AF79" s="9"/>
      <c r="AG79" s="9" t="s">
        <v>314</v>
      </c>
      <c r="AH79" s="9"/>
      <c r="AI79" s="9"/>
      <c r="AJ79" s="9"/>
      <c r="AK79" s="9"/>
      <c r="AL79" s="9"/>
      <c r="AM79" s="9"/>
      <c r="AN79" s="9"/>
      <c r="AO79" s="9"/>
      <c r="AP79" s="9"/>
      <c r="AQ79" s="9"/>
      <c r="AR79" s="9" t="s">
        <v>165</v>
      </c>
      <c r="AS79" s="9" t="s">
        <v>1603</v>
      </c>
      <c r="AT79" s="9" t="s">
        <v>225</v>
      </c>
      <c r="AU79" s="9" t="s">
        <v>116</v>
      </c>
      <c r="AV79" s="9" t="s">
        <v>169</v>
      </c>
      <c r="AW79" s="9" t="s">
        <v>170</v>
      </c>
      <c r="AX79" s="8" t="s">
        <v>1604</v>
      </c>
      <c r="AY79" s="9" t="s">
        <v>1605</v>
      </c>
      <c r="AZ79" s="9">
        <v>6.0</v>
      </c>
      <c r="BA79" s="9" t="s">
        <v>173</v>
      </c>
      <c r="BB79" s="11" t="s">
        <v>1606</v>
      </c>
      <c r="BC79" s="11" t="s">
        <v>257</v>
      </c>
      <c r="BD79" s="8" t="s">
        <v>111</v>
      </c>
      <c r="BE79" s="11" t="s">
        <v>111</v>
      </c>
      <c r="BF79" s="11" t="s">
        <v>111</v>
      </c>
      <c r="BG79" s="9" t="s">
        <v>111</v>
      </c>
      <c r="BH79" s="9" t="s">
        <v>140</v>
      </c>
      <c r="BI79" s="9" t="s">
        <v>179</v>
      </c>
      <c r="BJ79" s="8" t="s">
        <v>1607</v>
      </c>
      <c r="BK79" s="9" t="s">
        <v>116</v>
      </c>
      <c r="BL79" s="8" t="s">
        <v>262</v>
      </c>
      <c r="BM79" s="11"/>
      <c r="BN79" s="11"/>
      <c r="BO79" s="9" t="s">
        <v>116</v>
      </c>
      <c r="BP79" s="9" t="s">
        <v>140</v>
      </c>
      <c r="BQ79" s="9" t="s">
        <v>111</v>
      </c>
      <c r="BR79" s="9">
        <v>2.0</v>
      </c>
      <c r="BS79" s="9" t="s">
        <v>263</v>
      </c>
      <c r="BT79" s="9">
        <v>1.0</v>
      </c>
      <c r="BU79" s="9" t="s">
        <v>111</v>
      </c>
      <c r="BV79" s="9" t="s">
        <v>116</v>
      </c>
      <c r="BW79" s="9" t="s">
        <v>129</v>
      </c>
      <c r="BX79" s="9" t="s">
        <v>182</v>
      </c>
      <c r="BY79" s="9" t="s">
        <v>145</v>
      </c>
      <c r="BZ79" s="9"/>
      <c r="CA79" s="9"/>
      <c r="CB79" s="9" t="s">
        <v>1608</v>
      </c>
      <c r="CC79" s="9" t="s">
        <v>140</v>
      </c>
      <c r="CD79" s="9" t="s">
        <v>1609</v>
      </c>
      <c r="CE79" s="9" t="s">
        <v>116</v>
      </c>
      <c r="CF79" s="9" t="s">
        <v>129</v>
      </c>
      <c r="CG79" s="9" t="s">
        <v>140</v>
      </c>
      <c r="CH79" s="9" t="s">
        <v>140</v>
      </c>
      <c r="CI79" s="9" t="s">
        <v>1610</v>
      </c>
      <c r="CJ79" s="9" t="s">
        <v>140</v>
      </c>
      <c r="CK79" s="9" t="s">
        <v>1571</v>
      </c>
      <c r="CL79" s="9" t="s">
        <v>116</v>
      </c>
      <c r="CM79" s="9"/>
      <c r="CN79" s="9"/>
      <c r="CO79" s="9"/>
      <c r="CP79" s="9" t="s">
        <v>116</v>
      </c>
      <c r="CQ79" s="9" t="s">
        <v>129</v>
      </c>
      <c r="CR79" s="9" t="s">
        <v>116</v>
      </c>
      <c r="CS79" s="9" t="s">
        <v>129</v>
      </c>
      <c r="CT79" s="13">
        <f t="shared" si="10"/>
        <v>1</v>
      </c>
      <c r="CU79" s="13">
        <f t="shared" si="11"/>
        <v>0</v>
      </c>
      <c r="CV79" s="13">
        <f t="shared" si="4"/>
        <v>1</v>
      </c>
      <c r="CW79" s="13">
        <f t="shared" si="5"/>
        <v>0</v>
      </c>
      <c r="CX79" s="13">
        <f t="shared" si="6"/>
        <v>0</v>
      </c>
      <c r="CY79" s="13">
        <f t="shared" si="7"/>
        <v>1</v>
      </c>
      <c r="CZ79" s="13">
        <f t="shared" si="8"/>
        <v>1</v>
      </c>
      <c r="DA79" s="13">
        <f t="shared" si="9"/>
        <v>0</v>
      </c>
      <c r="DB79" s="7"/>
      <c r="DC79" s="7"/>
      <c r="DD79" s="7"/>
      <c r="DE79" s="7"/>
      <c r="DF79" s="7"/>
      <c r="DG79" s="7"/>
      <c r="DH79" s="7"/>
      <c r="DI79" s="7"/>
      <c r="DJ79" s="7"/>
      <c r="DK79" s="7"/>
    </row>
    <row r="80">
      <c r="A80" s="20" t="s">
        <v>1611</v>
      </c>
      <c r="B80" s="19">
        <v>2004.0</v>
      </c>
      <c r="C80" s="20" t="s">
        <v>1612</v>
      </c>
      <c r="D80" s="19" t="s">
        <v>537</v>
      </c>
      <c r="E80" s="19" t="s">
        <v>1613</v>
      </c>
      <c r="F80" s="19" t="s">
        <v>109</v>
      </c>
      <c r="G80" s="19" t="s">
        <v>154</v>
      </c>
      <c r="H80" s="19" t="s">
        <v>111</v>
      </c>
      <c r="I80" s="16" t="s">
        <v>191</v>
      </c>
      <c r="J80" s="8" t="str">
        <f t="shared" si="1"/>
        <v>Government</v>
      </c>
      <c r="K80" s="16" t="s">
        <v>1436</v>
      </c>
      <c r="L80" s="16" t="s">
        <v>557</v>
      </c>
      <c r="M80" s="19" t="s">
        <v>115</v>
      </c>
      <c r="N80" s="19" t="s">
        <v>115</v>
      </c>
      <c r="O80" s="16" t="s">
        <v>111</v>
      </c>
      <c r="P80" s="19" t="s">
        <v>116</v>
      </c>
      <c r="Q80" s="19" t="s">
        <v>111</v>
      </c>
      <c r="R80" s="19" t="s">
        <v>111</v>
      </c>
      <c r="S80" s="19">
        <v>37.0</v>
      </c>
      <c r="T80" s="19">
        <v>18.0</v>
      </c>
      <c r="U80" s="19" t="s">
        <v>158</v>
      </c>
      <c r="V80" s="19">
        <v>19.0</v>
      </c>
      <c r="W80" s="19">
        <v>28.0</v>
      </c>
      <c r="X80" s="19" t="s">
        <v>111</v>
      </c>
      <c r="Y80" s="19" t="s">
        <v>272</v>
      </c>
      <c r="Z80" s="19" t="s">
        <v>111</v>
      </c>
      <c r="AA80" s="19" t="s">
        <v>1437</v>
      </c>
      <c r="AB80" s="19" t="s">
        <v>383</v>
      </c>
      <c r="AC80" s="19" t="s">
        <v>122</v>
      </c>
      <c r="AD80" s="18" t="s">
        <v>123</v>
      </c>
      <c r="AE80" s="19" t="s">
        <v>689</v>
      </c>
      <c r="AF80" s="19"/>
      <c r="AG80" s="19" t="s">
        <v>689</v>
      </c>
      <c r="AH80" s="19"/>
      <c r="AI80" s="19"/>
      <c r="AJ80" s="19"/>
      <c r="AK80" s="19"/>
      <c r="AL80" s="19"/>
      <c r="AM80" s="19"/>
      <c r="AN80" s="19"/>
      <c r="AO80" s="19"/>
      <c r="AP80" s="19"/>
      <c r="AQ80" s="19"/>
      <c r="AR80" s="19" t="s">
        <v>165</v>
      </c>
      <c r="AS80" s="19" t="s">
        <v>1614</v>
      </c>
      <c r="AT80" s="19" t="s">
        <v>167</v>
      </c>
      <c r="AU80" s="19" t="s">
        <v>116</v>
      </c>
      <c r="AV80" s="19" t="s">
        <v>169</v>
      </c>
      <c r="AW80" s="19" t="s">
        <v>170</v>
      </c>
      <c r="AX80" s="16" t="s">
        <v>1615</v>
      </c>
      <c r="AY80" s="19" t="s">
        <v>1616</v>
      </c>
      <c r="AZ80" s="19">
        <v>6.6</v>
      </c>
      <c r="BA80" s="19" t="s">
        <v>173</v>
      </c>
      <c r="BB80" s="18" t="s">
        <v>1617</v>
      </c>
      <c r="BC80" s="18" t="s">
        <v>257</v>
      </c>
      <c r="BD80" s="19" t="s">
        <v>1618</v>
      </c>
      <c r="BE80" s="18" t="s">
        <v>1619</v>
      </c>
      <c r="BF80" s="18" t="s">
        <v>178</v>
      </c>
      <c r="BG80" s="19" t="s">
        <v>140</v>
      </c>
      <c r="BH80" s="19" t="s">
        <v>129</v>
      </c>
      <c r="BI80" s="19" t="s">
        <v>179</v>
      </c>
      <c r="BJ80" s="16" t="s">
        <v>321</v>
      </c>
      <c r="BK80" s="19" t="s">
        <v>116</v>
      </c>
      <c r="BL80" s="16"/>
      <c r="BM80" s="18"/>
      <c r="BN80" s="18"/>
      <c r="BO80" s="19" t="s">
        <v>116</v>
      </c>
      <c r="BP80" s="19" t="s">
        <v>140</v>
      </c>
      <c r="BQ80" s="19" t="s">
        <v>111</v>
      </c>
      <c r="BR80" s="19">
        <v>1.0</v>
      </c>
      <c r="BS80" s="19" t="s">
        <v>263</v>
      </c>
      <c r="BT80" s="19">
        <v>1.0</v>
      </c>
      <c r="BU80" s="19" t="s">
        <v>116</v>
      </c>
      <c r="BV80" s="19" t="s">
        <v>116</v>
      </c>
      <c r="BW80" s="19"/>
      <c r="BX80" s="19" t="s">
        <v>182</v>
      </c>
      <c r="BY80" s="19" t="s">
        <v>145</v>
      </c>
      <c r="BZ80" s="19" t="s">
        <v>116</v>
      </c>
      <c r="CA80" s="19"/>
      <c r="CB80" s="19" t="s">
        <v>1620</v>
      </c>
      <c r="CC80" s="19" t="s">
        <v>116</v>
      </c>
      <c r="CD80" s="19"/>
      <c r="CE80" s="19" t="s">
        <v>116</v>
      </c>
      <c r="CF80" s="19"/>
      <c r="CG80" s="19" t="s">
        <v>116</v>
      </c>
      <c r="CH80" s="19" t="s">
        <v>116</v>
      </c>
      <c r="CI80" s="19"/>
      <c r="CJ80" s="19" t="s">
        <v>116</v>
      </c>
      <c r="CK80" s="19" t="s">
        <v>262</v>
      </c>
      <c r="CL80" s="19" t="s">
        <v>116</v>
      </c>
      <c r="CM80" s="19"/>
      <c r="CN80" s="19"/>
      <c r="CO80" s="19"/>
      <c r="CP80" s="19" t="s">
        <v>116</v>
      </c>
      <c r="CQ80" s="19"/>
      <c r="CR80" s="19" t="s">
        <v>116</v>
      </c>
      <c r="CS80" s="19"/>
      <c r="CT80" s="13">
        <f t="shared" si="10"/>
        <v>0</v>
      </c>
      <c r="CU80" s="13">
        <f t="shared" si="11"/>
        <v>0</v>
      </c>
      <c r="CV80" s="13">
        <f t="shared" si="4"/>
        <v>0</v>
      </c>
      <c r="CW80" s="13">
        <f t="shared" si="5"/>
        <v>0</v>
      </c>
      <c r="CX80" s="13">
        <f t="shared" si="6"/>
        <v>0</v>
      </c>
      <c r="CY80" s="13">
        <f t="shared" si="7"/>
        <v>0</v>
      </c>
      <c r="CZ80" s="13">
        <f t="shared" si="8"/>
        <v>0</v>
      </c>
      <c r="DA80" s="13">
        <f t="shared" si="9"/>
        <v>0</v>
      </c>
      <c r="DB80" s="7"/>
      <c r="DC80" s="7"/>
      <c r="DD80" s="7"/>
      <c r="DE80" s="7"/>
      <c r="DF80" s="7"/>
      <c r="DG80" s="7"/>
      <c r="DH80" s="7"/>
      <c r="DI80" s="7"/>
      <c r="DJ80" s="7"/>
      <c r="DK80" s="7"/>
    </row>
    <row r="81">
      <c r="A81" s="28" t="s">
        <v>1621</v>
      </c>
      <c r="B81" s="28">
        <v>2001.0</v>
      </c>
      <c r="C81" s="28" t="s">
        <v>1622</v>
      </c>
      <c r="D81" s="9" t="s">
        <v>107</v>
      </c>
      <c r="E81" s="9" t="s">
        <v>1623</v>
      </c>
      <c r="F81" s="28" t="s">
        <v>109</v>
      </c>
      <c r="G81" s="19" t="s">
        <v>110</v>
      </c>
      <c r="H81" s="19" t="s">
        <v>140</v>
      </c>
      <c r="I81" s="9" t="s">
        <v>422</v>
      </c>
      <c r="J81" s="8" t="str">
        <f t="shared" si="1"/>
        <v>None reported</v>
      </c>
      <c r="K81" s="9"/>
      <c r="L81" s="9" t="s">
        <v>114</v>
      </c>
      <c r="M81" s="9" t="s">
        <v>115</v>
      </c>
      <c r="N81" s="9" t="s">
        <v>115</v>
      </c>
      <c r="O81" s="9" t="s">
        <v>111</v>
      </c>
      <c r="P81" s="9" t="s">
        <v>116</v>
      </c>
      <c r="Q81" s="9" t="s">
        <v>111</v>
      </c>
      <c r="R81" s="9" t="s">
        <v>111</v>
      </c>
      <c r="S81" s="9">
        <v>436.0</v>
      </c>
      <c r="T81" s="9">
        <v>122.0</v>
      </c>
      <c r="U81" s="9" t="s">
        <v>158</v>
      </c>
      <c r="V81" s="9" t="s">
        <v>129</v>
      </c>
      <c r="W81" s="9" t="s">
        <v>111</v>
      </c>
      <c r="X81" s="9" t="s">
        <v>111</v>
      </c>
      <c r="Y81" s="28" t="s">
        <v>272</v>
      </c>
      <c r="Z81" s="9" t="s">
        <v>111</v>
      </c>
      <c r="AA81" s="9" t="s">
        <v>399</v>
      </c>
      <c r="AB81" s="9" t="s">
        <v>400</v>
      </c>
      <c r="AC81" s="9" t="s">
        <v>726</v>
      </c>
      <c r="AD81" s="18" t="s">
        <v>726</v>
      </c>
      <c r="AE81" s="9" t="s">
        <v>1624</v>
      </c>
      <c r="AF81" s="9"/>
      <c r="AG81" s="9" t="s">
        <v>733</v>
      </c>
      <c r="AH81" s="9"/>
      <c r="AI81" s="9"/>
      <c r="AJ81" s="9"/>
      <c r="AK81" s="9"/>
      <c r="AL81" s="9"/>
      <c r="AM81" s="9"/>
      <c r="AN81" s="9"/>
      <c r="AO81" s="9"/>
      <c r="AP81" s="9"/>
      <c r="AQ81" s="9"/>
      <c r="AR81" s="9" t="s">
        <v>165</v>
      </c>
      <c r="AS81" s="9" t="s">
        <v>1625</v>
      </c>
      <c r="AT81" s="9" t="s">
        <v>225</v>
      </c>
      <c r="AU81" s="9" t="s">
        <v>116</v>
      </c>
      <c r="AV81" s="9" t="s">
        <v>169</v>
      </c>
      <c r="AW81" s="9" t="s">
        <v>199</v>
      </c>
      <c r="AX81" s="9" t="s">
        <v>1626</v>
      </c>
      <c r="AY81" s="9" t="s">
        <v>1627</v>
      </c>
      <c r="AZ81" s="9" t="s">
        <v>1628</v>
      </c>
      <c r="BA81" s="9" t="s">
        <v>134</v>
      </c>
      <c r="BB81" s="18" t="s">
        <v>1629</v>
      </c>
      <c r="BC81" s="18" t="s">
        <v>136</v>
      </c>
      <c r="BD81" s="9" t="s">
        <v>1630</v>
      </c>
      <c r="BE81" s="11" t="s">
        <v>1631</v>
      </c>
      <c r="BF81" s="11" t="s">
        <v>740</v>
      </c>
      <c r="BG81" s="9" t="s">
        <v>140</v>
      </c>
      <c r="BH81" s="9" t="s">
        <v>129</v>
      </c>
      <c r="BI81" s="9" t="s">
        <v>1632</v>
      </c>
      <c r="BJ81" s="28" t="s">
        <v>1633</v>
      </c>
      <c r="BK81" s="9" t="s">
        <v>140</v>
      </c>
      <c r="BL81" s="19" t="s">
        <v>1634</v>
      </c>
      <c r="BM81" s="18" t="s">
        <v>1635</v>
      </c>
      <c r="BN81" s="18" t="s">
        <v>744</v>
      </c>
      <c r="BO81" s="9" t="s">
        <v>1636</v>
      </c>
      <c r="BP81" s="9" t="s">
        <v>140</v>
      </c>
      <c r="BQ81" s="9">
        <v>5.0</v>
      </c>
      <c r="BR81" s="9">
        <v>4.0</v>
      </c>
      <c r="BS81" s="9" t="s">
        <v>1637</v>
      </c>
      <c r="BT81" s="9">
        <v>1.0</v>
      </c>
      <c r="BU81" s="9" t="s">
        <v>116</v>
      </c>
      <c r="BV81" s="9" t="s">
        <v>116</v>
      </c>
      <c r="BW81" s="12"/>
      <c r="BX81" s="9" t="s">
        <v>182</v>
      </c>
      <c r="BY81" s="9" t="s">
        <v>361</v>
      </c>
      <c r="BZ81" s="9" t="s">
        <v>116</v>
      </c>
      <c r="CA81" s="12"/>
      <c r="CB81" s="9"/>
      <c r="CC81" s="9" t="s">
        <v>140</v>
      </c>
      <c r="CD81" s="9" t="s">
        <v>1638</v>
      </c>
      <c r="CE81" s="9" t="s">
        <v>116</v>
      </c>
      <c r="CF81" s="12"/>
      <c r="CG81" s="9" t="s">
        <v>140</v>
      </c>
      <c r="CH81" s="9" t="s">
        <v>140</v>
      </c>
      <c r="CI81" s="9" t="s">
        <v>750</v>
      </c>
      <c r="CJ81" s="9" t="s">
        <v>140</v>
      </c>
      <c r="CK81" s="9" t="s">
        <v>1639</v>
      </c>
      <c r="CL81" s="9" t="s">
        <v>116</v>
      </c>
      <c r="CM81" s="12"/>
      <c r="CN81" s="12"/>
      <c r="CO81" s="12"/>
      <c r="CP81" s="9" t="s">
        <v>116</v>
      </c>
      <c r="CQ81" s="12"/>
      <c r="CR81" s="9" t="s">
        <v>116</v>
      </c>
      <c r="CS81" s="12"/>
      <c r="CT81" s="13">
        <f t="shared" si="10"/>
        <v>1</v>
      </c>
      <c r="CU81" s="13">
        <f t="shared" si="11"/>
        <v>0</v>
      </c>
      <c r="CV81" s="13">
        <f t="shared" si="4"/>
        <v>1</v>
      </c>
      <c r="CW81" s="13">
        <f t="shared" si="5"/>
        <v>0</v>
      </c>
      <c r="CX81" s="13">
        <f t="shared" si="6"/>
        <v>0</v>
      </c>
      <c r="CY81" s="13">
        <f t="shared" si="7"/>
        <v>1</v>
      </c>
      <c r="CZ81" s="13">
        <f t="shared" si="8"/>
        <v>1</v>
      </c>
      <c r="DA81" s="13">
        <f t="shared" si="9"/>
        <v>0</v>
      </c>
      <c r="DB81" s="7"/>
      <c r="DC81" s="7"/>
      <c r="DD81" s="7"/>
      <c r="DE81" s="7"/>
      <c r="DF81" s="7"/>
      <c r="DG81" s="7"/>
      <c r="DH81" s="7"/>
      <c r="DI81" s="7"/>
      <c r="DJ81" s="7"/>
      <c r="DK81" s="7"/>
    </row>
    <row r="82">
      <c r="A82" s="7"/>
      <c r="B82" s="7"/>
      <c r="C82" s="7"/>
      <c r="D82" s="7"/>
      <c r="E82" s="7"/>
      <c r="F82" s="7"/>
      <c r="G82" s="7"/>
      <c r="H82" s="7"/>
      <c r="I82" s="7"/>
      <c r="J82" s="7"/>
      <c r="K82" s="7"/>
      <c r="L82" s="7"/>
      <c r="M82" s="33"/>
      <c r="N82" s="33"/>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34"/>
      <c r="AX82" s="7"/>
      <c r="AY82" s="7"/>
      <c r="AZ82" s="7"/>
      <c r="BA82" s="7"/>
      <c r="BB82" s="7"/>
      <c r="BC82" s="7"/>
      <c r="BD82" s="7"/>
      <c r="BE82" s="7"/>
      <c r="BF82" s="7"/>
      <c r="BG82" s="35"/>
      <c r="BH82" s="7"/>
      <c r="BI82" s="7"/>
      <c r="BJ82" s="7"/>
      <c r="BK82" s="7"/>
      <c r="BL82" s="7"/>
      <c r="BM82" s="36"/>
      <c r="BN82" s="36"/>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37"/>
      <c r="CR82" s="7"/>
      <c r="CS82" s="7"/>
      <c r="CT82" s="38"/>
      <c r="CU82" s="38"/>
      <c r="CV82" s="38"/>
      <c r="CW82" s="38"/>
      <c r="CX82" s="38"/>
      <c r="CY82" s="38"/>
      <c r="CZ82" s="38"/>
      <c r="DA82" s="39" t="s">
        <v>1640</v>
      </c>
      <c r="DB82" s="7"/>
      <c r="DC82" s="7"/>
      <c r="DD82" s="7"/>
      <c r="DE82" s="7"/>
      <c r="DF82" s="7"/>
      <c r="DG82" s="7"/>
      <c r="DH82" s="7"/>
      <c r="DI82" s="7"/>
      <c r="DJ82" s="7"/>
      <c r="DK82" s="7"/>
    </row>
    <row r="83">
      <c r="A83" s="7"/>
      <c r="B83" s="7"/>
      <c r="C83" s="7"/>
      <c r="D83" s="7"/>
      <c r="E83" s="7"/>
      <c r="F83" s="7"/>
      <c r="G83" s="7"/>
      <c r="H83" s="7"/>
      <c r="I83" s="7"/>
      <c r="J83" s="7"/>
      <c r="K83" s="7"/>
      <c r="L83" s="7"/>
      <c r="M83" s="33"/>
      <c r="N83" s="33"/>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40"/>
      <c r="AX83" s="7"/>
      <c r="AY83" s="7"/>
      <c r="AZ83" s="7"/>
      <c r="BA83" s="7"/>
      <c r="BB83" s="7"/>
      <c r="BC83" s="7"/>
      <c r="BD83" s="7"/>
      <c r="BE83" s="7"/>
      <c r="BF83" s="7"/>
      <c r="BG83" s="35"/>
      <c r="BH83" s="7"/>
      <c r="BI83" s="7"/>
      <c r="BJ83" s="7"/>
      <c r="BK83" s="7"/>
      <c r="BL83" s="7"/>
      <c r="BM83" s="36"/>
      <c r="BN83" s="36"/>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37"/>
      <c r="CR83" s="7"/>
      <c r="CS83" s="7"/>
      <c r="CT83" s="13"/>
      <c r="CU83" s="13"/>
      <c r="CV83" s="13"/>
      <c r="CW83" s="13"/>
      <c r="CX83" s="13"/>
      <c r="CY83" s="13"/>
      <c r="CZ83" s="13"/>
      <c r="DA83" s="41" t="s">
        <v>1641</v>
      </c>
      <c r="DB83" s="7"/>
      <c r="DC83" s="7"/>
      <c r="DD83" s="7"/>
      <c r="DE83" s="7"/>
      <c r="DF83" s="7"/>
      <c r="DG83" s="7"/>
      <c r="DH83" s="7"/>
      <c r="DI83" s="7"/>
      <c r="DJ83" s="7"/>
      <c r="DK83" s="7"/>
    </row>
    <row r="84">
      <c r="A84" s="42"/>
      <c r="B84" s="7"/>
      <c r="C84" s="7"/>
      <c r="D84" s="7"/>
      <c r="E84" s="7"/>
      <c r="F84" s="7"/>
      <c r="G84" s="7"/>
      <c r="H84" s="7"/>
      <c r="I84" s="7"/>
      <c r="J84" s="7"/>
      <c r="K84" s="7"/>
      <c r="L84" s="7"/>
      <c r="M84" s="33"/>
      <c r="N84" s="33"/>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40"/>
      <c r="AX84" s="7"/>
      <c r="AY84" s="7"/>
      <c r="AZ84" s="7"/>
      <c r="BA84" s="7"/>
      <c r="BB84" s="7"/>
      <c r="BC84" s="7"/>
      <c r="BD84" s="7"/>
      <c r="BE84" s="7"/>
      <c r="BF84" s="7"/>
      <c r="BG84" s="35"/>
      <c r="BH84" s="7"/>
      <c r="BI84" s="7"/>
      <c r="BJ84" s="7"/>
      <c r="BK84" s="7"/>
      <c r="BL84" s="7"/>
      <c r="BM84" s="36"/>
      <c r="BN84" s="36"/>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37"/>
      <c r="CR84" s="7"/>
      <c r="CS84" s="7"/>
      <c r="CT84" s="13"/>
      <c r="CU84" s="13"/>
      <c r="CV84" s="13"/>
      <c r="CW84" s="13"/>
      <c r="CX84" s="13"/>
      <c r="CY84" s="13"/>
      <c r="CZ84" s="13"/>
      <c r="DA84" s="41" t="s">
        <v>1642</v>
      </c>
      <c r="DB84" s="7"/>
      <c r="DC84" s="7"/>
      <c r="DD84" s="7"/>
      <c r="DE84" s="7"/>
      <c r="DF84" s="7"/>
      <c r="DG84" s="7"/>
      <c r="DH84" s="7"/>
      <c r="DI84" s="7"/>
      <c r="DJ84" s="7"/>
      <c r="DK84" s="7"/>
    </row>
    <row r="85">
      <c r="A85" s="7"/>
      <c r="B85" s="7"/>
      <c r="C85" s="7"/>
      <c r="D85" s="7"/>
      <c r="E85" s="7"/>
      <c r="F85" s="7"/>
      <c r="G85" s="7"/>
      <c r="H85" s="7"/>
      <c r="I85" s="7"/>
      <c r="J85" s="43"/>
      <c r="K85" s="7"/>
      <c r="L85" s="7"/>
      <c r="M85" s="33"/>
      <c r="N85" s="33"/>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34"/>
      <c r="AX85" s="7"/>
      <c r="AY85" s="7"/>
      <c r="AZ85" s="7"/>
      <c r="BA85" s="7"/>
      <c r="BB85" s="7"/>
      <c r="BC85" s="7"/>
      <c r="BD85" s="7"/>
      <c r="BE85" s="7"/>
      <c r="BF85" s="7"/>
      <c r="BG85" s="35"/>
      <c r="BH85" s="7"/>
      <c r="BI85" s="7"/>
      <c r="BJ85" s="7"/>
      <c r="BK85" s="7"/>
      <c r="BL85" s="7"/>
      <c r="BM85" s="36"/>
      <c r="BN85" s="36"/>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13"/>
      <c r="CU85" s="13"/>
      <c r="CV85" s="13"/>
      <c r="CW85" s="13"/>
      <c r="CX85" s="13"/>
      <c r="CY85" s="13"/>
      <c r="CZ85" s="13"/>
      <c r="DA85" s="13"/>
      <c r="DB85" s="7"/>
      <c r="DC85" s="7"/>
      <c r="DD85" s="7"/>
      <c r="DE85" s="7"/>
      <c r="DF85" s="7"/>
      <c r="DG85" s="7"/>
      <c r="DH85" s="7"/>
      <c r="DI85" s="7"/>
      <c r="DJ85" s="7"/>
      <c r="DK85" s="7"/>
    </row>
    <row r="86">
      <c r="A86" s="7"/>
      <c r="B86" s="7"/>
      <c r="C86" s="7"/>
      <c r="D86" s="7"/>
      <c r="E86" s="7"/>
      <c r="F86" s="7"/>
      <c r="G86" s="7"/>
      <c r="H86" s="7"/>
      <c r="I86" s="7"/>
      <c r="J86" s="43"/>
      <c r="K86" s="7"/>
      <c r="L86" s="7"/>
      <c r="M86" s="33"/>
      <c r="N86" s="33"/>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34"/>
      <c r="AX86" s="7"/>
      <c r="AY86" s="7"/>
      <c r="AZ86" s="7"/>
      <c r="BA86" s="7"/>
      <c r="BB86" s="7"/>
      <c r="BC86" s="7"/>
      <c r="BD86" s="7"/>
      <c r="BE86" s="7"/>
      <c r="BF86" s="7"/>
      <c r="BG86" s="35"/>
      <c r="BH86" s="7"/>
      <c r="BI86" s="7"/>
      <c r="BJ86" s="7"/>
      <c r="BK86" s="7"/>
      <c r="BL86" s="7"/>
      <c r="BM86" s="36"/>
      <c r="BN86" s="36"/>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row>
    <row r="87">
      <c r="A87" s="7"/>
      <c r="B87" s="7"/>
      <c r="C87" s="7"/>
      <c r="D87" s="7"/>
      <c r="E87" s="7"/>
      <c r="F87" s="7"/>
      <c r="G87" s="7"/>
      <c r="H87" s="7"/>
      <c r="I87" s="7"/>
      <c r="J87" s="7"/>
      <c r="K87" s="7"/>
      <c r="L87" s="7"/>
      <c r="M87" s="33"/>
      <c r="N87" s="33"/>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34"/>
      <c r="AX87" s="7"/>
      <c r="AY87" s="7"/>
      <c r="AZ87" s="7"/>
      <c r="BA87" s="7"/>
      <c r="BB87" s="7"/>
      <c r="BC87" s="7"/>
      <c r="BD87" s="7"/>
      <c r="BE87" s="7"/>
      <c r="BF87" s="7"/>
      <c r="BG87" s="35"/>
      <c r="BH87" s="7"/>
      <c r="BI87" s="7"/>
      <c r="BJ87" s="7"/>
      <c r="BK87" s="7"/>
      <c r="BL87" s="7"/>
      <c r="BM87" s="36"/>
      <c r="BN87" s="36"/>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row>
    <row r="88">
      <c r="A88" s="7"/>
      <c r="B88" s="7"/>
      <c r="C88" s="7"/>
      <c r="D88" s="7"/>
      <c r="E88" s="7"/>
      <c r="F88" s="7"/>
      <c r="G88" s="7"/>
      <c r="H88" s="7"/>
      <c r="I88" s="7"/>
      <c r="J88" s="7"/>
      <c r="K88" s="7"/>
      <c r="L88" s="7"/>
      <c r="M88" s="33"/>
      <c r="N88" s="33"/>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34"/>
      <c r="AX88" s="7"/>
      <c r="AY88" s="7"/>
      <c r="AZ88" s="7"/>
      <c r="BA88" s="7"/>
      <c r="BB88" s="7"/>
      <c r="BC88" s="7"/>
      <c r="BD88" s="7"/>
      <c r="BE88" s="7"/>
      <c r="BF88" s="7"/>
      <c r="BG88" s="35"/>
      <c r="BH88" s="7"/>
      <c r="BI88" s="7"/>
      <c r="BJ88" s="7"/>
      <c r="BK88" s="7"/>
      <c r="BL88" s="7"/>
      <c r="BM88" s="36"/>
      <c r="BN88" s="36"/>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row>
    <row r="89">
      <c r="A89" s="7"/>
      <c r="B89" s="7"/>
      <c r="C89" s="7"/>
      <c r="D89" s="7"/>
      <c r="E89" s="7"/>
      <c r="F89" s="7"/>
      <c r="G89" s="7"/>
      <c r="H89" s="7"/>
      <c r="I89" s="7"/>
      <c r="J89" s="7"/>
      <c r="K89" s="7"/>
      <c r="L89" s="7"/>
      <c r="M89" s="33"/>
      <c r="N89" s="33"/>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34"/>
      <c r="AX89" s="7"/>
      <c r="AY89" s="7"/>
      <c r="AZ89" s="7"/>
      <c r="BA89" s="7"/>
      <c r="BB89" s="7"/>
      <c r="BC89" s="7"/>
      <c r="BD89" s="7"/>
      <c r="BE89" s="7"/>
      <c r="BF89" s="7"/>
      <c r="BG89" s="35"/>
      <c r="BH89" s="7"/>
      <c r="BI89" s="7"/>
      <c r="BJ89" s="7"/>
      <c r="BK89" s="7"/>
      <c r="BL89" s="7"/>
      <c r="BM89" s="36"/>
      <c r="BN89" s="36"/>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row>
    <row r="90">
      <c r="A90" s="7"/>
      <c r="B90" s="7"/>
      <c r="C90" s="7"/>
      <c r="D90" s="7"/>
      <c r="E90" s="7"/>
      <c r="F90" s="7"/>
      <c r="G90" s="7"/>
      <c r="H90" s="7"/>
      <c r="I90" s="7"/>
      <c r="J90" s="7"/>
      <c r="K90" s="7"/>
      <c r="L90" s="7"/>
      <c r="M90" s="33"/>
      <c r="N90" s="33"/>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34"/>
      <c r="AX90" s="7"/>
      <c r="AY90" s="7"/>
      <c r="AZ90" s="7"/>
      <c r="BA90" s="7"/>
      <c r="BB90" s="7"/>
      <c r="BC90" s="7"/>
      <c r="BD90" s="7"/>
      <c r="BE90" s="7"/>
      <c r="BF90" s="7"/>
      <c r="BG90" s="35"/>
      <c r="BH90" s="7"/>
      <c r="BI90" s="7"/>
      <c r="BJ90" s="7"/>
      <c r="BK90" s="7"/>
      <c r="BL90" s="7"/>
      <c r="BM90" s="36"/>
      <c r="BN90" s="36"/>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row>
    <row r="91">
      <c r="A91" s="7"/>
      <c r="B91" s="7"/>
      <c r="C91" s="7"/>
      <c r="D91" s="7"/>
      <c r="E91" s="7"/>
      <c r="F91" s="7"/>
      <c r="G91" s="7"/>
      <c r="H91" s="7"/>
      <c r="I91" s="7"/>
      <c r="J91" s="7"/>
      <c r="K91" s="7"/>
      <c r="L91" s="7"/>
      <c r="M91" s="33"/>
      <c r="N91" s="33"/>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34"/>
      <c r="AX91" s="7"/>
      <c r="AY91" s="7"/>
      <c r="AZ91" s="7"/>
      <c r="BA91" s="7"/>
      <c r="BB91" s="7"/>
      <c r="BC91" s="7"/>
      <c r="BD91" s="7"/>
      <c r="BE91" s="7"/>
      <c r="BF91" s="7"/>
      <c r="BG91" s="35"/>
      <c r="BH91" s="7"/>
      <c r="BI91" s="7"/>
      <c r="BJ91" s="7"/>
      <c r="BK91" s="7"/>
      <c r="BL91" s="7"/>
      <c r="BM91" s="36"/>
      <c r="BN91" s="36"/>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row>
    <row r="92">
      <c r="A92" s="7"/>
      <c r="B92" s="7"/>
      <c r="C92" s="7"/>
      <c r="D92" s="7"/>
      <c r="E92" s="7"/>
      <c r="F92" s="7"/>
      <c r="G92" s="7"/>
      <c r="H92" s="7"/>
      <c r="I92" s="7"/>
      <c r="J92" s="7"/>
      <c r="K92" s="7"/>
      <c r="L92" s="7"/>
      <c r="M92" s="33"/>
      <c r="N92" s="33"/>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34"/>
      <c r="AX92" s="7"/>
      <c r="AY92" s="7"/>
      <c r="AZ92" s="7"/>
      <c r="BA92" s="7"/>
      <c r="BB92" s="7"/>
      <c r="BC92" s="7"/>
      <c r="BD92" s="7"/>
      <c r="BE92" s="7"/>
      <c r="BF92" s="7"/>
      <c r="BG92" s="35"/>
      <c r="BH92" s="7"/>
      <c r="BI92" s="7"/>
      <c r="BJ92" s="7"/>
      <c r="BK92" s="7"/>
      <c r="BL92" s="7"/>
      <c r="BM92" s="36"/>
      <c r="BN92" s="36"/>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row>
    <row r="93">
      <c r="A93" s="7"/>
      <c r="B93" s="7"/>
      <c r="C93" s="7"/>
      <c r="D93" s="7"/>
      <c r="E93" s="7"/>
      <c r="F93" s="7"/>
      <c r="G93" s="7"/>
      <c r="H93" s="7"/>
      <c r="I93" s="7"/>
      <c r="J93" s="7"/>
      <c r="K93" s="7"/>
      <c r="L93" s="7"/>
      <c r="M93" s="33"/>
      <c r="N93" s="33"/>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34"/>
      <c r="AX93" s="7"/>
      <c r="AY93" s="7"/>
      <c r="AZ93" s="7"/>
      <c r="BA93" s="7"/>
      <c r="BB93" s="7"/>
      <c r="BC93" s="7"/>
      <c r="BD93" s="7"/>
      <c r="BE93" s="7"/>
      <c r="BF93" s="7"/>
      <c r="BG93" s="35"/>
      <c r="BH93" s="7"/>
      <c r="BI93" s="7"/>
      <c r="BJ93" s="7"/>
      <c r="BK93" s="7"/>
      <c r="BL93" s="7"/>
      <c r="BM93" s="36"/>
      <c r="BN93" s="36"/>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row>
    <row r="94">
      <c r="A94" s="7"/>
      <c r="B94" s="7"/>
      <c r="C94" s="7"/>
      <c r="D94" s="7"/>
      <c r="E94" s="7"/>
      <c r="F94" s="7"/>
      <c r="G94" s="7"/>
      <c r="H94" s="7"/>
      <c r="I94" s="7"/>
      <c r="J94" s="7"/>
      <c r="K94" s="7"/>
      <c r="L94" s="7"/>
      <c r="M94" s="33"/>
      <c r="N94" s="33"/>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34"/>
      <c r="AX94" s="7"/>
      <c r="AY94" s="7"/>
      <c r="AZ94" s="7"/>
      <c r="BA94" s="7"/>
      <c r="BB94" s="7"/>
      <c r="BC94" s="7"/>
      <c r="BD94" s="7"/>
      <c r="BE94" s="7"/>
      <c r="BF94" s="7"/>
      <c r="BG94" s="35"/>
      <c r="BH94" s="7"/>
      <c r="BI94" s="7"/>
      <c r="BJ94" s="7"/>
      <c r="BK94" s="7"/>
      <c r="BL94" s="7"/>
      <c r="BM94" s="36"/>
      <c r="BN94" s="36"/>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row>
    <row r="95">
      <c r="A95" s="7"/>
      <c r="B95" s="7"/>
      <c r="C95" s="7"/>
      <c r="D95" s="7"/>
      <c r="E95" s="7"/>
      <c r="F95" s="7"/>
      <c r="G95" s="7"/>
      <c r="H95" s="7"/>
      <c r="I95" s="7"/>
      <c r="J95" s="7"/>
      <c r="K95" s="7"/>
      <c r="L95" s="7"/>
      <c r="M95" s="33"/>
      <c r="N95" s="33"/>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34"/>
      <c r="AX95" s="7"/>
      <c r="AY95" s="7"/>
      <c r="AZ95" s="7"/>
      <c r="BA95" s="7"/>
      <c r="BB95" s="7"/>
      <c r="BC95" s="7"/>
      <c r="BD95" s="7"/>
      <c r="BE95" s="7"/>
      <c r="BF95" s="7"/>
      <c r="BG95" s="35"/>
      <c r="BH95" s="7"/>
      <c r="BI95" s="7"/>
      <c r="BJ95" s="7"/>
      <c r="BK95" s="7"/>
      <c r="BL95" s="7"/>
      <c r="BM95" s="36"/>
      <c r="BN95" s="36"/>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row>
    <row r="96">
      <c r="A96" s="7"/>
      <c r="B96" s="7"/>
      <c r="C96" s="7"/>
      <c r="D96" s="7"/>
      <c r="E96" s="7"/>
      <c r="F96" s="7"/>
      <c r="G96" s="7"/>
      <c r="H96" s="7"/>
      <c r="I96" s="7"/>
      <c r="J96" s="7"/>
      <c r="K96" s="7"/>
      <c r="L96" s="7"/>
      <c r="M96" s="33"/>
      <c r="N96" s="33"/>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34"/>
      <c r="AX96" s="7"/>
      <c r="AY96" s="7"/>
      <c r="AZ96" s="7"/>
      <c r="BA96" s="7"/>
      <c r="BB96" s="7"/>
      <c r="BC96" s="7"/>
      <c r="BD96" s="7"/>
      <c r="BE96" s="7"/>
      <c r="BF96" s="7"/>
      <c r="BG96" s="35"/>
      <c r="BH96" s="7"/>
      <c r="BI96" s="7"/>
      <c r="BJ96" s="7"/>
      <c r="BK96" s="7"/>
      <c r="BL96" s="7"/>
      <c r="BM96" s="36"/>
      <c r="BN96" s="36"/>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row>
    <row r="97">
      <c r="A97" s="7"/>
      <c r="B97" s="7"/>
      <c r="C97" s="7"/>
      <c r="D97" s="7"/>
      <c r="E97" s="7"/>
      <c r="F97" s="7"/>
      <c r="G97" s="7"/>
      <c r="H97" s="7"/>
      <c r="I97" s="7"/>
      <c r="J97" s="7"/>
      <c r="K97" s="7"/>
      <c r="L97" s="7"/>
      <c r="M97" s="33"/>
      <c r="N97" s="33"/>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34"/>
      <c r="AX97" s="7"/>
      <c r="AY97" s="7"/>
      <c r="AZ97" s="7"/>
      <c r="BA97" s="7"/>
      <c r="BB97" s="7"/>
      <c r="BC97" s="7"/>
      <c r="BD97" s="7"/>
      <c r="BE97" s="7"/>
      <c r="BF97" s="7"/>
      <c r="BG97" s="35"/>
      <c r="BH97" s="7"/>
      <c r="BI97" s="7"/>
      <c r="BJ97" s="7"/>
      <c r="BK97" s="7"/>
      <c r="BL97" s="7"/>
      <c r="BM97" s="36"/>
      <c r="BN97" s="36"/>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row>
    <row r="98">
      <c r="A98" s="7"/>
      <c r="B98" s="7"/>
      <c r="C98" s="7"/>
      <c r="D98" s="7"/>
      <c r="E98" s="7"/>
      <c r="F98" s="7"/>
      <c r="G98" s="7"/>
      <c r="H98" s="7"/>
      <c r="I98" s="7"/>
      <c r="J98" s="7"/>
      <c r="K98" s="7"/>
      <c r="L98" s="7"/>
      <c r="M98" s="33"/>
      <c r="N98" s="33"/>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34"/>
      <c r="AX98" s="7"/>
      <c r="AY98" s="7"/>
      <c r="AZ98" s="7"/>
      <c r="BA98" s="7"/>
      <c r="BB98" s="7"/>
      <c r="BC98" s="7"/>
      <c r="BD98" s="7"/>
      <c r="BE98" s="7"/>
      <c r="BF98" s="7"/>
      <c r="BG98" s="35"/>
      <c r="BH98" s="7"/>
      <c r="BI98" s="7"/>
      <c r="BJ98" s="7"/>
      <c r="BK98" s="7"/>
      <c r="BL98" s="7"/>
      <c r="BM98" s="36"/>
      <c r="BN98" s="36"/>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row>
    <row r="99">
      <c r="A99" s="7"/>
      <c r="B99" s="7"/>
      <c r="C99" s="7"/>
      <c r="D99" s="7"/>
      <c r="E99" s="7"/>
      <c r="F99" s="7"/>
      <c r="G99" s="7"/>
      <c r="H99" s="7"/>
      <c r="I99" s="7"/>
      <c r="J99" s="7"/>
      <c r="K99" s="7"/>
      <c r="L99" s="7"/>
      <c r="M99" s="33"/>
      <c r="N99" s="33"/>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34"/>
      <c r="AX99" s="7"/>
      <c r="AY99" s="7"/>
      <c r="AZ99" s="7"/>
      <c r="BA99" s="7"/>
      <c r="BB99" s="7"/>
      <c r="BC99" s="7"/>
      <c r="BD99" s="7"/>
      <c r="BE99" s="7"/>
      <c r="BF99" s="7"/>
      <c r="BG99" s="35"/>
      <c r="BH99" s="7"/>
      <c r="BI99" s="7"/>
      <c r="BJ99" s="7"/>
      <c r="BK99" s="7"/>
      <c r="BL99" s="7"/>
      <c r="BM99" s="36"/>
      <c r="BN99" s="36"/>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row>
    <row r="100">
      <c r="A100" s="7"/>
      <c r="B100" s="7"/>
      <c r="C100" s="7"/>
      <c r="D100" s="7"/>
      <c r="E100" s="7"/>
      <c r="F100" s="7"/>
      <c r="G100" s="7"/>
      <c r="H100" s="7"/>
      <c r="I100" s="7"/>
      <c r="J100" s="7"/>
      <c r="K100" s="7"/>
      <c r="L100" s="7"/>
      <c r="M100" s="33"/>
      <c r="N100" s="33"/>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34"/>
      <c r="AX100" s="7"/>
      <c r="AY100" s="7"/>
      <c r="AZ100" s="7"/>
      <c r="BA100" s="7"/>
      <c r="BB100" s="7"/>
      <c r="BC100" s="7"/>
      <c r="BD100" s="7"/>
      <c r="BE100" s="7"/>
      <c r="BF100" s="7"/>
      <c r="BG100" s="35"/>
      <c r="BH100" s="7"/>
      <c r="BI100" s="7"/>
      <c r="BJ100" s="7"/>
      <c r="BK100" s="7"/>
      <c r="BL100" s="7"/>
      <c r="BM100" s="36"/>
      <c r="BN100" s="36"/>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row>
    <row r="101">
      <c r="A101" s="7"/>
      <c r="B101" s="7"/>
      <c r="C101" s="7"/>
      <c r="D101" s="7"/>
      <c r="E101" s="7"/>
      <c r="F101" s="7"/>
      <c r="G101" s="7"/>
      <c r="H101" s="7"/>
      <c r="I101" s="7"/>
      <c r="J101" s="7"/>
      <c r="K101" s="7"/>
      <c r="L101" s="7"/>
      <c r="M101" s="33"/>
      <c r="N101" s="33"/>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34"/>
      <c r="AX101" s="7"/>
      <c r="AY101" s="7"/>
      <c r="AZ101" s="7"/>
      <c r="BA101" s="7"/>
      <c r="BB101" s="7"/>
      <c r="BC101" s="7"/>
      <c r="BD101" s="7"/>
      <c r="BE101" s="7"/>
      <c r="BF101" s="7"/>
      <c r="BG101" s="35"/>
      <c r="BH101" s="7"/>
      <c r="BI101" s="7"/>
      <c r="BJ101" s="7"/>
      <c r="BK101" s="7"/>
      <c r="BL101" s="7"/>
      <c r="BM101" s="36"/>
      <c r="BN101" s="36"/>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row>
    <row r="102">
      <c r="A102" s="7"/>
      <c r="B102" s="7"/>
      <c r="C102" s="7"/>
      <c r="D102" s="7"/>
      <c r="E102" s="7"/>
      <c r="F102" s="7"/>
      <c r="G102" s="7"/>
      <c r="H102" s="7"/>
      <c r="I102" s="7"/>
      <c r="J102" s="7"/>
      <c r="K102" s="7"/>
      <c r="L102" s="7"/>
      <c r="M102" s="33"/>
      <c r="N102" s="33"/>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34"/>
      <c r="AX102" s="7"/>
      <c r="AY102" s="7"/>
      <c r="AZ102" s="7"/>
      <c r="BA102" s="7"/>
      <c r="BB102" s="7"/>
      <c r="BC102" s="7"/>
      <c r="BD102" s="7"/>
      <c r="BE102" s="7"/>
      <c r="BF102" s="7"/>
      <c r="BG102" s="35"/>
      <c r="BH102" s="7"/>
      <c r="BI102" s="7"/>
      <c r="BJ102" s="7"/>
      <c r="BK102" s="7"/>
      <c r="BL102" s="7"/>
      <c r="BM102" s="36"/>
      <c r="BN102" s="36"/>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row>
    <row r="103">
      <c r="A103" s="7"/>
      <c r="B103" s="7"/>
      <c r="C103" s="7"/>
      <c r="D103" s="7"/>
      <c r="E103" s="7"/>
      <c r="F103" s="7"/>
      <c r="G103" s="7"/>
      <c r="H103" s="7"/>
      <c r="I103" s="7"/>
      <c r="J103" s="7"/>
      <c r="K103" s="7"/>
      <c r="L103" s="7"/>
      <c r="M103" s="33"/>
      <c r="N103" s="33"/>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34"/>
      <c r="AX103" s="7"/>
      <c r="AY103" s="7"/>
      <c r="AZ103" s="7"/>
      <c r="BA103" s="7"/>
      <c r="BB103" s="7"/>
      <c r="BC103" s="7"/>
      <c r="BD103" s="7"/>
      <c r="BE103" s="7"/>
      <c r="BF103" s="7"/>
      <c r="BG103" s="35"/>
      <c r="BH103" s="7"/>
      <c r="BI103" s="7"/>
      <c r="BJ103" s="7"/>
      <c r="BK103" s="7"/>
      <c r="BL103" s="7"/>
      <c r="BM103" s="36"/>
      <c r="BN103" s="36"/>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row>
    <row r="104">
      <c r="A104" s="7"/>
      <c r="B104" s="7"/>
      <c r="C104" s="7"/>
      <c r="D104" s="7"/>
      <c r="E104" s="7"/>
      <c r="F104" s="7"/>
      <c r="G104" s="7"/>
      <c r="H104" s="7"/>
      <c r="I104" s="7"/>
      <c r="J104" s="7"/>
      <c r="K104" s="7"/>
      <c r="L104" s="7"/>
      <c r="M104" s="33"/>
      <c r="N104" s="33"/>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34"/>
      <c r="AX104" s="7"/>
      <c r="AY104" s="7"/>
      <c r="AZ104" s="7"/>
      <c r="BA104" s="7"/>
      <c r="BB104" s="7"/>
      <c r="BC104" s="7"/>
      <c r="BD104" s="7"/>
      <c r="BE104" s="7"/>
      <c r="BF104" s="7"/>
      <c r="BG104" s="35"/>
      <c r="BH104" s="7"/>
      <c r="BI104" s="7"/>
      <c r="BJ104" s="7"/>
      <c r="BK104" s="7"/>
      <c r="BL104" s="7"/>
      <c r="BM104" s="36"/>
      <c r="BN104" s="36"/>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row>
    <row r="105">
      <c r="A105" s="7"/>
      <c r="B105" s="7"/>
      <c r="C105" s="7"/>
      <c r="D105" s="7"/>
      <c r="E105" s="7"/>
      <c r="F105" s="7"/>
      <c r="G105" s="7"/>
      <c r="H105" s="7"/>
      <c r="I105" s="7"/>
      <c r="J105" s="7"/>
      <c r="K105" s="7"/>
      <c r="L105" s="7"/>
      <c r="M105" s="33"/>
      <c r="N105" s="33"/>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34"/>
      <c r="AX105" s="7"/>
      <c r="AY105" s="7"/>
      <c r="AZ105" s="7"/>
      <c r="BA105" s="7"/>
      <c r="BB105" s="7"/>
      <c r="BC105" s="7"/>
      <c r="BD105" s="7"/>
      <c r="BE105" s="7"/>
      <c r="BF105" s="7"/>
      <c r="BG105" s="35"/>
      <c r="BH105" s="7"/>
      <c r="BI105" s="7"/>
      <c r="BJ105" s="7"/>
      <c r="BK105" s="7"/>
      <c r="BL105" s="7"/>
      <c r="BM105" s="36"/>
      <c r="BN105" s="36"/>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row>
    <row r="106">
      <c r="A106" s="7"/>
      <c r="B106" s="7"/>
      <c r="C106" s="7"/>
      <c r="D106" s="7"/>
      <c r="E106" s="7"/>
      <c r="F106" s="7"/>
      <c r="G106" s="7"/>
      <c r="H106" s="7"/>
      <c r="I106" s="7"/>
      <c r="J106" s="7"/>
      <c r="K106" s="7"/>
      <c r="L106" s="7"/>
      <c r="M106" s="33"/>
      <c r="N106" s="33"/>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34"/>
      <c r="AX106" s="7"/>
      <c r="AY106" s="7"/>
      <c r="AZ106" s="7"/>
      <c r="BA106" s="7"/>
      <c r="BB106" s="7"/>
      <c r="BC106" s="7"/>
      <c r="BD106" s="7"/>
      <c r="BE106" s="7"/>
      <c r="BF106" s="7"/>
      <c r="BG106" s="35"/>
      <c r="BH106" s="7"/>
      <c r="BI106" s="7"/>
      <c r="BJ106" s="7"/>
      <c r="BK106" s="7"/>
      <c r="BL106" s="7"/>
      <c r="BM106" s="36"/>
      <c r="BN106" s="36"/>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row>
    <row r="107">
      <c r="A107" s="7"/>
      <c r="B107" s="7"/>
      <c r="C107" s="7"/>
      <c r="D107" s="7"/>
      <c r="E107" s="7"/>
      <c r="F107" s="7"/>
      <c r="G107" s="7"/>
      <c r="H107" s="7"/>
      <c r="I107" s="7"/>
      <c r="J107" s="7"/>
      <c r="K107" s="7"/>
      <c r="L107" s="7"/>
      <c r="M107" s="33"/>
      <c r="N107" s="33"/>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34"/>
      <c r="AX107" s="7"/>
      <c r="AY107" s="7"/>
      <c r="AZ107" s="7"/>
      <c r="BA107" s="7"/>
      <c r="BB107" s="7"/>
      <c r="BC107" s="7"/>
      <c r="BD107" s="7"/>
      <c r="BE107" s="7"/>
      <c r="BF107" s="7"/>
      <c r="BG107" s="35"/>
      <c r="BH107" s="7"/>
      <c r="BI107" s="7"/>
      <c r="BJ107" s="7"/>
      <c r="BK107" s="7"/>
      <c r="BL107" s="7"/>
      <c r="BM107" s="36"/>
      <c r="BN107" s="36"/>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row>
    <row r="108">
      <c r="A108" s="7"/>
      <c r="B108" s="7"/>
      <c r="C108" s="7"/>
      <c r="D108" s="7"/>
      <c r="E108" s="7"/>
      <c r="F108" s="7"/>
      <c r="G108" s="7"/>
      <c r="H108" s="7"/>
      <c r="I108" s="7"/>
      <c r="J108" s="7"/>
      <c r="K108" s="7"/>
      <c r="L108" s="7"/>
      <c r="M108" s="33"/>
      <c r="N108" s="33"/>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34"/>
      <c r="AX108" s="7"/>
      <c r="AY108" s="7"/>
      <c r="AZ108" s="7"/>
      <c r="BA108" s="7"/>
      <c r="BB108" s="7"/>
      <c r="BC108" s="7"/>
      <c r="BD108" s="7"/>
      <c r="BE108" s="7"/>
      <c r="BF108" s="7"/>
      <c r="BG108" s="35"/>
      <c r="BH108" s="7"/>
      <c r="BI108" s="7"/>
      <c r="BJ108" s="7"/>
      <c r="BK108" s="7"/>
      <c r="BL108" s="7"/>
      <c r="BM108" s="36"/>
      <c r="BN108" s="36"/>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row>
    <row r="109">
      <c r="A109" s="7"/>
      <c r="B109" s="7"/>
      <c r="C109" s="7"/>
      <c r="D109" s="7"/>
      <c r="E109" s="7"/>
      <c r="F109" s="7"/>
      <c r="G109" s="7"/>
      <c r="H109" s="7"/>
      <c r="I109" s="7"/>
      <c r="J109" s="7"/>
      <c r="K109" s="7"/>
      <c r="L109" s="7"/>
      <c r="M109" s="33"/>
      <c r="N109" s="33"/>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34"/>
      <c r="AX109" s="7"/>
      <c r="AY109" s="7"/>
      <c r="AZ109" s="7"/>
      <c r="BA109" s="7"/>
      <c r="BB109" s="7"/>
      <c r="BC109" s="7"/>
      <c r="BD109" s="7"/>
      <c r="BE109" s="7"/>
      <c r="BF109" s="7"/>
      <c r="BG109" s="35"/>
      <c r="BH109" s="7"/>
      <c r="BI109" s="7"/>
      <c r="BJ109" s="7"/>
      <c r="BK109" s="7"/>
      <c r="BL109" s="7"/>
      <c r="BM109" s="36"/>
      <c r="BN109" s="36"/>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row>
    <row r="110">
      <c r="A110" s="7"/>
      <c r="B110" s="7"/>
      <c r="C110" s="7"/>
      <c r="D110" s="7"/>
      <c r="E110" s="7"/>
      <c r="F110" s="7"/>
      <c r="G110" s="7"/>
      <c r="H110" s="7"/>
      <c r="I110" s="7"/>
      <c r="J110" s="7"/>
      <c r="K110" s="7"/>
      <c r="L110" s="7"/>
      <c r="M110" s="33"/>
      <c r="N110" s="33"/>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34"/>
      <c r="AX110" s="7"/>
      <c r="AY110" s="7"/>
      <c r="AZ110" s="7"/>
      <c r="BA110" s="7"/>
      <c r="BB110" s="7"/>
      <c r="BC110" s="7"/>
      <c r="BD110" s="7"/>
      <c r="BE110" s="7"/>
      <c r="BF110" s="7"/>
      <c r="BG110" s="35"/>
      <c r="BH110" s="7"/>
      <c r="BI110" s="7"/>
      <c r="BJ110" s="7"/>
      <c r="BK110" s="7"/>
      <c r="BL110" s="7"/>
      <c r="BM110" s="36"/>
      <c r="BN110" s="36"/>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row>
    <row r="111">
      <c r="A111" s="7"/>
      <c r="B111" s="7"/>
      <c r="C111" s="7"/>
      <c r="D111" s="7"/>
      <c r="E111" s="7"/>
      <c r="F111" s="7"/>
      <c r="G111" s="7"/>
      <c r="H111" s="7"/>
      <c r="I111" s="7"/>
      <c r="J111" s="7"/>
      <c r="K111" s="7"/>
      <c r="L111" s="7"/>
      <c r="M111" s="33"/>
      <c r="N111" s="33"/>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34"/>
      <c r="AX111" s="7"/>
      <c r="AY111" s="7"/>
      <c r="AZ111" s="7"/>
      <c r="BA111" s="7"/>
      <c r="BB111" s="7"/>
      <c r="BC111" s="7"/>
      <c r="BD111" s="7"/>
      <c r="BE111" s="7"/>
      <c r="BF111" s="7"/>
      <c r="BG111" s="35"/>
      <c r="BH111" s="7"/>
      <c r="BI111" s="7"/>
      <c r="BJ111" s="7"/>
      <c r="BK111" s="7"/>
      <c r="BL111" s="7"/>
      <c r="BM111" s="36"/>
      <c r="BN111" s="36"/>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row>
    <row r="112">
      <c r="A112" s="7"/>
      <c r="B112" s="7"/>
      <c r="C112" s="7"/>
      <c r="D112" s="7"/>
      <c r="E112" s="7"/>
      <c r="F112" s="7"/>
      <c r="G112" s="7"/>
      <c r="H112" s="7"/>
      <c r="I112" s="7"/>
      <c r="J112" s="7"/>
      <c r="K112" s="7"/>
      <c r="L112" s="7"/>
      <c r="M112" s="33"/>
      <c r="N112" s="33"/>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34"/>
      <c r="AX112" s="7"/>
      <c r="AY112" s="7"/>
      <c r="AZ112" s="7"/>
      <c r="BA112" s="7"/>
      <c r="BB112" s="7"/>
      <c r="BC112" s="7"/>
      <c r="BD112" s="7"/>
      <c r="BE112" s="7"/>
      <c r="BF112" s="7"/>
      <c r="BG112" s="35"/>
      <c r="BH112" s="7"/>
      <c r="BI112" s="7"/>
      <c r="BJ112" s="7"/>
      <c r="BK112" s="7"/>
      <c r="BL112" s="7"/>
      <c r="BM112" s="36"/>
      <c r="BN112" s="36"/>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row>
    <row r="113">
      <c r="A113" s="7"/>
      <c r="B113" s="7"/>
      <c r="C113" s="7"/>
      <c r="D113" s="7"/>
      <c r="E113" s="7"/>
      <c r="F113" s="7"/>
      <c r="G113" s="7"/>
      <c r="H113" s="7"/>
      <c r="I113" s="7"/>
      <c r="J113" s="7"/>
      <c r="K113" s="7"/>
      <c r="L113" s="7"/>
      <c r="M113" s="33"/>
      <c r="N113" s="33"/>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34"/>
      <c r="AX113" s="7"/>
      <c r="AY113" s="7"/>
      <c r="AZ113" s="7"/>
      <c r="BA113" s="7"/>
      <c r="BB113" s="7"/>
      <c r="BC113" s="7"/>
      <c r="BD113" s="7"/>
      <c r="BE113" s="7"/>
      <c r="BF113" s="7"/>
      <c r="BG113" s="35"/>
      <c r="BH113" s="7"/>
      <c r="BI113" s="7"/>
      <c r="BJ113" s="7"/>
      <c r="BK113" s="7"/>
      <c r="BL113" s="7"/>
      <c r="BM113" s="36"/>
      <c r="BN113" s="36"/>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row>
    <row r="114">
      <c r="A114" s="7"/>
      <c r="B114" s="7"/>
      <c r="C114" s="7"/>
      <c r="D114" s="7"/>
      <c r="E114" s="7"/>
      <c r="F114" s="7"/>
      <c r="G114" s="7"/>
      <c r="H114" s="7"/>
      <c r="I114" s="7"/>
      <c r="J114" s="7"/>
      <c r="K114" s="7"/>
      <c r="L114" s="7"/>
      <c r="M114" s="33"/>
      <c r="N114" s="33"/>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34"/>
      <c r="AX114" s="7"/>
      <c r="AY114" s="7"/>
      <c r="AZ114" s="7"/>
      <c r="BA114" s="7"/>
      <c r="BB114" s="7"/>
      <c r="BC114" s="7"/>
      <c r="BD114" s="7"/>
      <c r="BE114" s="7"/>
      <c r="BF114" s="7"/>
      <c r="BG114" s="35"/>
      <c r="BH114" s="7"/>
      <c r="BI114" s="7"/>
      <c r="BJ114" s="7"/>
      <c r="BK114" s="7"/>
      <c r="BL114" s="7"/>
      <c r="BM114" s="36"/>
      <c r="BN114" s="36"/>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row>
    <row r="115">
      <c r="A115" s="7"/>
      <c r="B115" s="7"/>
      <c r="C115" s="7"/>
      <c r="D115" s="7"/>
      <c r="E115" s="7"/>
      <c r="F115" s="7"/>
      <c r="G115" s="7"/>
      <c r="H115" s="7"/>
      <c r="I115" s="7"/>
      <c r="J115" s="7"/>
      <c r="K115" s="7"/>
      <c r="L115" s="7"/>
      <c r="M115" s="33"/>
      <c r="N115" s="33"/>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34"/>
      <c r="AX115" s="7"/>
      <c r="AY115" s="7"/>
      <c r="AZ115" s="7"/>
      <c r="BA115" s="7"/>
      <c r="BB115" s="7"/>
      <c r="BC115" s="7"/>
      <c r="BD115" s="7"/>
      <c r="BE115" s="7"/>
      <c r="BF115" s="7"/>
      <c r="BG115" s="35"/>
      <c r="BH115" s="7"/>
      <c r="BI115" s="7"/>
      <c r="BJ115" s="7"/>
      <c r="BK115" s="7"/>
      <c r="BL115" s="7"/>
      <c r="BM115" s="36"/>
      <c r="BN115" s="36"/>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row>
    <row r="116">
      <c r="A116" s="7"/>
      <c r="B116" s="7"/>
      <c r="C116" s="7"/>
      <c r="D116" s="7"/>
      <c r="E116" s="7"/>
      <c r="F116" s="7"/>
      <c r="G116" s="7"/>
      <c r="H116" s="7"/>
      <c r="I116" s="7"/>
      <c r="J116" s="7"/>
      <c r="K116" s="7"/>
      <c r="L116" s="7"/>
      <c r="M116" s="33"/>
      <c r="N116" s="33"/>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34"/>
      <c r="AX116" s="7"/>
      <c r="AY116" s="7"/>
      <c r="AZ116" s="7"/>
      <c r="BA116" s="7"/>
      <c r="BB116" s="7"/>
      <c r="BC116" s="7"/>
      <c r="BD116" s="7"/>
      <c r="BE116" s="7"/>
      <c r="BF116" s="7"/>
      <c r="BG116" s="35"/>
      <c r="BH116" s="7"/>
      <c r="BI116" s="7"/>
      <c r="BJ116" s="7"/>
      <c r="BK116" s="7"/>
      <c r="BL116" s="7"/>
      <c r="BM116" s="36"/>
      <c r="BN116" s="36"/>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row>
    <row r="117">
      <c r="A117" s="7"/>
      <c r="B117" s="7"/>
      <c r="C117" s="7"/>
      <c r="D117" s="7"/>
      <c r="E117" s="7"/>
      <c r="F117" s="7"/>
      <c r="G117" s="7"/>
      <c r="H117" s="7"/>
      <c r="I117" s="7"/>
      <c r="J117" s="7"/>
      <c r="K117" s="7"/>
      <c r="L117" s="7"/>
      <c r="M117" s="33"/>
      <c r="N117" s="33"/>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34"/>
      <c r="AX117" s="7"/>
      <c r="AY117" s="7"/>
      <c r="AZ117" s="7"/>
      <c r="BA117" s="7"/>
      <c r="BB117" s="7"/>
      <c r="BC117" s="7"/>
      <c r="BD117" s="7"/>
      <c r="BE117" s="7"/>
      <c r="BF117" s="7"/>
      <c r="BG117" s="35"/>
      <c r="BH117" s="7"/>
      <c r="BI117" s="7"/>
      <c r="BJ117" s="7"/>
      <c r="BK117" s="7"/>
      <c r="BL117" s="7"/>
      <c r="BM117" s="36"/>
      <c r="BN117" s="36"/>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row>
    <row r="118">
      <c r="A118" s="7"/>
      <c r="B118" s="7"/>
      <c r="C118" s="7"/>
      <c r="D118" s="7"/>
      <c r="E118" s="7"/>
      <c r="F118" s="7"/>
      <c r="G118" s="7"/>
      <c r="H118" s="7"/>
      <c r="I118" s="7"/>
      <c r="J118" s="7"/>
      <c r="K118" s="7"/>
      <c r="L118" s="7"/>
      <c r="M118" s="33"/>
      <c r="N118" s="33"/>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34"/>
      <c r="AX118" s="7"/>
      <c r="AY118" s="7"/>
      <c r="AZ118" s="7"/>
      <c r="BA118" s="7"/>
      <c r="BB118" s="7"/>
      <c r="BC118" s="7"/>
      <c r="BD118" s="7"/>
      <c r="BE118" s="7"/>
      <c r="BF118" s="7"/>
      <c r="BG118" s="35"/>
      <c r="BH118" s="7"/>
      <c r="BI118" s="7"/>
      <c r="BJ118" s="7"/>
      <c r="BK118" s="7"/>
      <c r="BL118" s="7"/>
      <c r="BM118" s="36"/>
      <c r="BN118" s="36"/>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row>
    <row r="119">
      <c r="A119" s="7"/>
      <c r="B119" s="7"/>
      <c r="C119" s="7"/>
      <c r="D119" s="7"/>
      <c r="E119" s="7"/>
      <c r="F119" s="7"/>
      <c r="G119" s="7"/>
      <c r="H119" s="7"/>
      <c r="I119" s="7"/>
      <c r="J119" s="7"/>
      <c r="K119" s="7"/>
      <c r="L119" s="7"/>
      <c r="M119" s="33"/>
      <c r="N119" s="33"/>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34"/>
      <c r="AX119" s="7"/>
      <c r="AY119" s="7"/>
      <c r="AZ119" s="7"/>
      <c r="BA119" s="7"/>
      <c r="BB119" s="7"/>
      <c r="BC119" s="7"/>
      <c r="BD119" s="7"/>
      <c r="BE119" s="7"/>
      <c r="BF119" s="7"/>
      <c r="BG119" s="35"/>
      <c r="BH119" s="7"/>
      <c r="BI119" s="7"/>
      <c r="BJ119" s="7"/>
      <c r="BK119" s="7"/>
      <c r="BL119" s="7"/>
      <c r="BM119" s="36"/>
      <c r="BN119" s="36"/>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row>
    <row r="120">
      <c r="A120" s="7"/>
      <c r="B120" s="7"/>
      <c r="C120" s="7"/>
      <c r="D120" s="7"/>
      <c r="E120" s="7"/>
      <c r="F120" s="7"/>
      <c r="G120" s="7"/>
      <c r="H120" s="7"/>
      <c r="I120" s="7"/>
      <c r="J120" s="7"/>
      <c r="K120" s="7"/>
      <c r="L120" s="7"/>
      <c r="M120" s="33"/>
      <c r="N120" s="33"/>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34"/>
      <c r="AX120" s="7"/>
      <c r="AY120" s="7"/>
      <c r="AZ120" s="7"/>
      <c r="BA120" s="7"/>
      <c r="BB120" s="7"/>
      <c r="BC120" s="7"/>
      <c r="BD120" s="7"/>
      <c r="BE120" s="7"/>
      <c r="BF120" s="7"/>
      <c r="BG120" s="35"/>
      <c r="BH120" s="7"/>
      <c r="BI120" s="7"/>
      <c r="BJ120" s="7"/>
      <c r="BK120" s="7"/>
      <c r="BL120" s="7"/>
      <c r="BM120" s="36"/>
      <c r="BN120" s="36"/>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row>
    <row r="121">
      <c r="A121" s="7"/>
      <c r="B121" s="7"/>
      <c r="C121" s="7"/>
      <c r="D121" s="7"/>
      <c r="E121" s="7"/>
      <c r="F121" s="7"/>
      <c r="G121" s="7"/>
      <c r="H121" s="7"/>
      <c r="I121" s="7"/>
      <c r="J121" s="7"/>
      <c r="K121" s="7"/>
      <c r="L121" s="7"/>
      <c r="M121" s="33"/>
      <c r="N121" s="33"/>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34"/>
      <c r="AX121" s="7"/>
      <c r="AY121" s="7"/>
      <c r="AZ121" s="7"/>
      <c r="BA121" s="7"/>
      <c r="BB121" s="7"/>
      <c r="BC121" s="7"/>
      <c r="BD121" s="7"/>
      <c r="BE121" s="7"/>
      <c r="BF121" s="7"/>
      <c r="BG121" s="35"/>
      <c r="BH121" s="7"/>
      <c r="BI121" s="7"/>
      <c r="BJ121" s="7"/>
      <c r="BK121" s="7"/>
      <c r="BL121" s="7"/>
      <c r="BM121" s="36"/>
      <c r="BN121" s="36"/>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row>
    <row r="122">
      <c r="A122" s="7"/>
      <c r="B122" s="7"/>
      <c r="C122" s="7"/>
      <c r="D122" s="7"/>
      <c r="E122" s="7"/>
      <c r="F122" s="7"/>
      <c r="G122" s="7"/>
      <c r="H122" s="7"/>
      <c r="I122" s="7"/>
      <c r="J122" s="7"/>
      <c r="K122" s="7"/>
      <c r="L122" s="7"/>
      <c r="M122" s="33"/>
      <c r="N122" s="33"/>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34"/>
      <c r="AX122" s="7"/>
      <c r="AY122" s="7"/>
      <c r="AZ122" s="7"/>
      <c r="BA122" s="7"/>
      <c r="BB122" s="7"/>
      <c r="BC122" s="7"/>
      <c r="BD122" s="7"/>
      <c r="BE122" s="7"/>
      <c r="BF122" s="7"/>
      <c r="BG122" s="35"/>
      <c r="BH122" s="7"/>
      <c r="BI122" s="7"/>
      <c r="BJ122" s="7"/>
      <c r="BK122" s="7"/>
      <c r="BL122" s="7"/>
      <c r="BM122" s="36"/>
      <c r="BN122" s="36"/>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row>
    <row r="123">
      <c r="A123" s="7"/>
      <c r="B123" s="7"/>
      <c r="C123" s="7"/>
      <c r="D123" s="7"/>
      <c r="E123" s="7"/>
      <c r="F123" s="7"/>
      <c r="G123" s="7"/>
      <c r="H123" s="7"/>
      <c r="I123" s="7"/>
      <c r="J123" s="7"/>
      <c r="K123" s="7"/>
      <c r="L123" s="7"/>
      <c r="M123" s="33"/>
      <c r="N123" s="33"/>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34"/>
      <c r="AX123" s="7"/>
      <c r="AY123" s="7"/>
      <c r="AZ123" s="7"/>
      <c r="BA123" s="7"/>
      <c r="BB123" s="7"/>
      <c r="BC123" s="7"/>
      <c r="BD123" s="7"/>
      <c r="BE123" s="7"/>
      <c r="BF123" s="7"/>
      <c r="BG123" s="35"/>
      <c r="BH123" s="7"/>
      <c r="BI123" s="7"/>
      <c r="BJ123" s="7"/>
      <c r="BK123" s="7"/>
      <c r="BL123" s="7"/>
      <c r="BM123" s="36"/>
      <c r="BN123" s="36"/>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row>
    <row r="124">
      <c r="A124" s="7"/>
      <c r="B124" s="7"/>
      <c r="C124" s="7"/>
      <c r="D124" s="7"/>
      <c r="E124" s="7"/>
      <c r="F124" s="7"/>
      <c r="G124" s="7"/>
      <c r="H124" s="7"/>
      <c r="I124" s="7"/>
      <c r="J124" s="7"/>
      <c r="K124" s="7"/>
      <c r="L124" s="7"/>
      <c r="M124" s="33"/>
      <c r="N124" s="33"/>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34"/>
      <c r="AX124" s="7"/>
      <c r="AY124" s="7"/>
      <c r="AZ124" s="7"/>
      <c r="BA124" s="7"/>
      <c r="BB124" s="7"/>
      <c r="BC124" s="7"/>
      <c r="BD124" s="7"/>
      <c r="BE124" s="7"/>
      <c r="BF124" s="7"/>
      <c r="BG124" s="35"/>
      <c r="BH124" s="7"/>
      <c r="BI124" s="7"/>
      <c r="BJ124" s="7"/>
      <c r="BK124" s="7"/>
      <c r="BL124" s="7"/>
      <c r="BM124" s="36"/>
      <c r="BN124" s="36"/>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row>
    <row r="125">
      <c r="A125" s="7"/>
      <c r="B125" s="7"/>
      <c r="C125" s="7"/>
      <c r="D125" s="7"/>
      <c r="E125" s="7"/>
      <c r="F125" s="7"/>
      <c r="G125" s="7"/>
      <c r="H125" s="7"/>
      <c r="I125" s="7"/>
      <c r="J125" s="7"/>
      <c r="K125" s="7"/>
      <c r="L125" s="7"/>
      <c r="M125" s="33"/>
      <c r="N125" s="33"/>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34"/>
      <c r="AX125" s="7"/>
      <c r="AY125" s="7"/>
      <c r="AZ125" s="7"/>
      <c r="BA125" s="7"/>
      <c r="BB125" s="7"/>
      <c r="BC125" s="7"/>
      <c r="BD125" s="7"/>
      <c r="BE125" s="7"/>
      <c r="BF125" s="7"/>
      <c r="BG125" s="35"/>
      <c r="BH125" s="7"/>
      <c r="BI125" s="7"/>
      <c r="BJ125" s="7"/>
      <c r="BK125" s="7"/>
      <c r="BL125" s="7"/>
      <c r="BM125" s="36"/>
      <c r="BN125" s="36"/>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row>
    <row r="126">
      <c r="A126" s="7"/>
      <c r="B126" s="7"/>
      <c r="C126" s="7"/>
      <c r="D126" s="7"/>
      <c r="E126" s="7"/>
      <c r="F126" s="7"/>
      <c r="G126" s="7"/>
      <c r="H126" s="7"/>
      <c r="I126" s="7"/>
      <c r="J126" s="7"/>
      <c r="K126" s="7"/>
      <c r="L126" s="7"/>
      <c r="M126" s="33"/>
      <c r="N126" s="33"/>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34"/>
      <c r="AX126" s="7"/>
      <c r="AY126" s="7"/>
      <c r="AZ126" s="7"/>
      <c r="BA126" s="7"/>
      <c r="BB126" s="7"/>
      <c r="BC126" s="7"/>
      <c r="BD126" s="7"/>
      <c r="BE126" s="7"/>
      <c r="BF126" s="7"/>
      <c r="BG126" s="35"/>
      <c r="BH126" s="7"/>
      <c r="BI126" s="7"/>
      <c r="BJ126" s="7"/>
      <c r="BK126" s="7"/>
      <c r="BL126" s="7"/>
      <c r="BM126" s="36"/>
      <c r="BN126" s="36"/>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row>
    <row r="127">
      <c r="A127" s="7"/>
      <c r="B127" s="7"/>
      <c r="C127" s="7"/>
      <c r="D127" s="7"/>
      <c r="E127" s="7"/>
      <c r="F127" s="7"/>
      <c r="G127" s="7"/>
      <c r="H127" s="7"/>
      <c r="I127" s="7"/>
      <c r="J127" s="7"/>
      <c r="K127" s="7"/>
      <c r="L127" s="7"/>
      <c r="M127" s="33"/>
      <c r="N127" s="33"/>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34"/>
      <c r="AX127" s="7"/>
      <c r="AY127" s="7"/>
      <c r="AZ127" s="7"/>
      <c r="BA127" s="7"/>
      <c r="BB127" s="7"/>
      <c r="BC127" s="7"/>
      <c r="BD127" s="7"/>
      <c r="BE127" s="7"/>
      <c r="BF127" s="7"/>
      <c r="BG127" s="35"/>
      <c r="BH127" s="7"/>
      <c r="BI127" s="7"/>
      <c r="BJ127" s="7"/>
      <c r="BK127" s="7"/>
      <c r="BL127" s="7"/>
      <c r="BM127" s="36"/>
      <c r="BN127" s="36"/>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row>
    <row r="128">
      <c r="A128" s="7"/>
      <c r="B128" s="7"/>
      <c r="C128" s="7"/>
      <c r="D128" s="7"/>
      <c r="E128" s="7"/>
      <c r="F128" s="7"/>
      <c r="G128" s="7"/>
      <c r="H128" s="7"/>
      <c r="I128" s="7"/>
      <c r="J128" s="7"/>
      <c r="K128" s="7"/>
      <c r="L128" s="7"/>
      <c r="M128" s="33"/>
      <c r="N128" s="33"/>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34"/>
      <c r="AX128" s="7"/>
      <c r="AY128" s="7"/>
      <c r="AZ128" s="7"/>
      <c r="BA128" s="7"/>
      <c r="BB128" s="7"/>
      <c r="BC128" s="7"/>
      <c r="BD128" s="7"/>
      <c r="BE128" s="7"/>
      <c r="BF128" s="7"/>
      <c r="BG128" s="35"/>
      <c r="BH128" s="7"/>
      <c r="BI128" s="7"/>
      <c r="BJ128" s="7"/>
      <c r="BK128" s="7"/>
      <c r="BL128" s="7"/>
      <c r="BM128" s="36"/>
      <c r="BN128" s="36"/>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row>
    <row r="129">
      <c r="A129" s="7"/>
      <c r="B129" s="7"/>
      <c r="C129" s="7"/>
      <c r="D129" s="7"/>
      <c r="E129" s="7"/>
      <c r="F129" s="7"/>
      <c r="G129" s="7"/>
      <c r="H129" s="7"/>
      <c r="I129" s="7"/>
      <c r="J129" s="7"/>
      <c r="K129" s="7"/>
      <c r="L129" s="7"/>
      <c r="M129" s="33"/>
      <c r="N129" s="33"/>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34"/>
      <c r="AX129" s="7"/>
      <c r="AY129" s="7"/>
      <c r="AZ129" s="7"/>
      <c r="BA129" s="7"/>
      <c r="BB129" s="7"/>
      <c r="BC129" s="7"/>
      <c r="BD129" s="7"/>
      <c r="BE129" s="7"/>
      <c r="BF129" s="7"/>
      <c r="BG129" s="35"/>
      <c r="BH129" s="7"/>
      <c r="BI129" s="7"/>
      <c r="BJ129" s="7"/>
      <c r="BK129" s="7"/>
      <c r="BL129" s="7"/>
      <c r="BM129" s="36"/>
      <c r="BN129" s="36"/>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row>
    <row r="130">
      <c r="A130" s="7"/>
      <c r="B130" s="7"/>
      <c r="C130" s="7"/>
      <c r="D130" s="7"/>
      <c r="E130" s="7"/>
      <c r="F130" s="7"/>
      <c r="G130" s="7"/>
      <c r="H130" s="7"/>
      <c r="I130" s="7"/>
      <c r="J130" s="7"/>
      <c r="K130" s="7"/>
      <c r="L130" s="7"/>
      <c r="M130" s="33"/>
      <c r="N130" s="33"/>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34"/>
      <c r="AX130" s="7"/>
      <c r="AY130" s="7"/>
      <c r="AZ130" s="7"/>
      <c r="BA130" s="7"/>
      <c r="BB130" s="7"/>
      <c r="BC130" s="7"/>
      <c r="BD130" s="7"/>
      <c r="BE130" s="7"/>
      <c r="BF130" s="7"/>
      <c r="BG130" s="35"/>
      <c r="BH130" s="7"/>
      <c r="BI130" s="7"/>
      <c r="BJ130" s="7"/>
      <c r="BK130" s="7"/>
      <c r="BL130" s="7"/>
      <c r="BM130" s="36"/>
      <c r="BN130" s="36"/>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row>
    <row r="131">
      <c r="A131" s="7"/>
      <c r="B131" s="7"/>
      <c r="C131" s="7"/>
      <c r="D131" s="7"/>
      <c r="E131" s="7"/>
      <c r="F131" s="7"/>
      <c r="G131" s="7"/>
      <c r="H131" s="7"/>
      <c r="I131" s="7"/>
      <c r="J131" s="7"/>
      <c r="K131" s="7"/>
      <c r="L131" s="7"/>
      <c r="M131" s="33"/>
      <c r="N131" s="33"/>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34"/>
      <c r="AX131" s="7"/>
      <c r="AY131" s="7"/>
      <c r="AZ131" s="7"/>
      <c r="BA131" s="7"/>
      <c r="BB131" s="7"/>
      <c r="BC131" s="7"/>
      <c r="BD131" s="7"/>
      <c r="BE131" s="7"/>
      <c r="BF131" s="7"/>
      <c r="BG131" s="35"/>
      <c r="BH131" s="7"/>
      <c r="BI131" s="7"/>
      <c r="BJ131" s="7"/>
      <c r="BK131" s="7"/>
      <c r="BL131" s="7"/>
      <c r="BM131" s="36"/>
      <c r="BN131" s="36"/>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row>
    <row r="132">
      <c r="A132" s="7"/>
      <c r="B132" s="7"/>
      <c r="C132" s="7"/>
      <c r="D132" s="7"/>
      <c r="E132" s="7"/>
      <c r="F132" s="7"/>
      <c r="G132" s="7"/>
      <c r="H132" s="7"/>
      <c r="I132" s="7"/>
      <c r="J132" s="7"/>
      <c r="K132" s="7"/>
      <c r="L132" s="7"/>
      <c r="M132" s="33"/>
      <c r="N132" s="33"/>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34"/>
      <c r="AX132" s="7"/>
      <c r="AY132" s="7"/>
      <c r="AZ132" s="7"/>
      <c r="BA132" s="7"/>
      <c r="BB132" s="7"/>
      <c r="BC132" s="7"/>
      <c r="BD132" s="7"/>
      <c r="BE132" s="7"/>
      <c r="BF132" s="7"/>
      <c r="BG132" s="35"/>
      <c r="BH132" s="7"/>
      <c r="BI132" s="7"/>
      <c r="BJ132" s="7"/>
      <c r="BK132" s="7"/>
      <c r="BL132" s="7"/>
      <c r="BM132" s="36"/>
      <c r="BN132" s="36"/>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row>
    <row r="133">
      <c r="A133" s="7"/>
      <c r="B133" s="7"/>
      <c r="C133" s="7"/>
      <c r="D133" s="7"/>
      <c r="E133" s="7"/>
      <c r="F133" s="7"/>
      <c r="G133" s="7"/>
      <c r="H133" s="7"/>
      <c r="I133" s="7"/>
      <c r="J133" s="7"/>
      <c r="K133" s="7"/>
      <c r="L133" s="7"/>
      <c r="M133" s="33"/>
      <c r="N133" s="33"/>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34"/>
      <c r="AX133" s="7"/>
      <c r="AY133" s="7"/>
      <c r="AZ133" s="7"/>
      <c r="BA133" s="7"/>
      <c r="BB133" s="7"/>
      <c r="BC133" s="7"/>
      <c r="BD133" s="7"/>
      <c r="BE133" s="7"/>
      <c r="BF133" s="7"/>
      <c r="BG133" s="35"/>
      <c r="BH133" s="7"/>
      <c r="BI133" s="7"/>
      <c r="BJ133" s="7"/>
      <c r="BK133" s="7"/>
      <c r="BL133" s="7"/>
      <c r="BM133" s="36"/>
      <c r="BN133" s="36"/>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row>
    <row r="134">
      <c r="A134" s="7"/>
      <c r="B134" s="7"/>
      <c r="C134" s="7"/>
      <c r="D134" s="7"/>
      <c r="E134" s="7"/>
      <c r="F134" s="7"/>
      <c r="G134" s="7"/>
      <c r="H134" s="7"/>
      <c r="I134" s="7"/>
      <c r="J134" s="7"/>
      <c r="K134" s="7"/>
      <c r="L134" s="7"/>
      <c r="M134" s="33"/>
      <c r="N134" s="33"/>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34"/>
      <c r="AX134" s="7"/>
      <c r="AY134" s="7"/>
      <c r="AZ134" s="7"/>
      <c r="BA134" s="7"/>
      <c r="BB134" s="7"/>
      <c r="BC134" s="7"/>
      <c r="BD134" s="7"/>
      <c r="BE134" s="7"/>
      <c r="BF134" s="7"/>
      <c r="BG134" s="35"/>
      <c r="BH134" s="7"/>
      <c r="BI134" s="7"/>
      <c r="BJ134" s="7"/>
      <c r="BK134" s="7"/>
      <c r="BL134" s="7"/>
      <c r="BM134" s="36"/>
      <c r="BN134" s="36"/>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row>
    <row r="135">
      <c r="A135" s="7"/>
      <c r="B135" s="7"/>
      <c r="C135" s="7"/>
      <c r="D135" s="7"/>
      <c r="E135" s="7"/>
      <c r="F135" s="7"/>
      <c r="G135" s="7"/>
      <c r="H135" s="7"/>
      <c r="I135" s="7"/>
      <c r="J135" s="7"/>
      <c r="K135" s="7"/>
      <c r="L135" s="7"/>
      <c r="M135" s="33"/>
      <c r="N135" s="33"/>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34"/>
      <c r="AX135" s="7"/>
      <c r="AY135" s="7"/>
      <c r="AZ135" s="7"/>
      <c r="BA135" s="7"/>
      <c r="BB135" s="7"/>
      <c r="BC135" s="7"/>
      <c r="BD135" s="7"/>
      <c r="BE135" s="7"/>
      <c r="BF135" s="7"/>
      <c r="BG135" s="35"/>
      <c r="BH135" s="7"/>
      <c r="BI135" s="7"/>
      <c r="BJ135" s="7"/>
      <c r="BK135" s="7"/>
      <c r="BL135" s="7"/>
      <c r="BM135" s="36"/>
      <c r="BN135" s="36"/>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row>
    <row r="136">
      <c r="A136" s="7"/>
      <c r="B136" s="7"/>
      <c r="C136" s="7"/>
      <c r="D136" s="7"/>
      <c r="E136" s="7"/>
      <c r="F136" s="7"/>
      <c r="G136" s="7"/>
      <c r="H136" s="7"/>
      <c r="I136" s="7"/>
      <c r="J136" s="7"/>
      <c r="K136" s="7"/>
      <c r="L136" s="7"/>
      <c r="M136" s="33"/>
      <c r="N136" s="33"/>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34"/>
      <c r="AX136" s="7"/>
      <c r="AY136" s="7"/>
      <c r="AZ136" s="7"/>
      <c r="BA136" s="7"/>
      <c r="BB136" s="7"/>
      <c r="BC136" s="7"/>
      <c r="BD136" s="7"/>
      <c r="BE136" s="7"/>
      <c r="BF136" s="7"/>
      <c r="BG136" s="35"/>
      <c r="BH136" s="7"/>
      <c r="BI136" s="7"/>
      <c r="BJ136" s="7"/>
      <c r="BK136" s="7"/>
      <c r="BL136" s="7"/>
      <c r="BM136" s="36"/>
      <c r="BN136" s="36"/>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row>
    <row r="137">
      <c r="A137" s="7"/>
      <c r="B137" s="7"/>
      <c r="C137" s="7"/>
      <c r="D137" s="7"/>
      <c r="E137" s="7"/>
      <c r="F137" s="7"/>
      <c r="G137" s="7"/>
      <c r="H137" s="7"/>
      <c r="I137" s="7"/>
      <c r="J137" s="7"/>
      <c r="K137" s="7"/>
      <c r="L137" s="7"/>
      <c r="M137" s="33"/>
      <c r="N137" s="33"/>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34"/>
      <c r="AX137" s="7"/>
      <c r="AY137" s="7"/>
      <c r="AZ137" s="7"/>
      <c r="BA137" s="7"/>
      <c r="BB137" s="7"/>
      <c r="BC137" s="7"/>
      <c r="BD137" s="7"/>
      <c r="BE137" s="7"/>
      <c r="BF137" s="7"/>
      <c r="BG137" s="35"/>
      <c r="BH137" s="7"/>
      <c r="BI137" s="7"/>
      <c r="BJ137" s="7"/>
      <c r="BK137" s="7"/>
      <c r="BL137" s="7"/>
      <c r="BM137" s="36"/>
      <c r="BN137" s="36"/>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row>
    <row r="138">
      <c r="A138" s="7"/>
      <c r="B138" s="7"/>
      <c r="C138" s="7"/>
      <c r="D138" s="7"/>
      <c r="E138" s="7"/>
      <c r="F138" s="7"/>
      <c r="G138" s="7"/>
      <c r="H138" s="7"/>
      <c r="I138" s="7"/>
      <c r="J138" s="7"/>
      <c r="K138" s="7"/>
      <c r="L138" s="7"/>
      <c r="M138" s="33"/>
      <c r="N138" s="33"/>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34"/>
      <c r="AX138" s="7"/>
      <c r="AY138" s="7"/>
      <c r="AZ138" s="7"/>
      <c r="BA138" s="7"/>
      <c r="BB138" s="7"/>
      <c r="BC138" s="7"/>
      <c r="BD138" s="7"/>
      <c r="BE138" s="7"/>
      <c r="BF138" s="7"/>
      <c r="BG138" s="35"/>
      <c r="BH138" s="7"/>
      <c r="BI138" s="7"/>
      <c r="BJ138" s="7"/>
      <c r="BK138" s="7"/>
      <c r="BL138" s="7"/>
      <c r="BM138" s="36"/>
      <c r="BN138" s="36"/>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row>
    <row r="139">
      <c r="A139" s="7"/>
      <c r="B139" s="7"/>
      <c r="C139" s="7"/>
      <c r="D139" s="7"/>
      <c r="E139" s="7"/>
      <c r="F139" s="7"/>
      <c r="G139" s="7"/>
      <c r="H139" s="7"/>
      <c r="I139" s="7"/>
      <c r="J139" s="7"/>
      <c r="K139" s="7"/>
      <c r="L139" s="7"/>
      <c r="M139" s="33"/>
      <c r="N139" s="33"/>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34"/>
      <c r="AX139" s="7"/>
      <c r="AY139" s="7"/>
      <c r="AZ139" s="7"/>
      <c r="BA139" s="7"/>
      <c r="BB139" s="7"/>
      <c r="BC139" s="7"/>
      <c r="BD139" s="7"/>
      <c r="BE139" s="7"/>
      <c r="BF139" s="7"/>
      <c r="BG139" s="35"/>
      <c r="BH139" s="7"/>
      <c r="BI139" s="7"/>
      <c r="BJ139" s="7"/>
      <c r="BK139" s="7"/>
      <c r="BL139" s="7"/>
      <c r="BM139" s="36"/>
      <c r="BN139" s="36"/>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row>
    <row r="140">
      <c r="A140" s="7"/>
      <c r="B140" s="7"/>
      <c r="C140" s="7"/>
      <c r="D140" s="7"/>
      <c r="E140" s="7"/>
      <c r="F140" s="7"/>
      <c r="G140" s="7"/>
      <c r="H140" s="7"/>
      <c r="I140" s="7"/>
      <c r="J140" s="7"/>
      <c r="K140" s="7"/>
      <c r="L140" s="7"/>
      <c r="M140" s="33"/>
      <c r="N140" s="33"/>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34"/>
      <c r="AX140" s="7"/>
      <c r="AY140" s="7"/>
      <c r="AZ140" s="7"/>
      <c r="BA140" s="7"/>
      <c r="BB140" s="7"/>
      <c r="BC140" s="7"/>
      <c r="BD140" s="7"/>
      <c r="BE140" s="7"/>
      <c r="BF140" s="7"/>
      <c r="BG140" s="35"/>
      <c r="BH140" s="7"/>
      <c r="BI140" s="7"/>
      <c r="BJ140" s="7"/>
      <c r="BK140" s="7"/>
      <c r="BL140" s="7"/>
      <c r="BM140" s="36"/>
      <c r="BN140" s="36"/>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row>
    <row r="141">
      <c r="A141" s="7"/>
      <c r="B141" s="7"/>
      <c r="C141" s="7"/>
      <c r="D141" s="7"/>
      <c r="E141" s="7"/>
      <c r="F141" s="7"/>
      <c r="G141" s="7"/>
      <c r="H141" s="7"/>
      <c r="I141" s="7"/>
      <c r="J141" s="7"/>
      <c r="K141" s="7"/>
      <c r="L141" s="7"/>
      <c r="M141" s="33"/>
      <c r="N141" s="33"/>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34"/>
      <c r="AX141" s="7"/>
      <c r="AY141" s="7"/>
      <c r="AZ141" s="7"/>
      <c r="BA141" s="7"/>
      <c r="BB141" s="7"/>
      <c r="BC141" s="7"/>
      <c r="BD141" s="7"/>
      <c r="BE141" s="7"/>
      <c r="BF141" s="7"/>
      <c r="BG141" s="35"/>
      <c r="BH141" s="7"/>
      <c r="BI141" s="7"/>
      <c r="BJ141" s="7"/>
      <c r="BK141" s="7"/>
      <c r="BL141" s="7"/>
      <c r="BM141" s="36"/>
      <c r="BN141" s="36"/>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row>
    <row r="142">
      <c r="A142" s="7"/>
      <c r="B142" s="7"/>
      <c r="C142" s="7"/>
      <c r="D142" s="7"/>
      <c r="E142" s="7"/>
      <c r="F142" s="7"/>
      <c r="G142" s="7"/>
      <c r="H142" s="7"/>
      <c r="I142" s="7"/>
      <c r="J142" s="7"/>
      <c r="K142" s="7"/>
      <c r="L142" s="7"/>
      <c r="M142" s="33"/>
      <c r="N142" s="33"/>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34"/>
      <c r="AX142" s="7"/>
      <c r="AY142" s="7"/>
      <c r="AZ142" s="7"/>
      <c r="BA142" s="7"/>
      <c r="BB142" s="7"/>
      <c r="BC142" s="7"/>
      <c r="BD142" s="7"/>
      <c r="BE142" s="7"/>
      <c r="BF142" s="7"/>
      <c r="BG142" s="35"/>
      <c r="BH142" s="7"/>
      <c r="BI142" s="7"/>
      <c r="BJ142" s="7"/>
      <c r="BK142" s="7"/>
      <c r="BL142" s="7"/>
      <c r="BM142" s="36"/>
      <c r="BN142" s="36"/>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row>
    <row r="143">
      <c r="A143" s="7"/>
      <c r="B143" s="7"/>
      <c r="C143" s="7"/>
      <c r="D143" s="7"/>
      <c r="E143" s="7"/>
      <c r="F143" s="7"/>
      <c r="G143" s="7"/>
      <c r="H143" s="7"/>
      <c r="I143" s="7"/>
      <c r="J143" s="7"/>
      <c r="K143" s="7"/>
      <c r="L143" s="7"/>
      <c r="M143" s="33"/>
      <c r="N143" s="33"/>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34"/>
      <c r="AX143" s="7"/>
      <c r="AY143" s="7"/>
      <c r="AZ143" s="7"/>
      <c r="BA143" s="7"/>
      <c r="BB143" s="7"/>
      <c r="BC143" s="7"/>
      <c r="BD143" s="7"/>
      <c r="BE143" s="7"/>
      <c r="BF143" s="7"/>
      <c r="BG143" s="35"/>
      <c r="BH143" s="7"/>
      <c r="BI143" s="7"/>
      <c r="BJ143" s="7"/>
      <c r="BK143" s="7"/>
      <c r="BL143" s="7"/>
      <c r="BM143" s="36"/>
      <c r="BN143" s="36"/>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row>
    <row r="144">
      <c r="A144" s="7"/>
      <c r="B144" s="7"/>
      <c r="C144" s="7"/>
      <c r="D144" s="7"/>
      <c r="E144" s="7"/>
      <c r="F144" s="7"/>
      <c r="G144" s="7"/>
      <c r="H144" s="7"/>
      <c r="I144" s="7"/>
      <c r="J144" s="7"/>
      <c r="K144" s="7"/>
      <c r="L144" s="7"/>
      <c r="M144" s="33"/>
      <c r="N144" s="33"/>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34"/>
      <c r="AX144" s="7"/>
      <c r="AY144" s="7"/>
      <c r="AZ144" s="7"/>
      <c r="BA144" s="7"/>
      <c r="BB144" s="7"/>
      <c r="BC144" s="7"/>
      <c r="BD144" s="7"/>
      <c r="BE144" s="7"/>
      <c r="BF144" s="7"/>
      <c r="BG144" s="35"/>
      <c r="BH144" s="7"/>
      <c r="BI144" s="7"/>
      <c r="BJ144" s="7"/>
      <c r="BK144" s="7"/>
      <c r="BL144" s="7"/>
      <c r="BM144" s="36"/>
      <c r="BN144" s="36"/>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row>
    <row r="145">
      <c r="A145" s="7"/>
      <c r="B145" s="7"/>
      <c r="C145" s="7"/>
      <c r="D145" s="7"/>
      <c r="E145" s="7"/>
      <c r="F145" s="7"/>
      <c r="G145" s="7"/>
      <c r="H145" s="7"/>
      <c r="I145" s="7"/>
      <c r="J145" s="7"/>
      <c r="K145" s="7"/>
      <c r="L145" s="7"/>
      <c r="M145" s="33"/>
      <c r="N145" s="33"/>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34"/>
      <c r="AX145" s="7"/>
      <c r="AY145" s="7"/>
      <c r="AZ145" s="7"/>
      <c r="BA145" s="7"/>
      <c r="BB145" s="7"/>
      <c r="BC145" s="7"/>
      <c r="BD145" s="7"/>
      <c r="BE145" s="7"/>
      <c r="BF145" s="7"/>
      <c r="BG145" s="35"/>
      <c r="BH145" s="7"/>
      <c r="BI145" s="7"/>
      <c r="BJ145" s="7"/>
      <c r="BK145" s="7"/>
      <c r="BL145" s="7"/>
      <c r="BM145" s="36"/>
      <c r="BN145" s="36"/>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row>
    <row r="146">
      <c r="A146" s="7"/>
      <c r="B146" s="7"/>
      <c r="C146" s="7"/>
      <c r="D146" s="7"/>
      <c r="E146" s="7"/>
      <c r="F146" s="7"/>
      <c r="G146" s="7"/>
      <c r="H146" s="7"/>
      <c r="I146" s="7"/>
      <c r="J146" s="7"/>
      <c r="K146" s="7"/>
      <c r="L146" s="7"/>
      <c r="M146" s="33"/>
      <c r="N146" s="33"/>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34"/>
      <c r="AX146" s="7"/>
      <c r="AY146" s="7"/>
      <c r="AZ146" s="7"/>
      <c r="BA146" s="7"/>
      <c r="BB146" s="7"/>
      <c r="BC146" s="7"/>
      <c r="BD146" s="7"/>
      <c r="BE146" s="7"/>
      <c r="BF146" s="7"/>
      <c r="BG146" s="35"/>
      <c r="BH146" s="7"/>
      <c r="BI146" s="7"/>
      <c r="BJ146" s="7"/>
      <c r="BK146" s="7"/>
      <c r="BL146" s="7"/>
      <c r="BM146" s="36"/>
      <c r="BN146" s="36"/>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row>
    <row r="147">
      <c r="A147" s="7"/>
      <c r="B147" s="7"/>
      <c r="C147" s="7"/>
      <c r="D147" s="7"/>
      <c r="E147" s="7"/>
      <c r="F147" s="7"/>
      <c r="G147" s="7"/>
      <c r="H147" s="7"/>
      <c r="I147" s="7"/>
      <c r="J147" s="7"/>
      <c r="K147" s="7"/>
      <c r="L147" s="7"/>
      <c r="M147" s="33"/>
      <c r="N147" s="33"/>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34"/>
      <c r="AX147" s="7"/>
      <c r="AY147" s="7"/>
      <c r="AZ147" s="7"/>
      <c r="BA147" s="7"/>
      <c r="BB147" s="7"/>
      <c r="BC147" s="7"/>
      <c r="BD147" s="7"/>
      <c r="BE147" s="7"/>
      <c r="BF147" s="7"/>
      <c r="BG147" s="35"/>
      <c r="BH147" s="7"/>
      <c r="BI147" s="7"/>
      <c r="BJ147" s="7"/>
      <c r="BK147" s="7"/>
      <c r="BL147" s="7"/>
      <c r="BM147" s="36"/>
      <c r="BN147" s="36"/>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row>
    <row r="148">
      <c r="A148" s="7"/>
      <c r="B148" s="7"/>
      <c r="C148" s="7"/>
      <c r="D148" s="7"/>
      <c r="E148" s="7"/>
      <c r="F148" s="7"/>
      <c r="G148" s="7"/>
      <c r="H148" s="7"/>
      <c r="I148" s="7"/>
      <c r="J148" s="7"/>
      <c r="K148" s="7"/>
      <c r="L148" s="7"/>
      <c r="M148" s="33"/>
      <c r="N148" s="33"/>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34"/>
      <c r="AX148" s="7"/>
      <c r="AY148" s="7"/>
      <c r="AZ148" s="7"/>
      <c r="BA148" s="7"/>
      <c r="BB148" s="7"/>
      <c r="BC148" s="7"/>
      <c r="BD148" s="7"/>
      <c r="BE148" s="7"/>
      <c r="BF148" s="7"/>
      <c r="BG148" s="35"/>
      <c r="BH148" s="7"/>
      <c r="BI148" s="7"/>
      <c r="BJ148" s="7"/>
      <c r="BK148" s="7"/>
      <c r="BL148" s="7"/>
      <c r="BM148" s="36"/>
      <c r="BN148" s="36"/>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row>
    <row r="149">
      <c r="A149" s="7"/>
      <c r="B149" s="7"/>
      <c r="C149" s="7"/>
      <c r="D149" s="7"/>
      <c r="E149" s="7"/>
      <c r="F149" s="7"/>
      <c r="G149" s="7"/>
      <c r="H149" s="7"/>
      <c r="I149" s="7"/>
      <c r="J149" s="7"/>
      <c r="K149" s="7"/>
      <c r="L149" s="7"/>
      <c r="M149" s="33"/>
      <c r="N149" s="33"/>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34"/>
      <c r="AX149" s="7"/>
      <c r="AY149" s="7"/>
      <c r="AZ149" s="7"/>
      <c r="BA149" s="7"/>
      <c r="BB149" s="7"/>
      <c r="BC149" s="7"/>
      <c r="BD149" s="7"/>
      <c r="BE149" s="7"/>
      <c r="BF149" s="7"/>
      <c r="BG149" s="35"/>
      <c r="BH149" s="7"/>
      <c r="BI149" s="7"/>
      <c r="BJ149" s="7"/>
      <c r="BK149" s="7"/>
      <c r="BL149" s="7"/>
      <c r="BM149" s="36"/>
      <c r="BN149" s="36"/>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row>
    <row r="150">
      <c r="A150" s="7"/>
      <c r="B150" s="7"/>
      <c r="C150" s="7"/>
      <c r="D150" s="7"/>
      <c r="E150" s="7"/>
      <c r="F150" s="7"/>
      <c r="G150" s="7"/>
      <c r="H150" s="7"/>
      <c r="I150" s="7"/>
      <c r="J150" s="7"/>
      <c r="K150" s="7"/>
      <c r="L150" s="7"/>
      <c r="M150" s="33"/>
      <c r="N150" s="33"/>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34"/>
      <c r="AX150" s="7"/>
      <c r="AY150" s="7"/>
      <c r="AZ150" s="7"/>
      <c r="BA150" s="7"/>
      <c r="BB150" s="7"/>
      <c r="BC150" s="7"/>
      <c r="BD150" s="7"/>
      <c r="BE150" s="7"/>
      <c r="BF150" s="7"/>
      <c r="BG150" s="35"/>
      <c r="BH150" s="7"/>
      <c r="BI150" s="7"/>
      <c r="BJ150" s="7"/>
      <c r="BK150" s="7"/>
      <c r="BL150" s="7"/>
      <c r="BM150" s="36"/>
      <c r="BN150" s="36"/>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row>
    <row r="151">
      <c r="A151" s="7"/>
      <c r="B151" s="7"/>
      <c r="C151" s="7"/>
      <c r="D151" s="7"/>
      <c r="E151" s="7"/>
      <c r="F151" s="7"/>
      <c r="G151" s="7"/>
      <c r="H151" s="7"/>
      <c r="I151" s="7"/>
      <c r="J151" s="7"/>
      <c r="K151" s="7"/>
      <c r="L151" s="7"/>
      <c r="M151" s="33"/>
      <c r="N151" s="33"/>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34"/>
      <c r="AX151" s="7"/>
      <c r="AY151" s="7"/>
      <c r="AZ151" s="7"/>
      <c r="BA151" s="7"/>
      <c r="BB151" s="7"/>
      <c r="BC151" s="7"/>
      <c r="BD151" s="7"/>
      <c r="BE151" s="7"/>
      <c r="BF151" s="7"/>
      <c r="BG151" s="35"/>
      <c r="BH151" s="7"/>
      <c r="BI151" s="7"/>
      <c r="BJ151" s="7"/>
      <c r="BK151" s="7"/>
      <c r="BL151" s="7"/>
      <c r="BM151" s="36"/>
      <c r="BN151" s="36"/>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row>
    <row r="152">
      <c r="A152" s="7"/>
      <c r="B152" s="7"/>
      <c r="C152" s="7"/>
      <c r="D152" s="7"/>
      <c r="E152" s="7"/>
      <c r="F152" s="7"/>
      <c r="G152" s="7"/>
      <c r="H152" s="7"/>
      <c r="I152" s="7"/>
      <c r="J152" s="7"/>
      <c r="K152" s="7"/>
      <c r="L152" s="7"/>
      <c r="M152" s="33"/>
      <c r="N152" s="33"/>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34"/>
      <c r="AX152" s="7"/>
      <c r="AY152" s="7"/>
      <c r="AZ152" s="7"/>
      <c r="BA152" s="7"/>
      <c r="BB152" s="7"/>
      <c r="BC152" s="7"/>
      <c r="BD152" s="7"/>
      <c r="BE152" s="7"/>
      <c r="BF152" s="7"/>
      <c r="BG152" s="35"/>
      <c r="BH152" s="7"/>
      <c r="BI152" s="7"/>
      <c r="BJ152" s="7"/>
      <c r="BK152" s="7"/>
      <c r="BL152" s="7"/>
      <c r="BM152" s="36"/>
      <c r="BN152" s="36"/>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row>
    <row r="153">
      <c r="A153" s="7"/>
      <c r="B153" s="7"/>
      <c r="C153" s="7"/>
      <c r="D153" s="7"/>
      <c r="E153" s="7"/>
      <c r="F153" s="7"/>
      <c r="G153" s="7"/>
      <c r="H153" s="7"/>
      <c r="I153" s="7"/>
      <c r="J153" s="7"/>
      <c r="K153" s="7"/>
      <c r="L153" s="7"/>
      <c r="M153" s="33"/>
      <c r="N153" s="33"/>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34"/>
      <c r="AX153" s="7"/>
      <c r="AY153" s="7"/>
      <c r="AZ153" s="7"/>
      <c r="BA153" s="7"/>
      <c r="BB153" s="7"/>
      <c r="BC153" s="7"/>
      <c r="BD153" s="7"/>
      <c r="BE153" s="7"/>
      <c r="BF153" s="7"/>
      <c r="BG153" s="35"/>
      <c r="BH153" s="7"/>
      <c r="BI153" s="7"/>
      <c r="BJ153" s="7"/>
      <c r="BK153" s="7"/>
      <c r="BL153" s="7"/>
      <c r="BM153" s="36"/>
      <c r="BN153" s="36"/>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row>
    <row r="154">
      <c r="A154" s="7"/>
      <c r="B154" s="7"/>
      <c r="C154" s="7"/>
      <c r="D154" s="7"/>
      <c r="E154" s="7"/>
      <c r="F154" s="7"/>
      <c r="G154" s="7"/>
      <c r="H154" s="7"/>
      <c r="I154" s="7"/>
      <c r="J154" s="7"/>
      <c r="K154" s="7"/>
      <c r="L154" s="7"/>
      <c r="M154" s="33"/>
      <c r="N154" s="33"/>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34"/>
      <c r="AX154" s="7"/>
      <c r="AY154" s="7"/>
      <c r="AZ154" s="7"/>
      <c r="BA154" s="7"/>
      <c r="BB154" s="7"/>
      <c r="BC154" s="7"/>
      <c r="BD154" s="7"/>
      <c r="BE154" s="7"/>
      <c r="BF154" s="7"/>
      <c r="BG154" s="35"/>
      <c r="BH154" s="7"/>
      <c r="BI154" s="7"/>
      <c r="BJ154" s="7"/>
      <c r="BK154" s="7"/>
      <c r="BL154" s="7"/>
      <c r="BM154" s="36"/>
      <c r="BN154" s="36"/>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row>
    <row r="155">
      <c r="A155" s="7"/>
      <c r="B155" s="7"/>
      <c r="C155" s="7"/>
      <c r="D155" s="7"/>
      <c r="E155" s="7"/>
      <c r="F155" s="7"/>
      <c r="G155" s="7"/>
      <c r="H155" s="7"/>
      <c r="I155" s="7"/>
      <c r="J155" s="7"/>
      <c r="K155" s="7"/>
      <c r="L155" s="7"/>
      <c r="M155" s="33"/>
      <c r="N155" s="33"/>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34"/>
      <c r="AX155" s="7"/>
      <c r="AY155" s="7"/>
      <c r="AZ155" s="7"/>
      <c r="BA155" s="7"/>
      <c r="BB155" s="7"/>
      <c r="BC155" s="7"/>
      <c r="BD155" s="7"/>
      <c r="BE155" s="7"/>
      <c r="BF155" s="7"/>
      <c r="BG155" s="35"/>
      <c r="BH155" s="7"/>
      <c r="BI155" s="7"/>
      <c r="BJ155" s="7"/>
      <c r="BK155" s="7"/>
      <c r="BL155" s="7"/>
      <c r="BM155" s="36"/>
      <c r="BN155" s="36"/>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row>
    <row r="156">
      <c r="A156" s="7"/>
      <c r="B156" s="7"/>
      <c r="C156" s="7"/>
      <c r="D156" s="7"/>
      <c r="E156" s="7"/>
      <c r="F156" s="7"/>
      <c r="G156" s="7"/>
      <c r="H156" s="7"/>
      <c r="I156" s="7"/>
      <c r="J156" s="7"/>
      <c r="K156" s="7"/>
      <c r="L156" s="7"/>
      <c r="M156" s="33"/>
      <c r="N156" s="33"/>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34"/>
      <c r="AX156" s="7"/>
      <c r="AY156" s="7"/>
      <c r="AZ156" s="7"/>
      <c r="BA156" s="7"/>
      <c r="BB156" s="7"/>
      <c r="BC156" s="7"/>
      <c r="BD156" s="7"/>
      <c r="BE156" s="7"/>
      <c r="BF156" s="7"/>
      <c r="BG156" s="35"/>
      <c r="BH156" s="7"/>
      <c r="BI156" s="7"/>
      <c r="BJ156" s="7"/>
      <c r="BK156" s="7"/>
      <c r="BL156" s="7"/>
      <c r="BM156" s="36"/>
      <c r="BN156" s="36"/>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row>
    <row r="157">
      <c r="A157" s="7"/>
      <c r="B157" s="7"/>
      <c r="C157" s="7"/>
      <c r="D157" s="7"/>
      <c r="E157" s="7"/>
      <c r="F157" s="7"/>
      <c r="G157" s="7"/>
      <c r="H157" s="7"/>
      <c r="I157" s="7"/>
      <c r="J157" s="7"/>
      <c r="K157" s="7"/>
      <c r="L157" s="7"/>
      <c r="M157" s="33"/>
      <c r="N157" s="33"/>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34"/>
      <c r="AX157" s="7"/>
      <c r="AY157" s="7"/>
      <c r="AZ157" s="7"/>
      <c r="BA157" s="7"/>
      <c r="BB157" s="7"/>
      <c r="BC157" s="7"/>
      <c r="BD157" s="7"/>
      <c r="BE157" s="7"/>
      <c r="BF157" s="7"/>
      <c r="BG157" s="35"/>
      <c r="BH157" s="7"/>
      <c r="BI157" s="7"/>
      <c r="BJ157" s="7"/>
      <c r="BK157" s="7"/>
      <c r="BL157" s="7"/>
      <c r="BM157" s="36"/>
      <c r="BN157" s="36"/>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row>
    <row r="158">
      <c r="A158" s="7"/>
      <c r="B158" s="7"/>
      <c r="C158" s="7"/>
      <c r="D158" s="7"/>
      <c r="E158" s="7"/>
      <c r="F158" s="7"/>
      <c r="G158" s="7"/>
      <c r="H158" s="7"/>
      <c r="I158" s="7"/>
      <c r="J158" s="7"/>
      <c r="K158" s="7"/>
      <c r="L158" s="7"/>
      <c r="M158" s="33"/>
      <c r="N158" s="33"/>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34"/>
      <c r="AX158" s="7"/>
      <c r="AY158" s="7"/>
      <c r="AZ158" s="7"/>
      <c r="BA158" s="7"/>
      <c r="BB158" s="7"/>
      <c r="BC158" s="7"/>
      <c r="BD158" s="7"/>
      <c r="BE158" s="7"/>
      <c r="BF158" s="7"/>
      <c r="BG158" s="35"/>
      <c r="BH158" s="7"/>
      <c r="BI158" s="7"/>
      <c r="BJ158" s="7"/>
      <c r="BK158" s="7"/>
      <c r="BL158" s="7"/>
      <c r="BM158" s="36"/>
      <c r="BN158" s="36"/>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c r="A159" s="7"/>
      <c r="B159" s="7"/>
      <c r="C159" s="7"/>
      <c r="D159" s="7"/>
      <c r="E159" s="7"/>
      <c r="F159" s="7"/>
      <c r="G159" s="7"/>
      <c r="H159" s="7"/>
      <c r="I159" s="7"/>
      <c r="J159" s="7"/>
      <c r="K159" s="7"/>
      <c r="L159" s="7"/>
      <c r="M159" s="33"/>
      <c r="N159" s="33"/>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34"/>
      <c r="AX159" s="7"/>
      <c r="AY159" s="7"/>
      <c r="AZ159" s="7"/>
      <c r="BA159" s="7"/>
      <c r="BB159" s="7"/>
      <c r="BC159" s="7"/>
      <c r="BD159" s="7"/>
      <c r="BE159" s="7"/>
      <c r="BF159" s="7"/>
      <c r="BG159" s="35"/>
      <c r="BH159" s="7"/>
      <c r="BI159" s="7"/>
      <c r="BJ159" s="7"/>
      <c r="BK159" s="7"/>
      <c r="BL159" s="7"/>
      <c r="BM159" s="36"/>
      <c r="BN159" s="36"/>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row>
    <row r="160">
      <c r="A160" s="7"/>
      <c r="B160" s="7"/>
      <c r="C160" s="7"/>
      <c r="D160" s="7"/>
      <c r="E160" s="7"/>
      <c r="F160" s="7"/>
      <c r="G160" s="7"/>
      <c r="H160" s="7"/>
      <c r="I160" s="7"/>
      <c r="J160" s="7"/>
      <c r="K160" s="7"/>
      <c r="L160" s="7"/>
      <c r="M160" s="33"/>
      <c r="N160" s="33"/>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34"/>
      <c r="AX160" s="7"/>
      <c r="AY160" s="7"/>
      <c r="AZ160" s="7"/>
      <c r="BA160" s="7"/>
      <c r="BB160" s="7"/>
      <c r="BC160" s="7"/>
      <c r="BD160" s="7"/>
      <c r="BE160" s="7"/>
      <c r="BF160" s="7"/>
      <c r="BG160" s="35"/>
      <c r="BH160" s="7"/>
      <c r="BI160" s="7"/>
      <c r="BJ160" s="7"/>
      <c r="BK160" s="7"/>
      <c r="BL160" s="7"/>
      <c r="BM160" s="36"/>
      <c r="BN160" s="36"/>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row>
    <row r="161">
      <c r="A161" s="7"/>
      <c r="B161" s="7"/>
      <c r="C161" s="7"/>
      <c r="D161" s="7"/>
      <c r="E161" s="7"/>
      <c r="F161" s="7"/>
      <c r="G161" s="7"/>
      <c r="H161" s="7"/>
      <c r="I161" s="7"/>
      <c r="J161" s="7"/>
      <c r="K161" s="7"/>
      <c r="L161" s="7"/>
      <c r="M161" s="33"/>
      <c r="N161" s="33"/>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34"/>
      <c r="AX161" s="7"/>
      <c r="AY161" s="7"/>
      <c r="AZ161" s="7"/>
      <c r="BA161" s="7"/>
      <c r="BB161" s="7"/>
      <c r="BC161" s="7"/>
      <c r="BD161" s="7"/>
      <c r="BE161" s="7"/>
      <c r="BF161" s="7"/>
      <c r="BG161" s="35"/>
      <c r="BH161" s="7"/>
      <c r="BI161" s="7"/>
      <c r="BJ161" s="7"/>
      <c r="BK161" s="7"/>
      <c r="BL161" s="7"/>
      <c r="BM161" s="36"/>
      <c r="BN161" s="36"/>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row>
    <row r="162">
      <c r="A162" s="7"/>
      <c r="B162" s="7"/>
      <c r="C162" s="7"/>
      <c r="D162" s="7"/>
      <c r="E162" s="7"/>
      <c r="F162" s="7"/>
      <c r="G162" s="7"/>
      <c r="H162" s="7"/>
      <c r="I162" s="7"/>
      <c r="J162" s="7"/>
      <c r="K162" s="7"/>
      <c r="L162" s="7"/>
      <c r="M162" s="33"/>
      <c r="N162" s="33"/>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34"/>
      <c r="AX162" s="7"/>
      <c r="AY162" s="7"/>
      <c r="AZ162" s="7"/>
      <c r="BA162" s="7"/>
      <c r="BB162" s="7"/>
      <c r="BC162" s="7"/>
      <c r="BD162" s="7"/>
      <c r="BE162" s="7"/>
      <c r="BF162" s="7"/>
      <c r="BG162" s="35"/>
      <c r="BH162" s="7"/>
      <c r="BI162" s="7"/>
      <c r="BJ162" s="7"/>
      <c r="BK162" s="7"/>
      <c r="BL162" s="7"/>
      <c r="BM162" s="36"/>
      <c r="BN162" s="36"/>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row>
    <row r="163">
      <c r="A163" s="7"/>
      <c r="B163" s="7"/>
      <c r="C163" s="7"/>
      <c r="D163" s="7"/>
      <c r="E163" s="7"/>
      <c r="F163" s="7"/>
      <c r="G163" s="7"/>
      <c r="H163" s="7"/>
      <c r="I163" s="7"/>
      <c r="J163" s="7"/>
      <c r="K163" s="7"/>
      <c r="L163" s="7"/>
      <c r="M163" s="33"/>
      <c r="N163" s="33"/>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34"/>
      <c r="AX163" s="7"/>
      <c r="AY163" s="7"/>
      <c r="AZ163" s="7"/>
      <c r="BA163" s="7"/>
      <c r="BB163" s="7"/>
      <c r="BC163" s="7"/>
      <c r="BD163" s="7"/>
      <c r="BE163" s="7"/>
      <c r="BF163" s="7"/>
      <c r="BG163" s="35"/>
      <c r="BH163" s="7"/>
      <c r="BI163" s="7"/>
      <c r="BJ163" s="7"/>
      <c r="BK163" s="7"/>
      <c r="BL163" s="7"/>
      <c r="BM163" s="36"/>
      <c r="BN163" s="36"/>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row>
    <row r="164">
      <c r="A164" s="7"/>
      <c r="B164" s="7"/>
      <c r="C164" s="7"/>
      <c r="D164" s="7"/>
      <c r="E164" s="7"/>
      <c r="F164" s="7"/>
      <c r="G164" s="7"/>
      <c r="H164" s="7"/>
      <c r="I164" s="7"/>
      <c r="J164" s="7"/>
      <c r="K164" s="7"/>
      <c r="L164" s="7"/>
      <c r="M164" s="33"/>
      <c r="N164" s="33"/>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34"/>
      <c r="AX164" s="7"/>
      <c r="AY164" s="7"/>
      <c r="AZ164" s="7"/>
      <c r="BA164" s="7"/>
      <c r="BB164" s="7"/>
      <c r="BC164" s="7"/>
      <c r="BD164" s="7"/>
      <c r="BE164" s="7"/>
      <c r="BF164" s="7"/>
      <c r="BG164" s="35"/>
      <c r="BH164" s="7"/>
      <c r="BI164" s="7"/>
      <c r="BJ164" s="7"/>
      <c r="BK164" s="7"/>
      <c r="BL164" s="7"/>
      <c r="BM164" s="36"/>
      <c r="BN164" s="36"/>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row>
    <row r="165">
      <c r="A165" s="7"/>
      <c r="B165" s="7"/>
      <c r="C165" s="7"/>
      <c r="D165" s="7"/>
      <c r="E165" s="7"/>
      <c r="F165" s="7"/>
      <c r="G165" s="7"/>
      <c r="H165" s="7"/>
      <c r="I165" s="7"/>
      <c r="J165" s="7"/>
      <c r="K165" s="7"/>
      <c r="L165" s="7"/>
      <c r="M165" s="33"/>
      <c r="N165" s="33"/>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34"/>
      <c r="AX165" s="7"/>
      <c r="AY165" s="7"/>
      <c r="AZ165" s="7"/>
      <c r="BA165" s="7"/>
      <c r="BB165" s="7"/>
      <c r="BC165" s="7"/>
      <c r="BD165" s="7"/>
      <c r="BE165" s="7"/>
      <c r="BF165" s="7"/>
      <c r="BG165" s="35"/>
      <c r="BH165" s="7"/>
      <c r="BI165" s="7"/>
      <c r="BJ165" s="7"/>
      <c r="BK165" s="7"/>
      <c r="BL165" s="7"/>
      <c r="BM165" s="36"/>
      <c r="BN165" s="36"/>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row>
    <row r="166">
      <c r="A166" s="7"/>
      <c r="B166" s="7"/>
      <c r="C166" s="7"/>
      <c r="D166" s="7"/>
      <c r="E166" s="7"/>
      <c r="F166" s="7"/>
      <c r="G166" s="7"/>
      <c r="H166" s="7"/>
      <c r="I166" s="7"/>
      <c r="J166" s="7"/>
      <c r="K166" s="7"/>
      <c r="L166" s="7"/>
      <c r="M166" s="33"/>
      <c r="N166" s="33"/>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34"/>
      <c r="AX166" s="7"/>
      <c r="AY166" s="7"/>
      <c r="AZ166" s="7"/>
      <c r="BA166" s="7"/>
      <c r="BB166" s="7"/>
      <c r="BC166" s="7"/>
      <c r="BD166" s="7"/>
      <c r="BE166" s="7"/>
      <c r="BF166" s="7"/>
      <c r="BG166" s="35"/>
      <c r="BH166" s="7"/>
      <c r="BI166" s="7"/>
      <c r="BJ166" s="7"/>
      <c r="BK166" s="7"/>
      <c r="BL166" s="7"/>
      <c r="BM166" s="36"/>
      <c r="BN166" s="36"/>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row>
    <row r="167">
      <c r="A167" s="7"/>
      <c r="B167" s="7"/>
      <c r="C167" s="7"/>
      <c r="D167" s="7"/>
      <c r="E167" s="7"/>
      <c r="F167" s="7"/>
      <c r="G167" s="7"/>
      <c r="H167" s="7"/>
      <c r="I167" s="7"/>
      <c r="J167" s="7"/>
      <c r="K167" s="7"/>
      <c r="L167" s="7"/>
      <c r="M167" s="33"/>
      <c r="N167" s="33"/>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34"/>
      <c r="AX167" s="7"/>
      <c r="AY167" s="7"/>
      <c r="AZ167" s="7"/>
      <c r="BA167" s="7"/>
      <c r="BB167" s="7"/>
      <c r="BC167" s="7"/>
      <c r="BD167" s="7"/>
      <c r="BE167" s="7"/>
      <c r="BF167" s="7"/>
      <c r="BG167" s="35"/>
      <c r="BH167" s="7"/>
      <c r="BI167" s="7"/>
      <c r="BJ167" s="7"/>
      <c r="BK167" s="7"/>
      <c r="BL167" s="7"/>
      <c r="BM167" s="36"/>
      <c r="BN167" s="36"/>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row>
    <row r="168">
      <c r="A168" s="7"/>
      <c r="B168" s="7"/>
      <c r="C168" s="7"/>
      <c r="D168" s="7"/>
      <c r="E168" s="7"/>
      <c r="F168" s="7"/>
      <c r="G168" s="7"/>
      <c r="H168" s="7"/>
      <c r="I168" s="7"/>
      <c r="J168" s="7"/>
      <c r="K168" s="7"/>
      <c r="L168" s="7"/>
      <c r="M168" s="33"/>
      <c r="N168" s="33"/>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34"/>
      <c r="AX168" s="7"/>
      <c r="AY168" s="7"/>
      <c r="AZ168" s="7"/>
      <c r="BA168" s="7"/>
      <c r="BB168" s="7"/>
      <c r="BC168" s="7"/>
      <c r="BD168" s="7"/>
      <c r="BE168" s="7"/>
      <c r="BF168" s="7"/>
      <c r="BG168" s="35"/>
      <c r="BH168" s="7"/>
      <c r="BI168" s="7"/>
      <c r="BJ168" s="7"/>
      <c r="BK168" s="7"/>
      <c r="BL168" s="7"/>
      <c r="BM168" s="36"/>
      <c r="BN168" s="36"/>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row>
    <row r="169">
      <c r="A169" s="7"/>
      <c r="B169" s="7"/>
      <c r="C169" s="7"/>
      <c r="D169" s="7"/>
      <c r="E169" s="7"/>
      <c r="F169" s="7"/>
      <c r="G169" s="7"/>
      <c r="H169" s="7"/>
      <c r="I169" s="7"/>
      <c r="J169" s="7"/>
      <c r="K169" s="7"/>
      <c r="L169" s="7"/>
      <c r="M169" s="33"/>
      <c r="N169" s="33"/>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34"/>
      <c r="AX169" s="7"/>
      <c r="AY169" s="7"/>
      <c r="AZ169" s="7"/>
      <c r="BA169" s="7"/>
      <c r="BB169" s="7"/>
      <c r="BC169" s="7"/>
      <c r="BD169" s="7"/>
      <c r="BE169" s="7"/>
      <c r="BF169" s="7"/>
      <c r="BG169" s="35"/>
      <c r="BH169" s="7"/>
      <c r="BI169" s="7"/>
      <c r="BJ169" s="7"/>
      <c r="BK169" s="7"/>
      <c r="BL169" s="7"/>
      <c r="BM169" s="36"/>
      <c r="BN169" s="36"/>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row>
    <row r="170">
      <c r="A170" s="7"/>
      <c r="B170" s="7"/>
      <c r="C170" s="7"/>
      <c r="D170" s="7"/>
      <c r="E170" s="7"/>
      <c r="F170" s="7"/>
      <c r="G170" s="7"/>
      <c r="H170" s="7"/>
      <c r="I170" s="7"/>
      <c r="J170" s="7"/>
      <c r="K170" s="7"/>
      <c r="L170" s="7"/>
      <c r="M170" s="33"/>
      <c r="N170" s="33"/>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34"/>
      <c r="AX170" s="7"/>
      <c r="AY170" s="7"/>
      <c r="AZ170" s="7"/>
      <c r="BA170" s="7"/>
      <c r="BB170" s="7"/>
      <c r="BC170" s="7"/>
      <c r="BD170" s="7"/>
      <c r="BE170" s="7"/>
      <c r="BF170" s="7"/>
      <c r="BG170" s="35"/>
      <c r="BH170" s="7"/>
      <c r="BI170" s="7"/>
      <c r="BJ170" s="7"/>
      <c r="BK170" s="7"/>
      <c r="BL170" s="7"/>
      <c r="BM170" s="36"/>
      <c r="BN170" s="36"/>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row>
    <row r="171">
      <c r="A171" s="7"/>
      <c r="B171" s="7"/>
      <c r="C171" s="7"/>
      <c r="D171" s="7"/>
      <c r="E171" s="7"/>
      <c r="F171" s="7"/>
      <c r="G171" s="7"/>
      <c r="H171" s="7"/>
      <c r="I171" s="7"/>
      <c r="J171" s="7"/>
      <c r="K171" s="7"/>
      <c r="L171" s="7"/>
      <c r="M171" s="33"/>
      <c r="N171" s="33"/>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34"/>
      <c r="AX171" s="7"/>
      <c r="AY171" s="7"/>
      <c r="AZ171" s="7"/>
      <c r="BA171" s="7"/>
      <c r="BB171" s="7"/>
      <c r="BC171" s="7"/>
      <c r="BD171" s="7"/>
      <c r="BE171" s="7"/>
      <c r="BF171" s="7"/>
      <c r="BG171" s="35"/>
      <c r="BH171" s="7"/>
      <c r="BI171" s="7"/>
      <c r="BJ171" s="7"/>
      <c r="BK171" s="7"/>
      <c r="BL171" s="7"/>
      <c r="BM171" s="36"/>
      <c r="BN171" s="36"/>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row>
    <row r="172">
      <c r="A172" s="7"/>
      <c r="B172" s="7"/>
      <c r="C172" s="7"/>
      <c r="D172" s="7"/>
      <c r="E172" s="7"/>
      <c r="F172" s="7"/>
      <c r="G172" s="7"/>
      <c r="H172" s="7"/>
      <c r="I172" s="7"/>
      <c r="J172" s="7"/>
      <c r="K172" s="7"/>
      <c r="L172" s="7"/>
      <c r="M172" s="33"/>
      <c r="N172" s="33"/>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34"/>
      <c r="AX172" s="7"/>
      <c r="AY172" s="7"/>
      <c r="AZ172" s="7"/>
      <c r="BA172" s="7"/>
      <c r="BB172" s="7"/>
      <c r="BC172" s="7"/>
      <c r="BD172" s="7"/>
      <c r="BE172" s="7"/>
      <c r="BF172" s="7"/>
      <c r="BG172" s="35"/>
      <c r="BH172" s="7"/>
      <c r="BI172" s="7"/>
      <c r="BJ172" s="7"/>
      <c r="BK172" s="7"/>
      <c r="BL172" s="7"/>
      <c r="BM172" s="36"/>
      <c r="BN172" s="36"/>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row>
    <row r="173">
      <c r="A173" s="7"/>
      <c r="B173" s="7"/>
      <c r="C173" s="7"/>
      <c r="D173" s="7"/>
      <c r="E173" s="7"/>
      <c r="F173" s="7"/>
      <c r="G173" s="7"/>
      <c r="H173" s="7"/>
      <c r="I173" s="7"/>
      <c r="J173" s="7"/>
      <c r="K173" s="7"/>
      <c r="L173" s="7"/>
      <c r="M173" s="33"/>
      <c r="N173" s="33"/>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34"/>
      <c r="AX173" s="7"/>
      <c r="AY173" s="7"/>
      <c r="AZ173" s="7"/>
      <c r="BA173" s="7"/>
      <c r="BB173" s="7"/>
      <c r="BC173" s="7"/>
      <c r="BD173" s="7"/>
      <c r="BE173" s="7"/>
      <c r="BF173" s="7"/>
      <c r="BG173" s="35"/>
      <c r="BH173" s="7"/>
      <c r="BI173" s="7"/>
      <c r="BJ173" s="7"/>
      <c r="BK173" s="7"/>
      <c r="BL173" s="7"/>
      <c r="BM173" s="36"/>
      <c r="BN173" s="36"/>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row>
    <row r="174">
      <c r="A174" s="7"/>
      <c r="B174" s="7"/>
      <c r="C174" s="7"/>
      <c r="D174" s="7"/>
      <c r="E174" s="7"/>
      <c r="F174" s="7"/>
      <c r="G174" s="7"/>
      <c r="H174" s="7"/>
      <c r="I174" s="7"/>
      <c r="J174" s="7"/>
      <c r="K174" s="7"/>
      <c r="L174" s="7"/>
      <c r="M174" s="33"/>
      <c r="N174" s="33"/>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34"/>
      <c r="AX174" s="7"/>
      <c r="AY174" s="7"/>
      <c r="AZ174" s="7"/>
      <c r="BA174" s="7"/>
      <c r="BB174" s="7"/>
      <c r="BC174" s="7"/>
      <c r="BD174" s="7"/>
      <c r="BE174" s="7"/>
      <c r="BF174" s="7"/>
      <c r="BG174" s="35"/>
      <c r="BH174" s="7"/>
      <c r="BI174" s="7"/>
      <c r="BJ174" s="7"/>
      <c r="BK174" s="7"/>
      <c r="BL174" s="7"/>
      <c r="BM174" s="36"/>
      <c r="BN174" s="36"/>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row>
    <row r="175">
      <c r="A175" s="7"/>
      <c r="B175" s="7"/>
      <c r="C175" s="7"/>
      <c r="D175" s="7"/>
      <c r="E175" s="7"/>
      <c r="F175" s="7"/>
      <c r="G175" s="7"/>
      <c r="H175" s="7"/>
      <c r="I175" s="7"/>
      <c r="J175" s="7"/>
      <c r="K175" s="7"/>
      <c r="L175" s="7"/>
      <c r="M175" s="33"/>
      <c r="N175" s="33"/>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34"/>
      <c r="AX175" s="7"/>
      <c r="AY175" s="7"/>
      <c r="AZ175" s="7"/>
      <c r="BA175" s="7"/>
      <c r="BB175" s="7"/>
      <c r="BC175" s="7"/>
      <c r="BD175" s="7"/>
      <c r="BE175" s="7"/>
      <c r="BF175" s="7"/>
      <c r="BG175" s="35"/>
      <c r="BH175" s="7"/>
      <c r="BI175" s="7"/>
      <c r="BJ175" s="7"/>
      <c r="BK175" s="7"/>
      <c r="BL175" s="7"/>
      <c r="BM175" s="36"/>
      <c r="BN175" s="36"/>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row>
    <row r="176">
      <c r="A176" s="7"/>
      <c r="B176" s="7"/>
      <c r="C176" s="7"/>
      <c r="D176" s="7"/>
      <c r="E176" s="7"/>
      <c r="F176" s="7"/>
      <c r="G176" s="7"/>
      <c r="H176" s="7"/>
      <c r="I176" s="7"/>
      <c r="J176" s="7"/>
      <c r="K176" s="7"/>
      <c r="L176" s="7"/>
      <c r="M176" s="33"/>
      <c r="N176" s="33"/>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34"/>
      <c r="AX176" s="7"/>
      <c r="AY176" s="7"/>
      <c r="AZ176" s="7"/>
      <c r="BA176" s="7"/>
      <c r="BB176" s="7"/>
      <c r="BC176" s="7"/>
      <c r="BD176" s="7"/>
      <c r="BE176" s="7"/>
      <c r="BF176" s="7"/>
      <c r="BG176" s="35"/>
      <c r="BH176" s="7"/>
      <c r="BI176" s="7"/>
      <c r="BJ176" s="7"/>
      <c r="BK176" s="7"/>
      <c r="BL176" s="7"/>
      <c r="BM176" s="36"/>
      <c r="BN176" s="36"/>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row>
    <row r="177">
      <c r="A177" s="7"/>
      <c r="B177" s="7"/>
      <c r="C177" s="7"/>
      <c r="D177" s="7"/>
      <c r="E177" s="7"/>
      <c r="F177" s="7"/>
      <c r="G177" s="7"/>
      <c r="H177" s="7"/>
      <c r="I177" s="7"/>
      <c r="J177" s="7"/>
      <c r="K177" s="7"/>
      <c r="L177" s="7"/>
      <c r="M177" s="33"/>
      <c r="N177" s="33"/>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34"/>
      <c r="AX177" s="7"/>
      <c r="AY177" s="7"/>
      <c r="AZ177" s="7"/>
      <c r="BA177" s="7"/>
      <c r="BB177" s="7"/>
      <c r="BC177" s="7"/>
      <c r="BD177" s="7"/>
      <c r="BE177" s="7"/>
      <c r="BF177" s="7"/>
      <c r="BG177" s="35"/>
      <c r="BH177" s="7"/>
      <c r="BI177" s="7"/>
      <c r="BJ177" s="7"/>
      <c r="BK177" s="7"/>
      <c r="BL177" s="7"/>
      <c r="BM177" s="36"/>
      <c r="BN177" s="36"/>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row>
    <row r="178">
      <c r="A178" s="7"/>
      <c r="B178" s="7"/>
      <c r="C178" s="7"/>
      <c r="D178" s="7"/>
      <c r="E178" s="7"/>
      <c r="F178" s="7"/>
      <c r="G178" s="7"/>
      <c r="H178" s="7"/>
      <c r="I178" s="7"/>
      <c r="J178" s="7"/>
      <c r="K178" s="7"/>
      <c r="L178" s="7"/>
      <c r="M178" s="33"/>
      <c r="N178" s="33"/>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34"/>
      <c r="AX178" s="7"/>
      <c r="AY178" s="7"/>
      <c r="AZ178" s="7"/>
      <c r="BA178" s="7"/>
      <c r="BB178" s="7"/>
      <c r="BC178" s="7"/>
      <c r="BD178" s="7"/>
      <c r="BE178" s="7"/>
      <c r="BF178" s="7"/>
      <c r="BG178" s="35"/>
      <c r="BH178" s="7"/>
      <c r="BI178" s="7"/>
      <c r="BJ178" s="7"/>
      <c r="BK178" s="7"/>
      <c r="BL178" s="7"/>
      <c r="BM178" s="36"/>
      <c r="BN178" s="36"/>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row>
    <row r="179">
      <c r="A179" s="7"/>
      <c r="B179" s="7"/>
      <c r="C179" s="7"/>
      <c r="D179" s="7"/>
      <c r="E179" s="7"/>
      <c r="F179" s="7"/>
      <c r="G179" s="7"/>
      <c r="H179" s="7"/>
      <c r="I179" s="7"/>
      <c r="J179" s="7"/>
      <c r="K179" s="7"/>
      <c r="L179" s="7"/>
      <c r="M179" s="33"/>
      <c r="N179" s="33"/>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34"/>
      <c r="AX179" s="7"/>
      <c r="AY179" s="7"/>
      <c r="AZ179" s="7"/>
      <c r="BA179" s="7"/>
      <c r="BB179" s="7"/>
      <c r="BC179" s="7"/>
      <c r="BD179" s="7"/>
      <c r="BE179" s="7"/>
      <c r="BF179" s="7"/>
      <c r="BG179" s="35"/>
      <c r="BH179" s="7"/>
      <c r="BI179" s="7"/>
      <c r="BJ179" s="7"/>
      <c r="BK179" s="7"/>
      <c r="BL179" s="7"/>
      <c r="BM179" s="36"/>
      <c r="BN179" s="36"/>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row>
    <row r="180">
      <c r="A180" s="7"/>
      <c r="B180" s="7"/>
      <c r="C180" s="7"/>
      <c r="D180" s="7"/>
      <c r="E180" s="7"/>
      <c r="F180" s="7"/>
      <c r="G180" s="7"/>
      <c r="H180" s="7"/>
      <c r="I180" s="7"/>
      <c r="J180" s="7"/>
      <c r="K180" s="7"/>
      <c r="L180" s="7"/>
      <c r="M180" s="33"/>
      <c r="N180" s="33"/>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34"/>
      <c r="AX180" s="7"/>
      <c r="AY180" s="7"/>
      <c r="AZ180" s="7"/>
      <c r="BA180" s="7"/>
      <c r="BB180" s="7"/>
      <c r="BC180" s="7"/>
      <c r="BD180" s="7"/>
      <c r="BE180" s="7"/>
      <c r="BF180" s="7"/>
      <c r="BG180" s="35"/>
      <c r="BH180" s="7"/>
      <c r="BI180" s="7"/>
      <c r="BJ180" s="7"/>
      <c r="BK180" s="7"/>
      <c r="BL180" s="7"/>
      <c r="BM180" s="36"/>
      <c r="BN180" s="36"/>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row>
    <row r="181">
      <c r="A181" s="7"/>
      <c r="B181" s="7"/>
      <c r="C181" s="7"/>
      <c r="D181" s="7"/>
      <c r="E181" s="7"/>
      <c r="F181" s="7"/>
      <c r="G181" s="7"/>
      <c r="H181" s="7"/>
      <c r="I181" s="7"/>
      <c r="J181" s="7"/>
      <c r="K181" s="7"/>
      <c r="L181" s="7"/>
      <c r="M181" s="33"/>
      <c r="N181" s="33"/>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34"/>
      <c r="AX181" s="7"/>
      <c r="AY181" s="7"/>
      <c r="AZ181" s="7"/>
      <c r="BA181" s="7"/>
      <c r="BB181" s="7"/>
      <c r="BC181" s="7"/>
      <c r="BD181" s="7"/>
      <c r="BE181" s="7"/>
      <c r="BF181" s="7"/>
      <c r="BG181" s="35"/>
      <c r="BH181" s="7"/>
      <c r="BI181" s="7"/>
      <c r="BJ181" s="7"/>
      <c r="BK181" s="7"/>
      <c r="BL181" s="7"/>
      <c r="BM181" s="36"/>
      <c r="BN181" s="36"/>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row>
    <row r="182">
      <c r="A182" s="7"/>
      <c r="B182" s="7"/>
      <c r="C182" s="7"/>
      <c r="D182" s="7"/>
      <c r="E182" s="7"/>
      <c r="F182" s="7"/>
      <c r="G182" s="7"/>
      <c r="H182" s="7"/>
      <c r="I182" s="7"/>
      <c r="J182" s="7"/>
      <c r="K182" s="7"/>
      <c r="L182" s="7"/>
      <c r="M182" s="33"/>
      <c r="N182" s="33"/>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34"/>
      <c r="AX182" s="7"/>
      <c r="AY182" s="7"/>
      <c r="AZ182" s="7"/>
      <c r="BA182" s="7"/>
      <c r="BB182" s="7"/>
      <c r="BC182" s="7"/>
      <c r="BD182" s="7"/>
      <c r="BE182" s="7"/>
      <c r="BF182" s="7"/>
      <c r="BG182" s="35"/>
      <c r="BH182" s="7"/>
      <c r="BI182" s="7"/>
      <c r="BJ182" s="7"/>
      <c r="BK182" s="7"/>
      <c r="BL182" s="7"/>
      <c r="BM182" s="36"/>
      <c r="BN182" s="36"/>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row>
    <row r="183">
      <c r="A183" s="7"/>
      <c r="B183" s="7"/>
      <c r="C183" s="7"/>
      <c r="D183" s="7"/>
      <c r="E183" s="7"/>
      <c r="F183" s="7"/>
      <c r="G183" s="7"/>
      <c r="H183" s="7"/>
      <c r="I183" s="7"/>
      <c r="J183" s="7"/>
      <c r="K183" s="7"/>
      <c r="L183" s="7"/>
      <c r="M183" s="33"/>
      <c r="N183" s="33"/>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34"/>
      <c r="AX183" s="7"/>
      <c r="AY183" s="7"/>
      <c r="AZ183" s="7"/>
      <c r="BA183" s="7"/>
      <c r="BB183" s="7"/>
      <c r="BC183" s="7"/>
      <c r="BD183" s="7"/>
      <c r="BE183" s="7"/>
      <c r="BF183" s="7"/>
      <c r="BG183" s="35"/>
      <c r="BH183" s="7"/>
      <c r="BI183" s="7"/>
      <c r="BJ183" s="7"/>
      <c r="BK183" s="7"/>
      <c r="BL183" s="7"/>
      <c r="BM183" s="36"/>
      <c r="BN183" s="36"/>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row>
    <row r="184">
      <c r="A184" s="7"/>
      <c r="B184" s="7"/>
      <c r="C184" s="7"/>
      <c r="D184" s="7"/>
      <c r="E184" s="7"/>
      <c r="F184" s="7"/>
      <c r="G184" s="7"/>
      <c r="H184" s="7"/>
      <c r="I184" s="7"/>
      <c r="J184" s="7"/>
      <c r="K184" s="7"/>
      <c r="L184" s="7"/>
      <c r="M184" s="33"/>
      <c r="N184" s="33"/>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34"/>
      <c r="AX184" s="7"/>
      <c r="AY184" s="7"/>
      <c r="AZ184" s="7"/>
      <c r="BA184" s="7"/>
      <c r="BB184" s="7"/>
      <c r="BC184" s="7"/>
      <c r="BD184" s="7"/>
      <c r="BE184" s="7"/>
      <c r="BF184" s="7"/>
      <c r="BG184" s="35"/>
      <c r="BH184" s="7"/>
      <c r="BI184" s="7"/>
      <c r="BJ184" s="7"/>
      <c r="BK184" s="7"/>
      <c r="BL184" s="7"/>
      <c r="BM184" s="36"/>
      <c r="BN184" s="36"/>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row>
    <row r="185">
      <c r="A185" s="7"/>
      <c r="B185" s="7"/>
      <c r="C185" s="7"/>
      <c r="D185" s="7"/>
      <c r="E185" s="7"/>
      <c r="F185" s="7"/>
      <c r="G185" s="7"/>
      <c r="H185" s="7"/>
      <c r="I185" s="7"/>
      <c r="J185" s="7"/>
      <c r="K185" s="7"/>
      <c r="L185" s="7"/>
      <c r="M185" s="33"/>
      <c r="N185" s="33"/>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34"/>
      <c r="AX185" s="7"/>
      <c r="AY185" s="7"/>
      <c r="AZ185" s="7"/>
      <c r="BA185" s="7"/>
      <c r="BB185" s="7"/>
      <c r="BC185" s="7"/>
      <c r="BD185" s="7"/>
      <c r="BE185" s="7"/>
      <c r="BF185" s="7"/>
      <c r="BG185" s="35"/>
      <c r="BH185" s="7"/>
      <c r="BI185" s="7"/>
      <c r="BJ185" s="7"/>
      <c r="BK185" s="7"/>
      <c r="BL185" s="7"/>
      <c r="BM185" s="36"/>
      <c r="BN185" s="36"/>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row>
    <row r="186">
      <c r="A186" s="7"/>
      <c r="B186" s="7"/>
      <c r="C186" s="7"/>
      <c r="D186" s="7"/>
      <c r="E186" s="7"/>
      <c r="F186" s="7"/>
      <c r="G186" s="7"/>
      <c r="H186" s="7"/>
      <c r="I186" s="7"/>
      <c r="J186" s="7"/>
      <c r="K186" s="7"/>
      <c r="L186" s="7"/>
      <c r="M186" s="33"/>
      <c r="N186" s="33"/>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34"/>
      <c r="AX186" s="7"/>
      <c r="AY186" s="7"/>
      <c r="AZ186" s="7"/>
      <c r="BA186" s="7"/>
      <c r="BB186" s="7"/>
      <c r="BC186" s="7"/>
      <c r="BD186" s="7"/>
      <c r="BE186" s="7"/>
      <c r="BF186" s="7"/>
      <c r="BG186" s="35"/>
      <c r="BH186" s="7"/>
      <c r="BI186" s="7"/>
      <c r="BJ186" s="7"/>
      <c r="BK186" s="7"/>
      <c r="BL186" s="7"/>
      <c r="BM186" s="36"/>
      <c r="BN186" s="36"/>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row>
    <row r="187">
      <c r="A187" s="7"/>
      <c r="B187" s="7"/>
      <c r="C187" s="7"/>
      <c r="D187" s="7"/>
      <c r="E187" s="7"/>
      <c r="F187" s="7"/>
      <c r="G187" s="7"/>
      <c r="H187" s="7"/>
      <c r="I187" s="7"/>
      <c r="J187" s="7"/>
      <c r="K187" s="7"/>
      <c r="L187" s="7"/>
      <c r="M187" s="33"/>
      <c r="N187" s="33"/>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34"/>
      <c r="AX187" s="7"/>
      <c r="AY187" s="7"/>
      <c r="AZ187" s="7"/>
      <c r="BA187" s="7"/>
      <c r="BB187" s="7"/>
      <c r="BC187" s="7"/>
      <c r="BD187" s="7"/>
      <c r="BE187" s="7"/>
      <c r="BF187" s="7"/>
      <c r="BG187" s="35"/>
      <c r="BH187" s="7"/>
      <c r="BI187" s="7"/>
      <c r="BJ187" s="7"/>
      <c r="BK187" s="7"/>
      <c r="BL187" s="7"/>
      <c r="BM187" s="36"/>
      <c r="BN187" s="36"/>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row>
    <row r="188">
      <c r="A188" s="7"/>
      <c r="B188" s="7"/>
      <c r="C188" s="7"/>
      <c r="D188" s="7"/>
      <c r="E188" s="7"/>
      <c r="F188" s="7"/>
      <c r="G188" s="7"/>
      <c r="H188" s="7"/>
      <c r="I188" s="7"/>
      <c r="J188" s="7"/>
      <c r="K188" s="7"/>
      <c r="L188" s="7"/>
      <c r="M188" s="33"/>
      <c r="N188" s="33"/>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34"/>
      <c r="AX188" s="7"/>
      <c r="AY188" s="7"/>
      <c r="AZ188" s="7"/>
      <c r="BA188" s="7"/>
      <c r="BB188" s="7"/>
      <c r="BC188" s="7"/>
      <c r="BD188" s="7"/>
      <c r="BE188" s="7"/>
      <c r="BF188" s="7"/>
      <c r="BG188" s="35"/>
      <c r="BH188" s="7"/>
      <c r="BI188" s="7"/>
      <c r="BJ188" s="7"/>
      <c r="BK188" s="7"/>
      <c r="BL188" s="7"/>
      <c r="BM188" s="36"/>
      <c r="BN188" s="36"/>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row>
    <row r="189">
      <c r="A189" s="7"/>
      <c r="B189" s="7"/>
      <c r="C189" s="7"/>
      <c r="D189" s="7"/>
      <c r="E189" s="7"/>
      <c r="F189" s="7"/>
      <c r="G189" s="7"/>
      <c r="H189" s="7"/>
      <c r="I189" s="7"/>
      <c r="J189" s="7"/>
      <c r="K189" s="7"/>
      <c r="L189" s="7"/>
      <c r="M189" s="33"/>
      <c r="N189" s="33"/>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34"/>
      <c r="AX189" s="7"/>
      <c r="AY189" s="7"/>
      <c r="AZ189" s="7"/>
      <c r="BA189" s="7"/>
      <c r="BB189" s="7"/>
      <c r="BC189" s="7"/>
      <c r="BD189" s="7"/>
      <c r="BE189" s="7"/>
      <c r="BF189" s="7"/>
      <c r="BG189" s="35"/>
      <c r="BH189" s="7"/>
      <c r="BI189" s="7"/>
      <c r="BJ189" s="7"/>
      <c r="BK189" s="7"/>
      <c r="BL189" s="7"/>
      <c r="BM189" s="36"/>
      <c r="BN189" s="36"/>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row>
    <row r="190">
      <c r="A190" s="7"/>
      <c r="B190" s="7"/>
      <c r="C190" s="7"/>
      <c r="D190" s="7"/>
      <c r="E190" s="7"/>
      <c r="F190" s="7"/>
      <c r="G190" s="7"/>
      <c r="H190" s="7"/>
      <c r="I190" s="7"/>
      <c r="J190" s="7"/>
      <c r="K190" s="7"/>
      <c r="L190" s="7"/>
      <c r="M190" s="33"/>
      <c r="N190" s="33"/>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34"/>
      <c r="AX190" s="7"/>
      <c r="AY190" s="7"/>
      <c r="AZ190" s="7"/>
      <c r="BA190" s="7"/>
      <c r="BB190" s="7"/>
      <c r="BC190" s="7"/>
      <c r="BD190" s="7"/>
      <c r="BE190" s="7"/>
      <c r="BF190" s="7"/>
      <c r="BG190" s="35"/>
      <c r="BH190" s="7"/>
      <c r="BI190" s="7"/>
      <c r="BJ190" s="7"/>
      <c r="BK190" s="7"/>
      <c r="BL190" s="7"/>
      <c r="BM190" s="36"/>
      <c r="BN190" s="36"/>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row>
    <row r="191">
      <c r="A191" s="7"/>
      <c r="B191" s="7"/>
      <c r="C191" s="7"/>
      <c r="D191" s="7"/>
      <c r="E191" s="7"/>
      <c r="F191" s="7"/>
      <c r="G191" s="7"/>
      <c r="H191" s="7"/>
      <c r="I191" s="7"/>
      <c r="J191" s="7"/>
      <c r="K191" s="7"/>
      <c r="L191" s="7"/>
      <c r="M191" s="33"/>
      <c r="N191" s="33"/>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34"/>
      <c r="AX191" s="7"/>
      <c r="AY191" s="7"/>
      <c r="AZ191" s="7"/>
      <c r="BA191" s="7"/>
      <c r="BB191" s="7"/>
      <c r="BC191" s="7"/>
      <c r="BD191" s="7"/>
      <c r="BE191" s="7"/>
      <c r="BF191" s="7"/>
      <c r="BG191" s="35"/>
      <c r="BH191" s="7"/>
      <c r="BI191" s="7"/>
      <c r="BJ191" s="7"/>
      <c r="BK191" s="7"/>
      <c r="BL191" s="7"/>
      <c r="BM191" s="36"/>
      <c r="BN191" s="36"/>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row>
    <row r="192">
      <c r="A192" s="7"/>
      <c r="B192" s="7"/>
      <c r="C192" s="7"/>
      <c r="D192" s="7"/>
      <c r="E192" s="7"/>
      <c r="F192" s="7"/>
      <c r="G192" s="7"/>
      <c r="H192" s="7"/>
      <c r="I192" s="7"/>
      <c r="J192" s="7"/>
      <c r="K192" s="7"/>
      <c r="L192" s="7"/>
      <c r="M192" s="33"/>
      <c r="N192" s="33"/>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34"/>
      <c r="AX192" s="7"/>
      <c r="AY192" s="7"/>
      <c r="AZ192" s="7"/>
      <c r="BA192" s="7"/>
      <c r="BB192" s="7"/>
      <c r="BC192" s="7"/>
      <c r="BD192" s="7"/>
      <c r="BE192" s="7"/>
      <c r="BF192" s="7"/>
      <c r="BG192" s="35"/>
      <c r="BH192" s="7"/>
      <c r="BI192" s="7"/>
      <c r="BJ192" s="7"/>
      <c r="BK192" s="7"/>
      <c r="BL192" s="7"/>
      <c r="BM192" s="36"/>
      <c r="BN192" s="36"/>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row>
    <row r="193">
      <c r="A193" s="7"/>
      <c r="B193" s="7"/>
      <c r="C193" s="7"/>
      <c r="D193" s="7"/>
      <c r="E193" s="7"/>
      <c r="F193" s="7"/>
      <c r="G193" s="7"/>
      <c r="H193" s="7"/>
      <c r="I193" s="7"/>
      <c r="J193" s="7"/>
      <c r="K193" s="7"/>
      <c r="L193" s="7"/>
      <c r="M193" s="33"/>
      <c r="N193" s="33"/>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34"/>
      <c r="AX193" s="7"/>
      <c r="AY193" s="7"/>
      <c r="AZ193" s="7"/>
      <c r="BA193" s="7"/>
      <c r="BB193" s="7"/>
      <c r="BC193" s="7"/>
      <c r="BD193" s="7"/>
      <c r="BE193" s="7"/>
      <c r="BF193" s="7"/>
      <c r="BG193" s="35"/>
      <c r="BH193" s="7"/>
      <c r="BI193" s="7"/>
      <c r="BJ193" s="7"/>
      <c r="BK193" s="7"/>
      <c r="BL193" s="7"/>
      <c r="BM193" s="36"/>
      <c r="BN193" s="36"/>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row>
    <row r="194">
      <c r="A194" s="7"/>
      <c r="B194" s="7"/>
      <c r="C194" s="7"/>
      <c r="D194" s="7"/>
      <c r="E194" s="7"/>
      <c r="F194" s="7"/>
      <c r="G194" s="7"/>
      <c r="H194" s="7"/>
      <c r="I194" s="7"/>
      <c r="J194" s="7"/>
      <c r="K194" s="7"/>
      <c r="L194" s="7"/>
      <c r="M194" s="33"/>
      <c r="N194" s="33"/>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34"/>
      <c r="AX194" s="7"/>
      <c r="AY194" s="7"/>
      <c r="AZ194" s="7"/>
      <c r="BA194" s="7"/>
      <c r="BB194" s="7"/>
      <c r="BC194" s="7"/>
      <c r="BD194" s="7"/>
      <c r="BE194" s="7"/>
      <c r="BF194" s="7"/>
      <c r="BG194" s="35"/>
      <c r="BH194" s="7"/>
      <c r="BI194" s="7"/>
      <c r="BJ194" s="7"/>
      <c r="BK194" s="7"/>
      <c r="BL194" s="7"/>
      <c r="BM194" s="36"/>
      <c r="BN194" s="36"/>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row>
    <row r="195">
      <c r="A195" s="7"/>
      <c r="B195" s="7"/>
      <c r="C195" s="7"/>
      <c r="D195" s="7"/>
      <c r="E195" s="7"/>
      <c r="F195" s="7"/>
      <c r="G195" s="7"/>
      <c r="H195" s="7"/>
      <c r="I195" s="7"/>
      <c r="J195" s="7"/>
      <c r="K195" s="7"/>
      <c r="L195" s="7"/>
      <c r="M195" s="33"/>
      <c r="N195" s="33"/>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34"/>
      <c r="AX195" s="7"/>
      <c r="AY195" s="7"/>
      <c r="AZ195" s="7"/>
      <c r="BA195" s="7"/>
      <c r="BB195" s="7"/>
      <c r="BC195" s="7"/>
      <c r="BD195" s="7"/>
      <c r="BE195" s="7"/>
      <c r="BF195" s="7"/>
      <c r="BG195" s="35"/>
      <c r="BH195" s="7"/>
      <c r="BI195" s="7"/>
      <c r="BJ195" s="7"/>
      <c r="BK195" s="7"/>
      <c r="BL195" s="7"/>
      <c r="BM195" s="36"/>
      <c r="BN195" s="36"/>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row>
    <row r="196">
      <c r="A196" s="7"/>
      <c r="B196" s="7"/>
      <c r="C196" s="7"/>
      <c r="D196" s="7"/>
      <c r="E196" s="7"/>
      <c r="F196" s="7"/>
      <c r="G196" s="7"/>
      <c r="H196" s="7"/>
      <c r="I196" s="7"/>
      <c r="J196" s="7"/>
      <c r="K196" s="7"/>
      <c r="L196" s="7"/>
      <c r="M196" s="33"/>
      <c r="N196" s="33"/>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34"/>
      <c r="AX196" s="7"/>
      <c r="AY196" s="7"/>
      <c r="AZ196" s="7"/>
      <c r="BA196" s="7"/>
      <c r="BB196" s="7"/>
      <c r="BC196" s="7"/>
      <c r="BD196" s="7"/>
      <c r="BE196" s="7"/>
      <c r="BF196" s="7"/>
      <c r="BG196" s="35"/>
      <c r="BH196" s="7"/>
      <c r="BI196" s="7"/>
      <c r="BJ196" s="7"/>
      <c r="BK196" s="7"/>
      <c r="BL196" s="7"/>
      <c r="BM196" s="36"/>
      <c r="BN196" s="36"/>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row>
    <row r="197">
      <c r="A197" s="7"/>
      <c r="B197" s="7"/>
      <c r="C197" s="7"/>
      <c r="D197" s="7"/>
      <c r="E197" s="7"/>
      <c r="F197" s="7"/>
      <c r="G197" s="7"/>
      <c r="H197" s="7"/>
      <c r="I197" s="7"/>
      <c r="J197" s="7"/>
      <c r="K197" s="7"/>
      <c r="L197" s="7"/>
      <c r="M197" s="33"/>
      <c r="N197" s="33"/>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34"/>
      <c r="AX197" s="7"/>
      <c r="AY197" s="7"/>
      <c r="AZ197" s="7"/>
      <c r="BA197" s="7"/>
      <c r="BB197" s="7"/>
      <c r="BC197" s="7"/>
      <c r="BD197" s="7"/>
      <c r="BE197" s="7"/>
      <c r="BF197" s="7"/>
      <c r="BG197" s="35"/>
      <c r="BH197" s="7"/>
      <c r="BI197" s="7"/>
      <c r="BJ197" s="7"/>
      <c r="BK197" s="7"/>
      <c r="BL197" s="7"/>
      <c r="BM197" s="36"/>
      <c r="BN197" s="36"/>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row>
    <row r="198">
      <c r="A198" s="7"/>
      <c r="B198" s="7"/>
      <c r="C198" s="7"/>
      <c r="D198" s="7"/>
      <c r="E198" s="7"/>
      <c r="F198" s="7"/>
      <c r="G198" s="7"/>
      <c r="H198" s="7"/>
      <c r="I198" s="7"/>
      <c r="J198" s="7"/>
      <c r="K198" s="7"/>
      <c r="L198" s="7"/>
      <c r="M198" s="33"/>
      <c r="N198" s="33"/>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34"/>
      <c r="AX198" s="7"/>
      <c r="AY198" s="7"/>
      <c r="AZ198" s="7"/>
      <c r="BA198" s="7"/>
      <c r="BB198" s="7"/>
      <c r="BC198" s="7"/>
      <c r="BD198" s="7"/>
      <c r="BE198" s="7"/>
      <c r="BF198" s="7"/>
      <c r="BG198" s="35"/>
      <c r="BH198" s="7"/>
      <c r="BI198" s="7"/>
      <c r="BJ198" s="7"/>
      <c r="BK198" s="7"/>
      <c r="BL198" s="7"/>
      <c r="BM198" s="36"/>
      <c r="BN198" s="36"/>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row>
    <row r="199">
      <c r="A199" s="7"/>
      <c r="B199" s="7"/>
      <c r="C199" s="7"/>
      <c r="D199" s="7"/>
      <c r="E199" s="7"/>
      <c r="F199" s="7"/>
      <c r="G199" s="7"/>
      <c r="H199" s="7"/>
      <c r="I199" s="7"/>
      <c r="J199" s="7"/>
      <c r="K199" s="7"/>
      <c r="L199" s="7"/>
      <c r="M199" s="33"/>
      <c r="N199" s="33"/>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34"/>
      <c r="AX199" s="7"/>
      <c r="AY199" s="7"/>
      <c r="AZ199" s="7"/>
      <c r="BA199" s="7"/>
      <c r="BB199" s="7"/>
      <c r="BC199" s="7"/>
      <c r="BD199" s="7"/>
      <c r="BE199" s="7"/>
      <c r="BF199" s="7"/>
      <c r="BG199" s="35"/>
      <c r="BH199" s="7"/>
      <c r="BI199" s="7"/>
      <c r="BJ199" s="7"/>
      <c r="BK199" s="7"/>
      <c r="BL199" s="7"/>
      <c r="BM199" s="36"/>
      <c r="BN199" s="36"/>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row>
    <row r="200">
      <c r="A200" s="7"/>
      <c r="B200" s="7"/>
      <c r="C200" s="7"/>
      <c r="D200" s="7"/>
      <c r="E200" s="7"/>
      <c r="F200" s="7"/>
      <c r="G200" s="7"/>
      <c r="H200" s="7"/>
      <c r="I200" s="7"/>
      <c r="J200" s="7"/>
      <c r="K200" s="7"/>
      <c r="L200" s="7"/>
      <c r="M200" s="33"/>
      <c r="N200" s="33"/>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34"/>
      <c r="AX200" s="7"/>
      <c r="AY200" s="7"/>
      <c r="AZ200" s="7"/>
      <c r="BA200" s="7"/>
      <c r="BB200" s="7"/>
      <c r="BC200" s="7"/>
      <c r="BD200" s="7"/>
      <c r="BE200" s="7"/>
      <c r="BF200" s="7"/>
      <c r="BG200" s="35"/>
      <c r="BH200" s="7"/>
      <c r="BI200" s="7"/>
      <c r="BJ200" s="7"/>
      <c r="BK200" s="7"/>
      <c r="BL200" s="7"/>
      <c r="BM200" s="36"/>
      <c r="BN200" s="36"/>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row>
    <row r="201">
      <c r="A201" s="7"/>
      <c r="B201" s="7"/>
      <c r="C201" s="7"/>
      <c r="D201" s="7"/>
      <c r="E201" s="7"/>
      <c r="F201" s="7"/>
      <c r="G201" s="7"/>
      <c r="H201" s="7"/>
      <c r="I201" s="7"/>
      <c r="J201" s="7"/>
      <c r="K201" s="7"/>
      <c r="L201" s="7"/>
      <c r="M201" s="33"/>
      <c r="N201" s="33"/>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34"/>
      <c r="AX201" s="7"/>
      <c r="AY201" s="7"/>
      <c r="AZ201" s="7"/>
      <c r="BA201" s="7"/>
      <c r="BB201" s="7"/>
      <c r="BC201" s="7"/>
      <c r="BD201" s="7"/>
      <c r="BE201" s="7"/>
      <c r="BF201" s="7"/>
      <c r="BG201" s="35"/>
      <c r="BH201" s="7"/>
      <c r="BI201" s="7"/>
      <c r="BJ201" s="7"/>
      <c r="BK201" s="7"/>
      <c r="BL201" s="7"/>
      <c r="BM201" s="36"/>
      <c r="BN201" s="36"/>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row>
    <row r="202">
      <c r="A202" s="7"/>
      <c r="B202" s="7"/>
      <c r="C202" s="7"/>
      <c r="D202" s="7"/>
      <c r="E202" s="7"/>
      <c r="F202" s="7"/>
      <c r="G202" s="7"/>
      <c r="H202" s="7"/>
      <c r="I202" s="7"/>
      <c r="J202" s="7"/>
      <c r="K202" s="7"/>
      <c r="L202" s="7"/>
      <c r="M202" s="33"/>
      <c r="N202" s="33"/>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34"/>
      <c r="AX202" s="7"/>
      <c r="AY202" s="7"/>
      <c r="AZ202" s="7"/>
      <c r="BA202" s="7"/>
      <c r="BB202" s="7"/>
      <c r="BC202" s="7"/>
      <c r="BD202" s="7"/>
      <c r="BE202" s="7"/>
      <c r="BF202" s="7"/>
      <c r="BG202" s="35"/>
      <c r="BH202" s="7"/>
      <c r="BI202" s="7"/>
      <c r="BJ202" s="7"/>
      <c r="BK202" s="7"/>
      <c r="BL202" s="7"/>
      <c r="BM202" s="36"/>
      <c r="BN202" s="36"/>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row>
    <row r="203">
      <c r="A203" s="7"/>
      <c r="B203" s="7"/>
      <c r="C203" s="7"/>
      <c r="D203" s="7"/>
      <c r="E203" s="7"/>
      <c r="F203" s="7"/>
      <c r="G203" s="7"/>
      <c r="H203" s="7"/>
      <c r="I203" s="7"/>
      <c r="J203" s="7"/>
      <c r="K203" s="7"/>
      <c r="L203" s="7"/>
      <c r="M203" s="33"/>
      <c r="N203" s="33"/>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34"/>
      <c r="AX203" s="7"/>
      <c r="AY203" s="7"/>
      <c r="AZ203" s="7"/>
      <c r="BA203" s="7"/>
      <c r="BB203" s="7"/>
      <c r="BC203" s="7"/>
      <c r="BD203" s="7"/>
      <c r="BE203" s="7"/>
      <c r="BF203" s="7"/>
      <c r="BG203" s="35"/>
      <c r="BH203" s="7"/>
      <c r="BI203" s="7"/>
      <c r="BJ203" s="7"/>
      <c r="BK203" s="7"/>
      <c r="BL203" s="7"/>
      <c r="BM203" s="36"/>
      <c r="BN203" s="36"/>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row>
    <row r="204">
      <c r="A204" s="7"/>
      <c r="B204" s="7"/>
      <c r="C204" s="7"/>
      <c r="D204" s="7"/>
      <c r="E204" s="7"/>
      <c r="F204" s="7"/>
      <c r="G204" s="7"/>
      <c r="H204" s="7"/>
      <c r="I204" s="7"/>
      <c r="J204" s="7"/>
      <c r="K204" s="7"/>
      <c r="L204" s="7"/>
      <c r="M204" s="33"/>
      <c r="N204" s="33"/>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34"/>
      <c r="AX204" s="7"/>
      <c r="AY204" s="7"/>
      <c r="AZ204" s="7"/>
      <c r="BA204" s="7"/>
      <c r="BB204" s="7"/>
      <c r="BC204" s="7"/>
      <c r="BD204" s="7"/>
      <c r="BE204" s="7"/>
      <c r="BF204" s="7"/>
      <c r="BG204" s="35"/>
      <c r="BH204" s="7"/>
      <c r="BI204" s="7"/>
      <c r="BJ204" s="7"/>
      <c r="BK204" s="7"/>
      <c r="BL204" s="7"/>
      <c r="BM204" s="36"/>
      <c r="BN204" s="36"/>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row>
    <row r="205">
      <c r="A205" s="7"/>
      <c r="B205" s="7"/>
      <c r="C205" s="7"/>
      <c r="D205" s="7"/>
      <c r="E205" s="7"/>
      <c r="F205" s="7"/>
      <c r="G205" s="7"/>
      <c r="H205" s="7"/>
      <c r="I205" s="7"/>
      <c r="J205" s="7"/>
      <c r="K205" s="7"/>
      <c r="L205" s="7"/>
      <c r="M205" s="33"/>
      <c r="N205" s="33"/>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34"/>
      <c r="AX205" s="7"/>
      <c r="AY205" s="7"/>
      <c r="AZ205" s="7"/>
      <c r="BA205" s="7"/>
      <c r="BB205" s="7"/>
      <c r="BC205" s="7"/>
      <c r="BD205" s="7"/>
      <c r="BE205" s="7"/>
      <c r="BF205" s="7"/>
      <c r="BG205" s="35"/>
      <c r="BH205" s="7"/>
      <c r="BI205" s="7"/>
      <c r="BJ205" s="7"/>
      <c r="BK205" s="7"/>
      <c r="BL205" s="7"/>
      <c r="BM205" s="36"/>
      <c r="BN205" s="36"/>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row>
    <row r="206">
      <c r="A206" s="7"/>
      <c r="B206" s="7"/>
      <c r="C206" s="7"/>
      <c r="D206" s="7"/>
      <c r="E206" s="7"/>
      <c r="F206" s="7"/>
      <c r="G206" s="7"/>
      <c r="H206" s="7"/>
      <c r="I206" s="7"/>
      <c r="J206" s="7"/>
      <c r="K206" s="7"/>
      <c r="L206" s="7"/>
      <c r="M206" s="33"/>
      <c r="N206" s="33"/>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34"/>
      <c r="AX206" s="7"/>
      <c r="AY206" s="7"/>
      <c r="AZ206" s="7"/>
      <c r="BA206" s="7"/>
      <c r="BB206" s="7"/>
      <c r="BC206" s="7"/>
      <c r="BD206" s="7"/>
      <c r="BE206" s="7"/>
      <c r="BF206" s="7"/>
      <c r="BG206" s="35"/>
      <c r="BH206" s="7"/>
      <c r="BI206" s="7"/>
      <c r="BJ206" s="7"/>
      <c r="BK206" s="7"/>
      <c r="BL206" s="7"/>
      <c r="BM206" s="36"/>
      <c r="BN206" s="36"/>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row>
    <row r="207">
      <c r="A207" s="7"/>
      <c r="B207" s="7"/>
      <c r="C207" s="7"/>
      <c r="D207" s="7"/>
      <c r="E207" s="7"/>
      <c r="F207" s="7"/>
      <c r="G207" s="7"/>
      <c r="H207" s="7"/>
      <c r="I207" s="7"/>
      <c r="J207" s="7"/>
      <c r="K207" s="7"/>
      <c r="L207" s="7"/>
      <c r="M207" s="33"/>
      <c r="N207" s="33"/>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34"/>
      <c r="AX207" s="7"/>
      <c r="AY207" s="7"/>
      <c r="AZ207" s="7"/>
      <c r="BA207" s="7"/>
      <c r="BB207" s="7"/>
      <c r="BC207" s="7"/>
      <c r="BD207" s="7"/>
      <c r="BE207" s="7"/>
      <c r="BF207" s="7"/>
      <c r="BG207" s="35"/>
      <c r="BH207" s="7"/>
      <c r="BI207" s="7"/>
      <c r="BJ207" s="7"/>
      <c r="BK207" s="7"/>
      <c r="BL207" s="7"/>
      <c r="BM207" s="36"/>
      <c r="BN207" s="36"/>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row>
    <row r="208">
      <c r="A208" s="7"/>
      <c r="B208" s="7"/>
      <c r="C208" s="7"/>
      <c r="D208" s="7"/>
      <c r="E208" s="7"/>
      <c r="F208" s="7"/>
      <c r="G208" s="7"/>
      <c r="H208" s="7"/>
      <c r="I208" s="7"/>
      <c r="J208" s="7"/>
      <c r="K208" s="7"/>
      <c r="L208" s="7"/>
      <c r="M208" s="33"/>
      <c r="N208" s="33"/>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34"/>
      <c r="AX208" s="7"/>
      <c r="AY208" s="7"/>
      <c r="AZ208" s="7"/>
      <c r="BA208" s="7"/>
      <c r="BB208" s="7"/>
      <c r="BC208" s="7"/>
      <c r="BD208" s="7"/>
      <c r="BE208" s="7"/>
      <c r="BF208" s="7"/>
      <c r="BG208" s="35"/>
      <c r="BH208" s="7"/>
      <c r="BI208" s="7"/>
      <c r="BJ208" s="7"/>
      <c r="BK208" s="7"/>
      <c r="BL208" s="7"/>
      <c r="BM208" s="36"/>
      <c r="BN208" s="36"/>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row>
    <row r="209">
      <c r="A209" s="7"/>
      <c r="B209" s="7"/>
      <c r="C209" s="7"/>
      <c r="D209" s="7"/>
      <c r="E209" s="7"/>
      <c r="F209" s="7"/>
      <c r="G209" s="7"/>
      <c r="H209" s="7"/>
      <c r="I209" s="7"/>
      <c r="J209" s="7"/>
      <c r="K209" s="7"/>
      <c r="L209" s="7"/>
      <c r="M209" s="33"/>
      <c r="N209" s="33"/>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34"/>
      <c r="AX209" s="7"/>
      <c r="AY209" s="7"/>
      <c r="AZ209" s="7"/>
      <c r="BA209" s="7"/>
      <c r="BB209" s="7"/>
      <c r="BC209" s="7"/>
      <c r="BD209" s="7"/>
      <c r="BE209" s="7"/>
      <c r="BF209" s="7"/>
      <c r="BG209" s="35"/>
      <c r="BH209" s="7"/>
      <c r="BI209" s="7"/>
      <c r="BJ209" s="7"/>
      <c r="BK209" s="7"/>
      <c r="BL209" s="7"/>
      <c r="BM209" s="36"/>
      <c r="BN209" s="36"/>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row>
    <row r="210">
      <c r="A210" s="7"/>
      <c r="B210" s="7"/>
      <c r="C210" s="7"/>
      <c r="D210" s="7"/>
      <c r="E210" s="7"/>
      <c r="F210" s="7"/>
      <c r="G210" s="7"/>
      <c r="H210" s="7"/>
      <c r="I210" s="7"/>
      <c r="J210" s="7"/>
      <c r="K210" s="7"/>
      <c r="L210" s="7"/>
      <c r="M210" s="33"/>
      <c r="N210" s="33"/>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34"/>
      <c r="AX210" s="7"/>
      <c r="AY210" s="7"/>
      <c r="AZ210" s="7"/>
      <c r="BA210" s="7"/>
      <c r="BB210" s="7"/>
      <c r="BC210" s="7"/>
      <c r="BD210" s="7"/>
      <c r="BE210" s="7"/>
      <c r="BF210" s="7"/>
      <c r="BG210" s="35"/>
      <c r="BH210" s="7"/>
      <c r="BI210" s="7"/>
      <c r="BJ210" s="7"/>
      <c r="BK210" s="7"/>
      <c r="BL210" s="7"/>
      <c r="BM210" s="36"/>
      <c r="BN210" s="36"/>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row>
    <row r="211">
      <c r="A211" s="7"/>
      <c r="B211" s="7"/>
      <c r="C211" s="7"/>
      <c r="D211" s="7"/>
      <c r="E211" s="7"/>
      <c r="F211" s="7"/>
      <c r="G211" s="7"/>
      <c r="H211" s="7"/>
      <c r="I211" s="7"/>
      <c r="J211" s="7"/>
      <c r="K211" s="7"/>
      <c r="L211" s="7"/>
      <c r="M211" s="33"/>
      <c r="N211" s="33"/>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34"/>
      <c r="AX211" s="7"/>
      <c r="AY211" s="7"/>
      <c r="AZ211" s="7"/>
      <c r="BA211" s="7"/>
      <c r="BB211" s="7"/>
      <c r="BC211" s="7"/>
      <c r="BD211" s="7"/>
      <c r="BE211" s="7"/>
      <c r="BF211" s="7"/>
      <c r="BG211" s="35"/>
      <c r="BH211" s="7"/>
      <c r="BI211" s="7"/>
      <c r="BJ211" s="7"/>
      <c r="BK211" s="7"/>
      <c r="BL211" s="7"/>
      <c r="BM211" s="36"/>
      <c r="BN211" s="36"/>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row>
    <row r="212">
      <c r="A212" s="7"/>
      <c r="B212" s="7"/>
      <c r="C212" s="7"/>
      <c r="D212" s="7"/>
      <c r="E212" s="7"/>
      <c r="F212" s="7"/>
      <c r="G212" s="7"/>
      <c r="H212" s="7"/>
      <c r="I212" s="7"/>
      <c r="J212" s="7"/>
      <c r="K212" s="7"/>
      <c r="L212" s="7"/>
      <c r="M212" s="33"/>
      <c r="N212" s="33"/>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34"/>
      <c r="AX212" s="7"/>
      <c r="AY212" s="7"/>
      <c r="AZ212" s="7"/>
      <c r="BA212" s="7"/>
      <c r="BB212" s="7"/>
      <c r="BC212" s="7"/>
      <c r="BD212" s="7"/>
      <c r="BE212" s="7"/>
      <c r="BF212" s="7"/>
      <c r="BG212" s="35"/>
      <c r="BH212" s="7"/>
      <c r="BI212" s="7"/>
      <c r="BJ212" s="7"/>
      <c r="BK212" s="7"/>
      <c r="BL212" s="7"/>
      <c r="BM212" s="36"/>
      <c r="BN212" s="36"/>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row>
    <row r="213">
      <c r="A213" s="7"/>
      <c r="B213" s="7"/>
      <c r="C213" s="7"/>
      <c r="D213" s="7"/>
      <c r="E213" s="7"/>
      <c r="F213" s="7"/>
      <c r="G213" s="7"/>
      <c r="H213" s="7"/>
      <c r="I213" s="7"/>
      <c r="J213" s="7"/>
      <c r="K213" s="7"/>
      <c r="L213" s="7"/>
      <c r="M213" s="33"/>
      <c r="N213" s="33"/>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34"/>
      <c r="AX213" s="7"/>
      <c r="AY213" s="7"/>
      <c r="AZ213" s="7"/>
      <c r="BA213" s="7"/>
      <c r="BB213" s="7"/>
      <c r="BC213" s="7"/>
      <c r="BD213" s="7"/>
      <c r="BE213" s="7"/>
      <c r="BF213" s="7"/>
      <c r="BG213" s="35"/>
      <c r="BH213" s="7"/>
      <c r="BI213" s="7"/>
      <c r="BJ213" s="7"/>
      <c r="BK213" s="7"/>
      <c r="BL213" s="7"/>
      <c r="BM213" s="36"/>
      <c r="BN213" s="36"/>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row>
    <row r="214">
      <c r="A214" s="7"/>
      <c r="B214" s="7"/>
      <c r="C214" s="7"/>
      <c r="D214" s="7"/>
      <c r="E214" s="7"/>
      <c r="F214" s="7"/>
      <c r="G214" s="7"/>
      <c r="H214" s="7"/>
      <c r="I214" s="7"/>
      <c r="J214" s="7"/>
      <c r="K214" s="7"/>
      <c r="L214" s="7"/>
      <c r="M214" s="33"/>
      <c r="N214" s="33"/>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34"/>
      <c r="AX214" s="7"/>
      <c r="AY214" s="7"/>
      <c r="AZ214" s="7"/>
      <c r="BA214" s="7"/>
      <c r="BB214" s="7"/>
      <c r="BC214" s="7"/>
      <c r="BD214" s="7"/>
      <c r="BE214" s="7"/>
      <c r="BF214" s="7"/>
      <c r="BG214" s="35"/>
      <c r="BH214" s="7"/>
      <c r="BI214" s="7"/>
      <c r="BJ214" s="7"/>
      <c r="BK214" s="7"/>
      <c r="BL214" s="7"/>
      <c r="BM214" s="36"/>
      <c r="BN214" s="36"/>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row>
    <row r="215">
      <c r="A215" s="7"/>
      <c r="B215" s="7"/>
      <c r="C215" s="7"/>
      <c r="D215" s="7"/>
      <c r="E215" s="7"/>
      <c r="F215" s="7"/>
      <c r="G215" s="7"/>
      <c r="H215" s="7"/>
      <c r="I215" s="7"/>
      <c r="J215" s="7"/>
      <c r="K215" s="7"/>
      <c r="L215" s="7"/>
      <c r="M215" s="33"/>
      <c r="N215" s="33"/>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34"/>
      <c r="AX215" s="7"/>
      <c r="AY215" s="7"/>
      <c r="AZ215" s="7"/>
      <c r="BA215" s="7"/>
      <c r="BB215" s="7"/>
      <c r="BC215" s="7"/>
      <c r="BD215" s="7"/>
      <c r="BE215" s="7"/>
      <c r="BF215" s="7"/>
      <c r="BG215" s="35"/>
      <c r="BH215" s="7"/>
      <c r="BI215" s="7"/>
      <c r="BJ215" s="7"/>
      <c r="BK215" s="7"/>
      <c r="BL215" s="7"/>
      <c r="BM215" s="36"/>
      <c r="BN215" s="36"/>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row>
    <row r="216">
      <c r="A216" s="7"/>
      <c r="B216" s="7"/>
      <c r="C216" s="7"/>
      <c r="D216" s="7"/>
      <c r="E216" s="7"/>
      <c r="F216" s="7"/>
      <c r="G216" s="7"/>
      <c r="H216" s="7"/>
      <c r="I216" s="7"/>
      <c r="J216" s="7"/>
      <c r="K216" s="7"/>
      <c r="L216" s="7"/>
      <c r="M216" s="33"/>
      <c r="N216" s="33"/>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34"/>
      <c r="AX216" s="7"/>
      <c r="AY216" s="7"/>
      <c r="AZ216" s="7"/>
      <c r="BA216" s="7"/>
      <c r="BB216" s="7"/>
      <c r="BC216" s="7"/>
      <c r="BD216" s="7"/>
      <c r="BE216" s="7"/>
      <c r="BF216" s="7"/>
      <c r="BG216" s="35"/>
      <c r="BH216" s="7"/>
      <c r="BI216" s="7"/>
      <c r="BJ216" s="7"/>
      <c r="BK216" s="7"/>
      <c r="BL216" s="7"/>
      <c r="BM216" s="36"/>
      <c r="BN216" s="36"/>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row>
    <row r="217">
      <c r="A217" s="7"/>
      <c r="B217" s="7"/>
      <c r="C217" s="7"/>
      <c r="D217" s="7"/>
      <c r="E217" s="7"/>
      <c r="F217" s="7"/>
      <c r="G217" s="7"/>
      <c r="H217" s="7"/>
      <c r="I217" s="7"/>
      <c r="J217" s="7"/>
      <c r="K217" s="7"/>
      <c r="L217" s="7"/>
      <c r="M217" s="33"/>
      <c r="N217" s="33"/>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34"/>
      <c r="AX217" s="7"/>
      <c r="AY217" s="7"/>
      <c r="AZ217" s="7"/>
      <c r="BA217" s="7"/>
      <c r="BB217" s="7"/>
      <c r="BC217" s="7"/>
      <c r="BD217" s="7"/>
      <c r="BE217" s="7"/>
      <c r="BF217" s="7"/>
      <c r="BG217" s="35"/>
      <c r="BH217" s="7"/>
      <c r="BI217" s="7"/>
      <c r="BJ217" s="7"/>
      <c r="BK217" s="7"/>
      <c r="BL217" s="7"/>
      <c r="BM217" s="36"/>
      <c r="BN217" s="36"/>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row>
    <row r="218">
      <c r="A218" s="7"/>
      <c r="B218" s="7"/>
      <c r="C218" s="7"/>
      <c r="D218" s="7"/>
      <c r="E218" s="7"/>
      <c r="F218" s="7"/>
      <c r="G218" s="7"/>
      <c r="H218" s="7"/>
      <c r="I218" s="7"/>
      <c r="J218" s="7"/>
      <c r="K218" s="7"/>
      <c r="L218" s="7"/>
      <c r="M218" s="33"/>
      <c r="N218" s="33"/>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34"/>
      <c r="AX218" s="7"/>
      <c r="AY218" s="7"/>
      <c r="AZ218" s="7"/>
      <c r="BA218" s="7"/>
      <c r="BB218" s="7"/>
      <c r="BC218" s="7"/>
      <c r="BD218" s="7"/>
      <c r="BE218" s="7"/>
      <c r="BF218" s="7"/>
      <c r="BG218" s="35"/>
      <c r="BH218" s="7"/>
      <c r="BI218" s="7"/>
      <c r="BJ218" s="7"/>
      <c r="BK218" s="7"/>
      <c r="BL218" s="7"/>
      <c r="BM218" s="36"/>
      <c r="BN218" s="36"/>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row>
    <row r="219">
      <c r="A219" s="7"/>
      <c r="B219" s="7"/>
      <c r="C219" s="7"/>
      <c r="D219" s="7"/>
      <c r="E219" s="7"/>
      <c r="F219" s="7"/>
      <c r="G219" s="7"/>
      <c r="H219" s="7"/>
      <c r="I219" s="7"/>
      <c r="J219" s="7"/>
      <c r="K219" s="7"/>
      <c r="L219" s="7"/>
      <c r="M219" s="33"/>
      <c r="N219" s="33"/>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34"/>
      <c r="AX219" s="7"/>
      <c r="AY219" s="7"/>
      <c r="AZ219" s="7"/>
      <c r="BA219" s="7"/>
      <c r="BB219" s="7"/>
      <c r="BC219" s="7"/>
      <c r="BD219" s="7"/>
      <c r="BE219" s="7"/>
      <c r="BF219" s="7"/>
      <c r="BG219" s="35"/>
      <c r="BH219" s="7"/>
      <c r="BI219" s="7"/>
      <c r="BJ219" s="7"/>
      <c r="BK219" s="7"/>
      <c r="BL219" s="7"/>
      <c r="BM219" s="36"/>
      <c r="BN219" s="36"/>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row>
    <row r="220">
      <c r="A220" s="7"/>
      <c r="B220" s="7"/>
      <c r="C220" s="7"/>
      <c r="D220" s="7"/>
      <c r="E220" s="7"/>
      <c r="F220" s="7"/>
      <c r="G220" s="7"/>
      <c r="H220" s="7"/>
      <c r="I220" s="7"/>
      <c r="J220" s="7"/>
      <c r="K220" s="7"/>
      <c r="L220" s="7"/>
      <c r="M220" s="33"/>
      <c r="N220" s="33"/>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34"/>
      <c r="AX220" s="7"/>
      <c r="AY220" s="7"/>
      <c r="AZ220" s="7"/>
      <c r="BA220" s="7"/>
      <c r="BB220" s="7"/>
      <c r="BC220" s="7"/>
      <c r="BD220" s="7"/>
      <c r="BE220" s="7"/>
      <c r="BF220" s="7"/>
      <c r="BG220" s="35"/>
      <c r="BH220" s="7"/>
      <c r="BI220" s="7"/>
      <c r="BJ220" s="7"/>
      <c r="BK220" s="7"/>
      <c r="BL220" s="7"/>
      <c r="BM220" s="36"/>
      <c r="BN220" s="36"/>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row>
    <row r="221">
      <c r="A221" s="7"/>
      <c r="B221" s="7"/>
      <c r="C221" s="7"/>
      <c r="D221" s="7"/>
      <c r="E221" s="7"/>
      <c r="F221" s="7"/>
      <c r="G221" s="7"/>
      <c r="H221" s="7"/>
      <c r="I221" s="7"/>
      <c r="J221" s="7"/>
      <c r="K221" s="7"/>
      <c r="L221" s="7"/>
      <c r="M221" s="33"/>
      <c r="N221" s="33"/>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34"/>
      <c r="AX221" s="7"/>
      <c r="AY221" s="7"/>
      <c r="AZ221" s="7"/>
      <c r="BA221" s="7"/>
      <c r="BB221" s="7"/>
      <c r="BC221" s="7"/>
      <c r="BD221" s="7"/>
      <c r="BE221" s="7"/>
      <c r="BF221" s="7"/>
      <c r="BG221" s="35"/>
      <c r="BH221" s="7"/>
      <c r="BI221" s="7"/>
      <c r="BJ221" s="7"/>
      <c r="BK221" s="7"/>
      <c r="BL221" s="7"/>
      <c r="BM221" s="36"/>
      <c r="BN221" s="36"/>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row>
    <row r="222">
      <c r="A222" s="7"/>
      <c r="B222" s="7"/>
      <c r="C222" s="7"/>
      <c r="D222" s="7"/>
      <c r="E222" s="7"/>
      <c r="F222" s="7"/>
      <c r="G222" s="7"/>
      <c r="H222" s="7"/>
      <c r="I222" s="7"/>
      <c r="J222" s="7"/>
      <c r="K222" s="7"/>
      <c r="L222" s="7"/>
      <c r="M222" s="33"/>
      <c r="N222" s="33"/>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34"/>
      <c r="AX222" s="7"/>
      <c r="AY222" s="7"/>
      <c r="AZ222" s="7"/>
      <c r="BA222" s="7"/>
      <c r="BB222" s="7"/>
      <c r="BC222" s="7"/>
      <c r="BD222" s="7"/>
      <c r="BE222" s="7"/>
      <c r="BF222" s="7"/>
      <c r="BG222" s="35"/>
      <c r="BH222" s="7"/>
      <c r="BI222" s="7"/>
      <c r="BJ222" s="7"/>
      <c r="BK222" s="7"/>
      <c r="BL222" s="7"/>
      <c r="BM222" s="36"/>
      <c r="BN222" s="36"/>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row>
    <row r="223">
      <c r="A223" s="7"/>
      <c r="B223" s="7"/>
      <c r="C223" s="7"/>
      <c r="D223" s="7"/>
      <c r="E223" s="7"/>
      <c r="F223" s="7"/>
      <c r="G223" s="7"/>
      <c r="H223" s="7"/>
      <c r="I223" s="7"/>
      <c r="J223" s="7"/>
      <c r="K223" s="7"/>
      <c r="L223" s="7"/>
      <c r="M223" s="33"/>
      <c r="N223" s="33"/>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34"/>
      <c r="AX223" s="7"/>
      <c r="AY223" s="7"/>
      <c r="AZ223" s="7"/>
      <c r="BA223" s="7"/>
      <c r="BB223" s="7"/>
      <c r="BC223" s="7"/>
      <c r="BD223" s="7"/>
      <c r="BE223" s="7"/>
      <c r="BF223" s="7"/>
      <c r="BG223" s="35"/>
      <c r="BH223" s="7"/>
      <c r="BI223" s="7"/>
      <c r="BJ223" s="7"/>
      <c r="BK223" s="7"/>
      <c r="BL223" s="7"/>
      <c r="BM223" s="36"/>
      <c r="BN223" s="36"/>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row>
    <row r="224">
      <c r="A224" s="7"/>
      <c r="B224" s="7"/>
      <c r="C224" s="7"/>
      <c r="D224" s="7"/>
      <c r="E224" s="7"/>
      <c r="F224" s="7"/>
      <c r="G224" s="7"/>
      <c r="H224" s="7"/>
      <c r="I224" s="7"/>
      <c r="J224" s="7"/>
      <c r="K224" s="7"/>
      <c r="L224" s="7"/>
      <c r="M224" s="33"/>
      <c r="N224" s="33"/>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34"/>
      <c r="AX224" s="7"/>
      <c r="AY224" s="7"/>
      <c r="AZ224" s="7"/>
      <c r="BA224" s="7"/>
      <c r="BB224" s="7"/>
      <c r="BC224" s="7"/>
      <c r="BD224" s="7"/>
      <c r="BE224" s="7"/>
      <c r="BF224" s="7"/>
      <c r="BG224" s="35"/>
      <c r="BH224" s="7"/>
      <c r="BI224" s="7"/>
      <c r="BJ224" s="7"/>
      <c r="BK224" s="7"/>
      <c r="BL224" s="7"/>
      <c r="BM224" s="36"/>
      <c r="BN224" s="36"/>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c r="A225" s="7"/>
      <c r="B225" s="7"/>
      <c r="C225" s="7"/>
      <c r="D225" s="7"/>
      <c r="E225" s="7"/>
      <c r="F225" s="7"/>
      <c r="G225" s="7"/>
      <c r="H225" s="7"/>
      <c r="I225" s="7"/>
      <c r="J225" s="7"/>
      <c r="K225" s="7"/>
      <c r="L225" s="7"/>
      <c r="M225" s="33"/>
      <c r="N225" s="33"/>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34"/>
      <c r="AX225" s="7"/>
      <c r="AY225" s="7"/>
      <c r="AZ225" s="7"/>
      <c r="BA225" s="7"/>
      <c r="BB225" s="7"/>
      <c r="BC225" s="7"/>
      <c r="BD225" s="7"/>
      <c r="BE225" s="7"/>
      <c r="BF225" s="7"/>
      <c r="BG225" s="35"/>
      <c r="BH225" s="7"/>
      <c r="BI225" s="7"/>
      <c r="BJ225" s="7"/>
      <c r="BK225" s="7"/>
      <c r="BL225" s="7"/>
      <c r="BM225" s="36"/>
      <c r="BN225" s="36"/>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row>
    <row r="226">
      <c r="A226" s="7"/>
      <c r="B226" s="7"/>
      <c r="C226" s="7"/>
      <c r="D226" s="7"/>
      <c r="E226" s="7"/>
      <c r="F226" s="7"/>
      <c r="G226" s="7"/>
      <c r="H226" s="7"/>
      <c r="I226" s="7"/>
      <c r="J226" s="7"/>
      <c r="K226" s="7"/>
      <c r="L226" s="7"/>
      <c r="M226" s="33"/>
      <c r="N226" s="33"/>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34"/>
      <c r="AX226" s="7"/>
      <c r="AY226" s="7"/>
      <c r="AZ226" s="7"/>
      <c r="BA226" s="7"/>
      <c r="BB226" s="7"/>
      <c r="BC226" s="7"/>
      <c r="BD226" s="7"/>
      <c r="BE226" s="7"/>
      <c r="BF226" s="7"/>
      <c r="BG226" s="35"/>
      <c r="BH226" s="7"/>
      <c r="BI226" s="7"/>
      <c r="BJ226" s="7"/>
      <c r="BK226" s="7"/>
      <c r="BL226" s="7"/>
      <c r="BM226" s="36"/>
      <c r="BN226" s="36"/>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row>
    <row r="227">
      <c r="A227" s="7"/>
      <c r="B227" s="7"/>
      <c r="C227" s="7"/>
      <c r="D227" s="7"/>
      <c r="E227" s="7"/>
      <c r="F227" s="7"/>
      <c r="G227" s="7"/>
      <c r="H227" s="7"/>
      <c r="I227" s="7"/>
      <c r="J227" s="7"/>
      <c r="K227" s="7"/>
      <c r="L227" s="7"/>
      <c r="M227" s="33"/>
      <c r="N227" s="33"/>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34"/>
      <c r="AX227" s="7"/>
      <c r="AY227" s="7"/>
      <c r="AZ227" s="7"/>
      <c r="BA227" s="7"/>
      <c r="BB227" s="7"/>
      <c r="BC227" s="7"/>
      <c r="BD227" s="7"/>
      <c r="BE227" s="7"/>
      <c r="BF227" s="7"/>
      <c r="BG227" s="35"/>
      <c r="BH227" s="7"/>
      <c r="BI227" s="7"/>
      <c r="BJ227" s="7"/>
      <c r="BK227" s="7"/>
      <c r="BL227" s="7"/>
      <c r="BM227" s="36"/>
      <c r="BN227" s="36"/>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row>
    <row r="228">
      <c r="A228" s="7"/>
      <c r="B228" s="7"/>
      <c r="C228" s="7"/>
      <c r="D228" s="7"/>
      <c r="E228" s="7"/>
      <c r="F228" s="7"/>
      <c r="G228" s="7"/>
      <c r="H228" s="7"/>
      <c r="I228" s="7"/>
      <c r="J228" s="7"/>
      <c r="K228" s="7"/>
      <c r="L228" s="7"/>
      <c r="M228" s="33"/>
      <c r="N228" s="33"/>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34"/>
      <c r="AX228" s="7"/>
      <c r="AY228" s="7"/>
      <c r="AZ228" s="7"/>
      <c r="BA228" s="7"/>
      <c r="BB228" s="7"/>
      <c r="BC228" s="7"/>
      <c r="BD228" s="7"/>
      <c r="BE228" s="7"/>
      <c r="BF228" s="7"/>
      <c r="BG228" s="35"/>
      <c r="BH228" s="7"/>
      <c r="BI228" s="7"/>
      <c r="BJ228" s="7"/>
      <c r="BK228" s="7"/>
      <c r="BL228" s="7"/>
      <c r="BM228" s="36"/>
      <c r="BN228" s="36"/>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row>
    <row r="229">
      <c r="A229" s="7"/>
      <c r="B229" s="7"/>
      <c r="C229" s="7"/>
      <c r="D229" s="7"/>
      <c r="E229" s="7"/>
      <c r="F229" s="7"/>
      <c r="G229" s="7"/>
      <c r="H229" s="7"/>
      <c r="I229" s="7"/>
      <c r="J229" s="7"/>
      <c r="K229" s="7"/>
      <c r="L229" s="7"/>
      <c r="M229" s="33"/>
      <c r="N229" s="33"/>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34"/>
      <c r="AX229" s="7"/>
      <c r="AY229" s="7"/>
      <c r="AZ229" s="7"/>
      <c r="BA229" s="7"/>
      <c r="BB229" s="7"/>
      <c r="BC229" s="7"/>
      <c r="BD229" s="7"/>
      <c r="BE229" s="7"/>
      <c r="BF229" s="7"/>
      <c r="BG229" s="35"/>
      <c r="BH229" s="7"/>
      <c r="BI229" s="7"/>
      <c r="BJ229" s="7"/>
      <c r="BK229" s="7"/>
      <c r="BL229" s="7"/>
      <c r="BM229" s="36"/>
      <c r="BN229" s="36"/>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row>
    <row r="230">
      <c r="A230" s="7"/>
      <c r="B230" s="7"/>
      <c r="C230" s="7"/>
      <c r="D230" s="7"/>
      <c r="E230" s="7"/>
      <c r="F230" s="7"/>
      <c r="G230" s="7"/>
      <c r="H230" s="7"/>
      <c r="I230" s="7"/>
      <c r="J230" s="7"/>
      <c r="K230" s="7"/>
      <c r="L230" s="7"/>
      <c r="M230" s="33"/>
      <c r="N230" s="33"/>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34"/>
      <c r="AX230" s="7"/>
      <c r="AY230" s="7"/>
      <c r="AZ230" s="7"/>
      <c r="BA230" s="7"/>
      <c r="BB230" s="7"/>
      <c r="BC230" s="7"/>
      <c r="BD230" s="7"/>
      <c r="BE230" s="7"/>
      <c r="BF230" s="7"/>
      <c r="BG230" s="35"/>
      <c r="BH230" s="7"/>
      <c r="BI230" s="7"/>
      <c r="BJ230" s="7"/>
      <c r="BK230" s="7"/>
      <c r="BL230" s="7"/>
      <c r="BM230" s="36"/>
      <c r="BN230" s="36"/>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row>
    <row r="231">
      <c r="A231" s="7"/>
      <c r="B231" s="7"/>
      <c r="C231" s="7"/>
      <c r="D231" s="7"/>
      <c r="E231" s="7"/>
      <c r="F231" s="7"/>
      <c r="G231" s="7"/>
      <c r="H231" s="7"/>
      <c r="I231" s="7"/>
      <c r="J231" s="7"/>
      <c r="K231" s="7"/>
      <c r="L231" s="7"/>
      <c r="M231" s="33"/>
      <c r="N231" s="33"/>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34"/>
      <c r="AX231" s="7"/>
      <c r="AY231" s="7"/>
      <c r="AZ231" s="7"/>
      <c r="BA231" s="7"/>
      <c r="BB231" s="7"/>
      <c r="BC231" s="7"/>
      <c r="BD231" s="7"/>
      <c r="BE231" s="7"/>
      <c r="BF231" s="7"/>
      <c r="BG231" s="35"/>
      <c r="BH231" s="7"/>
      <c r="BI231" s="7"/>
      <c r="BJ231" s="7"/>
      <c r="BK231" s="7"/>
      <c r="BL231" s="7"/>
      <c r="BM231" s="36"/>
      <c r="BN231" s="36"/>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row>
    <row r="232">
      <c r="A232" s="7"/>
      <c r="B232" s="7"/>
      <c r="C232" s="7"/>
      <c r="D232" s="7"/>
      <c r="E232" s="7"/>
      <c r="F232" s="7"/>
      <c r="G232" s="7"/>
      <c r="H232" s="7"/>
      <c r="I232" s="7"/>
      <c r="J232" s="7"/>
      <c r="K232" s="7"/>
      <c r="L232" s="7"/>
      <c r="M232" s="33"/>
      <c r="N232" s="33"/>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34"/>
      <c r="AX232" s="7"/>
      <c r="AY232" s="7"/>
      <c r="AZ232" s="7"/>
      <c r="BA232" s="7"/>
      <c r="BB232" s="7"/>
      <c r="BC232" s="7"/>
      <c r="BD232" s="7"/>
      <c r="BE232" s="7"/>
      <c r="BF232" s="7"/>
      <c r="BG232" s="35"/>
      <c r="BH232" s="7"/>
      <c r="BI232" s="7"/>
      <c r="BJ232" s="7"/>
      <c r="BK232" s="7"/>
      <c r="BL232" s="7"/>
      <c r="BM232" s="36"/>
      <c r="BN232" s="36"/>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row>
    <row r="233">
      <c r="A233" s="7"/>
      <c r="B233" s="7"/>
      <c r="C233" s="7"/>
      <c r="D233" s="7"/>
      <c r="E233" s="7"/>
      <c r="F233" s="7"/>
      <c r="G233" s="7"/>
      <c r="H233" s="7"/>
      <c r="I233" s="7"/>
      <c r="J233" s="7"/>
      <c r="K233" s="7"/>
      <c r="L233" s="7"/>
      <c r="M233" s="33"/>
      <c r="N233" s="33"/>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34"/>
      <c r="AX233" s="7"/>
      <c r="AY233" s="7"/>
      <c r="AZ233" s="7"/>
      <c r="BA233" s="7"/>
      <c r="BB233" s="7"/>
      <c r="BC233" s="7"/>
      <c r="BD233" s="7"/>
      <c r="BE233" s="7"/>
      <c r="BF233" s="7"/>
      <c r="BG233" s="35"/>
      <c r="BH233" s="7"/>
      <c r="BI233" s="7"/>
      <c r="BJ233" s="7"/>
      <c r="BK233" s="7"/>
      <c r="BL233" s="7"/>
      <c r="BM233" s="36"/>
      <c r="BN233" s="36"/>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row>
    <row r="234">
      <c r="A234" s="7"/>
      <c r="B234" s="7"/>
      <c r="C234" s="7"/>
      <c r="D234" s="7"/>
      <c r="E234" s="7"/>
      <c r="F234" s="7"/>
      <c r="G234" s="7"/>
      <c r="H234" s="7"/>
      <c r="I234" s="7"/>
      <c r="J234" s="7"/>
      <c r="K234" s="7"/>
      <c r="L234" s="7"/>
      <c r="M234" s="33"/>
      <c r="N234" s="33"/>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34"/>
      <c r="AX234" s="7"/>
      <c r="AY234" s="7"/>
      <c r="AZ234" s="7"/>
      <c r="BA234" s="7"/>
      <c r="BB234" s="7"/>
      <c r="BC234" s="7"/>
      <c r="BD234" s="7"/>
      <c r="BE234" s="7"/>
      <c r="BF234" s="7"/>
      <c r="BG234" s="35"/>
      <c r="BH234" s="7"/>
      <c r="BI234" s="7"/>
      <c r="BJ234" s="7"/>
      <c r="BK234" s="7"/>
      <c r="BL234" s="7"/>
      <c r="BM234" s="36"/>
      <c r="BN234" s="36"/>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row>
    <row r="235">
      <c r="A235" s="7"/>
      <c r="B235" s="7"/>
      <c r="C235" s="7"/>
      <c r="D235" s="7"/>
      <c r="E235" s="7"/>
      <c r="F235" s="7"/>
      <c r="G235" s="7"/>
      <c r="H235" s="7"/>
      <c r="I235" s="7"/>
      <c r="J235" s="7"/>
      <c r="K235" s="7"/>
      <c r="L235" s="7"/>
      <c r="M235" s="33"/>
      <c r="N235" s="33"/>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34"/>
      <c r="AX235" s="7"/>
      <c r="AY235" s="7"/>
      <c r="AZ235" s="7"/>
      <c r="BA235" s="7"/>
      <c r="BB235" s="7"/>
      <c r="BC235" s="7"/>
      <c r="BD235" s="7"/>
      <c r="BE235" s="7"/>
      <c r="BF235" s="7"/>
      <c r="BG235" s="35"/>
      <c r="BH235" s="7"/>
      <c r="BI235" s="7"/>
      <c r="BJ235" s="7"/>
      <c r="BK235" s="7"/>
      <c r="BL235" s="7"/>
      <c r="BM235" s="36"/>
      <c r="BN235" s="36"/>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row>
    <row r="236">
      <c r="A236" s="7"/>
      <c r="B236" s="7"/>
      <c r="C236" s="7"/>
      <c r="D236" s="7"/>
      <c r="E236" s="7"/>
      <c r="F236" s="7"/>
      <c r="G236" s="7"/>
      <c r="H236" s="7"/>
      <c r="I236" s="7"/>
      <c r="J236" s="7"/>
      <c r="K236" s="7"/>
      <c r="L236" s="7"/>
      <c r="M236" s="33"/>
      <c r="N236" s="33"/>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34"/>
      <c r="AX236" s="7"/>
      <c r="AY236" s="7"/>
      <c r="AZ236" s="7"/>
      <c r="BA236" s="7"/>
      <c r="BB236" s="7"/>
      <c r="BC236" s="7"/>
      <c r="BD236" s="7"/>
      <c r="BE236" s="7"/>
      <c r="BF236" s="7"/>
      <c r="BG236" s="35"/>
      <c r="BH236" s="7"/>
      <c r="BI236" s="7"/>
      <c r="BJ236" s="7"/>
      <c r="BK236" s="7"/>
      <c r="BL236" s="7"/>
      <c r="BM236" s="36"/>
      <c r="BN236" s="36"/>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row>
    <row r="237">
      <c r="A237" s="7"/>
      <c r="B237" s="7"/>
      <c r="C237" s="7"/>
      <c r="D237" s="7"/>
      <c r="E237" s="7"/>
      <c r="F237" s="7"/>
      <c r="G237" s="7"/>
      <c r="H237" s="7"/>
      <c r="I237" s="7"/>
      <c r="J237" s="7"/>
      <c r="K237" s="7"/>
      <c r="L237" s="7"/>
      <c r="M237" s="33"/>
      <c r="N237" s="33"/>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34"/>
      <c r="AX237" s="7"/>
      <c r="AY237" s="7"/>
      <c r="AZ237" s="7"/>
      <c r="BA237" s="7"/>
      <c r="BB237" s="7"/>
      <c r="BC237" s="7"/>
      <c r="BD237" s="7"/>
      <c r="BE237" s="7"/>
      <c r="BF237" s="7"/>
      <c r="BG237" s="35"/>
      <c r="BH237" s="7"/>
      <c r="BI237" s="7"/>
      <c r="BJ237" s="7"/>
      <c r="BK237" s="7"/>
      <c r="BL237" s="7"/>
      <c r="BM237" s="36"/>
      <c r="BN237" s="36"/>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row>
    <row r="238">
      <c r="A238" s="7"/>
      <c r="B238" s="7"/>
      <c r="C238" s="7"/>
      <c r="D238" s="7"/>
      <c r="E238" s="7"/>
      <c r="F238" s="7"/>
      <c r="G238" s="7"/>
      <c r="H238" s="7"/>
      <c r="I238" s="7"/>
      <c r="J238" s="7"/>
      <c r="K238" s="7"/>
      <c r="L238" s="7"/>
      <c r="M238" s="33"/>
      <c r="N238" s="33"/>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34"/>
      <c r="AX238" s="7"/>
      <c r="AY238" s="7"/>
      <c r="AZ238" s="7"/>
      <c r="BA238" s="7"/>
      <c r="BB238" s="7"/>
      <c r="BC238" s="7"/>
      <c r="BD238" s="7"/>
      <c r="BE238" s="7"/>
      <c r="BF238" s="7"/>
      <c r="BG238" s="35"/>
      <c r="BH238" s="7"/>
      <c r="BI238" s="7"/>
      <c r="BJ238" s="7"/>
      <c r="BK238" s="7"/>
      <c r="BL238" s="7"/>
      <c r="BM238" s="36"/>
      <c r="BN238" s="36"/>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row>
    <row r="239">
      <c r="A239" s="7"/>
      <c r="B239" s="7"/>
      <c r="C239" s="7"/>
      <c r="D239" s="7"/>
      <c r="E239" s="7"/>
      <c r="F239" s="7"/>
      <c r="G239" s="7"/>
      <c r="H239" s="7"/>
      <c r="I239" s="7"/>
      <c r="J239" s="7"/>
      <c r="K239" s="7"/>
      <c r="L239" s="7"/>
      <c r="M239" s="33"/>
      <c r="N239" s="33"/>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34"/>
      <c r="AX239" s="7"/>
      <c r="AY239" s="7"/>
      <c r="AZ239" s="7"/>
      <c r="BA239" s="7"/>
      <c r="BB239" s="7"/>
      <c r="BC239" s="7"/>
      <c r="BD239" s="7"/>
      <c r="BE239" s="7"/>
      <c r="BF239" s="7"/>
      <c r="BG239" s="35"/>
      <c r="BH239" s="7"/>
      <c r="BI239" s="7"/>
      <c r="BJ239" s="7"/>
      <c r="BK239" s="7"/>
      <c r="BL239" s="7"/>
      <c r="BM239" s="36"/>
      <c r="BN239" s="36"/>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row>
    <row r="240">
      <c r="A240" s="7"/>
      <c r="B240" s="7"/>
      <c r="C240" s="7"/>
      <c r="D240" s="7"/>
      <c r="E240" s="7"/>
      <c r="F240" s="7"/>
      <c r="G240" s="7"/>
      <c r="H240" s="7"/>
      <c r="I240" s="7"/>
      <c r="J240" s="7"/>
      <c r="K240" s="7"/>
      <c r="L240" s="7"/>
      <c r="M240" s="33"/>
      <c r="N240" s="33"/>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34"/>
      <c r="AX240" s="7"/>
      <c r="AY240" s="7"/>
      <c r="AZ240" s="7"/>
      <c r="BA240" s="7"/>
      <c r="BB240" s="7"/>
      <c r="BC240" s="7"/>
      <c r="BD240" s="7"/>
      <c r="BE240" s="7"/>
      <c r="BF240" s="7"/>
      <c r="BG240" s="35"/>
      <c r="BH240" s="7"/>
      <c r="BI240" s="7"/>
      <c r="BJ240" s="7"/>
      <c r="BK240" s="7"/>
      <c r="BL240" s="7"/>
      <c r="BM240" s="36"/>
      <c r="BN240" s="36"/>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row>
    <row r="241">
      <c r="A241" s="7"/>
      <c r="B241" s="7"/>
      <c r="C241" s="7"/>
      <c r="D241" s="7"/>
      <c r="E241" s="7"/>
      <c r="F241" s="7"/>
      <c r="G241" s="7"/>
      <c r="H241" s="7"/>
      <c r="I241" s="7"/>
      <c r="J241" s="7"/>
      <c r="K241" s="7"/>
      <c r="L241" s="7"/>
      <c r="M241" s="33"/>
      <c r="N241" s="33"/>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34"/>
      <c r="AX241" s="7"/>
      <c r="AY241" s="7"/>
      <c r="AZ241" s="7"/>
      <c r="BA241" s="7"/>
      <c r="BB241" s="7"/>
      <c r="BC241" s="7"/>
      <c r="BD241" s="7"/>
      <c r="BE241" s="7"/>
      <c r="BF241" s="7"/>
      <c r="BG241" s="35"/>
      <c r="BH241" s="7"/>
      <c r="BI241" s="7"/>
      <c r="BJ241" s="7"/>
      <c r="BK241" s="7"/>
      <c r="BL241" s="7"/>
      <c r="BM241" s="36"/>
      <c r="BN241" s="36"/>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row>
    <row r="242">
      <c r="A242" s="7"/>
      <c r="B242" s="7"/>
      <c r="C242" s="7"/>
      <c r="D242" s="7"/>
      <c r="E242" s="7"/>
      <c r="F242" s="7"/>
      <c r="G242" s="7"/>
      <c r="H242" s="7"/>
      <c r="I242" s="7"/>
      <c r="J242" s="7"/>
      <c r="K242" s="7"/>
      <c r="L242" s="7"/>
      <c r="M242" s="33"/>
      <c r="N242" s="33"/>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34"/>
      <c r="AX242" s="7"/>
      <c r="AY242" s="7"/>
      <c r="AZ242" s="7"/>
      <c r="BA242" s="7"/>
      <c r="BB242" s="7"/>
      <c r="BC242" s="7"/>
      <c r="BD242" s="7"/>
      <c r="BE242" s="7"/>
      <c r="BF242" s="7"/>
      <c r="BG242" s="35"/>
      <c r="BH242" s="7"/>
      <c r="BI242" s="7"/>
      <c r="BJ242" s="7"/>
      <c r="BK242" s="7"/>
      <c r="BL242" s="7"/>
      <c r="BM242" s="36"/>
      <c r="BN242" s="36"/>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row>
    <row r="243">
      <c r="A243" s="7"/>
      <c r="B243" s="7"/>
      <c r="C243" s="7"/>
      <c r="D243" s="7"/>
      <c r="E243" s="7"/>
      <c r="F243" s="7"/>
      <c r="G243" s="7"/>
      <c r="H243" s="7"/>
      <c r="I243" s="7"/>
      <c r="J243" s="7"/>
      <c r="K243" s="7"/>
      <c r="L243" s="7"/>
      <c r="M243" s="33"/>
      <c r="N243" s="33"/>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34"/>
      <c r="AX243" s="7"/>
      <c r="AY243" s="7"/>
      <c r="AZ243" s="7"/>
      <c r="BA243" s="7"/>
      <c r="BB243" s="7"/>
      <c r="BC243" s="7"/>
      <c r="BD243" s="7"/>
      <c r="BE243" s="7"/>
      <c r="BF243" s="7"/>
      <c r="BG243" s="35"/>
      <c r="BH243" s="7"/>
      <c r="BI243" s="7"/>
      <c r="BJ243" s="7"/>
      <c r="BK243" s="7"/>
      <c r="BL243" s="7"/>
      <c r="BM243" s="36"/>
      <c r="BN243" s="36"/>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row>
    <row r="244">
      <c r="A244" s="7"/>
      <c r="B244" s="7"/>
      <c r="C244" s="7"/>
      <c r="D244" s="7"/>
      <c r="E244" s="7"/>
      <c r="F244" s="7"/>
      <c r="G244" s="7"/>
      <c r="H244" s="7"/>
      <c r="I244" s="7"/>
      <c r="J244" s="7"/>
      <c r="K244" s="7"/>
      <c r="L244" s="7"/>
      <c r="M244" s="33"/>
      <c r="N244" s="33"/>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34"/>
      <c r="AX244" s="7"/>
      <c r="AY244" s="7"/>
      <c r="AZ244" s="7"/>
      <c r="BA244" s="7"/>
      <c r="BB244" s="7"/>
      <c r="BC244" s="7"/>
      <c r="BD244" s="7"/>
      <c r="BE244" s="7"/>
      <c r="BF244" s="7"/>
      <c r="BG244" s="35"/>
      <c r="BH244" s="7"/>
      <c r="BI244" s="7"/>
      <c r="BJ244" s="7"/>
      <c r="BK244" s="7"/>
      <c r="BL244" s="7"/>
      <c r="BM244" s="36"/>
      <c r="BN244" s="36"/>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row>
    <row r="245">
      <c r="A245" s="7"/>
      <c r="B245" s="7"/>
      <c r="C245" s="7"/>
      <c r="D245" s="7"/>
      <c r="E245" s="7"/>
      <c r="F245" s="7"/>
      <c r="G245" s="7"/>
      <c r="H245" s="7"/>
      <c r="I245" s="7"/>
      <c r="J245" s="7"/>
      <c r="K245" s="7"/>
      <c r="L245" s="7"/>
      <c r="M245" s="33"/>
      <c r="N245" s="33"/>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34"/>
      <c r="AX245" s="7"/>
      <c r="AY245" s="7"/>
      <c r="AZ245" s="7"/>
      <c r="BA245" s="7"/>
      <c r="BB245" s="7"/>
      <c r="BC245" s="7"/>
      <c r="BD245" s="7"/>
      <c r="BE245" s="7"/>
      <c r="BF245" s="7"/>
      <c r="BG245" s="35"/>
      <c r="BH245" s="7"/>
      <c r="BI245" s="7"/>
      <c r="BJ245" s="7"/>
      <c r="BK245" s="7"/>
      <c r="BL245" s="7"/>
      <c r="BM245" s="36"/>
      <c r="BN245" s="36"/>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row>
    <row r="246">
      <c r="A246" s="7"/>
      <c r="B246" s="7"/>
      <c r="C246" s="7"/>
      <c r="D246" s="7"/>
      <c r="E246" s="7"/>
      <c r="F246" s="7"/>
      <c r="G246" s="7"/>
      <c r="H246" s="7"/>
      <c r="I246" s="7"/>
      <c r="J246" s="7"/>
      <c r="K246" s="7"/>
      <c r="L246" s="7"/>
      <c r="M246" s="33"/>
      <c r="N246" s="33"/>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34"/>
      <c r="AX246" s="7"/>
      <c r="AY246" s="7"/>
      <c r="AZ246" s="7"/>
      <c r="BA246" s="7"/>
      <c r="BB246" s="7"/>
      <c r="BC246" s="7"/>
      <c r="BD246" s="7"/>
      <c r="BE246" s="7"/>
      <c r="BF246" s="7"/>
      <c r="BG246" s="35"/>
      <c r="BH246" s="7"/>
      <c r="BI246" s="7"/>
      <c r="BJ246" s="7"/>
      <c r="BK246" s="7"/>
      <c r="BL246" s="7"/>
      <c r="BM246" s="36"/>
      <c r="BN246" s="36"/>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row>
    <row r="247">
      <c r="A247" s="7"/>
      <c r="B247" s="7"/>
      <c r="C247" s="7"/>
      <c r="D247" s="7"/>
      <c r="E247" s="7"/>
      <c r="F247" s="7"/>
      <c r="G247" s="7"/>
      <c r="H247" s="7"/>
      <c r="I247" s="7"/>
      <c r="J247" s="7"/>
      <c r="K247" s="7"/>
      <c r="L247" s="7"/>
      <c r="M247" s="33"/>
      <c r="N247" s="33"/>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34"/>
      <c r="AX247" s="7"/>
      <c r="AY247" s="7"/>
      <c r="AZ247" s="7"/>
      <c r="BA247" s="7"/>
      <c r="BB247" s="7"/>
      <c r="BC247" s="7"/>
      <c r="BD247" s="7"/>
      <c r="BE247" s="7"/>
      <c r="BF247" s="7"/>
      <c r="BG247" s="35"/>
      <c r="BH247" s="7"/>
      <c r="BI247" s="7"/>
      <c r="BJ247" s="7"/>
      <c r="BK247" s="7"/>
      <c r="BL247" s="7"/>
      <c r="BM247" s="36"/>
      <c r="BN247" s="36"/>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row>
    <row r="248">
      <c r="A248" s="7"/>
      <c r="B248" s="7"/>
      <c r="C248" s="7"/>
      <c r="D248" s="7"/>
      <c r="E248" s="7"/>
      <c r="F248" s="7"/>
      <c r="G248" s="7"/>
      <c r="H248" s="7"/>
      <c r="I248" s="7"/>
      <c r="J248" s="7"/>
      <c r="K248" s="7"/>
      <c r="L248" s="7"/>
      <c r="M248" s="33"/>
      <c r="N248" s="33"/>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34"/>
      <c r="AX248" s="7"/>
      <c r="AY248" s="7"/>
      <c r="AZ248" s="7"/>
      <c r="BA248" s="7"/>
      <c r="BB248" s="7"/>
      <c r="BC248" s="7"/>
      <c r="BD248" s="7"/>
      <c r="BE248" s="7"/>
      <c r="BF248" s="7"/>
      <c r="BG248" s="35"/>
      <c r="BH248" s="7"/>
      <c r="BI248" s="7"/>
      <c r="BJ248" s="7"/>
      <c r="BK248" s="7"/>
      <c r="BL248" s="7"/>
      <c r="BM248" s="36"/>
      <c r="BN248" s="36"/>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row>
    <row r="249">
      <c r="A249" s="7"/>
      <c r="B249" s="7"/>
      <c r="C249" s="7"/>
      <c r="D249" s="7"/>
      <c r="E249" s="7"/>
      <c r="F249" s="7"/>
      <c r="G249" s="7"/>
      <c r="H249" s="7"/>
      <c r="I249" s="7"/>
      <c r="J249" s="7"/>
      <c r="K249" s="7"/>
      <c r="L249" s="7"/>
      <c r="M249" s="33"/>
      <c r="N249" s="33"/>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34"/>
      <c r="AX249" s="7"/>
      <c r="AY249" s="7"/>
      <c r="AZ249" s="7"/>
      <c r="BA249" s="7"/>
      <c r="BB249" s="7"/>
      <c r="BC249" s="7"/>
      <c r="BD249" s="7"/>
      <c r="BE249" s="7"/>
      <c r="BF249" s="7"/>
      <c r="BG249" s="35"/>
      <c r="BH249" s="7"/>
      <c r="BI249" s="7"/>
      <c r="BJ249" s="7"/>
      <c r="BK249" s="7"/>
      <c r="BL249" s="7"/>
      <c r="BM249" s="36"/>
      <c r="BN249" s="36"/>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row>
    <row r="250">
      <c r="A250" s="7"/>
      <c r="B250" s="7"/>
      <c r="C250" s="7"/>
      <c r="D250" s="7"/>
      <c r="E250" s="7"/>
      <c r="F250" s="7"/>
      <c r="G250" s="7"/>
      <c r="H250" s="7"/>
      <c r="I250" s="7"/>
      <c r="J250" s="7"/>
      <c r="K250" s="7"/>
      <c r="L250" s="7"/>
      <c r="M250" s="33"/>
      <c r="N250" s="33"/>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34"/>
      <c r="AX250" s="7"/>
      <c r="AY250" s="7"/>
      <c r="AZ250" s="7"/>
      <c r="BA250" s="7"/>
      <c r="BB250" s="7"/>
      <c r="BC250" s="7"/>
      <c r="BD250" s="7"/>
      <c r="BE250" s="7"/>
      <c r="BF250" s="7"/>
      <c r="BG250" s="35"/>
      <c r="BH250" s="7"/>
      <c r="BI250" s="7"/>
      <c r="BJ250" s="7"/>
      <c r="BK250" s="7"/>
      <c r="BL250" s="7"/>
      <c r="BM250" s="36"/>
      <c r="BN250" s="36"/>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row>
    <row r="251">
      <c r="A251" s="7"/>
      <c r="B251" s="7"/>
      <c r="C251" s="7"/>
      <c r="D251" s="7"/>
      <c r="E251" s="7"/>
      <c r="F251" s="7"/>
      <c r="G251" s="7"/>
      <c r="H251" s="7"/>
      <c r="I251" s="7"/>
      <c r="J251" s="7"/>
      <c r="K251" s="7"/>
      <c r="L251" s="7"/>
      <c r="M251" s="33"/>
      <c r="N251" s="33"/>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34"/>
      <c r="AX251" s="7"/>
      <c r="AY251" s="7"/>
      <c r="AZ251" s="7"/>
      <c r="BA251" s="7"/>
      <c r="BB251" s="7"/>
      <c r="BC251" s="7"/>
      <c r="BD251" s="7"/>
      <c r="BE251" s="7"/>
      <c r="BF251" s="7"/>
      <c r="BG251" s="35"/>
      <c r="BH251" s="7"/>
      <c r="BI251" s="7"/>
      <c r="BJ251" s="7"/>
      <c r="BK251" s="7"/>
      <c r="BL251" s="7"/>
      <c r="BM251" s="36"/>
      <c r="BN251" s="36"/>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row>
    <row r="252">
      <c r="A252" s="7"/>
      <c r="B252" s="7"/>
      <c r="C252" s="7"/>
      <c r="D252" s="7"/>
      <c r="E252" s="7"/>
      <c r="F252" s="7"/>
      <c r="G252" s="7"/>
      <c r="H252" s="7"/>
      <c r="I252" s="7"/>
      <c r="J252" s="7"/>
      <c r="K252" s="7"/>
      <c r="L252" s="7"/>
      <c r="M252" s="33"/>
      <c r="N252" s="33"/>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34"/>
      <c r="AX252" s="7"/>
      <c r="AY252" s="7"/>
      <c r="AZ252" s="7"/>
      <c r="BA252" s="7"/>
      <c r="BB252" s="7"/>
      <c r="BC252" s="7"/>
      <c r="BD252" s="7"/>
      <c r="BE252" s="7"/>
      <c r="BF252" s="7"/>
      <c r="BG252" s="35"/>
      <c r="BH252" s="7"/>
      <c r="BI252" s="7"/>
      <c r="BJ252" s="7"/>
      <c r="BK252" s="7"/>
      <c r="BL252" s="7"/>
      <c r="BM252" s="36"/>
      <c r="BN252" s="36"/>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row>
    <row r="253">
      <c r="A253" s="7"/>
      <c r="B253" s="7"/>
      <c r="C253" s="7"/>
      <c r="D253" s="7"/>
      <c r="E253" s="7"/>
      <c r="F253" s="7"/>
      <c r="G253" s="7"/>
      <c r="H253" s="7"/>
      <c r="I253" s="7"/>
      <c r="J253" s="7"/>
      <c r="K253" s="7"/>
      <c r="L253" s="7"/>
      <c r="M253" s="33"/>
      <c r="N253" s="33"/>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34"/>
      <c r="AX253" s="7"/>
      <c r="AY253" s="7"/>
      <c r="AZ253" s="7"/>
      <c r="BA253" s="7"/>
      <c r="BB253" s="7"/>
      <c r="BC253" s="7"/>
      <c r="BD253" s="7"/>
      <c r="BE253" s="7"/>
      <c r="BF253" s="7"/>
      <c r="BG253" s="35"/>
      <c r="BH253" s="7"/>
      <c r="BI253" s="7"/>
      <c r="BJ253" s="7"/>
      <c r="BK253" s="7"/>
      <c r="BL253" s="7"/>
      <c r="BM253" s="36"/>
      <c r="BN253" s="36"/>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row>
    <row r="254">
      <c r="A254" s="7"/>
      <c r="B254" s="7"/>
      <c r="C254" s="7"/>
      <c r="D254" s="7"/>
      <c r="E254" s="7"/>
      <c r="F254" s="7"/>
      <c r="G254" s="7"/>
      <c r="H254" s="7"/>
      <c r="I254" s="7"/>
      <c r="J254" s="7"/>
      <c r="K254" s="7"/>
      <c r="L254" s="7"/>
      <c r="M254" s="33"/>
      <c r="N254" s="33"/>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34"/>
      <c r="AX254" s="7"/>
      <c r="AY254" s="7"/>
      <c r="AZ254" s="7"/>
      <c r="BA254" s="7"/>
      <c r="BB254" s="7"/>
      <c r="BC254" s="7"/>
      <c r="BD254" s="7"/>
      <c r="BE254" s="7"/>
      <c r="BF254" s="7"/>
      <c r="BG254" s="35"/>
      <c r="BH254" s="7"/>
      <c r="BI254" s="7"/>
      <c r="BJ254" s="7"/>
      <c r="BK254" s="7"/>
      <c r="BL254" s="7"/>
      <c r="BM254" s="36"/>
      <c r="BN254" s="36"/>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row>
    <row r="255">
      <c r="A255" s="7"/>
      <c r="B255" s="7"/>
      <c r="C255" s="7"/>
      <c r="D255" s="7"/>
      <c r="E255" s="7"/>
      <c r="F255" s="7"/>
      <c r="G255" s="7"/>
      <c r="H255" s="7"/>
      <c r="I255" s="7"/>
      <c r="J255" s="7"/>
      <c r="K255" s="7"/>
      <c r="L255" s="7"/>
      <c r="M255" s="33"/>
      <c r="N255" s="33"/>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34"/>
      <c r="AX255" s="7"/>
      <c r="AY255" s="7"/>
      <c r="AZ255" s="7"/>
      <c r="BA255" s="7"/>
      <c r="BB255" s="7"/>
      <c r="BC255" s="7"/>
      <c r="BD255" s="7"/>
      <c r="BE255" s="7"/>
      <c r="BF255" s="7"/>
      <c r="BG255" s="35"/>
      <c r="BH255" s="7"/>
      <c r="BI255" s="7"/>
      <c r="BJ255" s="7"/>
      <c r="BK255" s="7"/>
      <c r="BL255" s="7"/>
      <c r="BM255" s="36"/>
      <c r="BN255" s="36"/>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row>
    <row r="256">
      <c r="A256" s="7"/>
      <c r="B256" s="7"/>
      <c r="C256" s="7"/>
      <c r="D256" s="7"/>
      <c r="E256" s="7"/>
      <c r="F256" s="7"/>
      <c r="G256" s="7"/>
      <c r="H256" s="7"/>
      <c r="I256" s="7"/>
      <c r="J256" s="7"/>
      <c r="K256" s="7"/>
      <c r="L256" s="7"/>
      <c r="M256" s="33"/>
      <c r="N256" s="33"/>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34"/>
      <c r="AX256" s="7"/>
      <c r="AY256" s="7"/>
      <c r="AZ256" s="7"/>
      <c r="BA256" s="7"/>
      <c r="BB256" s="7"/>
      <c r="BC256" s="7"/>
      <c r="BD256" s="7"/>
      <c r="BE256" s="7"/>
      <c r="BF256" s="7"/>
      <c r="BG256" s="35"/>
      <c r="BH256" s="7"/>
      <c r="BI256" s="7"/>
      <c r="BJ256" s="7"/>
      <c r="BK256" s="7"/>
      <c r="BL256" s="7"/>
      <c r="BM256" s="36"/>
      <c r="BN256" s="36"/>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row>
    <row r="257">
      <c r="A257" s="7"/>
      <c r="B257" s="7"/>
      <c r="C257" s="7"/>
      <c r="D257" s="7"/>
      <c r="E257" s="7"/>
      <c r="F257" s="7"/>
      <c r="G257" s="7"/>
      <c r="H257" s="7"/>
      <c r="I257" s="7"/>
      <c r="J257" s="7"/>
      <c r="K257" s="7"/>
      <c r="L257" s="7"/>
      <c r="M257" s="33"/>
      <c r="N257" s="33"/>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34"/>
      <c r="AX257" s="7"/>
      <c r="AY257" s="7"/>
      <c r="AZ257" s="7"/>
      <c r="BA257" s="7"/>
      <c r="BB257" s="7"/>
      <c r="BC257" s="7"/>
      <c r="BD257" s="7"/>
      <c r="BE257" s="7"/>
      <c r="BF257" s="7"/>
      <c r="BG257" s="35"/>
      <c r="BH257" s="7"/>
      <c r="BI257" s="7"/>
      <c r="BJ257" s="7"/>
      <c r="BK257" s="7"/>
      <c r="BL257" s="7"/>
      <c r="BM257" s="36"/>
      <c r="BN257" s="36"/>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row>
    <row r="258">
      <c r="A258" s="7"/>
      <c r="B258" s="7"/>
      <c r="C258" s="7"/>
      <c r="D258" s="7"/>
      <c r="E258" s="7"/>
      <c r="F258" s="7"/>
      <c r="G258" s="7"/>
      <c r="H258" s="7"/>
      <c r="I258" s="7"/>
      <c r="J258" s="7"/>
      <c r="K258" s="7"/>
      <c r="L258" s="7"/>
      <c r="M258" s="33"/>
      <c r="N258" s="33"/>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34"/>
      <c r="AX258" s="7"/>
      <c r="AY258" s="7"/>
      <c r="AZ258" s="7"/>
      <c r="BA258" s="7"/>
      <c r="BB258" s="7"/>
      <c r="BC258" s="7"/>
      <c r="BD258" s="7"/>
      <c r="BE258" s="7"/>
      <c r="BF258" s="7"/>
      <c r="BG258" s="35"/>
      <c r="BH258" s="7"/>
      <c r="BI258" s="7"/>
      <c r="BJ258" s="7"/>
      <c r="BK258" s="7"/>
      <c r="BL258" s="7"/>
      <c r="BM258" s="36"/>
      <c r="BN258" s="36"/>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row>
    <row r="259">
      <c r="A259" s="7"/>
      <c r="B259" s="7"/>
      <c r="C259" s="7"/>
      <c r="D259" s="7"/>
      <c r="E259" s="7"/>
      <c r="F259" s="7"/>
      <c r="G259" s="7"/>
      <c r="H259" s="7"/>
      <c r="I259" s="7"/>
      <c r="J259" s="7"/>
      <c r="K259" s="7"/>
      <c r="L259" s="7"/>
      <c r="M259" s="33"/>
      <c r="N259" s="33"/>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34"/>
      <c r="AX259" s="7"/>
      <c r="AY259" s="7"/>
      <c r="AZ259" s="7"/>
      <c r="BA259" s="7"/>
      <c r="BB259" s="7"/>
      <c r="BC259" s="7"/>
      <c r="BD259" s="7"/>
      <c r="BE259" s="7"/>
      <c r="BF259" s="7"/>
      <c r="BG259" s="35"/>
      <c r="BH259" s="7"/>
      <c r="BI259" s="7"/>
      <c r="BJ259" s="7"/>
      <c r="BK259" s="7"/>
      <c r="BL259" s="7"/>
      <c r="BM259" s="36"/>
      <c r="BN259" s="36"/>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row>
    <row r="260">
      <c r="A260" s="7"/>
      <c r="B260" s="7"/>
      <c r="C260" s="7"/>
      <c r="D260" s="7"/>
      <c r="E260" s="7"/>
      <c r="F260" s="7"/>
      <c r="G260" s="7"/>
      <c r="H260" s="7"/>
      <c r="I260" s="7"/>
      <c r="J260" s="7"/>
      <c r="K260" s="7"/>
      <c r="L260" s="7"/>
      <c r="M260" s="33"/>
      <c r="N260" s="33"/>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34"/>
      <c r="AX260" s="7"/>
      <c r="AY260" s="7"/>
      <c r="AZ260" s="7"/>
      <c r="BA260" s="7"/>
      <c r="BB260" s="7"/>
      <c r="BC260" s="7"/>
      <c r="BD260" s="7"/>
      <c r="BE260" s="7"/>
      <c r="BF260" s="7"/>
      <c r="BG260" s="35"/>
      <c r="BH260" s="7"/>
      <c r="BI260" s="7"/>
      <c r="BJ260" s="7"/>
      <c r="BK260" s="7"/>
      <c r="BL260" s="7"/>
      <c r="BM260" s="36"/>
      <c r="BN260" s="36"/>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row>
    <row r="261">
      <c r="A261" s="7"/>
      <c r="B261" s="7"/>
      <c r="C261" s="7"/>
      <c r="D261" s="7"/>
      <c r="E261" s="7"/>
      <c r="F261" s="7"/>
      <c r="G261" s="7"/>
      <c r="H261" s="7"/>
      <c r="I261" s="7"/>
      <c r="J261" s="7"/>
      <c r="K261" s="7"/>
      <c r="L261" s="7"/>
      <c r="M261" s="33"/>
      <c r="N261" s="33"/>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34"/>
      <c r="AX261" s="7"/>
      <c r="AY261" s="7"/>
      <c r="AZ261" s="7"/>
      <c r="BA261" s="7"/>
      <c r="BB261" s="7"/>
      <c r="BC261" s="7"/>
      <c r="BD261" s="7"/>
      <c r="BE261" s="7"/>
      <c r="BF261" s="7"/>
      <c r="BG261" s="35"/>
      <c r="BH261" s="7"/>
      <c r="BI261" s="7"/>
      <c r="BJ261" s="7"/>
      <c r="BK261" s="7"/>
      <c r="BL261" s="7"/>
      <c r="BM261" s="36"/>
      <c r="BN261" s="36"/>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row>
    <row r="262">
      <c r="A262" s="7"/>
      <c r="B262" s="7"/>
      <c r="C262" s="7"/>
      <c r="D262" s="7"/>
      <c r="E262" s="7"/>
      <c r="F262" s="7"/>
      <c r="G262" s="7"/>
      <c r="H262" s="7"/>
      <c r="I262" s="7"/>
      <c r="J262" s="7"/>
      <c r="K262" s="7"/>
      <c r="L262" s="7"/>
      <c r="M262" s="33"/>
      <c r="N262" s="33"/>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34"/>
      <c r="AX262" s="7"/>
      <c r="AY262" s="7"/>
      <c r="AZ262" s="7"/>
      <c r="BA262" s="7"/>
      <c r="BB262" s="7"/>
      <c r="BC262" s="7"/>
      <c r="BD262" s="7"/>
      <c r="BE262" s="7"/>
      <c r="BF262" s="7"/>
      <c r="BG262" s="35"/>
      <c r="BH262" s="7"/>
      <c r="BI262" s="7"/>
      <c r="BJ262" s="7"/>
      <c r="BK262" s="7"/>
      <c r="BL262" s="7"/>
      <c r="BM262" s="36"/>
      <c r="BN262" s="36"/>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row>
    <row r="263">
      <c r="A263" s="7"/>
      <c r="B263" s="7"/>
      <c r="C263" s="7"/>
      <c r="D263" s="7"/>
      <c r="E263" s="7"/>
      <c r="F263" s="7"/>
      <c r="G263" s="7"/>
      <c r="H263" s="7"/>
      <c r="I263" s="7"/>
      <c r="J263" s="7"/>
      <c r="K263" s="7"/>
      <c r="L263" s="7"/>
      <c r="M263" s="33"/>
      <c r="N263" s="33"/>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34"/>
      <c r="AX263" s="7"/>
      <c r="AY263" s="7"/>
      <c r="AZ263" s="7"/>
      <c r="BA263" s="7"/>
      <c r="BB263" s="7"/>
      <c r="BC263" s="7"/>
      <c r="BD263" s="7"/>
      <c r="BE263" s="7"/>
      <c r="BF263" s="7"/>
      <c r="BG263" s="35"/>
      <c r="BH263" s="7"/>
      <c r="BI263" s="7"/>
      <c r="BJ263" s="7"/>
      <c r="BK263" s="7"/>
      <c r="BL263" s="7"/>
      <c r="BM263" s="36"/>
      <c r="BN263" s="36"/>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row>
    <row r="264">
      <c r="A264" s="7"/>
      <c r="B264" s="7"/>
      <c r="C264" s="7"/>
      <c r="D264" s="7"/>
      <c r="E264" s="7"/>
      <c r="F264" s="7"/>
      <c r="G264" s="7"/>
      <c r="H264" s="7"/>
      <c r="I264" s="7"/>
      <c r="J264" s="7"/>
      <c r="K264" s="7"/>
      <c r="L264" s="7"/>
      <c r="M264" s="33"/>
      <c r="N264" s="33"/>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34"/>
      <c r="AX264" s="7"/>
      <c r="AY264" s="7"/>
      <c r="AZ264" s="7"/>
      <c r="BA264" s="7"/>
      <c r="BB264" s="7"/>
      <c r="BC264" s="7"/>
      <c r="BD264" s="7"/>
      <c r="BE264" s="7"/>
      <c r="BF264" s="7"/>
      <c r="BG264" s="35"/>
      <c r="BH264" s="7"/>
      <c r="BI264" s="7"/>
      <c r="BJ264" s="7"/>
      <c r="BK264" s="7"/>
      <c r="BL264" s="7"/>
      <c r="BM264" s="36"/>
      <c r="BN264" s="36"/>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row>
    <row r="265">
      <c r="A265" s="7"/>
      <c r="B265" s="7"/>
      <c r="C265" s="7"/>
      <c r="D265" s="7"/>
      <c r="E265" s="7"/>
      <c r="F265" s="7"/>
      <c r="G265" s="7"/>
      <c r="H265" s="7"/>
      <c r="I265" s="7"/>
      <c r="J265" s="7"/>
      <c r="K265" s="7"/>
      <c r="L265" s="7"/>
      <c r="M265" s="33"/>
      <c r="N265" s="33"/>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34"/>
      <c r="AX265" s="7"/>
      <c r="AY265" s="7"/>
      <c r="AZ265" s="7"/>
      <c r="BA265" s="7"/>
      <c r="BB265" s="7"/>
      <c r="BC265" s="7"/>
      <c r="BD265" s="7"/>
      <c r="BE265" s="7"/>
      <c r="BF265" s="7"/>
      <c r="BG265" s="35"/>
      <c r="BH265" s="7"/>
      <c r="BI265" s="7"/>
      <c r="BJ265" s="7"/>
      <c r="BK265" s="7"/>
      <c r="BL265" s="7"/>
      <c r="BM265" s="36"/>
      <c r="BN265" s="36"/>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row>
    <row r="266">
      <c r="A266" s="7"/>
      <c r="B266" s="7"/>
      <c r="C266" s="7"/>
      <c r="D266" s="7"/>
      <c r="E266" s="7"/>
      <c r="F266" s="7"/>
      <c r="G266" s="7"/>
      <c r="H266" s="7"/>
      <c r="I266" s="7"/>
      <c r="J266" s="7"/>
      <c r="K266" s="7"/>
      <c r="L266" s="7"/>
      <c r="M266" s="33"/>
      <c r="N266" s="33"/>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34"/>
      <c r="AX266" s="7"/>
      <c r="AY266" s="7"/>
      <c r="AZ266" s="7"/>
      <c r="BA266" s="7"/>
      <c r="BB266" s="7"/>
      <c r="BC266" s="7"/>
      <c r="BD266" s="7"/>
      <c r="BE266" s="7"/>
      <c r="BF266" s="7"/>
      <c r="BG266" s="35"/>
      <c r="BH266" s="7"/>
      <c r="BI266" s="7"/>
      <c r="BJ266" s="7"/>
      <c r="BK266" s="7"/>
      <c r="BL266" s="7"/>
      <c r="BM266" s="36"/>
      <c r="BN266" s="36"/>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row>
    <row r="267">
      <c r="A267" s="7"/>
      <c r="B267" s="7"/>
      <c r="C267" s="7"/>
      <c r="D267" s="7"/>
      <c r="E267" s="7"/>
      <c r="F267" s="7"/>
      <c r="G267" s="7"/>
      <c r="H267" s="7"/>
      <c r="I267" s="7"/>
      <c r="J267" s="7"/>
      <c r="K267" s="7"/>
      <c r="L267" s="7"/>
      <c r="M267" s="33"/>
      <c r="N267" s="33"/>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34"/>
      <c r="AX267" s="7"/>
      <c r="AY267" s="7"/>
      <c r="AZ267" s="7"/>
      <c r="BA267" s="7"/>
      <c r="BB267" s="7"/>
      <c r="BC267" s="7"/>
      <c r="BD267" s="7"/>
      <c r="BE267" s="7"/>
      <c r="BF267" s="7"/>
      <c r="BG267" s="35"/>
      <c r="BH267" s="7"/>
      <c r="BI267" s="7"/>
      <c r="BJ267" s="7"/>
      <c r="BK267" s="7"/>
      <c r="BL267" s="7"/>
      <c r="BM267" s="36"/>
      <c r="BN267" s="36"/>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row>
    <row r="268">
      <c r="A268" s="7"/>
      <c r="B268" s="7"/>
      <c r="C268" s="7"/>
      <c r="D268" s="7"/>
      <c r="E268" s="7"/>
      <c r="F268" s="7"/>
      <c r="G268" s="7"/>
      <c r="H268" s="7"/>
      <c r="I268" s="7"/>
      <c r="J268" s="7"/>
      <c r="K268" s="7"/>
      <c r="L268" s="7"/>
      <c r="M268" s="33"/>
      <c r="N268" s="33"/>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34"/>
      <c r="AX268" s="7"/>
      <c r="AY268" s="7"/>
      <c r="AZ268" s="7"/>
      <c r="BA268" s="7"/>
      <c r="BB268" s="7"/>
      <c r="BC268" s="7"/>
      <c r="BD268" s="7"/>
      <c r="BE268" s="7"/>
      <c r="BF268" s="7"/>
      <c r="BG268" s="35"/>
      <c r="BH268" s="7"/>
      <c r="BI268" s="7"/>
      <c r="BJ268" s="7"/>
      <c r="BK268" s="7"/>
      <c r="BL268" s="7"/>
      <c r="BM268" s="36"/>
      <c r="BN268" s="36"/>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row>
    <row r="269">
      <c r="A269" s="7"/>
      <c r="B269" s="7"/>
      <c r="C269" s="7"/>
      <c r="D269" s="7"/>
      <c r="E269" s="7"/>
      <c r="F269" s="7"/>
      <c r="G269" s="7"/>
      <c r="H269" s="7"/>
      <c r="I269" s="7"/>
      <c r="J269" s="7"/>
      <c r="K269" s="7"/>
      <c r="L269" s="7"/>
      <c r="M269" s="33"/>
      <c r="N269" s="33"/>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34"/>
      <c r="AX269" s="7"/>
      <c r="AY269" s="7"/>
      <c r="AZ269" s="7"/>
      <c r="BA269" s="7"/>
      <c r="BB269" s="7"/>
      <c r="BC269" s="7"/>
      <c r="BD269" s="7"/>
      <c r="BE269" s="7"/>
      <c r="BF269" s="7"/>
      <c r="BG269" s="35"/>
      <c r="BH269" s="7"/>
      <c r="BI269" s="7"/>
      <c r="BJ269" s="7"/>
      <c r="BK269" s="7"/>
      <c r="BL269" s="7"/>
      <c r="BM269" s="36"/>
      <c r="BN269" s="36"/>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row>
    <row r="270">
      <c r="A270" s="7"/>
      <c r="B270" s="7"/>
      <c r="C270" s="7"/>
      <c r="D270" s="7"/>
      <c r="E270" s="7"/>
      <c r="F270" s="7"/>
      <c r="G270" s="7"/>
      <c r="H270" s="7"/>
      <c r="I270" s="7"/>
      <c r="J270" s="7"/>
      <c r="K270" s="7"/>
      <c r="L270" s="7"/>
      <c r="M270" s="33"/>
      <c r="N270" s="33"/>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34"/>
      <c r="AX270" s="7"/>
      <c r="AY270" s="7"/>
      <c r="AZ270" s="7"/>
      <c r="BA270" s="7"/>
      <c r="BB270" s="7"/>
      <c r="BC270" s="7"/>
      <c r="BD270" s="7"/>
      <c r="BE270" s="7"/>
      <c r="BF270" s="7"/>
      <c r="BG270" s="35"/>
      <c r="BH270" s="7"/>
      <c r="BI270" s="7"/>
      <c r="BJ270" s="7"/>
      <c r="BK270" s="7"/>
      <c r="BL270" s="7"/>
      <c r="BM270" s="36"/>
      <c r="BN270" s="36"/>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row>
    <row r="271">
      <c r="A271" s="7"/>
      <c r="B271" s="7"/>
      <c r="C271" s="7"/>
      <c r="D271" s="7"/>
      <c r="E271" s="7"/>
      <c r="F271" s="7"/>
      <c r="G271" s="7"/>
      <c r="H271" s="7"/>
      <c r="I271" s="7"/>
      <c r="J271" s="7"/>
      <c r="K271" s="7"/>
      <c r="L271" s="7"/>
      <c r="M271" s="33"/>
      <c r="N271" s="33"/>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34"/>
      <c r="AX271" s="7"/>
      <c r="AY271" s="7"/>
      <c r="AZ271" s="7"/>
      <c r="BA271" s="7"/>
      <c r="BB271" s="7"/>
      <c r="BC271" s="7"/>
      <c r="BD271" s="7"/>
      <c r="BE271" s="7"/>
      <c r="BF271" s="7"/>
      <c r="BG271" s="35"/>
      <c r="BH271" s="7"/>
      <c r="BI271" s="7"/>
      <c r="BJ271" s="7"/>
      <c r="BK271" s="7"/>
      <c r="BL271" s="7"/>
      <c r="BM271" s="36"/>
      <c r="BN271" s="36"/>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row>
    <row r="272">
      <c r="A272" s="7"/>
      <c r="B272" s="7"/>
      <c r="C272" s="7"/>
      <c r="D272" s="7"/>
      <c r="E272" s="7"/>
      <c r="F272" s="7"/>
      <c r="G272" s="7"/>
      <c r="H272" s="7"/>
      <c r="I272" s="7"/>
      <c r="J272" s="7"/>
      <c r="K272" s="7"/>
      <c r="L272" s="7"/>
      <c r="M272" s="33"/>
      <c r="N272" s="33"/>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34"/>
      <c r="AX272" s="7"/>
      <c r="AY272" s="7"/>
      <c r="AZ272" s="7"/>
      <c r="BA272" s="7"/>
      <c r="BB272" s="7"/>
      <c r="BC272" s="7"/>
      <c r="BD272" s="7"/>
      <c r="BE272" s="7"/>
      <c r="BF272" s="7"/>
      <c r="BG272" s="35"/>
      <c r="BH272" s="7"/>
      <c r="BI272" s="7"/>
      <c r="BJ272" s="7"/>
      <c r="BK272" s="7"/>
      <c r="BL272" s="7"/>
      <c r="BM272" s="36"/>
      <c r="BN272" s="36"/>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row>
    <row r="273">
      <c r="A273" s="7"/>
      <c r="B273" s="7"/>
      <c r="C273" s="7"/>
      <c r="D273" s="7"/>
      <c r="E273" s="7"/>
      <c r="F273" s="7"/>
      <c r="G273" s="7"/>
      <c r="H273" s="7"/>
      <c r="I273" s="7"/>
      <c r="J273" s="7"/>
      <c r="K273" s="7"/>
      <c r="L273" s="7"/>
      <c r="M273" s="33"/>
      <c r="N273" s="33"/>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34"/>
      <c r="AX273" s="7"/>
      <c r="AY273" s="7"/>
      <c r="AZ273" s="7"/>
      <c r="BA273" s="7"/>
      <c r="BB273" s="7"/>
      <c r="BC273" s="7"/>
      <c r="BD273" s="7"/>
      <c r="BE273" s="7"/>
      <c r="BF273" s="7"/>
      <c r="BG273" s="35"/>
      <c r="BH273" s="7"/>
      <c r="BI273" s="7"/>
      <c r="BJ273" s="7"/>
      <c r="BK273" s="7"/>
      <c r="BL273" s="7"/>
      <c r="BM273" s="36"/>
      <c r="BN273" s="36"/>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row>
    <row r="274">
      <c r="A274" s="7"/>
      <c r="B274" s="7"/>
      <c r="C274" s="7"/>
      <c r="D274" s="7"/>
      <c r="E274" s="7"/>
      <c r="F274" s="7"/>
      <c r="G274" s="7"/>
      <c r="H274" s="7"/>
      <c r="I274" s="7"/>
      <c r="J274" s="7"/>
      <c r="K274" s="7"/>
      <c r="L274" s="7"/>
      <c r="M274" s="33"/>
      <c r="N274" s="33"/>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34"/>
      <c r="AX274" s="7"/>
      <c r="AY274" s="7"/>
      <c r="AZ274" s="7"/>
      <c r="BA274" s="7"/>
      <c r="BB274" s="7"/>
      <c r="BC274" s="7"/>
      <c r="BD274" s="7"/>
      <c r="BE274" s="7"/>
      <c r="BF274" s="7"/>
      <c r="BG274" s="35"/>
      <c r="BH274" s="7"/>
      <c r="BI274" s="7"/>
      <c r="BJ274" s="7"/>
      <c r="BK274" s="7"/>
      <c r="BL274" s="7"/>
      <c r="BM274" s="36"/>
      <c r="BN274" s="36"/>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row>
    <row r="275">
      <c r="A275" s="7"/>
      <c r="B275" s="7"/>
      <c r="C275" s="7"/>
      <c r="D275" s="7"/>
      <c r="E275" s="7"/>
      <c r="F275" s="7"/>
      <c r="G275" s="7"/>
      <c r="H275" s="7"/>
      <c r="I275" s="7"/>
      <c r="J275" s="7"/>
      <c r="K275" s="7"/>
      <c r="L275" s="7"/>
      <c r="M275" s="33"/>
      <c r="N275" s="33"/>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34"/>
      <c r="AX275" s="7"/>
      <c r="AY275" s="7"/>
      <c r="AZ275" s="7"/>
      <c r="BA275" s="7"/>
      <c r="BB275" s="7"/>
      <c r="BC275" s="7"/>
      <c r="BD275" s="7"/>
      <c r="BE275" s="7"/>
      <c r="BF275" s="7"/>
      <c r="BG275" s="35"/>
      <c r="BH275" s="7"/>
      <c r="BI275" s="7"/>
      <c r="BJ275" s="7"/>
      <c r="BK275" s="7"/>
      <c r="BL275" s="7"/>
      <c r="BM275" s="36"/>
      <c r="BN275" s="36"/>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row>
    <row r="276">
      <c r="A276" s="7"/>
      <c r="B276" s="7"/>
      <c r="C276" s="7"/>
      <c r="D276" s="7"/>
      <c r="E276" s="7"/>
      <c r="F276" s="7"/>
      <c r="G276" s="7"/>
      <c r="H276" s="7"/>
      <c r="I276" s="7"/>
      <c r="J276" s="7"/>
      <c r="K276" s="7"/>
      <c r="L276" s="7"/>
      <c r="M276" s="33"/>
      <c r="N276" s="33"/>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34"/>
      <c r="AX276" s="7"/>
      <c r="AY276" s="7"/>
      <c r="AZ276" s="7"/>
      <c r="BA276" s="7"/>
      <c r="BB276" s="7"/>
      <c r="BC276" s="7"/>
      <c r="BD276" s="7"/>
      <c r="BE276" s="7"/>
      <c r="BF276" s="7"/>
      <c r="BG276" s="35"/>
      <c r="BH276" s="7"/>
      <c r="BI276" s="7"/>
      <c r="BJ276" s="7"/>
      <c r="BK276" s="7"/>
      <c r="BL276" s="7"/>
      <c r="BM276" s="36"/>
      <c r="BN276" s="36"/>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row>
    <row r="277">
      <c r="A277" s="7"/>
      <c r="B277" s="7"/>
      <c r="C277" s="7"/>
      <c r="D277" s="7"/>
      <c r="E277" s="7"/>
      <c r="F277" s="7"/>
      <c r="G277" s="7"/>
      <c r="H277" s="7"/>
      <c r="I277" s="7"/>
      <c r="J277" s="7"/>
      <c r="K277" s="7"/>
      <c r="L277" s="7"/>
      <c r="M277" s="33"/>
      <c r="N277" s="33"/>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34"/>
      <c r="AX277" s="7"/>
      <c r="AY277" s="7"/>
      <c r="AZ277" s="7"/>
      <c r="BA277" s="7"/>
      <c r="BB277" s="7"/>
      <c r="BC277" s="7"/>
      <c r="BD277" s="7"/>
      <c r="BE277" s="7"/>
      <c r="BF277" s="7"/>
      <c r="BG277" s="35"/>
      <c r="BH277" s="7"/>
      <c r="BI277" s="7"/>
      <c r="BJ277" s="7"/>
      <c r="BK277" s="7"/>
      <c r="BL277" s="7"/>
      <c r="BM277" s="36"/>
      <c r="BN277" s="36"/>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row>
    <row r="278">
      <c r="A278" s="7"/>
      <c r="B278" s="7"/>
      <c r="C278" s="7"/>
      <c r="D278" s="7"/>
      <c r="E278" s="7"/>
      <c r="F278" s="7"/>
      <c r="G278" s="7"/>
      <c r="H278" s="7"/>
      <c r="I278" s="7"/>
      <c r="J278" s="7"/>
      <c r="K278" s="7"/>
      <c r="L278" s="7"/>
      <c r="M278" s="33"/>
      <c r="N278" s="33"/>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34"/>
      <c r="AX278" s="7"/>
      <c r="AY278" s="7"/>
      <c r="AZ278" s="7"/>
      <c r="BA278" s="7"/>
      <c r="BB278" s="7"/>
      <c r="BC278" s="7"/>
      <c r="BD278" s="7"/>
      <c r="BE278" s="7"/>
      <c r="BF278" s="7"/>
      <c r="BG278" s="35"/>
      <c r="BH278" s="7"/>
      <c r="BI278" s="7"/>
      <c r="BJ278" s="7"/>
      <c r="BK278" s="7"/>
      <c r="BL278" s="7"/>
      <c r="BM278" s="36"/>
      <c r="BN278" s="36"/>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row>
    <row r="279">
      <c r="A279" s="7"/>
      <c r="B279" s="7"/>
      <c r="C279" s="7"/>
      <c r="D279" s="7"/>
      <c r="E279" s="7"/>
      <c r="F279" s="7"/>
      <c r="G279" s="7"/>
      <c r="H279" s="7"/>
      <c r="I279" s="7"/>
      <c r="J279" s="7"/>
      <c r="K279" s="7"/>
      <c r="L279" s="7"/>
      <c r="M279" s="33"/>
      <c r="N279" s="33"/>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34"/>
      <c r="AX279" s="7"/>
      <c r="AY279" s="7"/>
      <c r="AZ279" s="7"/>
      <c r="BA279" s="7"/>
      <c r="BB279" s="7"/>
      <c r="BC279" s="7"/>
      <c r="BD279" s="7"/>
      <c r="BE279" s="7"/>
      <c r="BF279" s="7"/>
      <c r="BG279" s="35"/>
      <c r="BH279" s="7"/>
      <c r="BI279" s="7"/>
      <c r="BJ279" s="7"/>
      <c r="BK279" s="7"/>
      <c r="BL279" s="7"/>
      <c r="BM279" s="36"/>
      <c r="BN279" s="36"/>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row>
    <row r="280">
      <c r="A280" s="7"/>
      <c r="B280" s="7"/>
      <c r="C280" s="7"/>
      <c r="D280" s="7"/>
      <c r="E280" s="7"/>
      <c r="F280" s="7"/>
      <c r="G280" s="7"/>
      <c r="H280" s="7"/>
      <c r="I280" s="7"/>
      <c r="J280" s="7"/>
      <c r="K280" s="7"/>
      <c r="L280" s="7"/>
      <c r="M280" s="33"/>
      <c r="N280" s="33"/>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34"/>
      <c r="AX280" s="7"/>
      <c r="AY280" s="7"/>
      <c r="AZ280" s="7"/>
      <c r="BA280" s="7"/>
      <c r="BB280" s="7"/>
      <c r="BC280" s="7"/>
      <c r="BD280" s="7"/>
      <c r="BE280" s="7"/>
      <c r="BF280" s="7"/>
      <c r="BG280" s="35"/>
      <c r="BH280" s="7"/>
      <c r="BI280" s="7"/>
      <c r="BJ280" s="7"/>
      <c r="BK280" s="7"/>
      <c r="BL280" s="7"/>
      <c r="BM280" s="36"/>
      <c r="BN280" s="36"/>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row>
    <row r="281">
      <c r="A281" s="7"/>
      <c r="B281" s="7"/>
      <c r="C281" s="7"/>
      <c r="D281" s="7"/>
      <c r="E281" s="7"/>
      <c r="F281" s="7"/>
      <c r="G281" s="7"/>
      <c r="H281" s="7"/>
      <c r="I281" s="7"/>
      <c r="J281" s="7"/>
      <c r="K281" s="7"/>
      <c r="L281" s="7"/>
      <c r="M281" s="33"/>
      <c r="N281" s="33"/>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34"/>
      <c r="AX281" s="7"/>
      <c r="AY281" s="7"/>
      <c r="AZ281" s="7"/>
      <c r="BA281" s="7"/>
      <c r="BB281" s="7"/>
      <c r="BC281" s="7"/>
      <c r="BD281" s="7"/>
      <c r="BE281" s="7"/>
      <c r="BF281" s="7"/>
      <c r="BG281" s="35"/>
      <c r="BH281" s="7"/>
      <c r="BI281" s="7"/>
      <c r="BJ281" s="7"/>
      <c r="BK281" s="7"/>
      <c r="BL281" s="7"/>
      <c r="BM281" s="36"/>
      <c r="BN281" s="36"/>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row>
    <row r="282">
      <c r="A282" s="7"/>
      <c r="B282" s="7"/>
      <c r="C282" s="7"/>
      <c r="D282" s="7"/>
      <c r="E282" s="7"/>
      <c r="F282" s="7"/>
      <c r="G282" s="7"/>
      <c r="H282" s="7"/>
      <c r="I282" s="7"/>
      <c r="J282" s="7"/>
      <c r="K282" s="7"/>
      <c r="L282" s="7"/>
      <c r="M282" s="33"/>
      <c r="N282" s="33"/>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34"/>
      <c r="AX282" s="7"/>
      <c r="AY282" s="7"/>
      <c r="AZ282" s="7"/>
      <c r="BA282" s="7"/>
      <c r="BB282" s="7"/>
      <c r="BC282" s="7"/>
      <c r="BD282" s="7"/>
      <c r="BE282" s="7"/>
      <c r="BF282" s="7"/>
      <c r="BG282" s="35"/>
      <c r="BH282" s="7"/>
      <c r="BI282" s="7"/>
      <c r="BJ282" s="7"/>
      <c r="BK282" s="7"/>
      <c r="BL282" s="7"/>
      <c r="BM282" s="36"/>
      <c r="BN282" s="36"/>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row>
    <row r="283">
      <c r="A283" s="7"/>
      <c r="B283" s="7"/>
      <c r="C283" s="7"/>
      <c r="D283" s="7"/>
      <c r="E283" s="7"/>
      <c r="F283" s="7"/>
      <c r="G283" s="7"/>
      <c r="H283" s="7"/>
      <c r="I283" s="7"/>
      <c r="J283" s="7"/>
      <c r="K283" s="7"/>
      <c r="L283" s="7"/>
      <c r="M283" s="33"/>
      <c r="N283" s="33"/>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34"/>
      <c r="AX283" s="7"/>
      <c r="AY283" s="7"/>
      <c r="AZ283" s="7"/>
      <c r="BA283" s="7"/>
      <c r="BB283" s="7"/>
      <c r="BC283" s="7"/>
      <c r="BD283" s="7"/>
      <c r="BE283" s="7"/>
      <c r="BF283" s="7"/>
      <c r="BG283" s="35"/>
      <c r="BH283" s="7"/>
      <c r="BI283" s="7"/>
      <c r="BJ283" s="7"/>
      <c r="BK283" s="7"/>
      <c r="BL283" s="7"/>
      <c r="BM283" s="36"/>
      <c r="BN283" s="36"/>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row>
    <row r="284">
      <c r="A284" s="7"/>
      <c r="B284" s="7"/>
      <c r="C284" s="7"/>
      <c r="D284" s="7"/>
      <c r="E284" s="7"/>
      <c r="F284" s="7"/>
      <c r="G284" s="7"/>
      <c r="H284" s="7"/>
      <c r="I284" s="7"/>
      <c r="J284" s="7"/>
      <c r="K284" s="7"/>
      <c r="L284" s="7"/>
      <c r="M284" s="33"/>
      <c r="N284" s="33"/>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34"/>
      <c r="AX284" s="7"/>
      <c r="AY284" s="7"/>
      <c r="AZ284" s="7"/>
      <c r="BA284" s="7"/>
      <c r="BB284" s="7"/>
      <c r="BC284" s="7"/>
      <c r="BD284" s="7"/>
      <c r="BE284" s="7"/>
      <c r="BF284" s="7"/>
      <c r="BG284" s="35"/>
      <c r="BH284" s="7"/>
      <c r="BI284" s="7"/>
      <c r="BJ284" s="7"/>
      <c r="BK284" s="7"/>
      <c r="BL284" s="7"/>
      <c r="BM284" s="36"/>
      <c r="BN284" s="36"/>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row>
    <row r="285">
      <c r="A285" s="7"/>
      <c r="B285" s="7"/>
      <c r="C285" s="7"/>
      <c r="D285" s="7"/>
      <c r="E285" s="7"/>
      <c r="F285" s="7"/>
      <c r="G285" s="7"/>
      <c r="H285" s="7"/>
      <c r="I285" s="7"/>
      <c r="J285" s="7"/>
      <c r="K285" s="7"/>
      <c r="L285" s="7"/>
      <c r="M285" s="33"/>
      <c r="N285" s="33"/>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34"/>
      <c r="AX285" s="7"/>
      <c r="AY285" s="7"/>
      <c r="AZ285" s="7"/>
      <c r="BA285" s="7"/>
      <c r="BB285" s="7"/>
      <c r="BC285" s="7"/>
      <c r="BD285" s="7"/>
      <c r="BE285" s="7"/>
      <c r="BF285" s="7"/>
      <c r="BG285" s="35"/>
      <c r="BH285" s="7"/>
      <c r="BI285" s="7"/>
      <c r="BJ285" s="7"/>
      <c r="BK285" s="7"/>
      <c r="BL285" s="7"/>
      <c r="BM285" s="36"/>
      <c r="BN285" s="36"/>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row>
    <row r="286">
      <c r="A286" s="7"/>
      <c r="B286" s="7"/>
      <c r="C286" s="7"/>
      <c r="D286" s="7"/>
      <c r="E286" s="7"/>
      <c r="F286" s="7"/>
      <c r="G286" s="7"/>
      <c r="H286" s="7"/>
      <c r="I286" s="7"/>
      <c r="J286" s="7"/>
      <c r="K286" s="7"/>
      <c r="L286" s="7"/>
      <c r="M286" s="33"/>
      <c r="N286" s="33"/>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34"/>
      <c r="AX286" s="7"/>
      <c r="AY286" s="7"/>
      <c r="AZ286" s="7"/>
      <c r="BA286" s="7"/>
      <c r="BB286" s="7"/>
      <c r="BC286" s="7"/>
      <c r="BD286" s="7"/>
      <c r="BE286" s="7"/>
      <c r="BF286" s="7"/>
      <c r="BG286" s="35"/>
      <c r="BH286" s="7"/>
      <c r="BI286" s="7"/>
      <c r="BJ286" s="7"/>
      <c r="BK286" s="7"/>
      <c r="BL286" s="7"/>
      <c r="BM286" s="36"/>
      <c r="BN286" s="36"/>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row>
    <row r="287">
      <c r="A287" s="7"/>
      <c r="B287" s="7"/>
      <c r="C287" s="7"/>
      <c r="D287" s="7"/>
      <c r="E287" s="7"/>
      <c r="F287" s="7"/>
      <c r="G287" s="7"/>
      <c r="H287" s="7"/>
      <c r="I287" s="7"/>
      <c r="J287" s="7"/>
      <c r="K287" s="7"/>
      <c r="L287" s="7"/>
      <c r="M287" s="33"/>
      <c r="N287" s="33"/>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34"/>
      <c r="AX287" s="7"/>
      <c r="AY287" s="7"/>
      <c r="AZ287" s="7"/>
      <c r="BA287" s="7"/>
      <c r="BB287" s="7"/>
      <c r="BC287" s="7"/>
      <c r="BD287" s="7"/>
      <c r="BE287" s="7"/>
      <c r="BF287" s="7"/>
      <c r="BG287" s="35"/>
      <c r="BH287" s="7"/>
      <c r="BI287" s="7"/>
      <c r="BJ287" s="7"/>
      <c r="BK287" s="7"/>
      <c r="BL287" s="7"/>
      <c r="BM287" s="36"/>
      <c r="BN287" s="36"/>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row>
    <row r="288">
      <c r="A288" s="7"/>
      <c r="B288" s="7"/>
      <c r="C288" s="7"/>
      <c r="D288" s="7"/>
      <c r="E288" s="7"/>
      <c r="F288" s="7"/>
      <c r="G288" s="7"/>
      <c r="H288" s="7"/>
      <c r="I288" s="7"/>
      <c r="J288" s="7"/>
      <c r="K288" s="7"/>
      <c r="L288" s="7"/>
      <c r="M288" s="33"/>
      <c r="N288" s="33"/>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34"/>
      <c r="AX288" s="7"/>
      <c r="AY288" s="7"/>
      <c r="AZ288" s="7"/>
      <c r="BA288" s="7"/>
      <c r="BB288" s="7"/>
      <c r="BC288" s="7"/>
      <c r="BD288" s="7"/>
      <c r="BE288" s="7"/>
      <c r="BF288" s="7"/>
      <c r="BG288" s="35"/>
      <c r="BH288" s="7"/>
      <c r="BI288" s="7"/>
      <c r="BJ288" s="7"/>
      <c r="BK288" s="7"/>
      <c r="BL288" s="7"/>
      <c r="BM288" s="36"/>
      <c r="BN288" s="36"/>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row>
    <row r="289">
      <c r="A289" s="7"/>
      <c r="B289" s="7"/>
      <c r="C289" s="7"/>
      <c r="D289" s="7"/>
      <c r="E289" s="7"/>
      <c r="F289" s="7"/>
      <c r="G289" s="7"/>
      <c r="H289" s="7"/>
      <c r="I289" s="7"/>
      <c r="J289" s="7"/>
      <c r="K289" s="7"/>
      <c r="L289" s="7"/>
      <c r="M289" s="33"/>
      <c r="N289" s="33"/>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34"/>
      <c r="AX289" s="7"/>
      <c r="AY289" s="7"/>
      <c r="AZ289" s="7"/>
      <c r="BA289" s="7"/>
      <c r="BB289" s="7"/>
      <c r="BC289" s="7"/>
      <c r="BD289" s="7"/>
      <c r="BE289" s="7"/>
      <c r="BF289" s="7"/>
      <c r="BG289" s="35"/>
      <c r="BH289" s="7"/>
      <c r="BI289" s="7"/>
      <c r="BJ289" s="7"/>
      <c r="BK289" s="7"/>
      <c r="BL289" s="7"/>
      <c r="BM289" s="36"/>
      <c r="BN289" s="36"/>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row>
    <row r="290">
      <c r="A290" s="7"/>
      <c r="B290" s="7"/>
      <c r="C290" s="7"/>
      <c r="D290" s="7"/>
      <c r="E290" s="7"/>
      <c r="F290" s="7"/>
      <c r="G290" s="7"/>
      <c r="H290" s="7"/>
      <c r="I290" s="7"/>
      <c r="J290" s="7"/>
      <c r="K290" s="7"/>
      <c r="L290" s="7"/>
      <c r="M290" s="33"/>
      <c r="N290" s="33"/>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34"/>
      <c r="AX290" s="7"/>
      <c r="AY290" s="7"/>
      <c r="AZ290" s="7"/>
      <c r="BA290" s="7"/>
      <c r="BB290" s="7"/>
      <c r="BC290" s="7"/>
      <c r="BD290" s="7"/>
      <c r="BE290" s="7"/>
      <c r="BF290" s="7"/>
      <c r="BG290" s="35"/>
      <c r="BH290" s="7"/>
      <c r="BI290" s="7"/>
      <c r="BJ290" s="7"/>
      <c r="BK290" s="7"/>
      <c r="BL290" s="7"/>
      <c r="BM290" s="36"/>
      <c r="BN290" s="36"/>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c r="A291" s="7"/>
      <c r="B291" s="7"/>
      <c r="C291" s="7"/>
      <c r="D291" s="7"/>
      <c r="E291" s="7"/>
      <c r="F291" s="7"/>
      <c r="G291" s="7"/>
      <c r="H291" s="7"/>
      <c r="I291" s="7"/>
      <c r="J291" s="7"/>
      <c r="K291" s="7"/>
      <c r="L291" s="7"/>
      <c r="M291" s="33"/>
      <c r="N291" s="33"/>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34"/>
      <c r="AX291" s="7"/>
      <c r="AY291" s="7"/>
      <c r="AZ291" s="7"/>
      <c r="BA291" s="7"/>
      <c r="BB291" s="7"/>
      <c r="BC291" s="7"/>
      <c r="BD291" s="7"/>
      <c r="BE291" s="7"/>
      <c r="BF291" s="7"/>
      <c r="BG291" s="35"/>
      <c r="BH291" s="7"/>
      <c r="BI291" s="7"/>
      <c r="BJ291" s="7"/>
      <c r="BK291" s="7"/>
      <c r="BL291" s="7"/>
      <c r="BM291" s="36"/>
      <c r="BN291" s="36"/>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row>
    <row r="292">
      <c r="A292" s="7"/>
      <c r="B292" s="7"/>
      <c r="C292" s="7"/>
      <c r="D292" s="7"/>
      <c r="E292" s="7"/>
      <c r="F292" s="7"/>
      <c r="G292" s="7"/>
      <c r="H292" s="7"/>
      <c r="I292" s="7"/>
      <c r="J292" s="7"/>
      <c r="K292" s="7"/>
      <c r="L292" s="7"/>
      <c r="M292" s="33"/>
      <c r="N292" s="33"/>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34"/>
      <c r="AX292" s="7"/>
      <c r="AY292" s="7"/>
      <c r="AZ292" s="7"/>
      <c r="BA292" s="7"/>
      <c r="BB292" s="7"/>
      <c r="BC292" s="7"/>
      <c r="BD292" s="7"/>
      <c r="BE292" s="7"/>
      <c r="BF292" s="7"/>
      <c r="BG292" s="35"/>
      <c r="BH292" s="7"/>
      <c r="BI292" s="7"/>
      <c r="BJ292" s="7"/>
      <c r="BK292" s="7"/>
      <c r="BL292" s="7"/>
      <c r="BM292" s="36"/>
      <c r="BN292" s="36"/>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row>
    <row r="293">
      <c r="A293" s="7"/>
      <c r="B293" s="7"/>
      <c r="C293" s="7"/>
      <c r="D293" s="7"/>
      <c r="E293" s="7"/>
      <c r="F293" s="7"/>
      <c r="G293" s="7"/>
      <c r="H293" s="7"/>
      <c r="I293" s="7"/>
      <c r="J293" s="7"/>
      <c r="K293" s="7"/>
      <c r="L293" s="7"/>
      <c r="M293" s="33"/>
      <c r="N293" s="33"/>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34"/>
      <c r="AX293" s="7"/>
      <c r="AY293" s="7"/>
      <c r="AZ293" s="7"/>
      <c r="BA293" s="7"/>
      <c r="BB293" s="7"/>
      <c r="BC293" s="7"/>
      <c r="BD293" s="7"/>
      <c r="BE293" s="7"/>
      <c r="BF293" s="7"/>
      <c r="BG293" s="35"/>
      <c r="BH293" s="7"/>
      <c r="BI293" s="7"/>
      <c r="BJ293" s="7"/>
      <c r="BK293" s="7"/>
      <c r="BL293" s="7"/>
      <c r="BM293" s="36"/>
      <c r="BN293" s="36"/>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row>
    <row r="294">
      <c r="A294" s="7"/>
      <c r="B294" s="7"/>
      <c r="C294" s="7"/>
      <c r="D294" s="7"/>
      <c r="E294" s="7"/>
      <c r="F294" s="7"/>
      <c r="G294" s="7"/>
      <c r="H294" s="7"/>
      <c r="I294" s="7"/>
      <c r="J294" s="7"/>
      <c r="K294" s="7"/>
      <c r="L294" s="7"/>
      <c r="M294" s="33"/>
      <c r="N294" s="33"/>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34"/>
      <c r="AX294" s="7"/>
      <c r="AY294" s="7"/>
      <c r="AZ294" s="7"/>
      <c r="BA294" s="7"/>
      <c r="BB294" s="7"/>
      <c r="BC294" s="7"/>
      <c r="BD294" s="7"/>
      <c r="BE294" s="7"/>
      <c r="BF294" s="7"/>
      <c r="BG294" s="35"/>
      <c r="BH294" s="7"/>
      <c r="BI294" s="7"/>
      <c r="BJ294" s="7"/>
      <c r="BK294" s="7"/>
      <c r="BL294" s="7"/>
      <c r="BM294" s="36"/>
      <c r="BN294" s="36"/>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row>
    <row r="295">
      <c r="A295" s="7"/>
      <c r="B295" s="7"/>
      <c r="C295" s="7"/>
      <c r="D295" s="7"/>
      <c r="E295" s="7"/>
      <c r="F295" s="7"/>
      <c r="G295" s="7"/>
      <c r="H295" s="7"/>
      <c r="I295" s="7"/>
      <c r="J295" s="7"/>
      <c r="K295" s="7"/>
      <c r="L295" s="7"/>
      <c r="M295" s="33"/>
      <c r="N295" s="33"/>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34"/>
      <c r="AX295" s="7"/>
      <c r="AY295" s="7"/>
      <c r="AZ295" s="7"/>
      <c r="BA295" s="7"/>
      <c r="BB295" s="7"/>
      <c r="BC295" s="7"/>
      <c r="BD295" s="7"/>
      <c r="BE295" s="7"/>
      <c r="BF295" s="7"/>
      <c r="BG295" s="35"/>
      <c r="BH295" s="7"/>
      <c r="BI295" s="7"/>
      <c r="BJ295" s="7"/>
      <c r="BK295" s="7"/>
      <c r="BL295" s="7"/>
      <c r="BM295" s="36"/>
      <c r="BN295" s="36"/>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row>
    <row r="296">
      <c r="A296" s="7"/>
      <c r="B296" s="7"/>
      <c r="C296" s="7"/>
      <c r="D296" s="7"/>
      <c r="E296" s="7"/>
      <c r="F296" s="7"/>
      <c r="G296" s="7"/>
      <c r="H296" s="7"/>
      <c r="I296" s="7"/>
      <c r="J296" s="7"/>
      <c r="K296" s="7"/>
      <c r="L296" s="7"/>
      <c r="M296" s="33"/>
      <c r="N296" s="33"/>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34"/>
      <c r="AX296" s="7"/>
      <c r="AY296" s="7"/>
      <c r="AZ296" s="7"/>
      <c r="BA296" s="7"/>
      <c r="BB296" s="7"/>
      <c r="BC296" s="7"/>
      <c r="BD296" s="7"/>
      <c r="BE296" s="7"/>
      <c r="BF296" s="7"/>
      <c r="BG296" s="35"/>
      <c r="BH296" s="7"/>
      <c r="BI296" s="7"/>
      <c r="BJ296" s="7"/>
      <c r="BK296" s="7"/>
      <c r="BL296" s="7"/>
      <c r="BM296" s="36"/>
      <c r="BN296" s="36"/>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row>
    <row r="297">
      <c r="A297" s="7"/>
      <c r="B297" s="7"/>
      <c r="C297" s="7"/>
      <c r="D297" s="7"/>
      <c r="E297" s="7"/>
      <c r="F297" s="7"/>
      <c r="G297" s="7"/>
      <c r="H297" s="7"/>
      <c r="I297" s="7"/>
      <c r="J297" s="7"/>
      <c r="K297" s="7"/>
      <c r="L297" s="7"/>
      <c r="M297" s="33"/>
      <c r="N297" s="33"/>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34"/>
      <c r="AX297" s="7"/>
      <c r="AY297" s="7"/>
      <c r="AZ297" s="7"/>
      <c r="BA297" s="7"/>
      <c r="BB297" s="7"/>
      <c r="BC297" s="7"/>
      <c r="BD297" s="7"/>
      <c r="BE297" s="7"/>
      <c r="BF297" s="7"/>
      <c r="BG297" s="35"/>
      <c r="BH297" s="7"/>
      <c r="BI297" s="7"/>
      <c r="BJ297" s="7"/>
      <c r="BK297" s="7"/>
      <c r="BL297" s="7"/>
      <c r="BM297" s="36"/>
      <c r="BN297" s="36"/>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row>
    <row r="298">
      <c r="A298" s="7"/>
      <c r="B298" s="7"/>
      <c r="C298" s="7"/>
      <c r="D298" s="7"/>
      <c r="E298" s="7"/>
      <c r="F298" s="7"/>
      <c r="G298" s="7"/>
      <c r="H298" s="7"/>
      <c r="I298" s="7"/>
      <c r="J298" s="7"/>
      <c r="K298" s="7"/>
      <c r="L298" s="7"/>
      <c r="M298" s="33"/>
      <c r="N298" s="33"/>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34"/>
      <c r="AX298" s="7"/>
      <c r="AY298" s="7"/>
      <c r="AZ298" s="7"/>
      <c r="BA298" s="7"/>
      <c r="BB298" s="7"/>
      <c r="BC298" s="7"/>
      <c r="BD298" s="7"/>
      <c r="BE298" s="7"/>
      <c r="BF298" s="7"/>
      <c r="BG298" s="35"/>
      <c r="BH298" s="7"/>
      <c r="BI298" s="7"/>
      <c r="BJ298" s="7"/>
      <c r="BK298" s="7"/>
      <c r="BL298" s="7"/>
      <c r="BM298" s="36"/>
      <c r="BN298" s="36"/>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row>
    <row r="299">
      <c r="A299" s="7"/>
      <c r="B299" s="7"/>
      <c r="C299" s="7"/>
      <c r="D299" s="7"/>
      <c r="E299" s="7"/>
      <c r="F299" s="7"/>
      <c r="G299" s="7"/>
      <c r="H299" s="7"/>
      <c r="I299" s="7"/>
      <c r="J299" s="7"/>
      <c r="K299" s="7"/>
      <c r="L299" s="7"/>
      <c r="M299" s="33"/>
      <c r="N299" s="33"/>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34"/>
      <c r="AX299" s="7"/>
      <c r="AY299" s="7"/>
      <c r="AZ299" s="7"/>
      <c r="BA299" s="7"/>
      <c r="BB299" s="7"/>
      <c r="BC299" s="7"/>
      <c r="BD299" s="7"/>
      <c r="BE299" s="7"/>
      <c r="BF299" s="7"/>
      <c r="BG299" s="35"/>
      <c r="BH299" s="7"/>
      <c r="BI299" s="7"/>
      <c r="BJ299" s="7"/>
      <c r="BK299" s="7"/>
      <c r="BL299" s="7"/>
      <c r="BM299" s="36"/>
      <c r="BN299" s="36"/>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row>
    <row r="300">
      <c r="A300" s="7"/>
      <c r="B300" s="7"/>
      <c r="C300" s="7"/>
      <c r="D300" s="7"/>
      <c r="E300" s="7"/>
      <c r="F300" s="7"/>
      <c r="G300" s="7"/>
      <c r="H300" s="7"/>
      <c r="I300" s="7"/>
      <c r="J300" s="7"/>
      <c r="K300" s="7"/>
      <c r="L300" s="7"/>
      <c r="M300" s="33"/>
      <c r="N300" s="33"/>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34"/>
      <c r="AX300" s="7"/>
      <c r="AY300" s="7"/>
      <c r="AZ300" s="7"/>
      <c r="BA300" s="7"/>
      <c r="BB300" s="7"/>
      <c r="BC300" s="7"/>
      <c r="BD300" s="7"/>
      <c r="BE300" s="7"/>
      <c r="BF300" s="7"/>
      <c r="BG300" s="35"/>
      <c r="BH300" s="7"/>
      <c r="BI300" s="7"/>
      <c r="BJ300" s="7"/>
      <c r="BK300" s="7"/>
      <c r="BL300" s="7"/>
      <c r="BM300" s="36"/>
      <c r="BN300" s="36"/>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row>
    <row r="301">
      <c r="A301" s="7"/>
      <c r="B301" s="7"/>
      <c r="C301" s="7"/>
      <c r="D301" s="7"/>
      <c r="E301" s="7"/>
      <c r="F301" s="7"/>
      <c r="G301" s="7"/>
      <c r="H301" s="7"/>
      <c r="I301" s="7"/>
      <c r="J301" s="7"/>
      <c r="K301" s="7"/>
      <c r="L301" s="7"/>
      <c r="M301" s="33"/>
      <c r="N301" s="33"/>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34"/>
      <c r="AX301" s="7"/>
      <c r="AY301" s="7"/>
      <c r="AZ301" s="7"/>
      <c r="BA301" s="7"/>
      <c r="BB301" s="7"/>
      <c r="BC301" s="7"/>
      <c r="BD301" s="7"/>
      <c r="BE301" s="7"/>
      <c r="BF301" s="7"/>
      <c r="BG301" s="35"/>
      <c r="BH301" s="7"/>
      <c r="BI301" s="7"/>
      <c r="BJ301" s="7"/>
      <c r="BK301" s="7"/>
      <c r="BL301" s="7"/>
      <c r="BM301" s="36"/>
      <c r="BN301" s="36"/>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row>
    <row r="302">
      <c r="A302" s="7"/>
      <c r="B302" s="7"/>
      <c r="C302" s="7"/>
      <c r="D302" s="7"/>
      <c r="E302" s="7"/>
      <c r="F302" s="7"/>
      <c r="G302" s="7"/>
      <c r="H302" s="7"/>
      <c r="I302" s="7"/>
      <c r="J302" s="7"/>
      <c r="K302" s="7"/>
      <c r="L302" s="7"/>
      <c r="M302" s="33"/>
      <c r="N302" s="33"/>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34"/>
      <c r="AX302" s="7"/>
      <c r="AY302" s="7"/>
      <c r="AZ302" s="7"/>
      <c r="BA302" s="7"/>
      <c r="BB302" s="7"/>
      <c r="BC302" s="7"/>
      <c r="BD302" s="7"/>
      <c r="BE302" s="7"/>
      <c r="BF302" s="7"/>
      <c r="BG302" s="35"/>
      <c r="BH302" s="7"/>
      <c r="BI302" s="7"/>
      <c r="BJ302" s="7"/>
      <c r="BK302" s="7"/>
      <c r="BL302" s="7"/>
      <c r="BM302" s="36"/>
      <c r="BN302" s="36"/>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row>
    <row r="303">
      <c r="A303" s="7"/>
      <c r="B303" s="7"/>
      <c r="C303" s="7"/>
      <c r="D303" s="7"/>
      <c r="E303" s="7"/>
      <c r="F303" s="7"/>
      <c r="G303" s="7"/>
      <c r="H303" s="7"/>
      <c r="I303" s="7"/>
      <c r="J303" s="7"/>
      <c r="K303" s="7"/>
      <c r="L303" s="7"/>
      <c r="M303" s="33"/>
      <c r="N303" s="33"/>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34"/>
      <c r="AX303" s="7"/>
      <c r="AY303" s="7"/>
      <c r="AZ303" s="7"/>
      <c r="BA303" s="7"/>
      <c r="BB303" s="7"/>
      <c r="BC303" s="7"/>
      <c r="BD303" s="7"/>
      <c r="BE303" s="7"/>
      <c r="BF303" s="7"/>
      <c r="BG303" s="35"/>
      <c r="BH303" s="7"/>
      <c r="BI303" s="7"/>
      <c r="BJ303" s="7"/>
      <c r="BK303" s="7"/>
      <c r="BL303" s="7"/>
      <c r="BM303" s="36"/>
      <c r="BN303" s="36"/>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row>
    <row r="304">
      <c r="A304" s="7"/>
      <c r="B304" s="7"/>
      <c r="C304" s="7"/>
      <c r="D304" s="7"/>
      <c r="E304" s="7"/>
      <c r="F304" s="7"/>
      <c r="G304" s="7"/>
      <c r="H304" s="7"/>
      <c r="I304" s="7"/>
      <c r="J304" s="7"/>
      <c r="K304" s="7"/>
      <c r="L304" s="7"/>
      <c r="M304" s="33"/>
      <c r="N304" s="33"/>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34"/>
      <c r="AX304" s="7"/>
      <c r="AY304" s="7"/>
      <c r="AZ304" s="7"/>
      <c r="BA304" s="7"/>
      <c r="BB304" s="7"/>
      <c r="BC304" s="7"/>
      <c r="BD304" s="7"/>
      <c r="BE304" s="7"/>
      <c r="BF304" s="7"/>
      <c r="BG304" s="35"/>
      <c r="BH304" s="7"/>
      <c r="BI304" s="7"/>
      <c r="BJ304" s="7"/>
      <c r="BK304" s="7"/>
      <c r="BL304" s="7"/>
      <c r="BM304" s="36"/>
      <c r="BN304" s="36"/>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row>
    <row r="305">
      <c r="A305" s="7"/>
      <c r="B305" s="7"/>
      <c r="C305" s="7"/>
      <c r="D305" s="7"/>
      <c r="E305" s="7"/>
      <c r="F305" s="7"/>
      <c r="G305" s="7"/>
      <c r="H305" s="7"/>
      <c r="I305" s="7"/>
      <c r="J305" s="7"/>
      <c r="K305" s="7"/>
      <c r="L305" s="7"/>
      <c r="M305" s="33"/>
      <c r="N305" s="33"/>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34"/>
      <c r="AX305" s="7"/>
      <c r="AY305" s="7"/>
      <c r="AZ305" s="7"/>
      <c r="BA305" s="7"/>
      <c r="BB305" s="7"/>
      <c r="BC305" s="7"/>
      <c r="BD305" s="7"/>
      <c r="BE305" s="7"/>
      <c r="BF305" s="7"/>
      <c r="BG305" s="35"/>
      <c r="BH305" s="7"/>
      <c r="BI305" s="7"/>
      <c r="BJ305" s="7"/>
      <c r="BK305" s="7"/>
      <c r="BL305" s="7"/>
      <c r="BM305" s="36"/>
      <c r="BN305" s="36"/>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row>
    <row r="306">
      <c r="A306" s="7"/>
      <c r="B306" s="7"/>
      <c r="C306" s="7"/>
      <c r="D306" s="7"/>
      <c r="E306" s="7"/>
      <c r="F306" s="7"/>
      <c r="G306" s="7"/>
      <c r="H306" s="7"/>
      <c r="I306" s="7"/>
      <c r="J306" s="7"/>
      <c r="K306" s="7"/>
      <c r="L306" s="7"/>
      <c r="M306" s="33"/>
      <c r="N306" s="33"/>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34"/>
      <c r="AX306" s="7"/>
      <c r="AY306" s="7"/>
      <c r="AZ306" s="7"/>
      <c r="BA306" s="7"/>
      <c r="BB306" s="7"/>
      <c r="BC306" s="7"/>
      <c r="BD306" s="7"/>
      <c r="BE306" s="7"/>
      <c r="BF306" s="7"/>
      <c r="BG306" s="35"/>
      <c r="BH306" s="7"/>
      <c r="BI306" s="7"/>
      <c r="BJ306" s="7"/>
      <c r="BK306" s="7"/>
      <c r="BL306" s="7"/>
      <c r="BM306" s="36"/>
      <c r="BN306" s="36"/>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row>
    <row r="307">
      <c r="A307" s="7"/>
      <c r="B307" s="7"/>
      <c r="C307" s="7"/>
      <c r="D307" s="7"/>
      <c r="E307" s="7"/>
      <c r="F307" s="7"/>
      <c r="G307" s="7"/>
      <c r="H307" s="7"/>
      <c r="I307" s="7"/>
      <c r="J307" s="7"/>
      <c r="K307" s="7"/>
      <c r="L307" s="7"/>
      <c r="M307" s="33"/>
      <c r="N307" s="33"/>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34"/>
      <c r="AX307" s="7"/>
      <c r="AY307" s="7"/>
      <c r="AZ307" s="7"/>
      <c r="BA307" s="7"/>
      <c r="BB307" s="7"/>
      <c r="BC307" s="7"/>
      <c r="BD307" s="7"/>
      <c r="BE307" s="7"/>
      <c r="BF307" s="7"/>
      <c r="BG307" s="35"/>
      <c r="BH307" s="7"/>
      <c r="BI307" s="7"/>
      <c r="BJ307" s="7"/>
      <c r="BK307" s="7"/>
      <c r="BL307" s="7"/>
      <c r="BM307" s="36"/>
      <c r="BN307" s="36"/>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row>
    <row r="308">
      <c r="A308" s="7"/>
      <c r="B308" s="7"/>
      <c r="C308" s="7"/>
      <c r="D308" s="7"/>
      <c r="E308" s="7"/>
      <c r="F308" s="7"/>
      <c r="G308" s="7"/>
      <c r="H308" s="7"/>
      <c r="I308" s="7"/>
      <c r="J308" s="7"/>
      <c r="K308" s="7"/>
      <c r="L308" s="7"/>
      <c r="M308" s="33"/>
      <c r="N308" s="33"/>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34"/>
      <c r="AX308" s="7"/>
      <c r="AY308" s="7"/>
      <c r="AZ308" s="7"/>
      <c r="BA308" s="7"/>
      <c r="BB308" s="7"/>
      <c r="BC308" s="7"/>
      <c r="BD308" s="7"/>
      <c r="BE308" s="7"/>
      <c r="BF308" s="7"/>
      <c r="BG308" s="35"/>
      <c r="BH308" s="7"/>
      <c r="BI308" s="7"/>
      <c r="BJ308" s="7"/>
      <c r="BK308" s="7"/>
      <c r="BL308" s="7"/>
      <c r="BM308" s="36"/>
      <c r="BN308" s="36"/>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row>
    <row r="309">
      <c r="A309" s="7"/>
      <c r="B309" s="7"/>
      <c r="C309" s="7"/>
      <c r="D309" s="7"/>
      <c r="E309" s="7"/>
      <c r="F309" s="7"/>
      <c r="G309" s="7"/>
      <c r="H309" s="7"/>
      <c r="I309" s="7"/>
      <c r="J309" s="7"/>
      <c r="K309" s="7"/>
      <c r="L309" s="7"/>
      <c r="M309" s="33"/>
      <c r="N309" s="33"/>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34"/>
      <c r="AX309" s="7"/>
      <c r="AY309" s="7"/>
      <c r="AZ309" s="7"/>
      <c r="BA309" s="7"/>
      <c r="BB309" s="7"/>
      <c r="BC309" s="7"/>
      <c r="BD309" s="7"/>
      <c r="BE309" s="7"/>
      <c r="BF309" s="7"/>
      <c r="BG309" s="35"/>
      <c r="BH309" s="7"/>
      <c r="BI309" s="7"/>
      <c r="BJ309" s="7"/>
      <c r="BK309" s="7"/>
      <c r="BL309" s="7"/>
      <c r="BM309" s="36"/>
      <c r="BN309" s="36"/>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row>
    <row r="310">
      <c r="A310" s="7"/>
      <c r="B310" s="7"/>
      <c r="C310" s="7"/>
      <c r="D310" s="7"/>
      <c r="E310" s="7"/>
      <c r="F310" s="7"/>
      <c r="G310" s="7"/>
      <c r="H310" s="7"/>
      <c r="I310" s="7"/>
      <c r="J310" s="7"/>
      <c r="K310" s="7"/>
      <c r="L310" s="7"/>
      <c r="M310" s="33"/>
      <c r="N310" s="33"/>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34"/>
      <c r="AX310" s="7"/>
      <c r="AY310" s="7"/>
      <c r="AZ310" s="7"/>
      <c r="BA310" s="7"/>
      <c r="BB310" s="7"/>
      <c r="BC310" s="7"/>
      <c r="BD310" s="7"/>
      <c r="BE310" s="7"/>
      <c r="BF310" s="7"/>
      <c r="BG310" s="35"/>
      <c r="BH310" s="7"/>
      <c r="BI310" s="7"/>
      <c r="BJ310" s="7"/>
      <c r="BK310" s="7"/>
      <c r="BL310" s="7"/>
      <c r="BM310" s="36"/>
      <c r="BN310" s="36"/>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row>
    <row r="311">
      <c r="A311" s="7"/>
      <c r="B311" s="7"/>
      <c r="C311" s="7"/>
      <c r="D311" s="7"/>
      <c r="E311" s="7"/>
      <c r="F311" s="7"/>
      <c r="G311" s="7"/>
      <c r="H311" s="7"/>
      <c r="I311" s="7"/>
      <c r="J311" s="7"/>
      <c r="K311" s="7"/>
      <c r="L311" s="7"/>
      <c r="M311" s="33"/>
      <c r="N311" s="33"/>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34"/>
      <c r="AX311" s="7"/>
      <c r="AY311" s="7"/>
      <c r="AZ311" s="7"/>
      <c r="BA311" s="7"/>
      <c r="BB311" s="7"/>
      <c r="BC311" s="7"/>
      <c r="BD311" s="7"/>
      <c r="BE311" s="7"/>
      <c r="BF311" s="7"/>
      <c r="BG311" s="35"/>
      <c r="BH311" s="7"/>
      <c r="BI311" s="7"/>
      <c r="BJ311" s="7"/>
      <c r="BK311" s="7"/>
      <c r="BL311" s="7"/>
      <c r="BM311" s="36"/>
      <c r="BN311" s="36"/>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row>
    <row r="312">
      <c r="A312" s="7"/>
      <c r="B312" s="7"/>
      <c r="C312" s="7"/>
      <c r="D312" s="7"/>
      <c r="E312" s="7"/>
      <c r="F312" s="7"/>
      <c r="G312" s="7"/>
      <c r="H312" s="7"/>
      <c r="I312" s="7"/>
      <c r="J312" s="7"/>
      <c r="K312" s="7"/>
      <c r="L312" s="7"/>
      <c r="M312" s="33"/>
      <c r="N312" s="33"/>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34"/>
      <c r="AX312" s="7"/>
      <c r="AY312" s="7"/>
      <c r="AZ312" s="7"/>
      <c r="BA312" s="7"/>
      <c r="BB312" s="7"/>
      <c r="BC312" s="7"/>
      <c r="BD312" s="7"/>
      <c r="BE312" s="7"/>
      <c r="BF312" s="7"/>
      <c r="BG312" s="35"/>
      <c r="BH312" s="7"/>
      <c r="BI312" s="7"/>
      <c r="BJ312" s="7"/>
      <c r="BK312" s="7"/>
      <c r="BL312" s="7"/>
      <c r="BM312" s="36"/>
      <c r="BN312" s="36"/>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row>
    <row r="313">
      <c r="A313" s="7"/>
      <c r="B313" s="7"/>
      <c r="C313" s="7"/>
      <c r="D313" s="7"/>
      <c r="E313" s="7"/>
      <c r="F313" s="7"/>
      <c r="G313" s="7"/>
      <c r="H313" s="7"/>
      <c r="I313" s="7"/>
      <c r="J313" s="7"/>
      <c r="K313" s="7"/>
      <c r="L313" s="7"/>
      <c r="M313" s="33"/>
      <c r="N313" s="33"/>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34"/>
      <c r="AX313" s="7"/>
      <c r="AY313" s="7"/>
      <c r="AZ313" s="7"/>
      <c r="BA313" s="7"/>
      <c r="BB313" s="7"/>
      <c r="BC313" s="7"/>
      <c r="BD313" s="7"/>
      <c r="BE313" s="7"/>
      <c r="BF313" s="7"/>
      <c r="BG313" s="35"/>
      <c r="BH313" s="7"/>
      <c r="BI313" s="7"/>
      <c r="BJ313" s="7"/>
      <c r="BK313" s="7"/>
      <c r="BL313" s="7"/>
      <c r="BM313" s="36"/>
      <c r="BN313" s="36"/>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row>
    <row r="314">
      <c r="A314" s="7"/>
      <c r="B314" s="7"/>
      <c r="C314" s="7"/>
      <c r="D314" s="7"/>
      <c r="E314" s="7"/>
      <c r="F314" s="7"/>
      <c r="G314" s="7"/>
      <c r="H314" s="7"/>
      <c r="I314" s="7"/>
      <c r="J314" s="7"/>
      <c r="K314" s="7"/>
      <c r="L314" s="7"/>
      <c r="M314" s="33"/>
      <c r="N314" s="33"/>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34"/>
      <c r="AX314" s="7"/>
      <c r="AY314" s="7"/>
      <c r="AZ314" s="7"/>
      <c r="BA314" s="7"/>
      <c r="BB314" s="7"/>
      <c r="BC314" s="7"/>
      <c r="BD314" s="7"/>
      <c r="BE314" s="7"/>
      <c r="BF314" s="7"/>
      <c r="BG314" s="35"/>
      <c r="BH314" s="7"/>
      <c r="BI314" s="7"/>
      <c r="BJ314" s="7"/>
      <c r="BK314" s="7"/>
      <c r="BL314" s="7"/>
      <c r="BM314" s="36"/>
      <c r="BN314" s="36"/>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row>
    <row r="315">
      <c r="A315" s="7"/>
      <c r="B315" s="7"/>
      <c r="C315" s="7"/>
      <c r="D315" s="7"/>
      <c r="E315" s="7"/>
      <c r="F315" s="7"/>
      <c r="G315" s="7"/>
      <c r="H315" s="7"/>
      <c r="I315" s="7"/>
      <c r="J315" s="7"/>
      <c r="K315" s="7"/>
      <c r="L315" s="7"/>
      <c r="M315" s="33"/>
      <c r="N315" s="33"/>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34"/>
      <c r="AX315" s="7"/>
      <c r="AY315" s="7"/>
      <c r="AZ315" s="7"/>
      <c r="BA315" s="7"/>
      <c r="BB315" s="7"/>
      <c r="BC315" s="7"/>
      <c r="BD315" s="7"/>
      <c r="BE315" s="7"/>
      <c r="BF315" s="7"/>
      <c r="BG315" s="35"/>
      <c r="BH315" s="7"/>
      <c r="BI315" s="7"/>
      <c r="BJ315" s="7"/>
      <c r="BK315" s="7"/>
      <c r="BL315" s="7"/>
      <c r="BM315" s="36"/>
      <c r="BN315" s="36"/>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row>
    <row r="316">
      <c r="A316" s="7"/>
      <c r="B316" s="7"/>
      <c r="C316" s="7"/>
      <c r="D316" s="7"/>
      <c r="E316" s="7"/>
      <c r="F316" s="7"/>
      <c r="G316" s="7"/>
      <c r="H316" s="7"/>
      <c r="I316" s="7"/>
      <c r="J316" s="7"/>
      <c r="K316" s="7"/>
      <c r="L316" s="7"/>
      <c r="M316" s="33"/>
      <c r="N316" s="33"/>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34"/>
      <c r="AX316" s="7"/>
      <c r="AY316" s="7"/>
      <c r="AZ316" s="7"/>
      <c r="BA316" s="7"/>
      <c r="BB316" s="7"/>
      <c r="BC316" s="7"/>
      <c r="BD316" s="7"/>
      <c r="BE316" s="7"/>
      <c r="BF316" s="7"/>
      <c r="BG316" s="35"/>
      <c r="BH316" s="7"/>
      <c r="BI316" s="7"/>
      <c r="BJ316" s="7"/>
      <c r="BK316" s="7"/>
      <c r="BL316" s="7"/>
      <c r="BM316" s="36"/>
      <c r="BN316" s="36"/>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row>
    <row r="317">
      <c r="A317" s="7"/>
      <c r="B317" s="7"/>
      <c r="C317" s="7"/>
      <c r="D317" s="7"/>
      <c r="E317" s="7"/>
      <c r="F317" s="7"/>
      <c r="G317" s="7"/>
      <c r="H317" s="7"/>
      <c r="I317" s="7"/>
      <c r="J317" s="7"/>
      <c r="K317" s="7"/>
      <c r="L317" s="7"/>
      <c r="M317" s="33"/>
      <c r="N317" s="33"/>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34"/>
      <c r="AX317" s="7"/>
      <c r="AY317" s="7"/>
      <c r="AZ317" s="7"/>
      <c r="BA317" s="7"/>
      <c r="BB317" s="7"/>
      <c r="BC317" s="7"/>
      <c r="BD317" s="7"/>
      <c r="BE317" s="7"/>
      <c r="BF317" s="7"/>
      <c r="BG317" s="35"/>
      <c r="BH317" s="7"/>
      <c r="BI317" s="7"/>
      <c r="BJ317" s="7"/>
      <c r="BK317" s="7"/>
      <c r="BL317" s="7"/>
      <c r="BM317" s="36"/>
      <c r="BN317" s="36"/>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row>
    <row r="318">
      <c r="A318" s="7"/>
      <c r="B318" s="7"/>
      <c r="C318" s="7"/>
      <c r="D318" s="7"/>
      <c r="E318" s="7"/>
      <c r="F318" s="7"/>
      <c r="G318" s="7"/>
      <c r="H318" s="7"/>
      <c r="I318" s="7"/>
      <c r="J318" s="7"/>
      <c r="K318" s="7"/>
      <c r="L318" s="7"/>
      <c r="M318" s="33"/>
      <c r="N318" s="33"/>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34"/>
      <c r="AX318" s="7"/>
      <c r="AY318" s="7"/>
      <c r="AZ318" s="7"/>
      <c r="BA318" s="7"/>
      <c r="BB318" s="7"/>
      <c r="BC318" s="7"/>
      <c r="BD318" s="7"/>
      <c r="BE318" s="7"/>
      <c r="BF318" s="7"/>
      <c r="BG318" s="35"/>
      <c r="BH318" s="7"/>
      <c r="BI318" s="7"/>
      <c r="BJ318" s="7"/>
      <c r="BK318" s="7"/>
      <c r="BL318" s="7"/>
      <c r="BM318" s="36"/>
      <c r="BN318" s="36"/>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row>
    <row r="319">
      <c r="A319" s="7"/>
      <c r="B319" s="7"/>
      <c r="C319" s="7"/>
      <c r="D319" s="7"/>
      <c r="E319" s="7"/>
      <c r="F319" s="7"/>
      <c r="G319" s="7"/>
      <c r="H319" s="7"/>
      <c r="I319" s="7"/>
      <c r="J319" s="7"/>
      <c r="K319" s="7"/>
      <c r="L319" s="7"/>
      <c r="M319" s="33"/>
      <c r="N319" s="33"/>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34"/>
      <c r="AX319" s="7"/>
      <c r="AY319" s="7"/>
      <c r="AZ319" s="7"/>
      <c r="BA319" s="7"/>
      <c r="BB319" s="7"/>
      <c r="BC319" s="7"/>
      <c r="BD319" s="7"/>
      <c r="BE319" s="7"/>
      <c r="BF319" s="7"/>
      <c r="BG319" s="35"/>
      <c r="BH319" s="7"/>
      <c r="BI319" s="7"/>
      <c r="BJ319" s="7"/>
      <c r="BK319" s="7"/>
      <c r="BL319" s="7"/>
      <c r="BM319" s="36"/>
      <c r="BN319" s="36"/>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row>
    <row r="320">
      <c r="A320" s="7"/>
      <c r="B320" s="7"/>
      <c r="C320" s="7"/>
      <c r="D320" s="7"/>
      <c r="E320" s="7"/>
      <c r="F320" s="7"/>
      <c r="G320" s="7"/>
      <c r="H320" s="7"/>
      <c r="I320" s="7"/>
      <c r="J320" s="7"/>
      <c r="K320" s="7"/>
      <c r="L320" s="7"/>
      <c r="M320" s="33"/>
      <c r="N320" s="33"/>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34"/>
      <c r="AX320" s="7"/>
      <c r="AY320" s="7"/>
      <c r="AZ320" s="7"/>
      <c r="BA320" s="7"/>
      <c r="BB320" s="7"/>
      <c r="BC320" s="7"/>
      <c r="BD320" s="7"/>
      <c r="BE320" s="7"/>
      <c r="BF320" s="7"/>
      <c r="BG320" s="35"/>
      <c r="BH320" s="7"/>
      <c r="BI320" s="7"/>
      <c r="BJ320" s="7"/>
      <c r="BK320" s="7"/>
      <c r="BL320" s="7"/>
      <c r="BM320" s="36"/>
      <c r="BN320" s="36"/>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row>
    <row r="321">
      <c r="A321" s="7"/>
      <c r="B321" s="7"/>
      <c r="C321" s="7"/>
      <c r="D321" s="7"/>
      <c r="E321" s="7"/>
      <c r="F321" s="7"/>
      <c r="G321" s="7"/>
      <c r="H321" s="7"/>
      <c r="I321" s="7"/>
      <c r="J321" s="7"/>
      <c r="K321" s="7"/>
      <c r="L321" s="7"/>
      <c r="M321" s="33"/>
      <c r="N321" s="33"/>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34"/>
      <c r="AX321" s="7"/>
      <c r="AY321" s="7"/>
      <c r="AZ321" s="7"/>
      <c r="BA321" s="7"/>
      <c r="BB321" s="7"/>
      <c r="BC321" s="7"/>
      <c r="BD321" s="7"/>
      <c r="BE321" s="7"/>
      <c r="BF321" s="7"/>
      <c r="BG321" s="35"/>
      <c r="BH321" s="7"/>
      <c r="BI321" s="7"/>
      <c r="BJ321" s="7"/>
      <c r="BK321" s="7"/>
      <c r="BL321" s="7"/>
      <c r="BM321" s="36"/>
      <c r="BN321" s="36"/>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row>
    <row r="322">
      <c r="A322" s="7"/>
      <c r="B322" s="7"/>
      <c r="C322" s="7"/>
      <c r="D322" s="7"/>
      <c r="E322" s="7"/>
      <c r="F322" s="7"/>
      <c r="G322" s="7"/>
      <c r="H322" s="7"/>
      <c r="I322" s="7"/>
      <c r="J322" s="7"/>
      <c r="K322" s="7"/>
      <c r="L322" s="7"/>
      <c r="M322" s="33"/>
      <c r="N322" s="33"/>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34"/>
      <c r="AX322" s="7"/>
      <c r="AY322" s="7"/>
      <c r="AZ322" s="7"/>
      <c r="BA322" s="7"/>
      <c r="BB322" s="7"/>
      <c r="BC322" s="7"/>
      <c r="BD322" s="7"/>
      <c r="BE322" s="7"/>
      <c r="BF322" s="7"/>
      <c r="BG322" s="35"/>
      <c r="BH322" s="7"/>
      <c r="BI322" s="7"/>
      <c r="BJ322" s="7"/>
      <c r="BK322" s="7"/>
      <c r="BL322" s="7"/>
      <c r="BM322" s="36"/>
      <c r="BN322" s="36"/>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row>
    <row r="323">
      <c r="A323" s="7"/>
      <c r="B323" s="7"/>
      <c r="C323" s="7"/>
      <c r="D323" s="7"/>
      <c r="E323" s="7"/>
      <c r="F323" s="7"/>
      <c r="G323" s="7"/>
      <c r="H323" s="7"/>
      <c r="I323" s="7"/>
      <c r="J323" s="7"/>
      <c r="K323" s="7"/>
      <c r="L323" s="7"/>
      <c r="M323" s="33"/>
      <c r="N323" s="33"/>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34"/>
      <c r="AX323" s="7"/>
      <c r="AY323" s="7"/>
      <c r="AZ323" s="7"/>
      <c r="BA323" s="7"/>
      <c r="BB323" s="7"/>
      <c r="BC323" s="7"/>
      <c r="BD323" s="7"/>
      <c r="BE323" s="7"/>
      <c r="BF323" s="7"/>
      <c r="BG323" s="35"/>
      <c r="BH323" s="7"/>
      <c r="BI323" s="7"/>
      <c r="BJ323" s="7"/>
      <c r="BK323" s="7"/>
      <c r="BL323" s="7"/>
      <c r="BM323" s="36"/>
      <c r="BN323" s="36"/>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row>
    <row r="324">
      <c r="A324" s="7"/>
      <c r="B324" s="7"/>
      <c r="C324" s="7"/>
      <c r="D324" s="7"/>
      <c r="E324" s="7"/>
      <c r="F324" s="7"/>
      <c r="G324" s="7"/>
      <c r="H324" s="7"/>
      <c r="I324" s="7"/>
      <c r="J324" s="7"/>
      <c r="K324" s="7"/>
      <c r="L324" s="7"/>
      <c r="M324" s="33"/>
      <c r="N324" s="33"/>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34"/>
      <c r="AX324" s="7"/>
      <c r="AY324" s="7"/>
      <c r="AZ324" s="7"/>
      <c r="BA324" s="7"/>
      <c r="BB324" s="7"/>
      <c r="BC324" s="7"/>
      <c r="BD324" s="7"/>
      <c r="BE324" s="7"/>
      <c r="BF324" s="7"/>
      <c r="BG324" s="35"/>
      <c r="BH324" s="7"/>
      <c r="BI324" s="7"/>
      <c r="BJ324" s="7"/>
      <c r="BK324" s="7"/>
      <c r="BL324" s="7"/>
      <c r="BM324" s="36"/>
      <c r="BN324" s="36"/>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row>
    <row r="325">
      <c r="A325" s="7"/>
      <c r="B325" s="7"/>
      <c r="C325" s="7"/>
      <c r="D325" s="7"/>
      <c r="E325" s="7"/>
      <c r="F325" s="7"/>
      <c r="G325" s="7"/>
      <c r="H325" s="7"/>
      <c r="I325" s="7"/>
      <c r="J325" s="7"/>
      <c r="K325" s="7"/>
      <c r="L325" s="7"/>
      <c r="M325" s="33"/>
      <c r="N325" s="33"/>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34"/>
      <c r="AX325" s="7"/>
      <c r="AY325" s="7"/>
      <c r="AZ325" s="7"/>
      <c r="BA325" s="7"/>
      <c r="BB325" s="7"/>
      <c r="BC325" s="7"/>
      <c r="BD325" s="7"/>
      <c r="BE325" s="7"/>
      <c r="BF325" s="7"/>
      <c r="BG325" s="35"/>
      <c r="BH325" s="7"/>
      <c r="BI325" s="7"/>
      <c r="BJ325" s="7"/>
      <c r="BK325" s="7"/>
      <c r="BL325" s="7"/>
      <c r="BM325" s="36"/>
      <c r="BN325" s="36"/>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row>
    <row r="326">
      <c r="A326" s="7"/>
      <c r="B326" s="7"/>
      <c r="C326" s="7"/>
      <c r="D326" s="7"/>
      <c r="E326" s="7"/>
      <c r="F326" s="7"/>
      <c r="G326" s="7"/>
      <c r="H326" s="7"/>
      <c r="I326" s="7"/>
      <c r="J326" s="7"/>
      <c r="K326" s="7"/>
      <c r="L326" s="7"/>
      <c r="M326" s="33"/>
      <c r="N326" s="33"/>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34"/>
      <c r="AX326" s="7"/>
      <c r="AY326" s="7"/>
      <c r="AZ326" s="7"/>
      <c r="BA326" s="7"/>
      <c r="BB326" s="7"/>
      <c r="BC326" s="7"/>
      <c r="BD326" s="7"/>
      <c r="BE326" s="7"/>
      <c r="BF326" s="7"/>
      <c r="BG326" s="35"/>
      <c r="BH326" s="7"/>
      <c r="BI326" s="7"/>
      <c r="BJ326" s="7"/>
      <c r="BK326" s="7"/>
      <c r="BL326" s="7"/>
      <c r="BM326" s="36"/>
      <c r="BN326" s="36"/>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row>
    <row r="327">
      <c r="A327" s="7"/>
      <c r="B327" s="7"/>
      <c r="C327" s="7"/>
      <c r="D327" s="7"/>
      <c r="E327" s="7"/>
      <c r="F327" s="7"/>
      <c r="G327" s="7"/>
      <c r="H327" s="7"/>
      <c r="I327" s="7"/>
      <c r="J327" s="7"/>
      <c r="K327" s="7"/>
      <c r="L327" s="7"/>
      <c r="M327" s="33"/>
      <c r="N327" s="33"/>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34"/>
      <c r="AX327" s="7"/>
      <c r="AY327" s="7"/>
      <c r="AZ327" s="7"/>
      <c r="BA327" s="7"/>
      <c r="BB327" s="7"/>
      <c r="BC327" s="7"/>
      <c r="BD327" s="7"/>
      <c r="BE327" s="7"/>
      <c r="BF327" s="7"/>
      <c r="BG327" s="35"/>
      <c r="BH327" s="7"/>
      <c r="BI327" s="7"/>
      <c r="BJ327" s="7"/>
      <c r="BK327" s="7"/>
      <c r="BL327" s="7"/>
      <c r="BM327" s="36"/>
      <c r="BN327" s="36"/>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row>
    <row r="328">
      <c r="A328" s="7"/>
      <c r="B328" s="7"/>
      <c r="C328" s="7"/>
      <c r="D328" s="7"/>
      <c r="E328" s="7"/>
      <c r="F328" s="7"/>
      <c r="G328" s="7"/>
      <c r="H328" s="7"/>
      <c r="I328" s="7"/>
      <c r="J328" s="7"/>
      <c r="K328" s="7"/>
      <c r="L328" s="7"/>
      <c r="M328" s="33"/>
      <c r="N328" s="33"/>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34"/>
      <c r="AX328" s="7"/>
      <c r="AY328" s="7"/>
      <c r="AZ328" s="7"/>
      <c r="BA328" s="7"/>
      <c r="BB328" s="7"/>
      <c r="BC328" s="7"/>
      <c r="BD328" s="7"/>
      <c r="BE328" s="7"/>
      <c r="BF328" s="7"/>
      <c r="BG328" s="35"/>
      <c r="BH328" s="7"/>
      <c r="BI328" s="7"/>
      <c r="BJ328" s="7"/>
      <c r="BK328" s="7"/>
      <c r="BL328" s="7"/>
      <c r="BM328" s="36"/>
      <c r="BN328" s="36"/>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row>
    <row r="329">
      <c r="A329" s="7"/>
      <c r="B329" s="7"/>
      <c r="C329" s="7"/>
      <c r="D329" s="7"/>
      <c r="E329" s="7"/>
      <c r="F329" s="7"/>
      <c r="G329" s="7"/>
      <c r="H329" s="7"/>
      <c r="I329" s="7"/>
      <c r="J329" s="7"/>
      <c r="K329" s="7"/>
      <c r="L329" s="7"/>
      <c r="M329" s="33"/>
      <c r="N329" s="33"/>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34"/>
      <c r="AX329" s="7"/>
      <c r="AY329" s="7"/>
      <c r="AZ329" s="7"/>
      <c r="BA329" s="7"/>
      <c r="BB329" s="7"/>
      <c r="BC329" s="7"/>
      <c r="BD329" s="7"/>
      <c r="BE329" s="7"/>
      <c r="BF329" s="7"/>
      <c r="BG329" s="35"/>
      <c r="BH329" s="7"/>
      <c r="BI329" s="7"/>
      <c r="BJ329" s="7"/>
      <c r="BK329" s="7"/>
      <c r="BL329" s="7"/>
      <c r="BM329" s="36"/>
      <c r="BN329" s="36"/>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row>
    <row r="330">
      <c r="A330" s="7"/>
      <c r="B330" s="7"/>
      <c r="C330" s="7"/>
      <c r="D330" s="7"/>
      <c r="E330" s="7"/>
      <c r="F330" s="7"/>
      <c r="G330" s="7"/>
      <c r="H330" s="7"/>
      <c r="I330" s="7"/>
      <c r="J330" s="7"/>
      <c r="K330" s="7"/>
      <c r="L330" s="7"/>
      <c r="M330" s="33"/>
      <c r="N330" s="33"/>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34"/>
      <c r="AX330" s="7"/>
      <c r="AY330" s="7"/>
      <c r="AZ330" s="7"/>
      <c r="BA330" s="7"/>
      <c r="BB330" s="7"/>
      <c r="BC330" s="7"/>
      <c r="BD330" s="7"/>
      <c r="BE330" s="7"/>
      <c r="BF330" s="7"/>
      <c r="BG330" s="35"/>
      <c r="BH330" s="7"/>
      <c r="BI330" s="7"/>
      <c r="BJ330" s="7"/>
      <c r="BK330" s="7"/>
      <c r="BL330" s="7"/>
      <c r="BM330" s="36"/>
      <c r="BN330" s="36"/>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row>
    <row r="331">
      <c r="A331" s="7"/>
      <c r="B331" s="7"/>
      <c r="C331" s="7"/>
      <c r="D331" s="7"/>
      <c r="E331" s="7"/>
      <c r="F331" s="7"/>
      <c r="G331" s="7"/>
      <c r="H331" s="7"/>
      <c r="I331" s="7"/>
      <c r="J331" s="7"/>
      <c r="K331" s="7"/>
      <c r="L331" s="7"/>
      <c r="M331" s="33"/>
      <c r="N331" s="33"/>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34"/>
      <c r="AX331" s="7"/>
      <c r="AY331" s="7"/>
      <c r="AZ331" s="7"/>
      <c r="BA331" s="7"/>
      <c r="BB331" s="7"/>
      <c r="BC331" s="7"/>
      <c r="BD331" s="7"/>
      <c r="BE331" s="7"/>
      <c r="BF331" s="7"/>
      <c r="BG331" s="35"/>
      <c r="BH331" s="7"/>
      <c r="BI331" s="7"/>
      <c r="BJ331" s="7"/>
      <c r="BK331" s="7"/>
      <c r="BL331" s="7"/>
      <c r="BM331" s="36"/>
      <c r="BN331" s="36"/>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row>
    <row r="332">
      <c r="A332" s="7"/>
      <c r="B332" s="7"/>
      <c r="C332" s="7"/>
      <c r="D332" s="7"/>
      <c r="E332" s="7"/>
      <c r="F332" s="7"/>
      <c r="G332" s="7"/>
      <c r="H332" s="7"/>
      <c r="I332" s="7"/>
      <c r="J332" s="7"/>
      <c r="K332" s="7"/>
      <c r="L332" s="7"/>
      <c r="M332" s="33"/>
      <c r="N332" s="33"/>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34"/>
      <c r="AX332" s="7"/>
      <c r="AY332" s="7"/>
      <c r="AZ332" s="7"/>
      <c r="BA332" s="7"/>
      <c r="BB332" s="7"/>
      <c r="BC332" s="7"/>
      <c r="BD332" s="7"/>
      <c r="BE332" s="7"/>
      <c r="BF332" s="7"/>
      <c r="BG332" s="35"/>
      <c r="BH332" s="7"/>
      <c r="BI332" s="7"/>
      <c r="BJ332" s="7"/>
      <c r="BK332" s="7"/>
      <c r="BL332" s="7"/>
      <c r="BM332" s="36"/>
      <c r="BN332" s="36"/>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row>
    <row r="333">
      <c r="A333" s="7"/>
      <c r="B333" s="7"/>
      <c r="C333" s="7"/>
      <c r="D333" s="7"/>
      <c r="E333" s="7"/>
      <c r="F333" s="7"/>
      <c r="G333" s="7"/>
      <c r="H333" s="7"/>
      <c r="I333" s="7"/>
      <c r="J333" s="7"/>
      <c r="K333" s="7"/>
      <c r="L333" s="7"/>
      <c r="M333" s="33"/>
      <c r="N333" s="33"/>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34"/>
      <c r="AX333" s="7"/>
      <c r="AY333" s="7"/>
      <c r="AZ333" s="7"/>
      <c r="BA333" s="7"/>
      <c r="BB333" s="7"/>
      <c r="BC333" s="7"/>
      <c r="BD333" s="7"/>
      <c r="BE333" s="7"/>
      <c r="BF333" s="7"/>
      <c r="BG333" s="35"/>
      <c r="BH333" s="7"/>
      <c r="BI333" s="7"/>
      <c r="BJ333" s="7"/>
      <c r="BK333" s="7"/>
      <c r="BL333" s="7"/>
      <c r="BM333" s="36"/>
      <c r="BN333" s="36"/>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row>
    <row r="334">
      <c r="A334" s="7"/>
      <c r="B334" s="7"/>
      <c r="C334" s="7"/>
      <c r="D334" s="7"/>
      <c r="E334" s="7"/>
      <c r="F334" s="7"/>
      <c r="G334" s="7"/>
      <c r="H334" s="7"/>
      <c r="I334" s="7"/>
      <c r="J334" s="7"/>
      <c r="K334" s="7"/>
      <c r="L334" s="7"/>
      <c r="M334" s="33"/>
      <c r="N334" s="33"/>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34"/>
      <c r="AX334" s="7"/>
      <c r="AY334" s="7"/>
      <c r="AZ334" s="7"/>
      <c r="BA334" s="7"/>
      <c r="BB334" s="7"/>
      <c r="BC334" s="7"/>
      <c r="BD334" s="7"/>
      <c r="BE334" s="7"/>
      <c r="BF334" s="7"/>
      <c r="BG334" s="35"/>
      <c r="BH334" s="7"/>
      <c r="BI334" s="7"/>
      <c r="BJ334" s="7"/>
      <c r="BK334" s="7"/>
      <c r="BL334" s="7"/>
      <c r="BM334" s="36"/>
      <c r="BN334" s="36"/>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row>
    <row r="335">
      <c r="A335" s="7"/>
      <c r="B335" s="7"/>
      <c r="C335" s="7"/>
      <c r="D335" s="7"/>
      <c r="E335" s="7"/>
      <c r="F335" s="7"/>
      <c r="G335" s="7"/>
      <c r="H335" s="7"/>
      <c r="I335" s="7"/>
      <c r="J335" s="7"/>
      <c r="K335" s="7"/>
      <c r="L335" s="7"/>
      <c r="M335" s="33"/>
      <c r="N335" s="33"/>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34"/>
      <c r="AX335" s="7"/>
      <c r="AY335" s="7"/>
      <c r="AZ335" s="7"/>
      <c r="BA335" s="7"/>
      <c r="BB335" s="7"/>
      <c r="BC335" s="7"/>
      <c r="BD335" s="7"/>
      <c r="BE335" s="7"/>
      <c r="BF335" s="7"/>
      <c r="BG335" s="35"/>
      <c r="BH335" s="7"/>
      <c r="BI335" s="7"/>
      <c r="BJ335" s="7"/>
      <c r="BK335" s="7"/>
      <c r="BL335" s="7"/>
      <c r="BM335" s="36"/>
      <c r="BN335" s="36"/>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row>
    <row r="336">
      <c r="A336" s="7"/>
      <c r="B336" s="7"/>
      <c r="C336" s="7"/>
      <c r="D336" s="7"/>
      <c r="E336" s="7"/>
      <c r="F336" s="7"/>
      <c r="G336" s="7"/>
      <c r="H336" s="7"/>
      <c r="I336" s="7"/>
      <c r="J336" s="7"/>
      <c r="K336" s="7"/>
      <c r="L336" s="7"/>
      <c r="M336" s="33"/>
      <c r="N336" s="33"/>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34"/>
      <c r="AX336" s="7"/>
      <c r="AY336" s="7"/>
      <c r="AZ336" s="7"/>
      <c r="BA336" s="7"/>
      <c r="BB336" s="7"/>
      <c r="BC336" s="7"/>
      <c r="BD336" s="7"/>
      <c r="BE336" s="7"/>
      <c r="BF336" s="7"/>
      <c r="BG336" s="35"/>
      <c r="BH336" s="7"/>
      <c r="BI336" s="7"/>
      <c r="BJ336" s="7"/>
      <c r="BK336" s="7"/>
      <c r="BL336" s="7"/>
      <c r="BM336" s="36"/>
      <c r="BN336" s="36"/>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row>
    <row r="337">
      <c r="A337" s="7"/>
      <c r="B337" s="7"/>
      <c r="C337" s="7"/>
      <c r="D337" s="7"/>
      <c r="E337" s="7"/>
      <c r="F337" s="7"/>
      <c r="G337" s="7"/>
      <c r="H337" s="7"/>
      <c r="I337" s="7"/>
      <c r="J337" s="7"/>
      <c r="K337" s="7"/>
      <c r="L337" s="7"/>
      <c r="M337" s="33"/>
      <c r="N337" s="33"/>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34"/>
      <c r="AX337" s="7"/>
      <c r="AY337" s="7"/>
      <c r="AZ337" s="7"/>
      <c r="BA337" s="7"/>
      <c r="BB337" s="7"/>
      <c r="BC337" s="7"/>
      <c r="BD337" s="7"/>
      <c r="BE337" s="7"/>
      <c r="BF337" s="7"/>
      <c r="BG337" s="35"/>
      <c r="BH337" s="7"/>
      <c r="BI337" s="7"/>
      <c r="BJ337" s="7"/>
      <c r="BK337" s="7"/>
      <c r="BL337" s="7"/>
      <c r="BM337" s="36"/>
      <c r="BN337" s="36"/>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row>
    <row r="338">
      <c r="A338" s="7"/>
      <c r="B338" s="7"/>
      <c r="C338" s="7"/>
      <c r="D338" s="7"/>
      <c r="E338" s="7"/>
      <c r="F338" s="7"/>
      <c r="G338" s="7"/>
      <c r="H338" s="7"/>
      <c r="I338" s="7"/>
      <c r="J338" s="7"/>
      <c r="K338" s="7"/>
      <c r="L338" s="7"/>
      <c r="M338" s="33"/>
      <c r="N338" s="33"/>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34"/>
      <c r="AX338" s="7"/>
      <c r="AY338" s="7"/>
      <c r="AZ338" s="7"/>
      <c r="BA338" s="7"/>
      <c r="BB338" s="7"/>
      <c r="BC338" s="7"/>
      <c r="BD338" s="7"/>
      <c r="BE338" s="7"/>
      <c r="BF338" s="7"/>
      <c r="BG338" s="35"/>
      <c r="BH338" s="7"/>
      <c r="BI338" s="7"/>
      <c r="BJ338" s="7"/>
      <c r="BK338" s="7"/>
      <c r="BL338" s="7"/>
      <c r="BM338" s="36"/>
      <c r="BN338" s="36"/>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row>
    <row r="339">
      <c r="A339" s="7"/>
      <c r="B339" s="7"/>
      <c r="C339" s="7"/>
      <c r="D339" s="7"/>
      <c r="E339" s="7"/>
      <c r="F339" s="7"/>
      <c r="G339" s="7"/>
      <c r="H339" s="7"/>
      <c r="I339" s="7"/>
      <c r="J339" s="7"/>
      <c r="K339" s="7"/>
      <c r="L339" s="7"/>
      <c r="M339" s="33"/>
      <c r="N339" s="33"/>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34"/>
      <c r="AX339" s="7"/>
      <c r="AY339" s="7"/>
      <c r="AZ339" s="7"/>
      <c r="BA339" s="7"/>
      <c r="BB339" s="7"/>
      <c r="BC339" s="7"/>
      <c r="BD339" s="7"/>
      <c r="BE339" s="7"/>
      <c r="BF339" s="7"/>
      <c r="BG339" s="35"/>
      <c r="BH339" s="7"/>
      <c r="BI339" s="7"/>
      <c r="BJ339" s="7"/>
      <c r="BK339" s="7"/>
      <c r="BL339" s="7"/>
      <c r="BM339" s="36"/>
      <c r="BN339" s="36"/>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row>
    <row r="340">
      <c r="A340" s="7"/>
      <c r="B340" s="7"/>
      <c r="C340" s="7"/>
      <c r="D340" s="7"/>
      <c r="E340" s="7"/>
      <c r="F340" s="7"/>
      <c r="G340" s="7"/>
      <c r="H340" s="7"/>
      <c r="I340" s="7"/>
      <c r="J340" s="7"/>
      <c r="K340" s="7"/>
      <c r="L340" s="7"/>
      <c r="M340" s="33"/>
      <c r="N340" s="33"/>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34"/>
      <c r="AX340" s="7"/>
      <c r="AY340" s="7"/>
      <c r="AZ340" s="7"/>
      <c r="BA340" s="7"/>
      <c r="BB340" s="7"/>
      <c r="BC340" s="7"/>
      <c r="BD340" s="7"/>
      <c r="BE340" s="7"/>
      <c r="BF340" s="7"/>
      <c r="BG340" s="35"/>
      <c r="BH340" s="7"/>
      <c r="BI340" s="7"/>
      <c r="BJ340" s="7"/>
      <c r="BK340" s="7"/>
      <c r="BL340" s="7"/>
      <c r="BM340" s="36"/>
      <c r="BN340" s="36"/>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row>
    <row r="341">
      <c r="A341" s="7"/>
      <c r="B341" s="7"/>
      <c r="C341" s="7"/>
      <c r="D341" s="7"/>
      <c r="E341" s="7"/>
      <c r="F341" s="7"/>
      <c r="G341" s="7"/>
      <c r="H341" s="7"/>
      <c r="I341" s="7"/>
      <c r="J341" s="7"/>
      <c r="K341" s="7"/>
      <c r="L341" s="7"/>
      <c r="M341" s="33"/>
      <c r="N341" s="33"/>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34"/>
      <c r="AX341" s="7"/>
      <c r="AY341" s="7"/>
      <c r="AZ341" s="7"/>
      <c r="BA341" s="7"/>
      <c r="BB341" s="7"/>
      <c r="BC341" s="7"/>
      <c r="BD341" s="7"/>
      <c r="BE341" s="7"/>
      <c r="BF341" s="7"/>
      <c r="BG341" s="35"/>
      <c r="BH341" s="7"/>
      <c r="BI341" s="7"/>
      <c r="BJ341" s="7"/>
      <c r="BK341" s="7"/>
      <c r="BL341" s="7"/>
      <c r="BM341" s="36"/>
      <c r="BN341" s="36"/>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row>
    <row r="342">
      <c r="A342" s="7"/>
      <c r="B342" s="7"/>
      <c r="C342" s="7"/>
      <c r="D342" s="7"/>
      <c r="E342" s="7"/>
      <c r="F342" s="7"/>
      <c r="G342" s="7"/>
      <c r="H342" s="7"/>
      <c r="I342" s="7"/>
      <c r="J342" s="7"/>
      <c r="K342" s="7"/>
      <c r="L342" s="7"/>
      <c r="M342" s="33"/>
      <c r="N342" s="33"/>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34"/>
      <c r="AX342" s="7"/>
      <c r="AY342" s="7"/>
      <c r="AZ342" s="7"/>
      <c r="BA342" s="7"/>
      <c r="BB342" s="7"/>
      <c r="BC342" s="7"/>
      <c r="BD342" s="7"/>
      <c r="BE342" s="7"/>
      <c r="BF342" s="7"/>
      <c r="BG342" s="35"/>
      <c r="BH342" s="7"/>
      <c r="BI342" s="7"/>
      <c r="BJ342" s="7"/>
      <c r="BK342" s="7"/>
      <c r="BL342" s="7"/>
      <c r="BM342" s="36"/>
      <c r="BN342" s="36"/>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row>
    <row r="343">
      <c r="A343" s="7"/>
      <c r="B343" s="7"/>
      <c r="C343" s="7"/>
      <c r="D343" s="7"/>
      <c r="E343" s="7"/>
      <c r="F343" s="7"/>
      <c r="G343" s="7"/>
      <c r="H343" s="7"/>
      <c r="I343" s="7"/>
      <c r="J343" s="7"/>
      <c r="K343" s="7"/>
      <c r="L343" s="7"/>
      <c r="M343" s="33"/>
      <c r="N343" s="33"/>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34"/>
      <c r="AX343" s="7"/>
      <c r="AY343" s="7"/>
      <c r="AZ343" s="7"/>
      <c r="BA343" s="7"/>
      <c r="BB343" s="7"/>
      <c r="BC343" s="7"/>
      <c r="BD343" s="7"/>
      <c r="BE343" s="7"/>
      <c r="BF343" s="7"/>
      <c r="BG343" s="35"/>
      <c r="BH343" s="7"/>
      <c r="BI343" s="7"/>
      <c r="BJ343" s="7"/>
      <c r="BK343" s="7"/>
      <c r="BL343" s="7"/>
      <c r="BM343" s="36"/>
      <c r="BN343" s="36"/>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row>
    <row r="344">
      <c r="A344" s="7"/>
      <c r="B344" s="7"/>
      <c r="C344" s="7"/>
      <c r="D344" s="7"/>
      <c r="E344" s="7"/>
      <c r="F344" s="7"/>
      <c r="G344" s="7"/>
      <c r="H344" s="7"/>
      <c r="I344" s="7"/>
      <c r="J344" s="7"/>
      <c r="K344" s="7"/>
      <c r="L344" s="7"/>
      <c r="M344" s="33"/>
      <c r="N344" s="33"/>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34"/>
      <c r="AX344" s="7"/>
      <c r="AY344" s="7"/>
      <c r="AZ344" s="7"/>
      <c r="BA344" s="7"/>
      <c r="BB344" s="7"/>
      <c r="BC344" s="7"/>
      <c r="BD344" s="7"/>
      <c r="BE344" s="7"/>
      <c r="BF344" s="7"/>
      <c r="BG344" s="35"/>
      <c r="BH344" s="7"/>
      <c r="BI344" s="7"/>
      <c r="BJ344" s="7"/>
      <c r="BK344" s="7"/>
      <c r="BL344" s="7"/>
      <c r="BM344" s="36"/>
      <c r="BN344" s="36"/>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row>
    <row r="345">
      <c r="A345" s="7"/>
      <c r="B345" s="7"/>
      <c r="C345" s="7"/>
      <c r="D345" s="7"/>
      <c r="E345" s="7"/>
      <c r="F345" s="7"/>
      <c r="G345" s="7"/>
      <c r="H345" s="7"/>
      <c r="I345" s="7"/>
      <c r="J345" s="7"/>
      <c r="K345" s="7"/>
      <c r="L345" s="7"/>
      <c r="M345" s="33"/>
      <c r="N345" s="33"/>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34"/>
      <c r="AX345" s="7"/>
      <c r="AY345" s="7"/>
      <c r="AZ345" s="7"/>
      <c r="BA345" s="7"/>
      <c r="BB345" s="7"/>
      <c r="BC345" s="7"/>
      <c r="BD345" s="7"/>
      <c r="BE345" s="7"/>
      <c r="BF345" s="7"/>
      <c r="BG345" s="35"/>
      <c r="BH345" s="7"/>
      <c r="BI345" s="7"/>
      <c r="BJ345" s="7"/>
      <c r="BK345" s="7"/>
      <c r="BL345" s="7"/>
      <c r="BM345" s="36"/>
      <c r="BN345" s="36"/>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row>
    <row r="346">
      <c r="A346" s="7"/>
      <c r="B346" s="7"/>
      <c r="C346" s="7"/>
      <c r="D346" s="7"/>
      <c r="E346" s="7"/>
      <c r="F346" s="7"/>
      <c r="G346" s="7"/>
      <c r="H346" s="7"/>
      <c r="I346" s="7"/>
      <c r="J346" s="7"/>
      <c r="K346" s="7"/>
      <c r="L346" s="7"/>
      <c r="M346" s="33"/>
      <c r="N346" s="33"/>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34"/>
      <c r="AX346" s="7"/>
      <c r="AY346" s="7"/>
      <c r="AZ346" s="7"/>
      <c r="BA346" s="7"/>
      <c r="BB346" s="7"/>
      <c r="BC346" s="7"/>
      <c r="BD346" s="7"/>
      <c r="BE346" s="7"/>
      <c r="BF346" s="7"/>
      <c r="BG346" s="35"/>
      <c r="BH346" s="7"/>
      <c r="BI346" s="7"/>
      <c r="BJ346" s="7"/>
      <c r="BK346" s="7"/>
      <c r="BL346" s="7"/>
      <c r="BM346" s="36"/>
      <c r="BN346" s="36"/>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row>
    <row r="347">
      <c r="A347" s="7"/>
      <c r="B347" s="7"/>
      <c r="C347" s="7"/>
      <c r="D347" s="7"/>
      <c r="E347" s="7"/>
      <c r="F347" s="7"/>
      <c r="G347" s="7"/>
      <c r="H347" s="7"/>
      <c r="I347" s="7"/>
      <c r="J347" s="7"/>
      <c r="K347" s="7"/>
      <c r="L347" s="7"/>
      <c r="M347" s="33"/>
      <c r="N347" s="33"/>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34"/>
      <c r="AX347" s="7"/>
      <c r="AY347" s="7"/>
      <c r="AZ347" s="7"/>
      <c r="BA347" s="7"/>
      <c r="BB347" s="7"/>
      <c r="BC347" s="7"/>
      <c r="BD347" s="7"/>
      <c r="BE347" s="7"/>
      <c r="BF347" s="7"/>
      <c r="BG347" s="35"/>
      <c r="BH347" s="7"/>
      <c r="BI347" s="7"/>
      <c r="BJ347" s="7"/>
      <c r="BK347" s="7"/>
      <c r="BL347" s="7"/>
      <c r="BM347" s="36"/>
      <c r="BN347" s="36"/>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row>
    <row r="348">
      <c r="A348" s="7"/>
      <c r="B348" s="7"/>
      <c r="C348" s="7"/>
      <c r="D348" s="7"/>
      <c r="E348" s="7"/>
      <c r="F348" s="7"/>
      <c r="G348" s="7"/>
      <c r="H348" s="7"/>
      <c r="I348" s="7"/>
      <c r="J348" s="7"/>
      <c r="K348" s="7"/>
      <c r="L348" s="7"/>
      <c r="M348" s="33"/>
      <c r="N348" s="33"/>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34"/>
      <c r="AX348" s="7"/>
      <c r="AY348" s="7"/>
      <c r="AZ348" s="7"/>
      <c r="BA348" s="7"/>
      <c r="BB348" s="7"/>
      <c r="BC348" s="7"/>
      <c r="BD348" s="7"/>
      <c r="BE348" s="7"/>
      <c r="BF348" s="7"/>
      <c r="BG348" s="35"/>
      <c r="BH348" s="7"/>
      <c r="BI348" s="7"/>
      <c r="BJ348" s="7"/>
      <c r="BK348" s="7"/>
      <c r="BL348" s="7"/>
      <c r="BM348" s="36"/>
      <c r="BN348" s="36"/>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row>
    <row r="349">
      <c r="A349" s="7"/>
      <c r="B349" s="7"/>
      <c r="C349" s="7"/>
      <c r="D349" s="7"/>
      <c r="E349" s="7"/>
      <c r="F349" s="7"/>
      <c r="G349" s="7"/>
      <c r="H349" s="7"/>
      <c r="I349" s="7"/>
      <c r="J349" s="7"/>
      <c r="K349" s="7"/>
      <c r="L349" s="7"/>
      <c r="M349" s="33"/>
      <c r="N349" s="33"/>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34"/>
      <c r="AX349" s="7"/>
      <c r="AY349" s="7"/>
      <c r="AZ349" s="7"/>
      <c r="BA349" s="7"/>
      <c r="BB349" s="7"/>
      <c r="BC349" s="7"/>
      <c r="BD349" s="7"/>
      <c r="BE349" s="7"/>
      <c r="BF349" s="7"/>
      <c r="BG349" s="35"/>
      <c r="BH349" s="7"/>
      <c r="BI349" s="7"/>
      <c r="BJ349" s="7"/>
      <c r="BK349" s="7"/>
      <c r="BL349" s="7"/>
      <c r="BM349" s="36"/>
      <c r="BN349" s="36"/>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row>
    <row r="350">
      <c r="A350" s="7"/>
      <c r="B350" s="7"/>
      <c r="C350" s="7"/>
      <c r="D350" s="7"/>
      <c r="E350" s="7"/>
      <c r="F350" s="7"/>
      <c r="G350" s="7"/>
      <c r="H350" s="7"/>
      <c r="I350" s="7"/>
      <c r="J350" s="7"/>
      <c r="K350" s="7"/>
      <c r="L350" s="7"/>
      <c r="M350" s="33"/>
      <c r="N350" s="33"/>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34"/>
      <c r="AX350" s="7"/>
      <c r="AY350" s="7"/>
      <c r="AZ350" s="7"/>
      <c r="BA350" s="7"/>
      <c r="BB350" s="7"/>
      <c r="BC350" s="7"/>
      <c r="BD350" s="7"/>
      <c r="BE350" s="7"/>
      <c r="BF350" s="7"/>
      <c r="BG350" s="35"/>
      <c r="BH350" s="7"/>
      <c r="BI350" s="7"/>
      <c r="BJ350" s="7"/>
      <c r="BK350" s="7"/>
      <c r="BL350" s="7"/>
      <c r="BM350" s="36"/>
      <c r="BN350" s="36"/>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row>
    <row r="351">
      <c r="A351" s="7"/>
      <c r="B351" s="7"/>
      <c r="C351" s="7"/>
      <c r="D351" s="7"/>
      <c r="E351" s="7"/>
      <c r="F351" s="7"/>
      <c r="G351" s="7"/>
      <c r="H351" s="7"/>
      <c r="I351" s="7"/>
      <c r="J351" s="7"/>
      <c r="K351" s="7"/>
      <c r="L351" s="7"/>
      <c r="M351" s="33"/>
      <c r="N351" s="33"/>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34"/>
      <c r="AX351" s="7"/>
      <c r="AY351" s="7"/>
      <c r="AZ351" s="7"/>
      <c r="BA351" s="7"/>
      <c r="BB351" s="7"/>
      <c r="BC351" s="7"/>
      <c r="BD351" s="7"/>
      <c r="BE351" s="7"/>
      <c r="BF351" s="7"/>
      <c r="BG351" s="35"/>
      <c r="BH351" s="7"/>
      <c r="BI351" s="7"/>
      <c r="BJ351" s="7"/>
      <c r="BK351" s="7"/>
      <c r="BL351" s="7"/>
      <c r="BM351" s="36"/>
      <c r="BN351" s="36"/>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row>
    <row r="352">
      <c r="A352" s="7"/>
      <c r="B352" s="7"/>
      <c r="C352" s="7"/>
      <c r="D352" s="7"/>
      <c r="E352" s="7"/>
      <c r="F352" s="7"/>
      <c r="G352" s="7"/>
      <c r="H352" s="7"/>
      <c r="I352" s="7"/>
      <c r="J352" s="7"/>
      <c r="K352" s="7"/>
      <c r="L352" s="7"/>
      <c r="M352" s="33"/>
      <c r="N352" s="33"/>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34"/>
      <c r="AX352" s="7"/>
      <c r="AY352" s="7"/>
      <c r="AZ352" s="7"/>
      <c r="BA352" s="7"/>
      <c r="BB352" s="7"/>
      <c r="BC352" s="7"/>
      <c r="BD352" s="7"/>
      <c r="BE352" s="7"/>
      <c r="BF352" s="7"/>
      <c r="BG352" s="35"/>
      <c r="BH352" s="7"/>
      <c r="BI352" s="7"/>
      <c r="BJ352" s="7"/>
      <c r="BK352" s="7"/>
      <c r="BL352" s="7"/>
      <c r="BM352" s="36"/>
      <c r="BN352" s="36"/>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row>
    <row r="353">
      <c r="A353" s="7"/>
      <c r="B353" s="7"/>
      <c r="C353" s="7"/>
      <c r="D353" s="7"/>
      <c r="E353" s="7"/>
      <c r="F353" s="7"/>
      <c r="G353" s="7"/>
      <c r="H353" s="7"/>
      <c r="I353" s="7"/>
      <c r="J353" s="7"/>
      <c r="K353" s="7"/>
      <c r="L353" s="7"/>
      <c r="M353" s="33"/>
      <c r="N353" s="33"/>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34"/>
      <c r="AX353" s="7"/>
      <c r="AY353" s="7"/>
      <c r="AZ353" s="7"/>
      <c r="BA353" s="7"/>
      <c r="BB353" s="7"/>
      <c r="BC353" s="7"/>
      <c r="BD353" s="7"/>
      <c r="BE353" s="7"/>
      <c r="BF353" s="7"/>
      <c r="BG353" s="35"/>
      <c r="BH353" s="7"/>
      <c r="BI353" s="7"/>
      <c r="BJ353" s="7"/>
      <c r="BK353" s="7"/>
      <c r="BL353" s="7"/>
      <c r="BM353" s="36"/>
      <c r="BN353" s="36"/>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row>
    <row r="354">
      <c r="A354" s="7"/>
      <c r="B354" s="7"/>
      <c r="C354" s="7"/>
      <c r="D354" s="7"/>
      <c r="E354" s="7"/>
      <c r="F354" s="7"/>
      <c r="G354" s="7"/>
      <c r="H354" s="7"/>
      <c r="I354" s="7"/>
      <c r="J354" s="7"/>
      <c r="K354" s="7"/>
      <c r="L354" s="7"/>
      <c r="M354" s="33"/>
      <c r="N354" s="33"/>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34"/>
      <c r="AX354" s="7"/>
      <c r="AY354" s="7"/>
      <c r="AZ354" s="7"/>
      <c r="BA354" s="7"/>
      <c r="BB354" s="7"/>
      <c r="BC354" s="7"/>
      <c r="BD354" s="7"/>
      <c r="BE354" s="7"/>
      <c r="BF354" s="7"/>
      <c r="BG354" s="35"/>
      <c r="BH354" s="7"/>
      <c r="BI354" s="7"/>
      <c r="BJ354" s="7"/>
      <c r="BK354" s="7"/>
      <c r="BL354" s="7"/>
      <c r="BM354" s="36"/>
      <c r="BN354" s="36"/>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row>
    <row r="355">
      <c r="A355" s="7"/>
      <c r="B355" s="7"/>
      <c r="C355" s="7"/>
      <c r="D355" s="7"/>
      <c r="E355" s="7"/>
      <c r="F355" s="7"/>
      <c r="G355" s="7"/>
      <c r="H355" s="7"/>
      <c r="I355" s="7"/>
      <c r="J355" s="7"/>
      <c r="K355" s="7"/>
      <c r="L355" s="7"/>
      <c r="M355" s="33"/>
      <c r="N355" s="33"/>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34"/>
      <c r="AX355" s="7"/>
      <c r="AY355" s="7"/>
      <c r="AZ355" s="7"/>
      <c r="BA355" s="7"/>
      <c r="BB355" s="7"/>
      <c r="BC355" s="7"/>
      <c r="BD355" s="7"/>
      <c r="BE355" s="7"/>
      <c r="BF355" s="7"/>
      <c r="BG355" s="35"/>
      <c r="BH355" s="7"/>
      <c r="BI355" s="7"/>
      <c r="BJ355" s="7"/>
      <c r="BK355" s="7"/>
      <c r="BL355" s="7"/>
      <c r="BM355" s="36"/>
      <c r="BN355" s="36"/>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row>
    <row r="356">
      <c r="A356" s="7"/>
      <c r="B356" s="7"/>
      <c r="C356" s="7"/>
      <c r="D356" s="7"/>
      <c r="E356" s="7"/>
      <c r="F356" s="7"/>
      <c r="G356" s="7"/>
      <c r="H356" s="7"/>
      <c r="I356" s="7"/>
      <c r="J356" s="7"/>
      <c r="K356" s="7"/>
      <c r="L356" s="7"/>
      <c r="M356" s="33"/>
      <c r="N356" s="33"/>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34"/>
      <c r="AX356" s="7"/>
      <c r="AY356" s="7"/>
      <c r="AZ356" s="7"/>
      <c r="BA356" s="7"/>
      <c r="BB356" s="7"/>
      <c r="BC356" s="7"/>
      <c r="BD356" s="7"/>
      <c r="BE356" s="7"/>
      <c r="BF356" s="7"/>
      <c r="BG356" s="35"/>
      <c r="BH356" s="7"/>
      <c r="BI356" s="7"/>
      <c r="BJ356" s="7"/>
      <c r="BK356" s="7"/>
      <c r="BL356" s="7"/>
      <c r="BM356" s="36"/>
      <c r="BN356" s="36"/>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row>
    <row r="357">
      <c r="A357" s="7"/>
      <c r="B357" s="7"/>
      <c r="C357" s="7"/>
      <c r="D357" s="7"/>
      <c r="E357" s="7"/>
      <c r="F357" s="7"/>
      <c r="G357" s="7"/>
      <c r="H357" s="7"/>
      <c r="I357" s="7"/>
      <c r="J357" s="7"/>
      <c r="K357" s="7"/>
      <c r="L357" s="7"/>
      <c r="M357" s="33"/>
      <c r="N357" s="33"/>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34"/>
      <c r="AX357" s="7"/>
      <c r="AY357" s="7"/>
      <c r="AZ357" s="7"/>
      <c r="BA357" s="7"/>
      <c r="BB357" s="7"/>
      <c r="BC357" s="7"/>
      <c r="BD357" s="7"/>
      <c r="BE357" s="7"/>
      <c r="BF357" s="7"/>
      <c r="BG357" s="35"/>
      <c r="BH357" s="7"/>
      <c r="BI357" s="7"/>
      <c r="BJ357" s="7"/>
      <c r="BK357" s="7"/>
      <c r="BL357" s="7"/>
      <c r="BM357" s="36"/>
      <c r="BN357" s="36"/>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c r="A358" s="7"/>
      <c r="B358" s="7"/>
      <c r="C358" s="7"/>
      <c r="D358" s="7"/>
      <c r="E358" s="7"/>
      <c r="F358" s="7"/>
      <c r="G358" s="7"/>
      <c r="H358" s="7"/>
      <c r="I358" s="7"/>
      <c r="J358" s="7"/>
      <c r="K358" s="7"/>
      <c r="L358" s="7"/>
      <c r="M358" s="33"/>
      <c r="N358" s="33"/>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34"/>
      <c r="AX358" s="7"/>
      <c r="AY358" s="7"/>
      <c r="AZ358" s="7"/>
      <c r="BA358" s="7"/>
      <c r="BB358" s="7"/>
      <c r="BC358" s="7"/>
      <c r="BD358" s="7"/>
      <c r="BE358" s="7"/>
      <c r="BF358" s="7"/>
      <c r="BG358" s="35"/>
      <c r="BH358" s="7"/>
      <c r="BI358" s="7"/>
      <c r="BJ358" s="7"/>
      <c r="BK358" s="7"/>
      <c r="BL358" s="7"/>
      <c r="BM358" s="36"/>
      <c r="BN358" s="36"/>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row>
    <row r="359">
      <c r="A359" s="7"/>
      <c r="B359" s="7"/>
      <c r="C359" s="7"/>
      <c r="D359" s="7"/>
      <c r="E359" s="7"/>
      <c r="F359" s="7"/>
      <c r="G359" s="7"/>
      <c r="H359" s="7"/>
      <c r="I359" s="7"/>
      <c r="J359" s="7"/>
      <c r="K359" s="7"/>
      <c r="L359" s="7"/>
      <c r="M359" s="33"/>
      <c r="N359" s="33"/>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34"/>
      <c r="AX359" s="7"/>
      <c r="AY359" s="7"/>
      <c r="AZ359" s="7"/>
      <c r="BA359" s="7"/>
      <c r="BB359" s="7"/>
      <c r="BC359" s="7"/>
      <c r="BD359" s="7"/>
      <c r="BE359" s="7"/>
      <c r="BF359" s="7"/>
      <c r="BG359" s="35"/>
      <c r="BH359" s="7"/>
      <c r="BI359" s="7"/>
      <c r="BJ359" s="7"/>
      <c r="BK359" s="7"/>
      <c r="BL359" s="7"/>
      <c r="BM359" s="36"/>
      <c r="BN359" s="36"/>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row>
    <row r="360">
      <c r="A360" s="7"/>
      <c r="B360" s="7"/>
      <c r="C360" s="7"/>
      <c r="D360" s="7"/>
      <c r="E360" s="7"/>
      <c r="F360" s="7"/>
      <c r="G360" s="7"/>
      <c r="H360" s="7"/>
      <c r="I360" s="7"/>
      <c r="J360" s="7"/>
      <c r="K360" s="7"/>
      <c r="L360" s="7"/>
      <c r="M360" s="33"/>
      <c r="N360" s="33"/>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34"/>
      <c r="AX360" s="7"/>
      <c r="AY360" s="7"/>
      <c r="AZ360" s="7"/>
      <c r="BA360" s="7"/>
      <c r="BB360" s="7"/>
      <c r="BC360" s="7"/>
      <c r="BD360" s="7"/>
      <c r="BE360" s="7"/>
      <c r="BF360" s="7"/>
      <c r="BG360" s="35"/>
      <c r="BH360" s="7"/>
      <c r="BI360" s="7"/>
      <c r="BJ360" s="7"/>
      <c r="BK360" s="7"/>
      <c r="BL360" s="7"/>
      <c r="BM360" s="36"/>
      <c r="BN360" s="36"/>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row>
    <row r="361">
      <c r="A361" s="7"/>
      <c r="B361" s="7"/>
      <c r="C361" s="7"/>
      <c r="D361" s="7"/>
      <c r="E361" s="7"/>
      <c r="F361" s="7"/>
      <c r="G361" s="7"/>
      <c r="H361" s="7"/>
      <c r="I361" s="7"/>
      <c r="J361" s="7"/>
      <c r="K361" s="7"/>
      <c r="L361" s="7"/>
      <c r="M361" s="33"/>
      <c r="N361" s="33"/>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34"/>
      <c r="AX361" s="7"/>
      <c r="AY361" s="7"/>
      <c r="AZ361" s="7"/>
      <c r="BA361" s="7"/>
      <c r="BB361" s="7"/>
      <c r="BC361" s="7"/>
      <c r="BD361" s="7"/>
      <c r="BE361" s="7"/>
      <c r="BF361" s="7"/>
      <c r="BG361" s="35"/>
      <c r="BH361" s="7"/>
      <c r="BI361" s="7"/>
      <c r="BJ361" s="7"/>
      <c r="BK361" s="7"/>
      <c r="BL361" s="7"/>
      <c r="BM361" s="36"/>
      <c r="BN361" s="36"/>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row>
    <row r="362">
      <c r="A362" s="7"/>
      <c r="B362" s="7"/>
      <c r="C362" s="7"/>
      <c r="D362" s="7"/>
      <c r="E362" s="7"/>
      <c r="F362" s="7"/>
      <c r="G362" s="7"/>
      <c r="H362" s="7"/>
      <c r="I362" s="7"/>
      <c r="J362" s="7"/>
      <c r="K362" s="7"/>
      <c r="L362" s="7"/>
      <c r="M362" s="33"/>
      <c r="N362" s="33"/>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34"/>
      <c r="AX362" s="7"/>
      <c r="AY362" s="7"/>
      <c r="AZ362" s="7"/>
      <c r="BA362" s="7"/>
      <c r="BB362" s="7"/>
      <c r="BC362" s="7"/>
      <c r="BD362" s="7"/>
      <c r="BE362" s="7"/>
      <c r="BF362" s="7"/>
      <c r="BG362" s="35"/>
      <c r="BH362" s="7"/>
      <c r="BI362" s="7"/>
      <c r="BJ362" s="7"/>
      <c r="BK362" s="7"/>
      <c r="BL362" s="7"/>
      <c r="BM362" s="36"/>
      <c r="BN362" s="36"/>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row>
    <row r="363">
      <c r="A363" s="7"/>
      <c r="B363" s="7"/>
      <c r="C363" s="7"/>
      <c r="D363" s="7"/>
      <c r="E363" s="7"/>
      <c r="F363" s="7"/>
      <c r="G363" s="7"/>
      <c r="H363" s="7"/>
      <c r="I363" s="7"/>
      <c r="J363" s="7"/>
      <c r="K363" s="7"/>
      <c r="L363" s="7"/>
      <c r="M363" s="33"/>
      <c r="N363" s="33"/>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34"/>
      <c r="AX363" s="7"/>
      <c r="AY363" s="7"/>
      <c r="AZ363" s="7"/>
      <c r="BA363" s="7"/>
      <c r="BB363" s="7"/>
      <c r="BC363" s="7"/>
      <c r="BD363" s="7"/>
      <c r="BE363" s="7"/>
      <c r="BF363" s="7"/>
      <c r="BG363" s="35"/>
      <c r="BH363" s="7"/>
      <c r="BI363" s="7"/>
      <c r="BJ363" s="7"/>
      <c r="BK363" s="7"/>
      <c r="BL363" s="7"/>
      <c r="BM363" s="36"/>
      <c r="BN363" s="36"/>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row>
    <row r="364">
      <c r="A364" s="7"/>
      <c r="B364" s="7"/>
      <c r="C364" s="7"/>
      <c r="D364" s="7"/>
      <c r="E364" s="7"/>
      <c r="F364" s="7"/>
      <c r="G364" s="7"/>
      <c r="H364" s="7"/>
      <c r="I364" s="7"/>
      <c r="J364" s="7"/>
      <c r="K364" s="7"/>
      <c r="L364" s="7"/>
      <c r="M364" s="33"/>
      <c r="N364" s="33"/>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34"/>
      <c r="AX364" s="7"/>
      <c r="AY364" s="7"/>
      <c r="AZ364" s="7"/>
      <c r="BA364" s="7"/>
      <c r="BB364" s="7"/>
      <c r="BC364" s="7"/>
      <c r="BD364" s="7"/>
      <c r="BE364" s="7"/>
      <c r="BF364" s="7"/>
      <c r="BG364" s="35"/>
      <c r="BH364" s="7"/>
      <c r="BI364" s="7"/>
      <c r="BJ364" s="7"/>
      <c r="BK364" s="7"/>
      <c r="BL364" s="7"/>
      <c r="BM364" s="36"/>
      <c r="BN364" s="36"/>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row>
    <row r="365">
      <c r="A365" s="7"/>
      <c r="B365" s="7"/>
      <c r="C365" s="7"/>
      <c r="D365" s="7"/>
      <c r="E365" s="7"/>
      <c r="F365" s="7"/>
      <c r="G365" s="7"/>
      <c r="H365" s="7"/>
      <c r="I365" s="7"/>
      <c r="J365" s="7"/>
      <c r="K365" s="7"/>
      <c r="L365" s="7"/>
      <c r="M365" s="33"/>
      <c r="N365" s="33"/>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34"/>
      <c r="AX365" s="7"/>
      <c r="AY365" s="7"/>
      <c r="AZ365" s="7"/>
      <c r="BA365" s="7"/>
      <c r="BB365" s="7"/>
      <c r="BC365" s="7"/>
      <c r="BD365" s="7"/>
      <c r="BE365" s="7"/>
      <c r="BF365" s="7"/>
      <c r="BG365" s="35"/>
      <c r="BH365" s="7"/>
      <c r="BI365" s="7"/>
      <c r="BJ365" s="7"/>
      <c r="BK365" s="7"/>
      <c r="BL365" s="7"/>
      <c r="BM365" s="36"/>
      <c r="BN365" s="36"/>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row>
    <row r="366">
      <c r="A366" s="7"/>
      <c r="B366" s="7"/>
      <c r="C366" s="7"/>
      <c r="D366" s="7"/>
      <c r="E366" s="7"/>
      <c r="F366" s="7"/>
      <c r="G366" s="7"/>
      <c r="H366" s="7"/>
      <c r="I366" s="7"/>
      <c r="J366" s="7"/>
      <c r="K366" s="7"/>
      <c r="L366" s="7"/>
      <c r="M366" s="33"/>
      <c r="N366" s="33"/>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34"/>
      <c r="AX366" s="7"/>
      <c r="AY366" s="7"/>
      <c r="AZ366" s="7"/>
      <c r="BA366" s="7"/>
      <c r="BB366" s="7"/>
      <c r="BC366" s="7"/>
      <c r="BD366" s="7"/>
      <c r="BE366" s="7"/>
      <c r="BF366" s="7"/>
      <c r="BG366" s="35"/>
      <c r="BH366" s="7"/>
      <c r="BI366" s="7"/>
      <c r="BJ366" s="7"/>
      <c r="BK366" s="7"/>
      <c r="BL366" s="7"/>
      <c r="BM366" s="36"/>
      <c r="BN366" s="36"/>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row>
    <row r="367">
      <c r="A367" s="7"/>
      <c r="B367" s="7"/>
      <c r="C367" s="7"/>
      <c r="D367" s="7"/>
      <c r="E367" s="7"/>
      <c r="F367" s="7"/>
      <c r="G367" s="7"/>
      <c r="H367" s="7"/>
      <c r="I367" s="7"/>
      <c r="J367" s="7"/>
      <c r="K367" s="7"/>
      <c r="L367" s="7"/>
      <c r="M367" s="33"/>
      <c r="N367" s="33"/>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34"/>
      <c r="AX367" s="7"/>
      <c r="AY367" s="7"/>
      <c r="AZ367" s="7"/>
      <c r="BA367" s="7"/>
      <c r="BB367" s="7"/>
      <c r="BC367" s="7"/>
      <c r="BD367" s="7"/>
      <c r="BE367" s="7"/>
      <c r="BF367" s="7"/>
      <c r="BG367" s="35"/>
      <c r="BH367" s="7"/>
      <c r="BI367" s="7"/>
      <c r="BJ367" s="7"/>
      <c r="BK367" s="7"/>
      <c r="BL367" s="7"/>
      <c r="BM367" s="36"/>
      <c r="BN367" s="36"/>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row>
    <row r="368">
      <c r="A368" s="7"/>
      <c r="B368" s="7"/>
      <c r="C368" s="7"/>
      <c r="D368" s="7"/>
      <c r="E368" s="7"/>
      <c r="F368" s="7"/>
      <c r="G368" s="7"/>
      <c r="H368" s="7"/>
      <c r="I368" s="7"/>
      <c r="J368" s="7"/>
      <c r="K368" s="7"/>
      <c r="L368" s="7"/>
      <c r="M368" s="33"/>
      <c r="N368" s="33"/>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34"/>
      <c r="AX368" s="7"/>
      <c r="AY368" s="7"/>
      <c r="AZ368" s="7"/>
      <c r="BA368" s="7"/>
      <c r="BB368" s="7"/>
      <c r="BC368" s="7"/>
      <c r="BD368" s="7"/>
      <c r="BE368" s="7"/>
      <c r="BF368" s="7"/>
      <c r="BG368" s="35"/>
      <c r="BH368" s="7"/>
      <c r="BI368" s="7"/>
      <c r="BJ368" s="7"/>
      <c r="BK368" s="7"/>
      <c r="BL368" s="7"/>
      <c r="BM368" s="36"/>
      <c r="BN368" s="36"/>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row>
    <row r="369">
      <c r="A369" s="7"/>
      <c r="B369" s="7"/>
      <c r="C369" s="7"/>
      <c r="D369" s="7"/>
      <c r="E369" s="7"/>
      <c r="F369" s="7"/>
      <c r="G369" s="7"/>
      <c r="H369" s="7"/>
      <c r="I369" s="7"/>
      <c r="J369" s="7"/>
      <c r="K369" s="7"/>
      <c r="L369" s="7"/>
      <c r="M369" s="33"/>
      <c r="N369" s="33"/>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34"/>
      <c r="AX369" s="7"/>
      <c r="AY369" s="7"/>
      <c r="AZ369" s="7"/>
      <c r="BA369" s="7"/>
      <c r="BB369" s="7"/>
      <c r="BC369" s="7"/>
      <c r="BD369" s="7"/>
      <c r="BE369" s="7"/>
      <c r="BF369" s="7"/>
      <c r="BG369" s="35"/>
      <c r="BH369" s="7"/>
      <c r="BI369" s="7"/>
      <c r="BJ369" s="7"/>
      <c r="BK369" s="7"/>
      <c r="BL369" s="7"/>
      <c r="BM369" s="36"/>
      <c r="BN369" s="36"/>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row>
    <row r="370">
      <c r="A370" s="7"/>
      <c r="B370" s="7"/>
      <c r="C370" s="7"/>
      <c r="D370" s="7"/>
      <c r="E370" s="7"/>
      <c r="F370" s="7"/>
      <c r="G370" s="7"/>
      <c r="H370" s="7"/>
      <c r="I370" s="7"/>
      <c r="J370" s="7"/>
      <c r="K370" s="7"/>
      <c r="L370" s="7"/>
      <c r="M370" s="33"/>
      <c r="N370" s="33"/>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34"/>
      <c r="AX370" s="7"/>
      <c r="AY370" s="7"/>
      <c r="AZ370" s="7"/>
      <c r="BA370" s="7"/>
      <c r="BB370" s="7"/>
      <c r="BC370" s="7"/>
      <c r="BD370" s="7"/>
      <c r="BE370" s="7"/>
      <c r="BF370" s="7"/>
      <c r="BG370" s="35"/>
      <c r="BH370" s="7"/>
      <c r="BI370" s="7"/>
      <c r="BJ370" s="7"/>
      <c r="BK370" s="7"/>
      <c r="BL370" s="7"/>
      <c r="BM370" s="36"/>
      <c r="BN370" s="36"/>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row>
    <row r="371">
      <c r="A371" s="7"/>
      <c r="B371" s="7"/>
      <c r="C371" s="7"/>
      <c r="D371" s="7"/>
      <c r="E371" s="7"/>
      <c r="F371" s="7"/>
      <c r="G371" s="7"/>
      <c r="H371" s="7"/>
      <c r="I371" s="7"/>
      <c r="J371" s="7"/>
      <c r="K371" s="7"/>
      <c r="L371" s="7"/>
      <c r="M371" s="33"/>
      <c r="N371" s="33"/>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34"/>
      <c r="AX371" s="7"/>
      <c r="AY371" s="7"/>
      <c r="AZ371" s="7"/>
      <c r="BA371" s="7"/>
      <c r="BB371" s="7"/>
      <c r="BC371" s="7"/>
      <c r="BD371" s="7"/>
      <c r="BE371" s="7"/>
      <c r="BF371" s="7"/>
      <c r="BG371" s="35"/>
      <c r="BH371" s="7"/>
      <c r="BI371" s="7"/>
      <c r="BJ371" s="7"/>
      <c r="BK371" s="7"/>
      <c r="BL371" s="7"/>
      <c r="BM371" s="36"/>
      <c r="BN371" s="36"/>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row>
    <row r="372">
      <c r="A372" s="7"/>
      <c r="B372" s="7"/>
      <c r="C372" s="7"/>
      <c r="D372" s="7"/>
      <c r="E372" s="7"/>
      <c r="F372" s="7"/>
      <c r="G372" s="7"/>
      <c r="H372" s="7"/>
      <c r="I372" s="7"/>
      <c r="J372" s="7"/>
      <c r="K372" s="7"/>
      <c r="L372" s="7"/>
      <c r="M372" s="33"/>
      <c r="N372" s="33"/>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34"/>
      <c r="AX372" s="7"/>
      <c r="AY372" s="7"/>
      <c r="AZ372" s="7"/>
      <c r="BA372" s="7"/>
      <c r="BB372" s="7"/>
      <c r="BC372" s="7"/>
      <c r="BD372" s="7"/>
      <c r="BE372" s="7"/>
      <c r="BF372" s="7"/>
      <c r="BG372" s="35"/>
      <c r="BH372" s="7"/>
      <c r="BI372" s="7"/>
      <c r="BJ372" s="7"/>
      <c r="BK372" s="7"/>
      <c r="BL372" s="7"/>
      <c r="BM372" s="36"/>
      <c r="BN372" s="36"/>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row>
    <row r="373">
      <c r="A373" s="7"/>
      <c r="B373" s="7"/>
      <c r="C373" s="7"/>
      <c r="D373" s="7"/>
      <c r="E373" s="7"/>
      <c r="F373" s="7"/>
      <c r="G373" s="7"/>
      <c r="H373" s="7"/>
      <c r="I373" s="7"/>
      <c r="J373" s="7"/>
      <c r="K373" s="7"/>
      <c r="L373" s="7"/>
      <c r="M373" s="33"/>
      <c r="N373" s="33"/>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34"/>
      <c r="AX373" s="7"/>
      <c r="AY373" s="7"/>
      <c r="AZ373" s="7"/>
      <c r="BA373" s="7"/>
      <c r="BB373" s="7"/>
      <c r="BC373" s="7"/>
      <c r="BD373" s="7"/>
      <c r="BE373" s="7"/>
      <c r="BF373" s="7"/>
      <c r="BG373" s="35"/>
      <c r="BH373" s="7"/>
      <c r="BI373" s="7"/>
      <c r="BJ373" s="7"/>
      <c r="BK373" s="7"/>
      <c r="BL373" s="7"/>
      <c r="BM373" s="36"/>
      <c r="BN373" s="36"/>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row>
    <row r="374">
      <c r="A374" s="7"/>
      <c r="B374" s="7"/>
      <c r="C374" s="7"/>
      <c r="D374" s="7"/>
      <c r="E374" s="7"/>
      <c r="F374" s="7"/>
      <c r="G374" s="7"/>
      <c r="H374" s="7"/>
      <c r="I374" s="7"/>
      <c r="J374" s="7"/>
      <c r="K374" s="7"/>
      <c r="L374" s="7"/>
      <c r="M374" s="33"/>
      <c r="N374" s="33"/>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34"/>
      <c r="AX374" s="7"/>
      <c r="AY374" s="7"/>
      <c r="AZ374" s="7"/>
      <c r="BA374" s="7"/>
      <c r="BB374" s="7"/>
      <c r="BC374" s="7"/>
      <c r="BD374" s="7"/>
      <c r="BE374" s="7"/>
      <c r="BF374" s="7"/>
      <c r="BG374" s="35"/>
      <c r="BH374" s="7"/>
      <c r="BI374" s="7"/>
      <c r="BJ374" s="7"/>
      <c r="BK374" s="7"/>
      <c r="BL374" s="7"/>
      <c r="BM374" s="36"/>
      <c r="BN374" s="36"/>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row>
    <row r="375">
      <c r="A375" s="7"/>
      <c r="B375" s="7"/>
      <c r="C375" s="7"/>
      <c r="D375" s="7"/>
      <c r="E375" s="7"/>
      <c r="F375" s="7"/>
      <c r="G375" s="7"/>
      <c r="H375" s="7"/>
      <c r="I375" s="7"/>
      <c r="J375" s="7"/>
      <c r="K375" s="7"/>
      <c r="L375" s="7"/>
      <c r="M375" s="33"/>
      <c r="N375" s="33"/>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34"/>
      <c r="AX375" s="7"/>
      <c r="AY375" s="7"/>
      <c r="AZ375" s="7"/>
      <c r="BA375" s="7"/>
      <c r="BB375" s="7"/>
      <c r="BC375" s="7"/>
      <c r="BD375" s="7"/>
      <c r="BE375" s="7"/>
      <c r="BF375" s="7"/>
      <c r="BG375" s="35"/>
      <c r="BH375" s="7"/>
      <c r="BI375" s="7"/>
      <c r="BJ375" s="7"/>
      <c r="BK375" s="7"/>
      <c r="BL375" s="7"/>
      <c r="BM375" s="36"/>
      <c r="BN375" s="36"/>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row>
    <row r="376">
      <c r="A376" s="7"/>
      <c r="B376" s="7"/>
      <c r="C376" s="7"/>
      <c r="D376" s="7"/>
      <c r="E376" s="7"/>
      <c r="F376" s="7"/>
      <c r="G376" s="7"/>
      <c r="H376" s="7"/>
      <c r="I376" s="7"/>
      <c r="J376" s="7"/>
      <c r="K376" s="7"/>
      <c r="L376" s="7"/>
      <c r="M376" s="33"/>
      <c r="N376" s="33"/>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34"/>
      <c r="AX376" s="7"/>
      <c r="AY376" s="7"/>
      <c r="AZ376" s="7"/>
      <c r="BA376" s="7"/>
      <c r="BB376" s="7"/>
      <c r="BC376" s="7"/>
      <c r="BD376" s="7"/>
      <c r="BE376" s="7"/>
      <c r="BF376" s="7"/>
      <c r="BG376" s="35"/>
      <c r="BH376" s="7"/>
      <c r="BI376" s="7"/>
      <c r="BJ376" s="7"/>
      <c r="BK376" s="7"/>
      <c r="BL376" s="7"/>
      <c r="BM376" s="36"/>
      <c r="BN376" s="36"/>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row>
    <row r="377">
      <c r="A377" s="7"/>
      <c r="B377" s="7"/>
      <c r="C377" s="7"/>
      <c r="D377" s="7"/>
      <c r="E377" s="7"/>
      <c r="F377" s="7"/>
      <c r="G377" s="7"/>
      <c r="H377" s="7"/>
      <c r="I377" s="7"/>
      <c r="J377" s="7"/>
      <c r="K377" s="7"/>
      <c r="L377" s="7"/>
      <c r="M377" s="33"/>
      <c r="N377" s="33"/>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34"/>
      <c r="AX377" s="7"/>
      <c r="AY377" s="7"/>
      <c r="AZ377" s="7"/>
      <c r="BA377" s="7"/>
      <c r="BB377" s="7"/>
      <c r="BC377" s="7"/>
      <c r="BD377" s="7"/>
      <c r="BE377" s="7"/>
      <c r="BF377" s="7"/>
      <c r="BG377" s="35"/>
      <c r="BH377" s="7"/>
      <c r="BI377" s="7"/>
      <c r="BJ377" s="7"/>
      <c r="BK377" s="7"/>
      <c r="BL377" s="7"/>
      <c r="BM377" s="36"/>
      <c r="BN377" s="36"/>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row>
    <row r="378">
      <c r="A378" s="7"/>
      <c r="B378" s="7"/>
      <c r="C378" s="7"/>
      <c r="D378" s="7"/>
      <c r="E378" s="7"/>
      <c r="F378" s="7"/>
      <c r="G378" s="7"/>
      <c r="H378" s="7"/>
      <c r="I378" s="7"/>
      <c r="J378" s="7"/>
      <c r="K378" s="7"/>
      <c r="L378" s="7"/>
      <c r="M378" s="33"/>
      <c r="N378" s="33"/>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34"/>
      <c r="AX378" s="7"/>
      <c r="AY378" s="7"/>
      <c r="AZ378" s="7"/>
      <c r="BA378" s="7"/>
      <c r="BB378" s="7"/>
      <c r="BC378" s="7"/>
      <c r="BD378" s="7"/>
      <c r="BE378" s="7"/>
      <c r="BF378" s="7"/>
      <c r="BG378" s="35"/>
      <c r="BH378" s="7"/>
      <c r="BI378" s="7"/>
      <c r="BJ378" s="7"/>
      <c r="BK378" s="7"/>
      <c r="BL378" s="7"/>
      <c r="BM378" s="36"/>
      <c r="BN378" s="36"/>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row>
    <row r="379">
      <c r="A379" s="7"/>
      <c r="B379" s="7"/>
      <c r="C379" s="7"/>
      <c r="D379" s="7"/>
      <c r="E379" s="7"/>
      <c r="F379" s="7"/>
      <c r="G379" s="7"/>
      <c r="H379" s="7"/>
      <c r="I379" s="7"/>
      <c r="J379" s="7"/>
      <c r="K379" s="7"/>
      <c r="L379" s="7"/>
      <c r="M379" s="33"/>
      <c r="N379" s="33"/>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34"/>
      <c r="AX379" s="7"/>
      <c r="AY379" s="7"/>
      <c r="AZ379" s="7"/>
      <c r="BA379" s="7"/>
      <c r="BB379" s="7"/>
      <c r="BC379" s="7"/>
      <c r="BD379" s="7"/>
      <c r="BE379" s="7"/>
      <c r="BF379" s="7"/>
      <c r="BG379" s="35"/>
      <c r="BH379" s="7"/>
      <c r="BI379" s="7"/>
      <c r="BJ379" s="7"/>
      <c r="BK379" s="7"/>
      <c r="BL379" s="7"/>
      <c r="BM379" s="36"/>
      <c r="BN379" s="36"/>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row>
    <row r="380">
      <c r="A380" s="7"/>
      <c r="B380" s="7"/>
      <c r="C380" s="7"/>
      <c r="D380" s="7"/>
      <c r="E380" s="7"/>
      <c r="F380" s="7"/>
      <c r="G380" s="7"/>
      <c r="H380" s="7"/>
      <c r="I380" s="7"/>
      <c r="J380" s="7"/>
      <c r="K380" s="7"/>
      <c r="L380" s="7"/>
      <c r="M380" s="33"/>
      <c r="N380" s="33"/>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34"/>
      <c r="AX380" s="7"/>
      <c r="AY380" s="7"/>
      <c r="AZ380" s="7"/>
      <c r="BA380" s="7"/>
      <c r="BB380" s="7"/>
      <c r="BC380" s="7"/>
      <c r="BD380" s="7"/>
      <c r="BE380" s="7"/>
      <c r="BF380" s="7"/>
      <c r="BG380" s="35"/>
      <c r="BH380" s="7"/>
      <c r="BI380" s="7"/>
      <c r="BJ380" s="7"/>
      <c r="BK380" s="7"/>
      <c r="BL380" s="7"/>
      <c r="BM380" s="36"/>
      <c r="BN380" s="36"/>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row>
    <row r="381">
      <c r="A381" s="7"/>
      <c r="B381" s="7"/>
      <c r="C381" s="7"/>
      <c r="D381" s="7"/>
      <c r="E381" s="7"/>
      <c r="F381" s="7"/>
      <c r="G381" s="7"/>
      <c r="H381" s="7"/>
      <c r="I381" s="7"/>
      <c r="J381" s="7"/>
      <c r="K381" s="7"/>
      <c r="L381" s="7"/>
      <c r="M381" s="33"/>
      <c r="N381" s="33"/>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34"/>
      <c r="AX381" s="7"/>
      <c r="AY381" s="7"/>
      <c r="AZ381" s="7"/>
      <c r="BA381" s="7"/>
      <c r="BB381" s="7"/>
      <c r="BC381" s="7"/>
      <c r="BD381" s="7"/>
      <c r="BE381" s="7"/>
      <c r="BF381" s="7"/>
      <c r="BG381" s="35"/>
      <c r="BH381" s="7"/>
      <c r="BI381" s="7"/>
      <c r="BJ381" s="7"/>
      <c r="BK381" s="7"/>
      <c r="BL381" s="7"/>
      <c r="BM381" s="36"/>
      <c r="BN381" s="36"/>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row>
    <row r="382">
      <c r="A382" s="7"/>
      <c r="B382" s="7"/>
      <c r="C382" s="7"/>
      <c r="D382" s="7"/>
      <c r="E382" s="7"/>
      <c r="F382" s="7"/>
      <c r="G382" s="7"/>
      <c r="H382" s="7"/>
      <c r="I382" s="7"/>
      <c r="J382" s="7"/>
      <c r="K382" s="7"/>
      <c r="L382" s="7"/>
      <c r="M382" s="33"/>
      <c r="N382" s="33"/>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34"/>
      <c r="AX382" s="7"/>
      <c r="AY382" s="7"/>
      <c r="AZ382" s="7"/>
      <c r="BA382" s="7"/>
      <c r="BB382" s="7"/>
      <c r="BC382" s="7"/>
      <c r="BD382" s="7"/>
      <c r="BE382" s="7"/>
      <c r="BF382" s="7"/>
      <c r="BG382" s="35"/>
      <c r="BH382" s="7"/>
      <c r="BI382" s="7"/>
      <c r="BJ382" s="7"/>
      <c r="BK382" s="7"/>
      <c r="BL382" s="7"/>
      <c r="BM382" s="36"/>
      <c r="BN382" s="36"/>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row>
    <row r="383">
      <c r="A383" s="7"/>
      <c r="B383" s="7"/>
      <c r="C383" s="7"/>
      <c r="D383" s="7"/>
      <c r="E383" s="7"/>
      <c r="F383" s="7"/>
      <c r="G383" s="7"/>
      <c r="H383" s="7"/>
      <c r="I383" s="7"/>
      <c r="J383" s="7"/>
      <c r="K383" s="7"/>
      <c r="L383" s="7"/>
      <c r="M383" s="33"/>
      <c r="N383" s="33"/>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34"/>
      <c r="AX383" s="7"/>
      <c r="AY383" s="7"/>
      <c r="AZ383" s="7"/>
      <c r="BA383" s="7"/>
      <c r="BB383" s="7"/>
      <c r="BC383" s="7"/>
      <c r="BD383" s="7"/>
      <c r="BE383" s="7"/>
      <c r="BF383" s="7"/>
      <c r="BG383" s="35"/>
      <c r="BH383" s="7"/>
      <c r="BI383" s="7"/>
      <c r="BJ383" s="7"/>
      <c r="BK383" s="7"/>
      <c r="BL383" s="7"/>
      <c r="BM383" s="36"/>
      <c r="BN383" s="36"/>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row>
    <row r="384">
      <c r="A384" s="7"/>
      <c r="B384" s="7"/>
      <c r="C384" s="7"/>
      <c r="D384" s="7"/>
      <c r="E384" s="7"/>
      <c r="F384" s="7"/>
      <c r="G384" s="7"/>
      <c r="H384" s="7"/>
      <c r="I384" s="7"/>
      <c r="J384" s="7"/>
      <c r="K384" s="7"/>
      <c r="L384" s="7"/>
      <c r="M384" s="33"/>
      <c r="N384" s="33"/>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34"/>
      <c r="AX384" s="7"/>
      <c r="AY384" s="7"/>
      <c r="AZ384" s="7"/>
      <c r="BA384" s="7"/>
      <c r="BB384" s="7"/>
      <c r="BC384" s="7"/>
      <c r="BD384" s="7"/>
      <c r="BE384" s="7"/>
      <c r="BF384" s="7"/>
      <c r="BG384" s="35"/>
      <c r="BH384" s="7"/>
      <c r="BI384" s="7"/>
      <c r="BJ384" s="7"/>
      <c r="BK384" s="7"/>
      <c r="BL384" s="7"/>
      <c r="BM384" s="36"/>
      <c r="BN384" s="36"/>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row>
    <row r="385">
      <c r="A385" s="7"/>
      <c r="B385" s="7"/>
      <c r="C385" s="7"/>
      <c r="D385" s="7"/>
      <c r="E385" s="7"/>
      <c r="F385" s="7"/>
      <c r="G385" s="7"/>
      <c r="H385" s="7"/>
      <c r="I385" s="7"/>
      <c r="J385" s="7"/>
      <c r="K385" s="7"/>
      <c r="L385" s="7"/>
      <c r="M385" s="33"/>
      <c r="N385" s="33"/>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34"/>
      <c r="AX385" s="7"/>
      <c r="AY385" s="7"/>
      <c r="AZ385" s="7"/>
      <c r="BA385" s="7"/>
      <c r="BB385" s="7"/>
      <c r="BC385" s="7"/>
      <c r="BD385" s="7"/>
      <c r="BE385" s="7"/>
      <c r="BF385" s="7"/>
      <c r="BG385" s="35"/>
      <c r="BH385" s="7"/>
      <c r="BI385" s="7"/>
      <c r="BJ385" s="7"/>
      <c r="BK385" s="7"/>
      <c r="BL385" s="7"/>
      <c r="BM385" s="36"/>
      <c r="BN385" s="36"/>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row>
    <row r="386">
      <c r="A386" s="7"/>
      <c r="B386" s="7"/>
      <c r="C386" s="7"/>
      <c r="D386" s="7"/>
      <c r="E386" s="7"/>
      <c r="F386" s="7"/>
      <c r="G386" s="7"/>
      <c r="H386" s="7"/>
      <c r="I386" s="7"/>
      <c r="J386" s="7"/>
      <c r="K386" s="7"/>
      <c r="L386" s="7"/>
      <c r="M386" s="33"/>
      <c r="N386" s="33"/>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34"/>
      <c r="AX386" s="7"/>
      <c r="AY386" s="7"/>
      <c r="AZ386" s="7"/>
      <c r="BA386" s="7"/>
      <c r="BB386" s="7"/>
      <c r="BC386" s="7"/>
      <c r="BD386" s="7"/>
      <c r="BE386" s="7"/>
      <c r="BF386" s="7"/>
      <c r="BG386" s="35"/>
      <c r="BH386" s="7"/>
      <c r="BI386" s="7"/>
      <c r="BJ386" s="7"/>
      <c r="BK386" s="7"/>
      <c r="BL386" s="7"/>
      <c r="BM386" s="36"/>
      <c r="BN386" s="36"/>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row>
    <row r="387">
      <c r="A387" s="7"/>
      <c r="B387" s="7"/>
      <c r="C387" s="7"/>
      <c r="D387" s="7"/>
      <c r="E387" s="7"/>
      <c r="F387" s="7"/>
      <c r="G387" s="7"/>
      <c r="H387" s="7"/>
      <c r="I387" s="7"/>
      <c r="J387" s="7"/>
      <c r="K387" s="7"/>
      <c r="L387" s="7"/>
      <c r="M387" s="33"/>
      <c r="N387" s="33"/>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34"/>
      <c r="AX387" s="7"/>
      <c r="AY387" s="7"/>
      <c r="AZ387" s="7"/>
      <c r="BA387" s="7"/>
      <c r="BB387" s="7"/>
      <c r="BC387" s="7"/>
      <c r="BD387" s="7"/>
      <c r="BE387" s="7"/>
      <c r="BF387" s="7"/>
      <c r="BG387" s="35"/>
      <c r="BH387" s="7"/>
      <c r="BI387" s="7"/>
      <c r="BJ387" s="7"/>
      <c r="BK387" s="7"/>
      <c r="BL387" s="7"/>
      <c r="BM387" s="36"/>
      <c r="BN387" s="36"/>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row>
    <row r="388">
      <c r="A388" s="7"/>
      <c r="B388" s="7"/>
      <c r="C388" s="7"/>
      <c r="D388" s="7"/>
      <c r="E388" s="7"/>
      <c r="F388" s="7"/>
      <c r="G388" s="7"/>
      <c r="H388" s="7"/>
      <c r="I388" s="7"/>
      <c r="J388" s="7"/>
      <c r="K388" s="7"/>
      <c r="L388" s="7"/>
      <c r="M388" s="33"/>
      <c r="N388" s="33"/>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34"/>
      <c r="AX388" s="7"/>
      <c r="AY388" s="7"/>
      <c r="AZ388" s="7"/>
      <c r="BA388" s="7"/>
      <c r="BB388" s="7"/>
      <c r="BC388" s="7"/>
      <c r="BD388" s="7"/>
      <c r="BE388" s="7"/>
      <c r="BF388" s="7"/>
      <c r="BG388" s="35"/>
      <c r="BH388" s="7"/>
      <c r="BI388" s="7"/>
      <c r="BJ388" s="7"/>
      <c r="BK388" s="7"/>
      <c r="BL388" s="7"/>
      <c r="BM388" s="36"/>
      <c r="BN388" s="36"/>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row>
    <row r="389">
      <c r="A389" s="7"/>
      <c r="B389" s="7"/>
      <c r="C389" s="7"/>
      <c r="D389" s="7"/>
      <c r="E389" s="7"/>
      <c r="F389" s="7"/>
      <c r="G389" s="7"/>
      <c r="H389" s="7"/>
      <c r="I389" s="7"/>
      <c r="J389" s="7"/>
      <c r="K389" s="7"/>
      <c r="L389" s="7"/>
      <c r="M389" s="33"/>
      <c r="N389" s="33"/>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34"/>
      <c r="AX389" s="7"/>
      <c r="AY389" s="7"/>
      <c r="AZ389" s="7"/>
      <c r="BA389" s="7"/>
      <c r="BB389" s="7"/>
      <c r="BC389" s="7"/>
      <c r="BD389" s="7"/>
      <c r="BE389" s="7"/>
      <c r="BF389" s="7"/>
      <c r="BG389" s="35"/>
      <c r="BH389" s="7"/>
      <c r="BI389" s="7"/>
      <c r="BJ389" s="7"/>
      <c r="BK389" s="7"/>
      <c r="BL389" s="7"/>
      <c r="BM389" s="36"/>
      <c r="BN389" s="36"/>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row>
    <row r="390">
      <c r="A390" s="7"/>
      <c r="B390" s="7"/>
      <c r="C390" s="7"/>
      <c r="D390" s="7"/>
      <c r="E390" s="7"/>
      <c r="F390" s="7"/>
      <c r="G390" s="7"/>
      <c r="H390" s="7"/>
      <c r="I390" s="7"/>
      <c r="J390" s="7"/>
      <c r="K390" s="7"/>
      <c r="L390" s="7"/>
      <c r="M390" s="33"/>
      <c r="N390" s="33"/>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34"/>
      <c r="AX390" s="7"/>
      <c r="AY390" s="7"/>
      <c r="AZ390" s="7"/>
      <c r="BA390" s="7"/>
      <c r="BB390" s="7"/>
      <c r="BC390" s="7"/>
      <c r="BD390" s="7"/>
      <c r="BE390" s="7"/>
      <c r="BF390" s="7"/>
      <c r="BG390" s="35"/>
      <c r="BH390" s="7"/>
      <c r="BI390" s="7"/>
      <c r="BJ390" s="7"/>
      <c r="BK390" s="7"/>
      <c r="BL390" s="7"/>
      <c r="BM390" s="36"/>
      <c r="BN390" s="36"/>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row>
    <row r="391">
      <c r="A391" s="7"/>
      <c r="B391" s="7"/>
      <c r="C391" s="7"/>
      <c r="D391" s="7"/>
      <c r="E391" s="7"/>
      <c r="F391" s="7"/>
      <c r="G391" s="7"/>
      <c r="H391" s="7"/>
      <c r="I391" s="7"/>
      <c r="J391" s="7"/>
      <c r="K391" s="7"/>
      <c r="L391" s="7"/>
      <c r="M391" s="33"/>
      <c r="N391" s="33"/>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34"/>
      <c r="AX391" s="7"/>
      <c r="AY391" s="7"/>
      <c r="AZ391" s="7"/>
      <c r="BA391" s="7"/>
      <c r="BB391" s="7"/>
      <c r="BC391" s="7"/>
      <c r="BD391" s="7"/>
      <c r="BE391" s="7"/>
      <c r="BF391" s="7"/>
      <c r="BG391" s="35"/>
      <c r="BH391" s="7"/>
      <c r="BI391" s="7"/>
      <c r="BJ391" s="7"/>
      <c r="BK391" s="7"/>
      <c r="BL391" s="7"/>
      <c r="BM391" s="36"/>
      <c r="BN391" s="36"/>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row>
    <row r="392">
      <c r="A392" s="7"/>
      <c r="B392" s="7"/>
      <c r="C392" s="7"/>
      <c r="D392" s="7"/>
      <c r="E392" s="7"/>
      <c r="F392" s="7"/>
      <c r="G392" s="7"/>
      <c r="H392" s="7"/>
      <c r="I392" s="7"/>
      <c r="J392" s="7"/>
      <c r="K392" s="7"/>
      <c r="L392" s="7"/>
      <c r="M392" s="33"/>
      <c r="N392" s="33"/>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34"/>
      <c r="AX392" s="7"/>
      <c r="AY392" s="7"/>
      <c r="AZ392" s="7"/>
      <c r="BA392" s="7"/>
      <c r="BB392" s="7"/>
      <c r="BC392" s="7"/>
      <c r="BD392" s="7"/>
      <c r="BE392" s="7"/>
      <c r="BF392" s="7"/>
      <c r="BG392" s="35"/>
      <c r="BH392" s="7"/>
      <c r="BI392" s="7"/>
      <c r="BJ392" s="7"/>
      <c r="BK392" s="7"/>
      <c r="BL392" s="7"/>
      <c r="BM392" s="36"/>
      <c r="BN392" s="36"/>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row>
    <row r="393">
      <c r="A393" s="7"/>
      <c r="B393" s="7"/>
      <c r="C393" s="7"/>
      <c r="D393" s="7"/>
      <c r="E393" s="7"/>
      <c r="F393" s="7"/>
      <c r="G393" s="7"/>
      <c r="H393" s="7"/>
      <c r="I393" s="7"/>
      <c r="J393" s="7"/>
      <c r="K393" s="7"/>
      <c r="L393" s="7"/>
      <c r="M393" s="33"/>
      <c r="N393" s="33"/>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34"/>
      <c r="AX393" s="7"/>
      <c r="AY393" s="7"/>
      <c r="AZ393" s="7"/>
      <c r="BA393" s="7"/>
      <c r="BB393" s="7"/>
      <c r="BC393" s="7"/>
      <c r="BD393" s="7"/>
      <c r="BE393" s="7"/>
      <c r="BF393" s="7"/>
      <c r="BG393" s="35"/>
      <c r="BH393" s="7"/>
      <c r="BI393" s="7"/>
      <c r="BJ393" s="7"/>
      <c r="BK393" s="7"/>
      <c r="BL393" s="7"/>
      <c r="BM393" s="36"/>
      <c r="BN393" s="36"/>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row>
    <row r="394">
      <c r="A394" s="7"/>
      <c r="B394" s="7"/>
      <c r="C394" s="7"/>
      <c r="D394" s="7"/>
      <c r="E394" s="7"/>
      <c r="F394" s="7"/>
      <c r="G394" s="7"/>
      <c r="H394" s="7"/>
      <c r="I394" s="7"/>
      <c r="J394" s="7"/>
      <c r="K394" s="7"/>
      <c r="L394" s="7"/>
      <c r="M394" s="33"/>
      <c r="N394" s="33"/>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34"/>
      <c r="AX394" s="7"/>
      <c r="AY394" s="7"/>
      <c r="AZ394" s="7"/>
      <c r="BA394" s="7"/>
      <c r="BB394" s="7"/>
      <c r="BC394" s="7"/>
      <c r="BD394" s="7"/>
      <c r="BE394" s="7"/>
      <c r="BF394" s="7"/>
      <c r="BG394" s="35"/>
      <c r="BH394" s="7"/>
      <c r="BI394" s="7"/>
      <c r="BJ394" s="7"/>
      <c r="BK394" s="7"/>
      <c r="BL394" s="7"/>
      <c r="BM394" s="36"/>
      <c r="BN394" s="36"/>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row>
    <row r="395">
      <c r="A395" s="7"/>
      <c r="B395" s="7"/>
      <c r="C395" s="7"/>
      <c r="D395" s="7"/>
      <c r="E395" s="7"/>
      <c r="F395" s="7"/>
      <c r="G395" s="7"/>
      <c r="H395" s="7"/>
      <c r="I395" s="7"/>
      <c r="J395" s="7"/>
      <c r="K395" s="7"/>
      <c r="L395" s="7"/>
      <c r="M395" s="33"/>
      <c r="N395" s="33"/>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34"/>
      <c r="AX395" s="7"/>
      <c r="AY395" s="7"/>
      <c r="AZ395" s="7"/>
      <c r="BA395" s="7"/>
      <c r="BB395" s="7"/>
      <c r="BC395" s="7"/>
      <c r="BD395" s="7"/>
      <c r="BE395" s="7"/>
      <c r="BF395" s="7"/>
      <c r="BG395" s="35"/>
      <c r="BH395" s="7"/>
      <c r="BI395" s="7"/>
      <c r="BJ395" s="7"/>
      <c r="BK395" s="7"/>
      <c r="BL395" s="7"/>
      <c r="BM395" s="36"/>
      <c r="BN395" s="36"/>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row>
    <row r="396">
      <c r="A396" s="7"/>
      <c r="B396" s="7"/>
      <c r="C396" s="7"/>
      <c r="D396" s="7"/>
      <c r="E396" s="7"/>
      <c r="F396" s="7"/>
      <c r="G396" s="7"/>
      <c r="H396" s="7"/>
      <c r="I396" s="7"/>
      <c r="J396" s="7"/>
      <c r="K396" s="7"/>
      <c r="L396" s="7"/>
      <c r="M396" s="33"/>
      <c r="N396" s="33"/>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34"/>
      <c r="AX396" s="7"/>
      <c r="AY396" s="7"/>
      <c r="AZ396" s="7"/>
      <c r="BA396" s="7"/>
      <c r="BB396" s="7"/>
      <c r="BC396" s="7"/>
      <c r="BD396" s="7"/>
      <c r="BE396" s="7"/>
      <c r="BF396" s="7"/>
      <c r="BG396" s="35"/>
      <c r="BH396" s="7"/>
      <c r="BI396" s="7"/>
      <c r="BJ396" s="7"/>
      <c r="BK396" s="7"/>
      <c r="BL396" s="7"/>
      <c r="BM396" s="36"/>
      <c r="BN396" s="36"/>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row>
    <row r="397">
      <c r="A397" s="7"/>
      <c r="B397" s="7"/>
      <c r="C397" s="7"/>
      <c r="D397" s="7"/>
      <c r="E397" s="7"/>
      <c r="F397" s="7"/>
      <c r="G397" s="7"/>
      <c r="H397" s="7"/>
      <c r="I397" s="7"/>
      <c r="J397" s="7"/>
      <c r="K397" s="7"/>
      <c r="L397" s="7"/>
      <c r="M397" s="33"/>
      <c r="N397" s="33"/>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34"/>
      <c r="AX397" s="7"/>
      <c r="AY397" s="7"/>
      <c r="AZ397" s="7"/>
      <c r="BA397" s="7"/>
      <c r="BB397" s="7"/>
      <c r="BC397" s="7"/>
      <c r="BD397" s="7"/>
      <c r="BE397" s="7"/>
      <c r="BF397" s="7"/>
      <c r="BG397" s="35"/>
      <c r="BH397" s="7"/>
      <c r="BI397" s="7"/>
      <c r="BJ397" s="7"/>
      <c r="BK397" s="7"/>
      <c r="BL397" s="7"/>
      <c r="BM397" s="36"/>
      <c r="BN397" s="36"/>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row>
    <row r="398">
      <c r="A398" s="7"/>
      <c r="B398" s="7"/>
      <c r="C398" s="7"/>
      <c r="D398" s="7"/>
      <c r="E398" s="7"/>
      <c r="F398" s="7"/>
      <c r="G398" s="7"/>
      <c r="H398" s="7"/>
      <c r="I398" s="7"/>
      <c r="J398" s="7"/>
      <c r="K398" s="7"/>
      <c r="L398" s="7"/>
      <c r="M398" s="33"/>
      <c r="N398" s="33"/>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34"/>
      <c r="AX398" s="7"/>
      <c r="AY398" s="7"/>
      <c r="AZ398" s="7"/>
      <c r="BA398" s="7"/>
      <c r="BB398" s="7"/>
      <c r="BC398" s="7"/>
      <c r="BD398" s="7"/>
      <c r="BE398" s="7"/>
      <c r="BF398" s="7"/>
      <c r="BG398" s="35"/>
      <c r="BH398" s="7"/>
      <c r="BI398" s="7"/>
      <c r="BJ398" s="7"/>
      <c r="BK398" s="7"/>
      <c r="BL398" s="7"/>
      <c r="BM398" s="36"/>
      <c r="BN398" s="36"/>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row>
    <row r="399">
      <c r="A399" s="7"/>
      <c r="B399" s="7"/>
      <c r="C399" s="7"/>
      <c r="D399" s="7"/>
      <c r="E399" s="7"/>
      <c r="F399" s="7"/>
      <c r="G399" s="7"/>
      <c r="H399" s="7"/>
      <c r="I399" s="7"/>
      <c r="J399" s="7"/>
      <c r="K399" s="7"/>
      <c r="L399" s="7"/>
      <c r="M399" s="33"/>
      <c r="N399" s="33"/>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34"/>
      <c r="AX399" s="7"/>
      <c r="AY399" s="7"/>
      <c r="AZ399" s="7"/>
      <c r="BA399" s="7"/>
      <c r="BB399" s="7"/>
      <c r="BC399" s="7"/>
      <c r="BD399" s="7"/>
      <c r="BE399" s="7"/>
      <c r="BF399" s="7"/>
      <c r="BG399" s="35"/>
      <c r="BH399" s="7"/>
      <c r="BI399" s="7"/>
      <c r="BJ399" s="7"/>
      <c r="BK399" s="7"/>
      <c r="BL399" s="7"/>
      <c r="BM399" s="36"/>
      <c r="BN399" s="36"/>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row>
    <row r="400">
      <c r="A400" s="7"/>
      <c r="B400" s="7"/>
      <c r="C400" s="7"/>
      <c r="D400" s="7"/>
      <c r="E400" s="7"/>
      <c r="F400" s="7"/>
      <c r="G400" s="7"/>
      <c r="H400" s="7"/>
      <c r="I400" s="7"/>
      <c r="J400" s="7"/>
      <c r="K400" s="7"/>
      <c r="L400" s="7"/>
      <c r="M400" s="33"/>
      <c r="N400" s="33"/>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34"/>
      <c r="AX400" s="7"/>
      <c r="AY400" s="7"/>
      <c r="AZ400" s="7"/>
      <c r="BA400" s="7"/>
      <c r="BB400" s="7"/>
      <c r="BC400" s="7"/>
      <c r="BD400" s="7"/>
      <c r="BE400" s="7"/>
      <c r="BF400" s="7"/>
      <c r="BG400" s="35"/>
      <c r="BH400" s="7"/>
      <c r="BI400" s="7"/>
      <c r="BJ400" s="7"/>
      <c r="BK400" s="7"/>
      <c r="BL400" s="7"/>
      <c r="BM400" s="36"/>
      <c r="BN400" s="36"/>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row>
    <row r="401">
      <c r="A401" s="7"/>
      <c r="B401" s="7"/>
      <c r="C401" s="7"/>
      <c r="D401" s="7"/>
      <c r="E401" s="7"/>
      <c r="F401" s="7"/>
      <c r="G401" s="7"/>
      <c r="H401" s="7"/>
      <c r="I401" s="7"/>
      <c r="J401" s="7"/>
      <c r="K401" s="7"/>
      <c r="L401" s="7"/>
      <c r="M401" s="33"/>
      <c r="N401" s="33"/>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34"/>
      <c r="AX401" s="7"/>
      <c r="AY401" s="7"/>
      <c r="AZ401" s="7"/>
      <c r="BA401" s="7"/>
      <c r="BB401" s="7"/>
      <c r="BC401" s="7"/>
      <c r="BD401" s="7"/>
      <c r="BE401" s="7"/>
      <c r="BF401" s="7"/>
      <c r="BG401" s="35"/>
      <c r="BH401" s="7"/>
      <c r="BI401" s="7"/>
      <c r="BJ401" s="7"/>
      <c r="BK401" s="7"/>
      <c r="BL401" s="7"/>
      <c r="BM401" s="36"/>
      <c r="BN401" s="36"/>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row>
    <row r="402">
      <c r="A402" s="7"/>
      <c r="B402" s="7"/>
      <c r="C402" s="7"/>
      <c r="D402" s="7"/>
      <c r="E402" s="7"/>
      <c r="F402" s="7"/>
      <c r="G402" s="7"/>
      <c r="H402" s="7"/>
      <c r="I402" s="7"/>
      <c r="J402" s="7"/>
      <c r="K402" s="7"/>
      <c r="L402" s="7"/>
      <c r="M402" s="33"/>
      <c r="N402" s="33"/>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34"/>
      <c r="AX402" s="7"/>
      <c r="AY402" s="7"/>
      <c r="AZ402" s="7"/>
      <c r="BA402" s="7"/>
      <c r="BB402" s="7"/>
      <c r="BC402" s="7"/>
      <c r="BD402" s="7"/>
      <c r="BE402" s="7"/>
      <c r="BF402" s="7"/>
      <c r="BG402" s="35"/>
      <c r="BH402" s="7"/>
      <c r="BI402" s="7"/>
      <c r="BJ402" s="7"/>
      <c r="BK402" s="7"/>
      <c r="BL402" s="7"/>
      <c r="BM402" s="36"/>
      <c r="BN402" s="36"/>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row>
    <row r="403">
      <c r="A403" s="7"/>
      <c r="B403" s="7"/>
      <c r="C403" s="7"/>
      <c r="D403" s="7"/>
      <c r="E403" s="7"/>
      <c r="F403" s="7"/>
      <c r="G403" s="7"/>
      <c r="H403" s="7"/>
      <c r="I403" s="7"/>
      <c r="J403" s="7"/>
      <c r="K403" s="7"/>
      <c r="L403" s="7"/>
      <c r="M403" s="33"/>
      <c r="N403" s="33"/>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34"/>
      <c r="AX403" s="7"/>
      <c r="AY403" s="7"/>
      <c r="AZ403" s="7"/>
      <c r="BA403" s="7"/>
      <c r="BB403" s="7"/>
      <c r="BC403" s="7"/>
      <c r="BD403" s="7"/>
      <c r="BE403" s="7"/>
      <c r="BF403" s="7"/>
      <c r="BG403" s="35"/>
      <c r="BH403" s="7"/>
      <c r="BI403" s="7"/>
      <c r="BJ403" s="7"/>
      <c r="BK403" s="7"/>
      <c r="BL403" s="7"/>
      <c r="BM403" s="36"/>
      <c r="BN403" s="36"/>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row>
    <row r="404">
      <c r="A404" s="7"/>
      <c r="B404" s="7"/>
      <c r="C404" s="7"/>
      <c r="D404" s="7"/>
      <c r="E404" s="7"/>
      <c r="F404" s="7"/>
      <c r="G404" s="7"/>
      <c r="H404" s="7"/>
      <c r="I404" s="7"/>
      <c r="J404" s="7"/>
      <c r="K404" s="7"/>
      <c r="L404" s="7"/>
      <c r="M404" s="33"/>
      <c r="N404" s="33"/>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34"/>
      <c r="AX404" s="7"/>
      <c r="AY404" s="7"/>
      <c r="AZ404" s="7"/>
      <c r="BA404" s="7"/>
      <c r="BB404" s="7"/>
      <c r="BC404" s="7"/>
      <c r="BD404" s="7"/>
      <c r="BE404" s="7"/>
      <c r="BF404" s="7"/>
      <c r="BG404" s="35"/>
      <c r="BH404" s="7"/>
      <c r="BI404" s="7"/>
      <c r="BJ404" s="7"/>
      <c r="BK404" s="7"/>
      <c r="BL404" s="7"/>
      <c r="BM404" s="36"/>
      <c r="BN404" s="36"/>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row>
    <row r="405">
      <c r="A405" s="7"/>
      <c r="B405" s="7"/>
      <c r="C405" s="7"/>
      <c r="D405" s="7"/>
      <c r="E405" s="7"/>
      <c r="F405" s="7"/>
      <c r="G405" s="7"/>
      <c r="H405" s="7"/>
      <c r="I405" s="7"/>
      <c r="J405" s="7"/>
      <c r="K405" s="7"/>
      <c r="L405" s="7"/>
      <c r="M405" s="33"/>
      <c r="N405" s="33"/>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34"/>
      <c r="AX405" s="7"/>
      <c r="AY405" s="7"/>
      <c r="AZ405" s="7"/>
      <c r="BA405" s="7"/>
      <c r="BB405" s="7"/>
      <c r="BC405" s="7"/>
      <c r="BD405" s="7"/>
      <c r="BE405" s="7"/>
      <c r="BF405" s="7"/>
      <c r="BG405" s="35"/>
      <c r="BH405" s="7"/>
      <c r="BI405" s="7"/>
      <c r="BJ405" s="7"/>
      <c r="BK405" s="7"/>
      <c r="BL405" s="7"/>
      <c r="BM405" s="36"/>
      <c r="BN405" s="36"/>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row>
    <row r="406">
      <c r="A406" s="7"/>
      <c r="B406" s="7"/>
      <c r="C406" s="7"/>
      <c r="D406" s="7"/>
      <c r="E406" s="7"/>
      <c r="F406" s="7"/>
      <c r="G406" s="7"/>
      <c r="H406" s="7"/>
      <c r="I406" s="7"/>
      <c r="J406" s="7"/>
      <c r="K406" s="7"/>
      <c r="L406" s="7"/>
      <c r="M406" s="33"/>
      <c r="N406" s="33"/>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34"/>
      <c r="AX406" s="7"/>
      <c r="AY406" s="7"/>
      <c r="AZ406" s="7"/>
      <c r="BA406" s="7"/>
      <c r="BB406" s="7"/>
      <c r="BC406" s="7"/>
      <c r="BD406" s="7"/>
      <c r="BE406" s="7"/>
      <c r="BF406" s="7"/>
      <c r="BG406" s="35"/>
      <c r="BH406" s="7"/>
      <c r="BI406" s="7"/>
      <c r="BJ406" s="7"/>
      <c r="BK406" s="7"/>
      <c r="BL406" s="7"/>
      <c r="BM406" s="36"/>
      <c r="BN406" s="36"/>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row>
    <row r="407">
      <c r="A407" s="7"/>
      <c r="B407" s="7"/>
      <c r="C407" s="7"/>
      <c r="D407" s="7"/>
      <c r="E407" s="7"/>
      <c r="F407" s="7"/>
      <c r="G407" s="7"/>
      <c r="H407" s="7"/>
      <c r="I407" s="7"/>
      <c r="J407" s="7"/>
      <c r="K407" s="7"/>
      <c r="L407" s="7"/>
      <c r="M407" s="33"/>
      <c r="N407" s="33"/>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34"/>
      <c r="AX407" s="7"/>
      <c r="AY407" s="7"/>
      <c r="AZ407" s="7"/>
      <c r="BA407" s="7"/>
      <c r="BB407" s="7"/>
      <c r="BC407" s="7"/>
      <c r="BD407" s="7"/>
      <c r="BE407" s="7"/>
      <c r="BF407" s="7"/>
      <c r="BG407" s="35"/>
      <c r="BH407" s="7"/>
      <c r="BI407" s="7"/>
      <c r="BJ407" s="7"/>
      <c r="BK407" s="7"/>
      <c r="BL407" s="7"/>
      <c r="BM407" s="36"/>
      <c r="BN407" s="36"/>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row>
    <row r="408">
      <c r="A408" s="7"/>
      <c r="B408" s="7"/>
      <c r="C408" s="7"/>
      <c r="D408" s="7"/>
      <c r="E408" s="7"/>
      <c r="F408" s="7"/>
      <c r="G408" s="7"/>
      <c r="H408" s="7"/>
      <c r="I408" s="7"/>
      <c r="J408" s="7"/>
      <c r="K408" s="7"/>
      <c r="L408" s="7"/>
      <c r="M408" s="33"/>
      <c r="N408" s="33"/>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34"/>
      <c r="AX408" s="7"/>
      <c r="AY408" s="7"/>
      <c r="AZ408" s="7"/>
      <c r="BA408" s="7"/>
      <c r="BB408" s="7"/>
      <c r="BC408" s="7"/>
      <c r="BD408" s="7"/>
      <c r="BE408" s="7"/>
      <c r="BF408" s="7"/>
      <c r="BG408" s="35"/>
      <c r="BH408" s="7"/>
      <c r="BI408" s="7"/>
      <c r="BJ408" s="7"/>
      <c r="BK408" s="7"/>
      <c r="BL408" s="7"/>
      <c r="BM408" s="36"/>
      <c r="BN408" s="36"/>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row>
    <row r="409">
      <c r="A409" s="7"/>
      <c r="B409" s="7"/>
      <c r="C409" s="7"/>
      <c r="D409" s="7"/>
      <c r="E409" s="7"/>
      <c r="F409" s="7"/>
      <c r="G409" s="7"/>
      <c r="H409" s="7"/>
      <c r="I409" s="7"/>
      <c r="J409" s="7"/>
      <c r="K409" s="7"/>
      <c r="L409" s="7"/>
      <c r="M409" s="33"/>
      <c r="N409" s="33"/>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34"/>
      <c r="AX409" s="7"/>
      <c r="AY409" s="7"/>
      <c r="AZ409" s="7"/>
      <c r="BA409" s="7"/>
      <c r="BB409" s="7"/>
      <c r="BC409" s="7"/>
      <c r="BD409" s="7"/>
      <c r="BE409" s="7"/>
      <c r="BF409" s="7"/>
      <c r="BG409" s="35"/>
      <c r="BH409" s="7"/>
      <c r="BI409" s="7"/>
      <c r="BJ409" s="7"/>
      <c r="BK409" s="7"/>
      <c r="BL409" s="7"/>
      <c r="BM409" s="36"/>
      <c r="BN409" s="36"/>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row>
    <row r="410">
      <c r="A410" s="7"/>
      <c r="B410" s="7"/>
      <c r="C410" s="7"/>
      <c r="D410" s="7"/>
      <c r="E410" s="7"/>
      <c r="F410" s="7"/>
      <c r="G410" s="7"/>
      <c r="H410" s="7"/>
      <c r="I410" s="7"/>
      <c r="J410" s="7"/>
      <c r="K410" s="7"/>
      <c r="L410" s="7"/>
      <c r="M410" s="33"/>
      <c r="N410" s="33"/>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34"/>
      <c r="AX410" s="7"/>
      <c r="AY410" s="7"/>
      <c r="AZ410" s="7"/>
      <c r="BA410" s="7"/>
      <c r="BB410" s="7"/>
      <c r="BC410" s="7"/>
      <c r="BD410" s="7"/>
      <c r="BE410" s="7"/>
      <c r="BF410" s="7"/>
      <c r="BG410" s="35"/>
      <c r="BH410" s="7"/>
      <c r="BI410" s="7"/>
      <c r="BJ410" s="7"/>
      <c r="BK410" s="7"/>
      <c r="BL410" s="7"/>
      <c r="BM410" s="36"/>
      <c r="BN410" s="36"/>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row>
    <row r="411">
      <c r="A411" s="7"/>
      <c r="B411" s="7"/>
      <c r="C411" s="7"/>
      <c r="D411" s="7"/>
      <c r="E411" s="7"/>
      <c r="F411" s="7"/>
      <c r="G411" s="7"/>
      <c r="H411" s="7"/>
      <c r="I411" s="7"/>
      <c r="J411" s="7"/>
      <c r="K411" s="7"/>
      <c r="L411" s="7"/>
      <c r="M411" s="33"/>
      <c r="N411" s="33"/>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34"/>
      <c r="AX411" s="7"/>
      <c r="AY411" s="7"/>
      <c r="AZ411" s="7"/>
      <c r="BA411" s="7"/>
      <c r="BB411" s="7"/>
      <c r="BC411" s="7"/>
      <c r="BD411" s="7"/>
      <c r="BE411" s="7"/>
      <c r="BF411" s="7"/>
      <c r="BG411" s="35"/>
      <c r="BH411" s="7"/>
      <c r="BI411" s="7"/>
      <c r="BJ411" s="7"/>
      <c r="BK411" s="7"/>
      <c r="BL411" s="7"/>
      <c r="BM411" s="36"/>
      <c r="BN411" s="36"/>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row>
    <row r="412">
      <c r="A412" s="7"/>
      <c r="B412" s="7"/>
      <c r="C412" s="7"/>
      <c r="D412" s="7"/>
      <c r="E412" s="7"/>
      <c r="F412" s="7"/>
      <c r="G412" s="7"/>
      <c r="H412" s="7"/>
      <c r="I412" s="7"/>
      <c r="J412" s="7"/>
      <c r="K412" s="7"/>
      <c r="L412" s="7"/>
      <c r="M412" s="33"/>
      <c r="N412" s="33"/>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34"/>
      <c r="AX412" s="7"/>
      <c r="AY412" s="7"/>
      <c r="AZ412" s="7"/>
      <c r="BA412" s="7"/>
      <c r="BB412" s="7"/>
      <c r="BC412" s="7"/>
      <c r="BD412" s="7"/>
      <c r="BE412" s="7"/>
      <c r="BF412" s="7"/>
      <c r="BG412" s="35"/>
      <c r="BH412" s="7"/>
      <c r="BI412" s="7"/>
      <c r="BJ412" s="7"/>
      <c r="BK412" s="7"/>
      <c r="BL412" s="7"/>
      <c r="BM412" s="36"/>
      <c r="BN412" s="36"/>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row>
    <row r="413">
      <c r="A413" s="7"/>
      <c r="B413" s="7"/>
      <c r="C413" s="7"/>
      <c r="D413" s="7"/>
      <c r="E413" s="7"/>
      <c r="F413" s="7"/>
      <c r="G413" s="7"/>
      <c r="H413" s="7"/>
      <c r="I413" s="7"/>
      <c r="J413" s="7"/>
      <c r="K413" s="7"/>
      <c r="L413" s="7"/>
      <c r="M413" s="33"/>
      <c r="N413" s="33"/>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34"/>
      <c r="AX413" s="7"/>
      <c r="AY413" s="7"/>
      <c r="AZ413" s="7"/>
      <c r="BA413" s="7"/>
      <c r="BB413" s="7"/>
      <c r="BC413" s="7"/>
      <c r="BD413" s="7"/>
      <c r="BE413" s="7"/>
      <c r="BF413" s="7"/>
      <c r="BG413" s="35"/>
      <c r="BH413" s="7"/>
      <c r="BI413" s="7"/>
      <c r="BJ413" s="7"/>
      <c r="BK413" s="7"/>
      <c r="BL413" s="7"/>
      <c r="BM413" s="36"/>
      <c r="BN413" s="36"/>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row>
    <row r="414">
      <c r="A414" s="7"/>
      <c r="B414" s="7"/>
      <c r="C414" s="7"/>
      <c r="D414" s="7"/>
      <c r="E414" s="7"/>
      <c r="F414" s="7"/>
      <c r="G414" s="7"/>
      <c r="H414" s="7"/>
      <c r="I414" s="7"/>
      <c r="J414" s="7"/>
      <c r="K414" s="7"/>
      <c r="L414" s="7"/>
      <c r="M414" s="33"/>
      <c r="N414" s="33"/>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34"/>
      <c r="AX414" s="7"/>
      <c r="AY414" s="7"/>
      <c r="AZ414" s="7"/>
      <c r="BA414" s="7"/>
      <c r="BB414" s="7"/>
      <c r="BC414" s="7"/>
      <c r="BD414" s="7"/>
      <c r="BE414" s="7"/>
      <c r="BF414" s="7"/>
      <c r="BG414" s="35"/>
      <c r="BH414" s="7"/>
      <c r="BI414" s="7"/>
      <c r="BJ414" s="7"/>
      <c r="BK414" s="7"/>
      <c r="BL414" s="7"/>
      <c r="BM414" s="36"/>
      <c r="BN414" s="36"/>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row>
    <row r="415">
      <c r="A415" s="7"/>
      <c r="B415" s="7"/>
      <c r="C415" s="7"/>
      <c r="D415" s="7"/>
      <c r="E415" s="7"/>
      <c r="F415" s="7"/>
      <c r="G415" s="7"/>
      <c r="H415" s="7"/>
      <c r="I415" s="7"/>
      <c r="J415" s="7"/>
      <c r="K415" s="7"/>
      <c r="L415" s="7"/>
      <c r="M415" s="33"/>
      <c r="N415" s="33"/>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34"/>
      <c r="AX415" s="7"/>
      <c r="AY415" s="7"/>
      <c r="AZ415" s="7"/>
      <c r="BA415" s="7"/>
      <c r="BB415" s="7"/>
      <c r="BC415" s="7"/>
      <c r="BD415" s="7"/>
      <c r="BE415" s="7"/>
      <c r="BF415" s="7"/>
      <c r="BG415" s="35"/>
      <c r="BH415" s="7"/>
      <c r="BI415" s="7"/>
      <c r="BJ415" s="7"/>
      <c r="BK415" s="7"/>
      <c r="BL415" s="7"/>
      <c r="BM415" s="36"/>
      <c r="BN415" s="36"/>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row>
    <row r="416">
      <c r="A416" s="7"/>
      <c r="B416" s="7"/>
      <c r="C416" s="7"/>
      <c r="D416" s="7"/>
      <c r="E416" s="7"/>
      <c r="F416" s="7"/>
      <c r="G416" s="7"/>
      <c r="H416" s="7"/>
      <c r="I416" s="7"/>
      <c r="J416" s="7"/>
      <c r="K416" s="7"/>
      <c r="L416" s="7"/>
      <c r="M416" s="33"/>
      <c r="N416" s="33"/>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34"/>
      <c r="AX416" s="7"/>
      <c r="AY416" s="7"/>
      <c r="AZ416" s="7"/>
      <c r="BA416" s="7"/>
      <c r="BB416" s="7"/>
      <c r="BC416" s="7"/>
      <c r="BD416" s="7"/>
      <c r="BE416" s="7"/>
      <c r="BF416" s="7"/>
      <c r="BG416" s="35"/>
      <c r="BH416" s="7"/>
      <c r="BI416" s="7"/>
      <c r="BJ416" s="7"/>
      <c r="BK416" s="7"/>
      <c r="BL416" s="7"/>
      <c r="BM416" s="36"/>
      <c r="BN416" s="36"/>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row>
    <row r="417">
      <c r="A417" s="7"/>
      <c r="B417" s="7"/>
      <c r="C417" s="7"/>
      <c r="D417" s="7"/>
      <c r="E417" s="7"/>
      <c r="F417" s="7"/>
      <c r="G417" s="7"/>
      <c r="H417" s="7"/>
      <c r="I417" s="7"/>
      <c r="J417" s="7"/>
      <c r="K417" s="7"/>
      <c r="L417" s="7"/>
      <c r="M417" s="33"/>
      <c r="N417" s="33"/>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34"/>
      <c r="AX417" s="7"/>
      <c r="AY417" s="7"/>
      <c r="AZ417" s="7"/>
      <c r="BA417" s="7"/>
      <c r="BB417" s="7"/>
      <c r="BC417" s="7"/>
      <c r="BD417" s="7"/>
      <c r="BE417" s="7"/>
      <c r="BF417" s="7"/>
      <c r="BG417" s="35"/>
      <c r="BH417" s="7"/>
      <c r="BI417" s="7"/>
      <c r="BJ417" s="7"/>
      <c r="BK417" s="7"/>
      <c r="BL417" s="7"/>
      <c r="BM417" s="36"/>
      <c r="BN417" s="36"/>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row>
    <row r="418">
      <c r="A418" s="7"/>
      <c r="B418" s="7"/>
      <c r="C418" s="7"/>
      <c r="D418" s="7"/>
      <c r="E418" s="7"/>
      <c r="F418" s="7"/>
      <c r="G418" s="7"/>
      <c r="H418" s="7"/>
      <c r="I418" s="7"/>
      <c r="J418" s="7"/>
      <c r="K418" s="7"/>
      <c r="L418" s="7"/>
      <c r="M418" s="33"/>
      <c r="N418" s="33"/>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34"/>
      <c r="AX418" s="7"/>
      <c r="AY418" s="7"/>
      <c r="AZ418" s="7"/>
      <c r="BA418" s="7"/>
      <c r="BB418" s="7"/>
      <c r="BC418" s="7"/>
      <c r="BD418" s="7"/>
      <c r="BE418" s="7"/>
      <c r="BF418" s="7"/>
      <c r="BG418" s="35"/>
      <c r="BH418" s="7"/>
      <c r="BI418" s="7"/>
      <c r="BJ418" s="7"/>
      <c r="BK418" s="7"/>
      <c r="BL418" s="7"/>
      <c r="BM418" s="36"/>
      <c r="BN418" s="36"/>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row>
    <row r="419">
      <c r="A419" s="7"/>
      <c r="B419" s="7"/>
      <c r="C419" s="7"/>
      <c r="D419" s="7"/>
      <c r="E419" s="7"/>
      <c r="F419" s="7"/>
      <c r="G419" s="7"/>
      <c r="H419" s="7"/>
      <c r="I419" s="7"/>
      <c r="J419" s="7"/>
      <c r="K419" s="7"/>
      <c r="L419" s="7"/>
      <c r="M419" s="33"/>
      <c r="N419" s="33"/>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34"/>
      <c r="AX419" s="7"/>
      <c r="AY419" s="7"/>
      <c r="AZ419" s="7"/>
      <c r="BA419" s="7"/>
      <c r="BB419" s="7"/>
      <c r="BC419" s="7"/>
      <c r="BD419" s="7"/>
      <c r="BE419" s="7"/>
      <c r="BF419" s="7"/>
      <c r="BG419" s="35"/>
      <c r="BH419" s="7"/>
      <c r="BI419" s="7"/>
      <c r="BJ419" s="7"/>
      <c r="BK419" s="7"/>
      <c r="BL419" s="7"/>
      <c r="BM419" s="36"/>
      <c r="BN419" s="36"/>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row>
    <row r="420">
      <c r="A420" s="7"/>
      <c r="B420" s="7"/>
      <c r="C420" s="7"/>
      <c r="D420" s="7"/>
      <c r="E420" s="7"/>
      <c r="F420" s="7"/>
      <c r="G420" s="7"/>
      <c r="H420" s="7"/>
      <c r="I420" s="7"/>
      <c r="J420" s="7"/>
      <c r="K420" s="7"/>
      <c r="L420" s="7"/>
      <c r="M420" s="33"/>
      <c r="N420" s="33"/>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34"/>
      <c r="AX420" s="7"/>
      <c r="AY420" s="7"/>
      <c r="AZ420" s="7"/>
      <c r="BA420" s="7"/>
      <c r="BB420" s="7"/>
      <c r="BC420" s="7"/>
      <c r="BD420" s="7"/>
      <c r="BE420" s="7"/>
      <c r="BF420" s="7"/>
      <c r="BG420" s="35"/>
      <c r="BH420" s="7"/>
      <c r="BI420" s="7"/>
      <c r="BJ420" s="7"/>
      <c r="BK420" s="7"/>
      <c r="BL420" s="7"/>
      <c r="BM420" s="36"/>
      <c r="BN420" s="36"/>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row>
    <row r="421">
      <c r="A421" s="7"/>
      <c r="B421" s="7"/>
      <c r="C421" s="7"/>
      <c r="D421" s="7"/>
      <c r="E421" s="7"/>
      <c r="F421" s="7"/>
      <c r="G421" s="7"/>
      <c r="H421" s="7"/>
      <c r="I421" s="7"/>
      <c r="J421" s="7"/>
      <c r="K421" s="7"/>
      <c r="L421" s="7"/>
      <c r="M421" s="33"/>
      <c r="N421" s="33"/>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34"/>
      <c r="AX421" s="7"/>
      <c r="AY421" s="7"/>
      <c r="AZ421" s="7"/>
      <c r="BA421" s="7"/>
      <c r="BB421" s="7"/>
      <c r="BC421" s="7"/>
      <c r="BD421" s="7"/>
      <c r="BE421" s="7"/>
      <c r="BF421" s="7"/>
      <c r="BG421" s="35"/>
      <c r="BH421" s="7"/>
      <c r="BI421" s="7"/>
      <c r="BJ421" s="7"/>
      <c r="BK421" s="7"/>
      <c r="BL421" s="7"/>
      <c r="BM421" s="36"/>
      <c r="BN421" s="36"/>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row>
    <row r="422">
      <c r="A422" s="7"/>
      <c r="B422" s="7"/>
      <c r="C422" s="7"/>
      <c r="D422" s="7"/>
      <c r="E422" s="7"/>
      <c r="F422" s="7"/>
      <c r="G422" s="7"/>
      <c r="H422" s="7"/>
      <c r="I422" s="7"/>
      <c r="J422" s="7"/>
      <c r="K422" s="7"/>
      <c r="L422" s="7"/>
      <c r="M422" s="33"/>
      <c r="N422" s="33"/>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34"/>
      <c r="AX422" s="7"/>
      <c r="AY422" s="7"/>
      <c r="AZ422" s="7"/>
      <c r="BA422" s="7"/>
      <c r="BB422" s="7"/>
      <c r="BC422" s="7"/>
      <c r="BD422" s="7"/>
      <c r="BE422" s="7"/>
      <c r="BF422" s="7"/>
      <c r="BG422" s="35"/>
      <c r="BH422" s="7"/>
      <c r="BI422" s="7"/>
      <c r="BJ422" s="7"/>
      <c r="BK422" s="7"/>
      <c r="BL422" s="7"/>
      <c r="BM422" s="36"/>
      <c r="BN422" s="36"/>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row>
    <row r="423">
      <c r="A423" s="7"/>
      <c r="B423" s="7"/>
      <c r="C423" s="7"/>
      <c r="D423" s="7"/>
      <c r="E423" s="7"/>
      <c r="F423" s="7"/>
      <c r="G423" s="7"/>
      <c r="H423" s="7"/>
      <c r="I423" s="7"/>
      <c r="J423" s="7"/>
      <c r="K423" s="7"/>
      <c r="L423" s="7"/>
      <c r="M423" s="33"/>
      <c r="N423" s="33"/>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34"/>
      <c r="AX423" s="7"/>
      <c r="AY423" s="7"/>
      <c r="AZ423" s="7"/>
      <c r="BA423" s="7"/>
      <c r="BB423" s="7"/>
      <c r="BC423" s="7"/>
      <c r="BD423" s="7"/>
      <c r="BE423" s="7"/>
      <c r="BF423" s="7"/>
      <c r="BG423" s="35"/>
      <c r="BH423" s="7"/>
      <c r="BI423" s="7"/>
      <c r="BJ423" s="7"/>
      <c r="BK423" s="7"/>
      <c r="BL423" s="7"/>
      <c r="BM423" s="36"/>
      <c r="BN423" s="36"/>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c r="A424" s="7"/>
      <c r="B424" s="7"/>
      <c r="C424" s="7"/>
      <c r="D424" s="7"/>
      <c r="E424" s="7"/>
      <c r="F424" s="7"/>
      <c r="G424" s="7"/>
      <c r="H424" s="7"/>
      <c r="I424" s="7"/>
      <c r="J424" s="7"/>
      <c r="K424" s="7"/>
      <c r="L424" s="7"/>
      <c r="M424" s="33"/>
      <c r="N424" s="33"/>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34"/>
      <c r="AX424" s="7"/>
      <c r="AY424" s="7"/>
      <c r="AZ424" s="7"/>
      <c r="BA424" s="7"/>
      <c r="BB424" s="7"/>
      <c r="BC424" s="7"/>
      <c r="BD424" s="7"/>
      <c r="BE424" s="7"/>
      <c r="BF424" s="7"/>
      <c r="BG424" s="35"/>
      <c r="BH424" s="7"/>
      <c r="BI424" s="7"/>
      <c r="BJ424" s="7"/>
      <c r="BK424" s="7"/>
      <c r="BL424" s="7"/>
      <c r="BM424" s="36"/>
      <c r="BN424" s="36"/>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row>
    <row r="425">
      <c r="A425" s="7"/>
      <c r="B425" s="7"/>
      <c r="C425" s="7"/>
      <c r="D425" s="7"/>
      <c r="E425" s="7"/>
      <c r="F425" s="7"/>
      <c r="G425" s="7"/>
      <c r="H425" s="7"/>
      <c r="I425" s="7"/>
      <c r="J425" s="7"/>
      <c r="K425" s="7"/>
      <c r="L425" s="7"/>
      <c r="M425" s="33"/>
      <c r="N425" s="33"/>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34"/>
      <c r="AX425" s="7"/>
      <c r="AY425" s="7"/>
      <c r="AZ425" s="7"/>
      <c r="BA425" s="7"/>
      <c r="BB425" s="7"/>
      <c r="BC425" s="7"/>
      <c r="BD425" s="7"/>
      <c r="BE425" s="7"/>
      <c r="BF425" s="7"/>
      <c r="BG425" s="35"/>
      <c r="BH425" s="7"/>
      <c r="BI425" s="7"/>
      <c r="BJ425" s="7"/>
      <c r="BK425" s="7"/>
      <c r="BL425" s="7"/>
      <c r="BM425" s="36"/>
      <c r="BN425" s="36"/>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row>
    <row r="426">
      <c r="A426" s="7"/>
      <c r="B426" s="7"/>
      <c r="C426" s="7"/>
      <c r="D426" s="7"/>
      <c r="E426" s="7"/>
      <c r="F426" s="7"/>
      <c r="G426" s="7"/>
      <c r="H426" s="7"/>
      <c r="I426" s="7"/>
      <c r="J426" s="7"/>
      <c r="K426" s="7"/>
      <c r="L426" s="7"/>
      <c r="M426" s="33"/>
      <c r="N426" s="33"/>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34"/>
      <c r="AX426" s="7"/>
      <c r="AY426" s="7"/>
      <c r="AZ426" s="7"/>
      <c r="BA426" s="7"/>
      <c r="BB426" s="7"/>
      <c r="BC426" s="7"/>
      <c r="BD426" s="7"/>
      <c r="BE426" s="7"/>
      <c r="BF426" s="7"/>
      <c r="BG426" s="35"/>
      <c r="BH426" s="7"/>
      <c r="BI426" s="7"/>
      <c r="BJ426" s="7"/>
      <c r="BK426" s="7"/>
      <c r="BL426" s="7"/>
      <c r="BM426" s="36"/>
      <c r="BN426" s="36"/>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row>
    <row r="427">
      <c r="A427" s="7"/>
      <c r="B427" s="7"/>
      <c r="C427" s="7"/>
      <c r="D427" s="7"/>
      <c r="E427" s="7"/>
      <c r="F427" s="7"/>
      <c r="G427" s="7"/>
      <c r="H427" s="7"/>
      <c r="I427" s="7"/>
      <c r="J427" s="7"/>
      <c r="K427" s="7"/>
      <c r="L427" s="7"/>
      <c r="M427" s="33"/>
      <c r="N427" s="33"/>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34"/>
      <c r="AX427" s="7"/>
      <c r="AY427" s="7"/>
      <c r="AZ427" s="7"/>
      <c r="BA427" s="7"/>
      <c r="BB427" s="7"/>
      <c r="BC427" s="7"/>
      <c r="BD427" s="7"/>
      <c r="BE427" s="7"/>
      <c r="BF427" s="7"/>
      <c r="BG427" s="35"/>
      <c r="BH427" s="7"/>
      <c r="BI427" s="7"/>
      <c r="BJ427" s="7"/>
      <c r="BK427" s="7"/>
      <c r="BL427" s="7"/>
      <c r="BM427" s="36"/>
      <c r="BN427" s="36"/>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row>
    <row r="428">
      <c r="A428" s="7"/>
      <c r="B428" s="7"/>
      <c r="C428" s="7"/>
      <c r="D428" s="7"/>
      <c r="E428" s="7"/>
      <c r="F428" s="7"/>
      <c r="G428" s="7"/>
      <c r="H428" s="7"/>
      <c r="I428" s="7"/>
      <c r="J428" s="7"/>
      <c r="K428" s="7"/>
      <c r="L428" s="7"/>
      <c r="M428" s="33"/>
      <c r="N428" s="33"/>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34"/>
      <c r="AX428" s="7"/>
      <c r="AY428" s="7"/>
      <c r="AZ428" s="7"/>
      <c r="BA428" s="7"/>
      <c r="BB428" s="7"/>
      <c r="BC428" s="7"/>
      <c r="BD428" s="7"/>
      <c r="BE428" s="7"/>
      <c r="BF428" s="7"/>
      <c r="BG428" s="35"/>
      <c r="BH428" s="7"/>
      <c r="BI428" s="7"/>
      <c r="BJ428" s="7"/>
      <c r="BK428" s="7"/>
      <c r="BL428" s="7"/>
      <c r="BM428" s="36"/>
      <c r="BN428" s="36"/>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row>
    <row r="429">
      <c r="A429" s="7"/>
      <c r="B429" s="7"/>
      <c r="C429" s="7"/>
      <c r="D429" s="7"/>
      <c r="E429" s="7"/>
      <c r="F429" s="7"/>
      <c r="G429" s="7"/>
      <c r="H429" s="7"/>
      <c r="I429" s="7"/>
      <c r="J429" s="7"/>
      <c r="K429" s="7"/>
      <c r="L429" s="7"/>
      <c r="M429" s="33"/>
      <c r="N429" s="33"/>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34"/>
      <c r="AX429" s="7"/>
      <c r="AY429" s="7"/>
      <c r="AZ429" s="7"/>
      <c r="BA429" s="7"/>
      <c r="BB429" s="7"/>
      <c r="BC429" s="7"/>
      <c r="BD429" s="7"/>
      <c r="BE429" s="7"/>
      <c r="BF429" s="7"/>
      <c r="BG429" s="35"/>
      <c r="BH429" s="7"/>
      <c r="BI429" s="7"/>
      <c r="BJ429" s="7"/>
      <c r="BK429" s="7"/>
      <c r="BL429" s="7"/>
      <c r="BM429" s="36"/>
      <c r="BN429" s="36"/>
      <c r="BO429" s="7"/>
      <c r="BP429" s="7"/>
      <c r="BQ429" s="7"/>
      <c r="BR429" s="7"/>
      <c r="BS429" s="7"/>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row>
    <row r="430">
      <c r="A430" s="7"/>
      <c r="B430" s="7"/>
      <c r="C430" s="7"/>
      <c r="D430" s="7"/>
      <c r="E430" s="7"/>
      <c r="F430" s="7"/>
      <c r="G430" s="7"/>
      <c r="H430" s="7"/>
      <c r="I430" s="7"/>
      <c r="J430" s="7"/>
      <c r="K430" s="7"/>
      <c r="L430" s="7"/>
      <c r="M430" s="33"/>
      <c r="N430" s="33"/>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34"/>
      <c r="AX430" s="7"/>
      <c r="AY430" s="7"/>
      <c r="AZ430" s="7"/>
      <c r="BA430" s="7"/>
      <c r="BB430" s="7"/>
      <c r="BC430" s="7"/>
      <c r="BD430" s="7"/>
      <c r="BE430" s="7"/>
      <c r="BF430" s="7"/>
      <c r="BG430" s="35"/>
      <c r="BH430" s="7"/>
      <c r="BI430" s="7"/>
      <c r="BJ430" s="7"/>
      <c r="BK430" s="7"/>
      <c r="BL430" s="7"/>
      <c r="BM430" s="36"/>
      <c r="BN430" s="36"/>
      <c r="BO430" s="7"/>
      <c r="BP430" s="7"/>
      <c r="BQ430" s="7"/>
      <c r="BR430" s="7"/>
      <c r="BS430" s="7"/>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row>
    <row r="431">
      <c r="A431" s="7"/>
      <c r="B431" s="7"/>
      <c r="C431" s="7"/>
      <c r="D431" s="7"/>
      <c r="E431" s="7"/>
      <c r="F431" s="7"/>
      <c r="G431" s="7"/>
      <c r="H431" s="7"/>
      <c r="I431" s="7"/>
      <c r="J431" s="7"/>
      <c r="K431" s="7"/>
      <c r="L431" s="7"/>
      <c r="M431" s="33"/>
      <c r="N431" s="33"/>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34"/>
      <c r="AX431" s="7"/>
      <c r="AY431" s="7"/>
      <c r="AZ431" s="7"/>
      <c r="BA431" s="7"/>
      <c r="BB431" s="7"/>
      <c r="BC431" s="7"/>
      <c r="BD431" s="7"/>
      <c r="BE431" s="7"/>
      <c r="BF431" s="7"/>
      <c r="BG431" s="35"/>
      <c r="BH431" s="7"/>
      <c r="BI431" s="7"/>
      <c r="BJ431" s="7"/>
      <c r="BK431" s="7"/>
      <c r="BL431" s="7"/>
      <c r="BM431" s="36"/>
      <c r="BN431" s="36"/>
      <c r="BO431" s="7"/>
      <c r="BP431" s="7"/>
      <c r="BQ431" s="7"/>
      <c r="BR431" s="7"/>
      <c r="BS431" s="7"/>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row>
    <row r="432">
      <c r="A432" s="7"/>
      <c r="B432" s="7"/>
      <c r="C432" s="7"/>
      <c r="D432" s="7"/>
      <c r="E432" s="7"/>
      <c r="F432" s="7"/>
      <c r="G432" s="7"/>
      <c r="H432" s="7"/>
      <c r="I432" s="7"/>
      <c r="J432" s="7"/>
      <c r="K432" s="7"/>
      <c r="L432" s="7"/>
      <c r="M432" s="33"/>
      <c r="N432" s="33"/>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34"/>
      <c r="AX432" s="7"/>
      <c r="AY432" s="7"/>
      <c r="AZ432" s="7"/>
      <c r="BA432" s="7"/>
      <c r="BB432" s="7"/>
      <c r="BC432" s="7"/>
      <c r="BD432" s="7"/>
      <c r="BE432" s="7"/>
      <c r="BF432" s="7"/>
      <c r="BG432" s="35"/>
      <c r="BH432" s="7"/>
      <c r="BI432" s="7"/>
      <c r="BJ432" s="7"/>
      <c r="BK432" s="7"/>
      <c r="BL432" s="7"/>
      <c r="BM432" s="36"/>
      <c r="BN432" s="36"/>
      <c r="BO432" s="7"/>
      <c r="BP432" s="7"/>
      <c r="BQ432" s="7"/>
      <c r="BR432" s="7"/>
      <c r="BS432" s="7"/>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row>
    <row r="433">
      <c r="A433" s="7"/>
      <c r="B433" s="7"/>
      <c r="C433" s="7"/>
      <c r="D433" s="7"/>
      <c r="E433" s="7"/>
      <c r="F433" s="7"/>
      <c r="G433" s="7"/>
      <c r="H433" s="7"/>
      <c r="I433" s="7"/>
      <c r="J433" s="7"/>
      <c r="K433" s="7"/>
      <c r="L433" s="7"/>
      <c r="M433" s="33"/>
      <c r="N433" s="33"/>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34"/>
      <c r="AX433" s="7"/>
      <c r="AY433" s="7"/>
      <c r="AZ433" s="7"/>
      <c r="BA433" s="7"/>
      <c r="BB433" s="7"/>
      <c r="BC433" s="7"/>
      <c r="BD433" s="7"/>
      <c r="BE433" s="7"/>
      <c r="BF433" s="7"/>
      <c r="BG433" s="35"/>
      <c r="BH433" s="7"/>
      <c r="BI433" s="7"/>
      <c r="BJ433" s="7"/>
      <c r="BK433" s="7"/>
      <c r="BL433" s="7"/>
      <c r="BM433" s="36"/>
      <c r="BN433" s="36"/>
      <c r="BO433" s="7"/>
      <c r="BP433" s="7"/>
      <c r="BQ433" s="7"/>
      <c r="BR433" s="7"/>
      <c r="BS433" s="7"/>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row>
    <row r="434">
      <c r="A434" s="7"/>
      <c r="B434" s="7"/>
      <c r="C434" s="7"/>
      <c r="D434" s="7"/>
      <c r="E434" s="7"/>
      <c r="F434" s="7"/>
      <c r="G434" s="7"/>
      <c r="H434" s="7"/>
      <c r="I434" s="7"/>
      <c r="J434" s="7"/>
      <c r="K434" s="7"/>
      <c r="L434" s="7"/>
      <c r="M434" s="33"/>
      <c r="N434" s="33"/>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34"/>
      <c r="AX434" s="7"/>
      <c r="AY434" s="7"/>
      <c r="AZ434" s="7"/>
      <c r="BA434" s="7"/>
      <c r="BB434" s="7"/>
      <c r="BC434" s="7"/>
      <c r="BD434" s="7"/>
      <c r="BE434" s="7"/>
      <c r="BF434" s="7"/>
      <c r="BG434" s="35"/>
      <c r="BH434" s="7"/>
      <c r="BI434" s="7"/>
      <c r="BJ434" s="7"/>
      <c r="BK434" s="7"/>
      <c r="BL434" s="7"/>
      <c r="BM434" s="36"/>
      <c r="BN434" s="36"/>
      <c r="BO434" s="7"/>
      <c r="BP434" s="7"/>
      <c r="BQ434" s="7"/>
      <c r="BR434" s="7"/>
      <c r="BS434" s="7"/>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row>
    <row r="435">
      <c r="A435" s="7"/>
      <c r="B435" s="7"/>
      <c r="C435" s="7"/>
      <c r="D435" s="7"/>
      <c r="E435" s="7"/>
      <c r="F435" s="7"/>
      <c r="G435" s="7"/>
      <c r="H435" s="7"/>
      <c r="I435" s="7"/>
      <c r="J435" s="7"/>
      <c r="K435" s="7"/>
      <c r="L435" s="7"/>
      <c r="M435" s="33"/>
      <c r="N435" s="33"/>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34"/>
      <c r="AX435" s="7"/>
      <c r="AY435" s="7"/>
      <c r="AZ435" s="7"/>
      <c r="BA435" s="7"/>
      <c r="BB435" s="7"/>
      <c r="BC435" s="7"/>
      <c r="BD435" s="7"/>
      <c r="BE435" s="7"/>
      <c r="BF435" s="7"/>
      <c r="BG435" s="35"/>
      <c r="BH435" s="7"/>
      <c r="BI435" s="7"/>
      <c r="BJ435" s="7"/>
      <c r="BK435" s="7"/>
      <c r="BL435" s="7"/>
      <c r="BM435" s="36"/>
      <c r="BN435" s="36"/>
      <c r="BO435" s="7"/>
      <c r="BP435" s="7"/>
      <c r="BQ435" s="7"/>
      <c r="BR435" s="7"/>
      <c r="BS435" s="7"/>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row>
    <row r="436">
      <c r="A436" s="7"/>
      <c r="B436" s="7"/>
      <c r="C436" s="7"/>
      <c r="D436" s="7"/>
      <c r="E436" s="7"/>
      <c r="F436" s="7"/>
      <c r="G436" s="7"/>
      <c r="H436" s="7"/>
      <c r="I436" s="7"/>
      <c r="J436" s="7"/>
      <c r="K436" s="7"/>
      <c r="L436" s="7"/>
      <c r="M436" s="33"/>
      <c r="N436" s="33"/>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34"/>
      <c r="AX436" s="7"/>
      <c r="AY436" s="7"/>
      <c r="AZ436" s="7"/>
      <c r="BA436" s="7"/>
      <c r="BB436" s="7"/>
      <c r="BC436" s="7"/>
      <c r="BD436" s="7"/>
      <c r="BE436" s="7"/>
      <c r="BF436" s="7"/>
      <c r="BG436" s="35"/>
      <c r="BH436" s="7"/>
      <c r="BI436" s="7"/>
      <c r="BJ436" s="7"/>
      <c r="BK436" s="7"/>
      <c r="BL436" s="7"/>
      <c r="BM436" s="36"/>
      <c r="BN436" s="36"/>
      <c r="BO436" s="7"/>
      <c r="BP436" s="7"/>
      <c r="BQ436" s="7"/>
      <c r="BR436" s="7"/>
      <c r="BS436" s="7"/>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row>
    <row r="437">
      <c r="A437" s="7"/>
      <c r="B437" s="7"/>
      <c r="C437" s="7"/>
      <c r="D437" s="7"/>
      <c r="E437" s="7"/>
      <c r="F437" s="7"/>
      <c r="G437" s="7"/>
      <c r="H437" s="7"/>
      <c r="I437" s="7"/>
      <c r="J437" s="7"/>
      <c r="K437" s="7"/>
      <c r="L437" s="7"/>
      <c r="M437" s="33"/>
      <c r="N437" s="33"/>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34"/>
      <c r="AX437" s="7"/>
      <c r="AY437" s="7"/>
      <c r="AZ437" s="7"/>
      <c r="BA437" s="7"/>
      <c r="BB437" s="7"/>
      <c r="BC437" s="7"/>
      <c r="BD437" s="7"/>
      <c r="BE437" s="7"/>
      <c r="BF437" s="7"/>
      <c r="BG437" s="35"/>
      <c r="BH437" s="7"/>
      <c r="BI437" s="7"/>
      <c r="BJ437" s="7"/>
      <c r="BK437" s="7"/>
      <c r="BL437" s="7"/>
      <c r="BM437" s="36"/>
      <c r="BN437" s="36"/>
      <c r="BO437" s="7"/>
      <c r="BP437" s="7"/>
      <c r="BQ437" s="7"/>
      <c r="BR437" s="7"/>
      <c r="BS437" s="7"/>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row>
    <row r="438">
      <c r="A438" s="7"/>
      <c r="B438" s="7"/>
      <c r="C438" s="7"/>
      <c r="D438" s="7"/>
      <c r="E438" s="7"/>
      <c r="F438" s="7"/>
      <c r="G438" s="7"/>
      <c r="H438" s="7"/>
      <c r="I438" s="7"/>
      <c r="J438" s="7"/>
      <c r="K438" s="7"/>
      <c r="L438" s="7"/>
      <c r="M438" s="33"/>
      <c r="N438" s="33"/>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34"/>
      <c r="AX438" s="7"/>
      <c r="AY438" s="7"/>
      <c r="AZ438" s="7"/>
      <c r="BA438" s="7"/>
      <c r="BB438" s="7"/>
      <c r="BC438" s="7"/>
      <c r="BD438" s="7"/>
      <c r="BE438" s="7"/>
      <c r="BF438" s="7"/>
      <c r="BG438" s="35"/>
      <c r="BH438" s="7"/>
      <c r="BI438" s="7"/>
      <c r="BJ438" s="7"/>
      <c r="BK438" s="7"/>
      <c r="BL438" s="7"/>
      <c r="BM438" s="36"/>
      <c r="BN438" s="36"/>
      <c r="BO438" s="7"/>
      <c r="BP438" s="7"/>
      <c r="BQ438" s="7"/>
      <c r="BR438" s="7"/>
      <c r="BS438" s="7"/>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row>
    <row r="439">
      <c r="A439" s="7"/>
      <c r="B439" s="7"/>
      <c r="C439" s="7"/>
      <c r="D439" s="7"/>
      <c r="E439" s="7"/>
      <c r="F439" s="7"/>
      <c r="G439" s="7"/>
      <c r="H439" s="7"/>
      <c r="I439" s="7"/>
      <c r="J439" s="7"/>
      <c r="K439" s="7"/>
      <c r="L439" s="7"/>
      <c r="M439" s="33"/>
      <c r="N439" s="33"/>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34"/>
      <c r="AX439" s="7"/>
      <c r="AY439" s="7"/>
      <c r="AZ439" s="7"/>
      <c r="BA439" s="7"/>
      <c r="BB439" s="7"/>
      <c r="BC439" s="7"/>
      <c r="BD439" s="7"/>
      <c r="BE439" s="7"/>
      <c r="BF439" s="7"/>
      <c r="BG439" s="35"/>
      <c r="BH439" s="7"/>
      <c r="BI439" s="7"/>
      <c r="BJ439" s="7"/>
      <c r="BK439" s="7"/>
      <c r="BL439" s="7"/>
      <c r="BM439" s="36"/>
      <c r="BN439" s="36"/>
      <c r="BO439" s="7"/>
      <c r="BP439" s="7"/>
      <c r="BQ439" s="7"/>
      <c r="BR439" s="7"/>
      <c r="BS439" s="7"/>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row>
    <row r="440">
      <c r="A440" s="7"/>
      <c r="B440" s="7"/>
      <c r="C440" s="7"/>
      <c r="D440" s="7"/>
      <c r="E440" s="7"/>
      <c r="F440" s="7"/>
      <c r="G440" s="7"/>
      <c r="H440" s="7"/>
      <c r="I440" s="7"/>
      <c r="J440" s="7"/>
      <c r="K440" s="7"/>
      <c r="L440" s="7"/>
      <c r="M440" s="33"/>
      <c r="N440" s="33"/>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34"/>
      <c r="AX440" s="7"/>
      <c r="AY440" s="7"/>
      <c r="AZ440" s="7"/>
      <c r="BA440" s="7"/>
      <c r="BB440" s="7"/>
      <c r="BC440" s="7"/>
      <c r="BD440" s="7"/>
      <c r="BE440" s="7"/>
      <c r="BF440" s="7"/>
      <c r="BG440" s="35"/>
      <c r="BH440" s="7"/>
      <c r="BI440" s="7"/>
      <c r="BJ440" s="7"/>
      <c r="BK440" s="7"/>
      <c r="BL440" s="7"/>
      <c r="BM440" s="36"/>
      <c r="BN440" s="36"/>
      <c r="BO440" s="7"/>
      <c r="BP440" s="7"/>
      <c r="BQ440" s="7"/>
      <c r="BR440" s="7"/>
      <c r="BS440" s="7"/>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row>
    <row r="441">
      <c r="A441" s="7"/>
      <c r="B441" s="7"/>
      <c r="C441" s="7"/>
      <c r="D441" s="7"/>
      <c r="E441" s="7"/>
      <c r="F441" s="7"/>
      <c r="G441" s="7"/>
      <c r="H441" s="7"/>
      <c r="I441" s="7"/>
      <c r="J441" s="7"/>
      <c r="K441" s="7"/>
      <c r="L441" s="7"/>
      <c r="M441" s="33"/>
      <c r="N441" s="33"/>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34"/>
      <c r="AX441" s="7"/>
      <c r="AY441" s="7"/>
      <c r="AZ441" s="7"/>
      <c r="BA441" s="7"/>
      <c r="BB441" s="7"/>
      <c r="BC441" s="7"/>
      <c r="BD441" s="7"/>
      <c r="BE441" s="7"/>
      <c r="BF441" s="7"/>
      <c r="BG441" s="35"/>
      <c r="BH441" s="7"/>
      <c r="BI441" s="7"/>
      <c r="BJ441" s="7"/>
      <c r="BK441" s="7"/>
      <c r="BL441" s="7"/>
      <c r="BM441" s="36"/>
      <c r="BN441" s="36"/>
      <c r="BO441" s="7"/>
      <c r="BP441" s="7"/>
      <c r="BQ441" s="7"/>
      <c r="BR441" s="7"/>
      <c r="BS441" s="7"/>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row>
    <row r="442">
      <c r="A442" s="7"/>
      <c r="B442" s="7"/>
      <c r="C442" s="7"/>
      <c r="D442" s="7"/>
      <c r="E442" s="7"/>
      <c r="F442" s="7"/>
      <c r="G442" s="7"/>
      <c r="H442" s="7"/>
      <c r="I442" s="7"/>
      <c r="J442" s="7"/>
      <c r="K442" s="7"/>
      <c r="L442" s="7"/>
      <c r="M442" s="33"/>
      <c r="N442" s="33"/>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34"/>
      <c r="AX442" s="7"/>
      <c r="AY442" s="7"/>
      <c r="AZ442" s="7"/>
      <c r="BA442" s="7"/>
      <c r="BB442" s="7"/>
      <c r="BC442" s="7"/>
      <c r="BD442" s="7"/>
      <c r="BE442" s="7"/>
      <c r="BF442" s="7"/>
      <c r="BG442" s="35"/>
      <c r="BH442" s="7"/>
      <c r="BI442" s="7"/>
      <c r="BJ442" s="7"/>
      <c r="BK442" s="7"/>
      <c r="BL442" s="7"/>
      <c r="BM442" s="36"/>
      <c r="BN442" s="36"/>
      <c r="BO442" s="7"/>
      <c r="BP442" s="7"/>
      <c r="BQ442" s="7"/>
      <c r="BR442" s="7"/>
      <c r="BS442" s="7"/>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row>
    <row r="443">
      <c r="A443" s="7"/>
      <c r="B443" s="7"/>
      <c r="C443" s="7"/>
      <c r="D443" s="7"/>
      <c r="E443" s="7"/>
      <c r="F443" s="7"/>
      <c r="G443" s="7"/>
      <c r="H443" s="7"/>
      <c r="I443" s="7"/>
      <c r="J443" s="7"/>
      <c r="K443" s="7"/>
      <c r="L443" s="7"/>
      <c r="M443" s="33"/>
      <c r="N443" s="33"/>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34"/>
      <c r="AX443" s="7"/>
      <c r="AY443" s="7"/>
      <c r="AZ443" s="7"/>
      <c r="BA443" s="7"/>
      <c r="BB443" s="7"/>
      <c r="BC443" s="7"/>
      <c r="BD443" s="7"/>
      <c r="BE443" s="7"/>
      <c r="BF443" s="7"/>
      <c r="BG443" s="35"/>
      <c r="BH443" s="7"/>
      <c r="BI443" s="7"/>
      <c r="BJ443" s="7"/>
      <c r="BK443" s="7"/>
      <c r="BL443" s="7"/>
      <c r="BM443" s="36"/>
      <c r="BN443" s="36"/>
      <c r="BO443" s="7"/>
      <c r="BP443" s="7"/>
      <c r="BQ443" s="7"/>
      <c r="BR443" s="7"/>
      <c r="BS443" s="7"/>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row>
    <row r="444">
      <c r="A444" s="7"/>
      <c r="B444" s="7"/>
      <c r="C444" s="7"/>
      <c r="D444" s="7"/>
      <c r="E444" s="7"/>
      <c r="F444" s="7"/>
      <c r="G444" s="7"/>
      <c r="H444" s="7"/>
      <c r="I444" s="7"/>
      <c r="J444" s="7"/>
      <c r="K444" s="7"/>
      <c r="L444" s="7"/>
      <c r="M444" s="33"/>
      <c r="N444" s="33"/>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34"/>
      <c r="AX444" s="7"/>
      <c r="AY444" s="7"/>
      <c r="AZ444" s="7"/>
      <c r="BA444" s="7"/>
      <c r="BB444" s="7"/>
      <c r="BC444" s="7"/>
      <c r="BD444" s="7"/>
      <c r="BE444" s="7"/>
      <c r="BF444" s="7"/>
      <c r="BG444" s="35"/>
      <c r="BH444" s="7"/>
      <c r="BI444" s="7"/>
      <c r="BJ444" s="7"/>
      <c r="BK444" s="7"/>
      <c r="BL444" s="7"/>
      <c r="BM444" s="36"/>
      <c r="BN444" s="36"/>
      <c r="BO444" s="7"/>
      <c r="BP444" s="7"/>
      <c r="BQ444" s="7"/>
      <c r="BR444" s="7"/>
      <c r="BS444" s="7"/>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row>
    <row r="445">
      <c r="A445" s="7"/>
      <c r="B445" s="7"/>
      <c r="C445" s="7"/>
      <c r="D445" s="7"/>
      <c r="E445" s="7"/>
      <c r="F445" s="7"/>
      <c r="G445" s="7"/>
      <c r="H445" s="7"/>
      <c r="I445" s="7"/>
      <c r="J445" s="7"/>
      <c r="K445" s="7"/>
      <c r="L445" s="7"/>
      <c r="M445" s="33"/>
      <c r="N445" s="33"/>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34"/>
      <c r="AX445" s="7"/>
      <c r="AY445" s="7"/>
      <c r="AZ445" s="7"/>
      <c r="BA445" s="7"/>
      <c r="BB445" s="7"/>
      <c r="BC445" s="7"/>
      <c r="BD445" s="7"/>
      <c r="BE445" s="7"/>
      <c r="BF445" s="7"/>
      <c r="BG445" s="35"/>
      <c r="BH445" s="7"/>
      <c r="BI445" s="7"/>
      <c r="BJ445" s="7"/>
      <c r="BK445" s="7"/>
      <c r="BL445" s="7"/>
      <c r="BM445" s="36"/>
      <c r="BN445" s="36"/>
      <c r="BO445" s="7"/>
      <c r="BP445" s="7"/>
      <c r="BQ445" s="7"/>
      <c r="BR445" s="7"/>
      <c r="BS445" s="7"/>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row>
    <row r="446">
      <c r="A446" s="7"/>
      <c r="B446" s="7"/>
      <c r="C446" s="7"/>
      <c r="D446" s="7"/>
      <c r="E446" s="7"/>
      <c r="F446" s="7"/>
      <c r="G446" s="7"/>
      <c r="H446" s="7"/>
      <c r="I446" s="7"/>
      <c r="J446" s="7"/>
      <c r="K446" s="7"/>
      <c r="L446" s="7"/>
      <c r="M446" s="33"/>
      <c r="N446" s="33"/>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34"/>
      <c r="AX446" s="7"/>
      <c r="AY446" s="7"/>
      <c r="AZ446" s="7"/>
      <c r="BA446" s="7"/>
      <c r="BB446" s="7"/>
      <c r="BC446" s="7"/>
      <c r="BD446" s="7"/>
      <c r="BE446" s="7"/>
      <c r="BF446" s="7"/>
      <c r="BG446" s="35"/>
      <c r="BH446" s="7"/>
      <c r="BI446" s="7"/>
      <c r="BJ446" s="7"/>
      <c r="BK446" s="7"/>
      <c r="BL446" s="7"/>
      <c r="BM446" s="36"/>
      <c r="BN446" s="36"/>
      <c r="BO446" s="7"/>
      <c r="BP446" s="7"/>
      <c r="BQ446" s="7"/>
      <c r="BR446" s="7"/>
      <c r="BS446" s="7"/>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row>
    <row r="447">
      <c r="A447" s="7"/>
      <c r="B447" s="7"/>
      <c r="C447" s="7"/>
      <c r="D447" s="7"/>
      <c r="E447" s="7"/>
      <c r="F447" s="7"/>
      <c r="G447" s="7"/>
      <c r="H447" s="7"/>
      <c r="I447" s="7"/>
      <c r="J447" s="7"/>
      <c r="K447" s="7"/>
      <c r="L447" s="7"/>
      <c r="M447" s="33"/>
      <c r="N447" s="33"/>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34"/>
      <c r="AX447" s="7"/>
      <c r="AY447" s="7"/>
      <c r="AZ447" s="7"/>
      <c r="BA447" s="7"/>
      <c r="BB447" s="7"/>
      <c r="BC447" s="7"/>
      <c r="BD447" s="7"/>
      <c r="BE447" s="7"/>
      <c r="BF447" s="7"/>
      <c r="BG447" s="35"/>
      <c r="BH447" s="7"/>
      <c r="BI447" s="7"/>
      <c r="BJ447" s="7"/>
      <c r="BK447" s="7"/>
      <c r="BL447" s="7"/>
      <c r="BM447" s="36"/>
      <c r="BN447" s="36"/>
      <c r="BO447" s="7"/>
      <c r="BP447" s="7"/>
      <c r="BQ447" s="7"/>
      <c r="BR447" s="7"/>
      <c r="BS447" s="7"/>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row>
    <row r="448">
      <c r="A448" s="7"/>
      <c r="B448" s="7"/>
      <c r="C448" s="7"/>
      <c r="D448" s="7"/>
      <c r="E448" s="7"/>
      <c r="F448" s="7"/>
      <c r="G448" s="7"/>
      <c r="H448" s="7"/>
      <c r="I448" s="7"/>
      <c r="J448" s="7"/>
      <c r="K448" s="7"/>
      <c r="L448" s="7"/>
      <c r="M448" s="33"/>
      <c r="N448" s="33"/>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34"/>
      <c r="AX448" s="7"/>
      <c r="AY448" s="7"/>
      <c r="AZ448" s="7"/>
      <c r="BA448" s="7"/>
      <c r="BB448" s="7"/>
      <c r="BC448" s="7"/>
      <c r="BD448" s="7"/>
      <c r="BE448" s="7"/>
      <c r="BF448" s="7"/>
      <c r="BG448" s="35"/>
      <c r="BH448" s="7"/>
      <c r="BI448" s="7"/>
      <c r="BJ448" s="7"/>
      <c r="BK448" s="7"/>
      <c r="BL448" s="7"/>
      <c r="BM448" s="36"/>
      <c r="BN448" s="36"/>
      <c r="BO448" s="7"/>
      <c r="BP448" s="7"/>
      <c r="BQ448" s="7"/>
      <c r="BR448" s="7"/>
      <c r="BS448" s="7"/>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row>
    <row r="449">
      <c r="A449" s="7"/>
      <c r="B449" s="7"/>
      <c r="C449" s="7"/>
      <c r="D449" s="7"/>
      <c r="E449" s="7"/>
      <c r="F449" s="7"/>
      <c r="G449" s="7"/>
      <c r="H449" s="7"/>
      <c r="I449" s="7"/>
      <c r="J449" s="7"/>
      <c r="K449" s="7"/>
      <c r="L449" s="7"/>
      <c r="M449" s="33"/>
      <c r="N449" s="33"/>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34"/>
      <c r="AX449" s="7"/>
      <c r="AY449" s="7"/>
      <c r="AZ449" s="7"/>
      <c r="BA449" s="7"/>
      <c r="BB449" s="7"/>
      <c r="BC449" s="7"/>
      <c r="BD449" s="7"/>
      <c r="BE449" s="7"/>
      <c r="BF449" s="7"/>
      <c r="BG449" s="35"/>
      <c r="BH449" s="7"/>
      <c r="BI449" s="7"/>
      <c r="BJ449" s="7"/>
      <c r="BK449" s="7"/>
      <c r="BL449" s="7"/>
      <c r="BM449" s="36"/>
      <c r="BN449" s="36"/>
      <c r="BO449" s="7"/>
      <c r="BP449" s="7"/>
      <c r="BQ449" s="7"/>
      <c r="BR449" s="7"/>
      <c r="BS449" s="7"/>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row>
    <row r="450">
      <c r="A450" s="7"/>
      <c r="B450" s="7"/>
      <c r="C450" s="7"/>
      <c r="D450" s="7"/>
      <c r="E450" s="7"/>
      <c r="F450" s="7"/>
      <c r="G450" s="7"/>
      <c r="H450" s="7"/>
      <c r="I450" s="7"/>
      <c r="J450" s="7"/>
      <c r="K450" s="7"/>
      <c r="L450" s="7"/>
      <c r="M450" s="33"/>
      <c r="N450" s="33"/>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34"/>
      <c r="AX450" s="7"/>
      <c r="AY450" s="7"/>
      <c r="AZ450" s="7"/>
      <c r="BA450" s="7"/>
      <c r="BB450" s="7"/>
      <c r="BC450" s="7"/>
      <c r="BD450" s="7"/>
      <c r="BE450" s="7"/>
      <c r="BF450" s="7"/>
      <c r="BG450" s="35"/>
      <c r="BH450" s="7"/>
      <c r="BI450" s="7"/>
      <c r="BJ450" s="7"/>
      <c r="BK450" s="7"/>
      <c r="BL450" s="7"/>
      <c r="BM450" s="36"/>
      <c r="BN450" s="36"/>
      <c r="BO450" s="7"/>
      <c r="BP450" s="7"/>
      <c r="BQ450" s="7"/>
      <c r="BR450" s="7"/>
      <c r="BS450" s="7"/>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row>
    <row r="451">
      <c r="A451" s="7"/>
      <c r="B451" s="7"/>
      <c r="C451" s="7"/>
      <c r="D451" s="7"/>
      <c r="E451" s="7"/>
      <c r="F451" s="7"/>
      <c r="G451" s="7"/>
      <c r="H451" s="7"/>
      <c r="I451" s="7"/>
      <c r="J451" s="7"/>
      <c r="K451" s="7"/>
      <c r="L451" s="7"/>
      <c r="M451" s="33"/>
      <c r="N451" s="33"/>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34"/>
      <c r="AX451" s="7"/>
      <c r="AY451" s="7"/>
      <c r="AZ451" s="7"/>
      <c r="BA451" s="7"/>
      <c r="BB451" s="7"/>
      <c r="BC451" s="7"/>
      <c r="BD451" s="7"/>
      <c r="BE451" s="7"/>
      <c r="BF451" s="7"/>
      <c r="BG451" s="35"/>
      <c r="BH451" s="7"/>
      <c r="BI451" s="7"/>
      <c r="BJ451" s="7"/>
      <c r="BK451" s="7"/>
      <c r="BL451" s="7"/>
      <c r="BM451" s="36"/>
      <c r="BN451" s="36"/>
      <c r="BO451" s="7"/>
      <c r="BP451" s="7"/>
      <c r="BQ451" s="7"/>
      <c r="BR451" s="7"/>
      <c r="BS451" s="7"/>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row>
    <row r="452">
      <c r="A452" s="7"/>
      <c r="B452" s="7"/>
      <c r="C452" s="7"/>
      <c r="D452" s="7"/>
      <c r="E452" s="7"/>
      <c r="F452" s="7"/>
      <c r="G452" s="7"/>
      <c r="H452" s="7"/>
      <c r="I452" s="7"/>
      <c r="J452" s="7"/>
      <c r="K452" s="7"/>
      <c r="L452" s="7"/>
      <c r="M452" s="33"/>
      <c r="N452" s="33"/>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34"/>
      <c r="AX452" s="7"/>
      <c r="AY452" s="7"/>
      <c r="AZ452" s="7"/>
      <c r="BA452" s="7"/>
      <c r="BB452" s="7"/>
      <c r="BC452" s="7"/>
      <c r="BD452" s="7"/>
      <c r="BE452" s="7"/>
      <c r="BF452" s="7"/>
      <c r="BG452" s="35"/>
      <c r="BH452" s="7"/>
      <c r="BI452" s="7"/>
      <c r="BJ452" s="7"/>
      <c r="BK452" s="7"/>
      <c r="BL452" s="7"/>
      <c r="BM452" s="36"/>
      <c r="BN452" s="36"/>
      <c r="BO452" s="7"/>
      <c r="BP452" s="7"/>
      <c r="BQ452" s="7"/>
      <c r="BR452" s="7"/>
      <c r="BS452" s="7"/>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row>
    <row r="453">
      <c r="A453" s="7"/>
      <c r="B453" s="7"/>
      <c r="C453" s="7"/>
      <c r="D453" s="7"/>
      <c r="E453" s="7"/>
      <c r="F453" s="7"/>
      <c r="G453" s="7"/>
      <c r="H453" s="7"/>
      <c r="I453" s="7"/>
      <c r="J453" s="7"/>
      <c r="K453" s="7"/>
      <c r="L453" s="7"/>
      <c r="M453" s="33"/>
      <c r="N453" s="33"/>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34"/>
      <c r="AX453" s="7"/>
      <c r="AY453" s="7"/>
      <c r="AZ453" s="7"/>
      <c r="BA453" s="7"/>
      <c r="BB453" s="7"/>
      <c r="BC453" s="7"/>
      <c r="BD453" s="7"/>
      <c r="BE453" s="7"/>
      <c r="BF453" s="7"/>
      <c r="BG453" s="35"/>
      <c r="BH453" s="7"/>
      <c r="BI453" s="7"/>
      <c r="BJ453" s="7"/>
      <c r="BK453" s="7"/>
      <c r="BL453" s="7"/>
      <c r="BM453" s="36"/>
      <c r="BN453" s="36"/>
      <c r="BO453" s="7"/>
      <c r="BP453" s="7"/>
      <c r="BQ453" s="7"/>
      <c r="BR453" s="7"/>
      <c r="BS453" s="7"/>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row>
    <row r="454">
      <c r="A454" s="7"/>
      <c r="B454" s="7"/>
      <c r="C454" s="7"/>
      <c r="D454" s="7"/>
      <c r="E454" s="7"/>
      <c r="F454" s="7"/>
      <c r="G454" s="7"/>
      <c r="H454" s="7"/>
      <c r="I454" s="7"/>
      <c r="J454" s="7"/>
      <c r="K454" s="7"/>
      <c r="L454" s="7"/>
      <c r="M454" s="33"/>
      <c r="N454" s="33"/>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34"/>
      <c r="AX454" s="7"/>
      <c r="AY454" s="7"/>
      <c r="AZ454" s="7"/>
      <c r="BA454" s="7"/>
      <c r="BB454" s="7"/>
      <c r="BC454" s="7"/>
      <c r="BD454" s="7"/>
      <c r="BE454" s="7"/>
      <c r="BF454" s="7"/>
      <c r="BG454" s="35"/>
      <c r="BH454" s="7"/>
      <c r="BI454" s="7"/>
      <c r="BJ454" s="7"/>
      <c r="BK454" s="7"/>
      <c r="BL454" s="7"/>
      <c r="BM454" s="36"/>
      <c r="BN454" s="36"/>
      <c r="BO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row>
    <row r="455">
      <c r="A455" s="7"/>
      <c r="B455" s="7"/>
      <c r="C455" s="7"/>
      <c r="D455" s="7"/>
      <c r="E455" s="7"/>
      <c r="F455" s="7"/>
      <c r="G455" s="7"/>
      <c r="H455" s="7"/>
      <c r="I455" s="7"/>
      <c r="J455" s="7"/>
      <c r="K455" s="7"/>
      <c r="L455" s="7"/>
      <c r="M455" s="33"/>
      <c r="N455" s="33"/>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34"/>
      <c r="AX455" s="7"/>
      <c r="AY455" s="7"/>
      <c r="AZ455" s="7"/>
      <c r="BA455" s="7"/>
      <c r="BB455" s="7"/>
      <c r="BC455" s="7"/>
      <c r="BD455" s="7"/>
      <c r="BE455" s="7"/>
      <c r="BF455" s="7"/>
      <c r="BG455" s="35"/>
      <c r="BH455" s="7"/>
      <c r="BI455" s="7"/>
      <c r="BJ455" s="7"/>
      <c r="BK455" s="7"/>
      <c r="BL455" s="7"/>
      <c r="BM455" s="36"/>
      <c r="BN455" s="36"/>
      <c r="BO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row>
    <row r="456">
      <c r="A456" s="7"/>
      <c r="B456" s="7"/>
      <c r="C456" s="7"/>
      <c r="D456" s="7"/>
      <c r="E456" s="7"/>
      <c r="F456" s="7"/>
      <c r="G456" s="7"/>
      <c r="H456" s="7"/>
      <c r="I456" s="7"/>
      <c r="J456" s="7"/>
      <c r="K456" s="7"/>
      <c r="L456" s="7"/>
      <c r="M456" s="33"/>
      <c r="N456" s="33"/>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34"/>
      <c r="AX456" s="7"/>
      <c r="AY456" s="7"/>
      <c r="AZ456" s="7"/>
      <c r="BA456" s="7"/>
      <c r="BB456" s="7"/>
      <c r="BC456" s="7"/>
      <c r="BD456" s="7"/>
      <c r="BE456" s="7"/>
      <c r="BF456" s="7"/>
      <c r="BG456" s="35"/>
      <c r="BH456" s="7"/>
      <c r="BI456" s="7"/>
      <c r="BJ456" s="7"/>
      <c r="BK456" s="7"/>
      <c r="BL456" s="7"/>
      <c r="BM456" s="36"/>
      <c r="BN456" s="36"/>
      <c r="BO456" s="7"/>
      <c r="BP456" s="7"/>
      <c r="BQ456" s="7"/>
      <c r="BR456" s="7"/>
      <c r="BS456" s="7"/>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row>
    <row r="457">
      <c r="A457" s="7"/>
      <c r="B457" s="7"/>
      <c r="C457" s="7"/>
      <c r="D457" s="7"/>
      <c r="E457" s="7"/>
      <c r="F457" s="7"/>
      <c r="G457" s="7"/>
      <c r="H457" s="7"/>
      <c r="I457" s="7"/>
      <c r="J457" s="7"/>
      <c r="K457" s="7"/>
      <c r="L457" s="7"/>
      <c r="M457" s="33"/>
      <c r="N457" s="33"/>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34"/>
      <c r="AX457" s="7"/>
      <c r="AY457" s="7"/>
      <c r="AZ457" s="7"/>
      <c r="BA457" s="7"/>
      <c r="BB457" s="7"/>
      <c r="BC457" s="7"/>
      <c r="BD457" s="7"/>
      <c r="BE457" s="7"/>
      <c r="BF457" s="7"/>
      <c r="BG457" s="35"/>
      <c r="BH457" s="7"/>
      <c r="BI457" s="7"/>
      <c r="BJ457" s="7"/>
      <c r="BK457" s="7"/>
      <c r="BL457" s="7"/>
      <c r="BM457" s="36"/>
      <c r="BN457" s="36"/>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row>
    <row r="458">
      <c r="A458" s="7"/>
      <c r="B458" s="7"/>
      <c r="C458" s="7"/>
      <c r="D458" s="7"/>
      <c r="E458" s="7"/>
      <c r="F458" s="7"/>
      <c r="G458" s="7"/>
      <c r="H458" s="7"/>
      <c r="I458" s="7"/>
      <c r="J458" s="7"/>
      <c r="K458" s="7"/>
      <c r="L458" s="7"/>
      <c r="M458" s="33"/>
      <c r="N458" s="33"/>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34"/>
      <c r="AX458" s="7"/>
      <c r="AY458" s="7"/>
      <c r="AZ458" s="7"/>
      <c r="BA458" s="7"/>
      <c r="BB458" s="7"/>
      <c r="BC458" s="7"/>
      <c r="BD458" s="7"/>
      <c r="BE458" s="7"/>
      <c r="BF458" s="7"/>
      <c r="BG458" s="35"/>
      <c r="BH458" s="7"/>
      <c r="BI458" s="7"/>
      <c r="BJ458" s="7"/>
      <c r="BK458" s="7"/>
      <c r="BL458" s="7"/>
      <c r="BM458" s="36"/>
      <c r="BN458" s="36"/>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row>
    <row r="459">
      <c r="A459" s="7"/>
      <c r="B459" s="7"/>
      <c r="C459" s="7"/>
      <c r="D459" s="7"/>
      <c r="E459" s="7"/>
      <c r="F459" s="7"/>
      <c r="G459" s="7"/>
      <c r="H459" s="7"/>
      <c r="I459" s="7"/>
      <c r="J459" s="7"/>
      <c r="K459" s="7"/>
      <c r="L459" s="7"/>
      <c r="M459" s="33"/>
      <c r="N459" s="33"/>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34"/>
      <c r="AX459" s="7"/>
      <c r="AY459" s="7"/>
      <c r="AZ459" s="7"/>
      <c r="BA459" s="7"/>
      <c r="BB459" s="7"/>
      <c r="BC459" s="7"/>
      <c r="BD459" s="7"/>
      <c r="BE459" s="7"/>
      <c r="BF459" s="7"/>
      <c r="BG459" s="35"/>
      <c r="BH459" s="7"/>
      <c r="BI459" s="7"/>
      <c r="BJ459" s="7"/>
      <c r="BK459" s="7"/>
      <c r="BL459" s="7"/>
      <c r="BM459" s="36"/>
      <c r="BN459" s="36"/>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row>
    <row r="460">
      <c r="A460" s="7"/>
      <c r="B460" s="7"/>
      <c r="C460" s="7"/>
      <c r="D460" s="7"/>
      <c r="E460" s="7"/>
      <c r="F460" s="7"/>
      <c r="G460" s="7"/>
      <c r="H460" s="7"/>
      <c r="I460" s="7"/>
      <c r="J460" s="7"/>
      <c r="K460" s="7"/>
      <c r="L460" s="7"/>
      <c r="M460" s="33"/>
      <c r="N460" s="33"/>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34"/>
      <c r="AX460" s="7"/>
      <c r="AY460" s="7"/>
      <c r="AZ460" s="7"/>
      <c r="BA460" s="7"/>
      <c r="BB460" s="7"/>
      <c r="BC460" s="7"/>
      <c r="BD460" s="7"/>
      <c r="BE460" s="7"/>
      <c r="BF460" s="7"/>
      <c r="BG460" s="35"/>
      <c r="BH460" s="7"/>
      <c r="BI460" s="7"/>
      <c r="BJ460" s="7"/>
      <c r="BK460" s="7"/>
      <c r="BL460" s="7"/>
      <c r="BM460" s="36"/>
      <c r="BN460" s="36"/>
      <c r="BO460" s="7"/>
      <c r="BP460" s="7"/>
      <c r="BQ460" s="7"/>
      <c r="BR460" s="7"/>
      <c r="BS460" s="7"/>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row>
    <row r="461">
      <c r="A461" s="7"/>
      <c r="B461" s="7"/>
      <c r="C461" s="7"/>
      <c r="D461" s="7"/>
      <c r="E461" s="7"/>
      <c r="F461" s="7"/>
      <c r="G461" s="7"/>
      <c r="H461" s="7"/>
      <c r="I461" s="7"/>
      <c r="J461" s="7"/>
      <c r="K461" s="7"/>
      <c r="L461" s="7"/>
      <c r="M461" s="33"/>
      <c r="N461" s="33"/>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34"/>
      <c r="AX461" s="7"/>
      <c r="AY461" s="7"/>
      <c r="AZ461" s="7"/>
      <c r="BA461" s="7"/>
      <c r="BB461" s="7"/>
      <c r="BC461" s="7"/>
      <c r="BD461" s="7"/>
      <c r="BE461" s="7"/>
      <c r="BF461" s="7"/>
      <c r="BG461" s="35"/>
      <c r="BH461" s="7"/>
      <c r="BI461" s="7"/>
      <c r="BJ461" s="7"/>
      <c r="BK461" s="7"/>
      <c r="BL461" s="7"/>
      <c r="BM461" s="36"/>
      <c r="BN461" s="36"/>
      <c r="BO461" s="7"/>
      <c r="BP461" s="7"/>
      <c r="BQ461" s="7"/>
      <c r="BR461" s="7"/>
      <c r="BS461" s="7"/>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row>
    <row r="462">
      <c r="A462" s="7"/>
      <c r="B462" s="7"/>
      <c r="C462" s="7"/>
      <c r="D462" s="7"/>
      <c r="E462" s="7"/>
      <c r="F462" s="7"/>
      <c r="G462" s="7"/>
      <c r="H462" s="7"/>
      <c r="I462" s="7"/>
      <c r="J462" s="7"/>
      <c r="K462" s="7"/>
      <c r="L462" s="7"/>
      <c r="M462" s="33"/>
      <c r="N462" s="33"/>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34"/>
      <c r="AX462" s="7"/>
      <c r="AY462" s="7"/>
      <c r="AZ462" s="7"/>
      <c r="BA462" s="7"/>
      <c r="BB462" s="7"/>
      <c r="BC462" s="7"/>
      <c r="BD462" s="7"/>
      <c r="BE462" s="7"/>
      <c r="BF462" s="7"/>
      <c r="BG462" s="35"/>
      <c r="BH462" s="7"/>
      <c r="BI462" s="7"/>
      <c r="BJ462" s="7"/>
      <c r="BK462" s="7"/>
      <c r="BL462" s="7"/>
      <c r="BM462" s="36"/>
      <c r="BN462" s="36"/>
      <c r="BO462" s="7"/>
      <c r="BP462" s="7"/>
      <c r="BQ462" s="7"/>
      <c r="BR462" s="7"/>
      <c r="BS462" s="7"/>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row>
    <row r="463">
      <c r="A463" s="7"/>
      <c r="B463" s="7"/>
      <c r="C463" s="7"/>
      <c r="D463" s="7"/>
      <c r="E463" s="7"/>
      <c r="F463" s="7"/>
      <c r="G463" s="7"/>
      <c r="H463" s="7"/>
      <c r="I463" s="7"/>
      <c r="J463" s="7"/>
      <c r="K463" s="7"/>
      <c r="L463" s="7"/>
      <c r="M463" s="33"/>
      <c r="N463" s="33"/>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34"/>
      <c r="AX463" s="7"/>
      <c r="AY463" s="7"/>
      <c r="AZ463" s="7"/>
      <c r="BA463" s="7"/>
      <c r="BB463" s="7"/>
      <c r="BC463" s="7"/>
      <c r="BD463" s="7"/>
      <c r="BE463" s="7"/>
      <c r="BF463" s="7"/>
      <c r="BG463" s="35"/>
      <c r="BH463" s="7"/>
      <c r="BI463" s="7"/>
      <c r="BJ463" s="7"/>
      <c r="BK463" s="7"/>
      <c r="BL463" s="7"/>
      <c r="BM463" s="36"/>
      <c r="BN463" s="36"/>
      <c r="BO463" s="7"/>
      <c r="BP463" s="7"/>
      <c r="BQ463" s="7"/>
      <c r="BR463" s="7"/>
      <c r="BS463" s="7"/>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row>
    <row r="464">
      <c r="A464" s="7"/>
      <c r="B464" s="7"/>
      <c r="C464" s="7"/>
      <c r="D464" s="7"/>
      <c r="E464" s="7"/>
      <c r="F464" s="7"/>
      <c r="G464" s="7"/>
      <c r="H464" s="7"/>
      <c r="I464" s="7"/>
      <c r="J464" s="7"/>
      <c r="K464" s="7"/>
      <c r="L464" s="7"/>
      <c r="M464" s="33"/>
      <c r="N464" s="33"/>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34"/>
      <c r="AX464" s="7"/>
      <c r="AY464" s="7"/>
      <c r="AZ464" s="7"/>
      <c r="BA464" s="7"/>
      <c r="BB464" s="7"/>
      <c r="BC464" s="7"/>
      <c r="BD464" s="7"/>
      <c r="BE464" s="7"/>
      <c r="BF464" s="7"/>
      <c r="BG464" s="35"/>
      <c r="BH464" s="7"/>
      <c r="BI464" s="7"/>
      <c r="BJ464" s="7"/>
      <c r="BK464" s="7"/>
      <c r="BL464" s="7"/>
      <c r="BM464" s="36"/>
      <c r="BN464" s="36"/>
      <c r="BO464" s="7"/>
      <c r="BP464" s="7"/>
      <c r="BQ464" s="7"/>
      <c r="BR464" s="7"/>
      <c r="BS464" s="7"/>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row>
    <row r="465">
      <c r="A465" s="7"/>
      <c r="B465" s="7"/>
      <c r="C465" s="7"/>
      <c r="D465" s="7"/>
      <c r="E465" s="7"/>
      <c r="F465" s="7"/>
      <c r="G465" s="7"/>
      <c r="H465" s="7"/>
      <c r="I465" s="7"/>
      <c r="J465" s="7"/>
      <c r="K465" s="7"/>
      <c r="L465" s="7"/>
      <c r="M465" s="33"/>
      <c r="N465" s="33"/>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34"/>
      <c r="AX465" s="7"/>
      <c r="AY465" s="7"/>
      <c r="AZ465" s="7"/>
      <c r="BA465" s="7"/>
      <c r="BB465" s="7"/>
      <c r="BC465" s="7"/>
      <c r="BD465" s="7"/>
      <c r="BE465" s="7"/>
      <c r="BF465" s="7"/>
      <c r="BG465" s="35"/>
      <c r="BH465" s="7"/>
      <c r="BI465" s="7"/>
      <c r="BJ465" s="7"/>
      <c r="BK465" s="7"/>
      <c r="BL465" s="7"/>
      <c r="BM465" s="36"/>
      <c r="BN465" s="36"/>
      <c r="BO465" s="7"/>
      <c r="BP465" s="7"/>
      <c r="BQ465" s="7"/>
      <c r="BR465" s="7"/>
      <c r="BS465" s="7"/>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row>
    <row r="466">
      <c r="A466" s="7"/>
      <c r="B466" s="7"/>
      <c r="C466" s="7"/>
      <c r="D466" s="7"/>
      <c r="E466" s="7"/>
      <c r="F466" s="7"/>
      <c r="G466" s="7"/>
      <c r="H466" s="7"/>
      <c r="I466" s="7"/>
      <c r="J466" s="7"/>
      <c r="K466" s="7"/>
      <c r="L466" s="7"/>
      <c r="M466" s="33"/>
      <c r="N466" s="33"/>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34"/>
      <c r="AX466" s="7"/>
      <c r="AY466" s="7"/>
      <c r="AZ466" s="7"/>
      <c r="BA466" s="7"/>
      <c r="BB466" s="7"/>
      <c r="BC466" s="7"/>
      <c r="BD466" s="7"/>
      <c r="BE466" s="7"/>
      <c r="BF466" s="7"/>
      <c r="BG466" s="35"/>
      <c r="BH466" s="7"/>
      <c r="BI466" s="7"/>
      <c r="BJ466" s="7"/>
      <c r="BK466" s="7"/>
      <c r="BL466" s="7"/>
      <c r="BM466" s="36"/>
      <c r="BN466" s="36"/>
      <c r="BO466" s="7"/>
      <c r="BP466" s="7"/>
      <c r="BQ466" s="7"/>
      <c r="BR466" s="7"/>
      <c r="BS466" s="7"/>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row>
    <row r="467">
      <c r="A467" s="7"/>
      <c r="B467" s="7"/>
      <c r="C467" s="7"/>
      <c r="D467" s="7"/>
      <c r="E467" s="7"/>
      <c r="F467" s="7"/>
      <c r="G467" s="7"/>
      <c r="H467" s="7"/>
      <c r="I467" s="7"/>
      <c r="J467" s="7"/>
      <c r="K467" s="7"/>
      <c r="L467" s="7"/>
      <c r="M467" s="33"/>
      <c r="N467" s="33"/>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34"/>
      <c r="AX467" s="7"/>
      <c r="AY467" s="7"/>
      <c r="AZ467" s="7"/>
      <c r="BA467" s="7"/>
      <c r="BB467" s="7"/>
      <c r="BC467" s="7"/>
      <c r="BD467" s="7"/>
      <c r="BE467" s="7"/>
      <c r="BF467" s="7"/>
      <c r="BG467" s="35"/>
      <c r="BH467" s="7"/>
      <c r="BI467" s="7"/>
      <c r="BJ467" s="7"/>
      <c r="BK467" s="7"/>
      <c r="BL467" s="7"/>
      <c r="BM467" s="36"/>
      <c r="BN467" s="36"/>
      <c r="BO467" s="7"/>
      <c r="BP467" s="7"/>
      <c r="BQ467" s="7"/>
      <c r="BR467" s="7"/>
      <c r="BS467" s="7"/>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row>
    <row r="468">
      <c r="A468" s="7"/>
      <c r="B468" s="7"/>
      <c r="C468" s="7"/>
      <c r="D468" s="7"/>
      <c r="E468" s="7"/>
      <c r="F468" s="7"/>
      <c r="G468" s="7"/>
      <c r="H468" s="7"/>
      <c r="I468" s="7"/>
      <c r="J468" s="7"/>
      <c r="K468" s="7"/>
      <c r="L468" s="7"/>
      <c r="M468" s="33"/>
      <c r="N468" s="33"/>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34"/>
      <c r="AX468" s="7"/>
      <c r="AY468" s="7"/>
      <c r="AZ468" s="7"/>
      <c r="BA468" s="7"/>
      <c r="BB468" s="7"/>
      <c r="BC468" s="7"/>
      <c r="BD468" s="7"/>
      <c r="BE468" s="7"/>
      <c r="BF468" s="7"/>
      <c r="BG468" s="35"/>
      <c r="BH468" s="7"/>
      <c r="BI468" s="7"/>
      <c r="BJ468" s="7"/>
      <c r="BK468" s="7"/>
      <c r="BL468" s="7"/>
      <c r="BM468" s="36"/>
      <c r="BN468" s="36"/>
      <c r="BO468" s="7"/>
      <c r="BP468" s="7"/>
      <c r="BQ468" s="7"/>
      <c r="BR468" s="7"/>
      <c r="BS468" s="7"/>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row>
    <row r="469">
      <c r="A469" s="7"/>
      <c r="B469" s="7"/>
      <c r="C469" s="7"/>
      <c r="D469" s="7"/>
      <c r="E469" s="7"/>
      <c r="F469" s="7"/>
      <c r="G469" s="7"/>
      <c r="H469" s="7"/>
      <c r="I469" s="7"/>
      <c r="J469" s="7"/>
      <c r="K469" s="7"/>
      <c r="L469" s="7"/>
      <c r="M469" s="33"/>
      <c r="N469" s="33"/>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34"/>
      <c r="AX469" s="7"/>
      <c r="AY469" s="7"/>
      <c r="AZ469" s="7"/>
      <c r="BA469" s="7"/>
      <c r="BB469" s="7"/>
      <c r="BC469" s="7"/>
      <c r="BD469" s="7"/>
      <c r="BE469" s="7"/>
      <c r="BF469" s="7"/>
      <c r="BG469" s="35"/>
      <c r="BH469" s="7"/>
      <c r="BI469" s="7"/>
      <c r="BJ469" s="7"/>
      <c r="BK469" s="7"/>
      <c r="BL469" s="7"/>
      <c r="BM469" s="36"/>
      <c r="BN469" s="36"/>
      <c r="BO469" s="7"/>
      <c r="BP469" s="7"/>
      <c r="BQ469" s="7"/>
      <c r="BR469" s="7"/>
      <c r="BS469" s="7"/>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row>
    <row r="470">
      <c r="A470" s="7"/>
      <c r="B470" s="7"/>
      <c r="C470" s="7"/>
      <c r="D470" s="7"/>
      <c r="E470" s="7"/>
      <c r="F470" s="7"/>
      <c r="G470" s="7"/>
      <c r="H470" s="7"/>
      <c r="I470" s="7"/>
      <c r="J470" s="7"/>
      <c r="K470" s="7"/>
      <c r="L470" s="7"/>
      <c r="M470" s="33"/>
      <c r="N470" s="33"/>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34"/>
      <c r="AX470" s="7"/>
      <c r="AY470" s="7"/>
      <c r="AZ470" s="7"/>
      <c r="BA470" s="7"/>
      <c r="BB470" s="7"/>
      <c r="BC470" s="7"/>
      <c r="BD470" s="7"/>
      <c r="BE470" s="7"/>
      <c r="BF470" s="7"/>
      <c r="BG470" s="35"/>
      <c r="BH470" s="7"/>
      <c r="BI470" s="7"/>
      <c r="BJ470" s="7"/>
      <c r="BK470" s="7"/>
      <c r="BL470" s="7"/>
      <c r="BM470" s="36"/>
      <c r="BN470" s="36"/>
      <c r="BO470" s="7"/>
      <c r="BP470" s="7"/>
      <c r="BQ470" s="7"/>
      <c r="BR470" s="7"/>
      <c r="BS470" s="7"/>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row>
    <row r="471">
      <c r="A471" s="7"/>
      <c r="B471" s="7"/>
      <c r="C471" s="7"/>
      <c r="D471" s="7"/>
      <c r="E471" s="7"/>
      <c r="F471" s="7"/>
      <c r="G471" s="7"/>
      <c r="H471" s="7"/>
      <c r="I471" s="7"/>
      <c r="J471" s="7"/>
      <c r="K471" s="7"/>
      <c r="L471" s="7"/>
      <c r="M471" s="33"/>
      <c r="N471" s="33"/>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34"/>
      <c r="AX471" s="7"/>
      <c r="AY471" s="7"/>
      <c r="AZ471" s="7"/>
      <c r="BA471" s="7"/>
      <c r="BB471" s="7"/>
      <c r="BC471" s="7"/>
      <c r="BD471" s="7"/>
      <c r="BE471" s="7"/>
      <c r="BF471" s="7"/>
      <c r="BG471" s="35"/>
      <c r="BH471" s="7"/>
      <c r="BI471" s="7"/>
      <c r="BJ471" s="7"/>
      <c r="BK471" s="7"/>
      <c r="BL471" s="7"/>
      <c r="BM471" s="36"/>
      <c r="BN471" s="36"/>
      <c r="BO471" s="7"/>
      <c r="BP471" s="7"/>
      <c r="BQ471" s="7"/>
      <c r="BR471" s="7"/>
      <c r="BS471" s="7"/>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row>
    <row r="472">
      <c r="A472" s="7"/>
      <c r="B472" s="7"/>
      <c r="C472" s="7"/>
      <c r="D472" s="7"/>
      <c r="E472" s="7"/>
      <c r="F472" s="7"/>
      <c r="G472" s="7"/>
      <c r="H472" s="7"/>
      <c r="I472" s="7"/>
      <c r="J472" s="7"/>
      <c r="K472" s="7"/>
      <c r="L472" s="7"/>
      <c r="M472" s="33"/>
      <c r="N472" s="33"/>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34"/>
      <c r="AX472" s="7"/>
      <c r="AY472" s="7"/>
      <c r="AZ472" s="7"/>
      <c r="BA472" s="7"/>
      <c r="BB472" s="7"/>
      <c r="BC472" s="7"/>
      <c r="BD472" s="7"/>
      <c r="BE472" s="7"/>
      <c r="BF472" s="7"/>
      <c r="BG472" s="35"/>
      <c r="BH472" s="7"/>
      <c r="BI472" s="7"/>
      <c r="BJ472" s="7"/>
      <c r="BK472" s="7"/>
      <c r="BL472" s="7"/>
      <c r="BM472" s="36"/>
      <c r="BN472" s="36"/>
      <c r="BO472" s="7"/>
      <c r="BP472" s="7"/>
      <c r="BQ472" s="7"/>
      <c r="BR472" s="7"/>
      <c r="BS472" s="7"/>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row>
    <row r="473">
      <c r="A473" s="7"/>
      <c r="B473" s="7"/>
      <c r="C473" s="7"/>
      <c r="D473" s="7"/>
      <c r="E473" s="7"/>
      <c r="F473" s="7"/>
      <c r="G473" s="7"/>
      <c r="H473" s="7"/>
      <c r="I473" s="7"/>
      <c r="J473" s="7"/>
      <c r="K473" s="7"/>
      <c r="L473" s="7"/>
      <c r="M473" s="33"/>
      <c r="N473" s="33"/>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34"/>
      <c r="AX473" s="7"/>
      <c r="AY473" s="7"/>
      <c r="AZ473" s="7"/>
      <c r="BA473" s="7"/>
      <c r="BB473" s="7"/>
      <c r="BC473" s="7"/>
      <c r="BD473" s="7"/>
      <c r="BE473" s="7"/>
      <c r="BF473" s="7"/>
      <c r="BG473" s="35"/>
      <c r="BH473" s="7"/>
      <c r="BI473" s="7"/>
      <c r="BJ473" s="7"/>
      <c r="BK473" s="7"/>
      <c r="BL473" s="7"/>
      <c r="BM473" s="36"/>
      <c r="BN473" s="36"/>
      <c r="BO473" s="7"/>
      <c r="BP473" s="7"/>
      <c r="BQ473" s="7"/>
      <c r="BR473" s="7"/>
      <c r="BS473" s="7"/>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row>
    <row r="474">
      <c r="A474" s="7"/>
      <c r="B474" s="7"/>
      <c r="C474" s="7"/>
      <c r="D474" s="7"/>
      <c r="E474" s="7"/>
      <c r="F474" s="7"/>
      <c r="G474" s="7"/>
      <c r="H474" s="7"/>
      <c r="I474" s="7"/>
      <c r="J474" s="7"/>
      <c r="K474" s="7"/>
      <c r="L474" s="7"/>
      <c r="M474" s="33"/>
      <c r="N474" s="33"/>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34"/>
      <c r="AX474" s="7"/>
      <c r="AY474" s="7"/>
      <c r="AZ474" s="7"/>
      <c r="BA474" s="7"/>
      <c r="BB474" s="7"/>
      <c r="BC474" s="7"/>
      <c r="BD474" s="7"/>
      <c r="BE474" s="7"/>
      <c r="BF474" s="7"/>
      <c r="BG474" s="35"/>
      <c r="BH474" s="7"/>
      <c r="BI474" s="7"/>
      <c r="BJ474" s="7"/>
      <c r="BK474" s="7"/>
      <c r="BL474" s="7"/>
      <c r="BM474" s="36"/>
      <c r="BN474" s="36"/>
      <c r="BO474" s="7"/>
      <c r="BP474" s="7"/>
      <c r="BQ474" s="7"/>
      <c r="BR474" s="7"/>
      <c r="BS474" s="7"/>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row>
    <row r="475">
      <c r="A475" s="7"/>
      <c r="B475" s="7"/>
      <c r="C475" s="7"/>
      <c r="D475" s="7"/>
      <c r="E475" s="7"/>
      <c r="F475" s="7"/>
      <c r="G475" s="7"/>
      <c r="H475" s="7"/>
      <c r="I475" s="7"/>
      <c r="J475" s="7"/>
      <c r="K475" s="7"/>
      <c r="L475" s="7"/>
      <c r="M475" s="33"/>
      <c r="N475" s="33"/>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34"/>
      <c r="AX475" s="7"/>
      <c r="AY475" s="7"/>
      <c r="AZ475" s="7"/>
      <c r="BA475" s="7"/>
      <c r="BB475" s="7"/>
      <c r="BC475" s="7"/>
      <c r="BD475" s="7"/>
      <c r="BE475" s="7"/>
      <c r="BF475" s="7"/>
      <c r="BG475" s="35"/>
      <c r="BH475" s="7"/>
      <c r="BI475" s="7"/>
      <c r="BJ475" s="7"/>
      <c r="BK475" s="7"/>
      <c r="BL475" s="7"/>
      <c r="BM475" s="36"/>
      <c r="BN475" s="36"/>
      <c r="BO475" s="7"/>
      <c r="BP475" s="7"/>
      <c r="BQ475" s="7"/>
      <c r="BR475" s="7"/>
      <c r="BS475" s="7"/>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row>
    <row r="476">
      <c r="A476" s="7"/>
      <c r="B476" s="7"/>
      <c r="C476" s="7"/>
      <c r="D476" s="7"/>
      <c r="E476" s="7"/>
      <c r="F476" s="7"/>
      <c r="G476" s="7"/>
      <c r="H476" s="7"/>
      <c r="I476" s="7"/>
      <c r="J476" s="7"/>
      <c r="K476" s="7"/>
      <c r="L476" s="7"/>
      <c r="M476" s="33"/>
      <c r="N476" s="33"/>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34"/>
      <c r="AX476" s="7"/>
      <c r="AY476" s="7"/>
      <c r="AZ476" s="7"/>
      <c r="BA476" s="7"/>
      <c r="BB476" s="7"/>
      <c r="BC476" s="7"/>
      <c r="BD476" s="7"/>
      <c r="BE476" s="7"/>
      <c r="BF476" s="7"/>
      <c r="BG476" s="35"/>
      <c r="BH476" s="7"/>
      <c r="BI476" s="7"/>
      <c r="BJ476" s="7"/>
      <c r="BK476" s="7"/>
      <c r="BL476" s="7"/>
      <c r="BM476" s="36"/>
      <c r="BN476" s="36"/>
      <c r="BO476" s="7"/>
      <c r="BP476" s="7"/>
      <c r="BQ476" s="7"/>
      <c r="BR476" s="7"/>
      <c r="BS476" s="7"/>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row>
    <row r="477">
      <c r="A477" s="7"/>
      <c r="B477" s="7"/>
      <c r="C477" s="7"/>
      <c r="D477" s="7"/>
      <c r="E477" s="7"/>
      <c r="F477" s="7"/>
      <c r="G477" s="7"/>
      <c r="H477" s="7"/>
      <c r="I477" s="7"/>
      <c r="J477" s="7"/>
      <c r="K477" s="7"/>
      <c r="L477" s="7"/>
      <c r="M477" s="33"/>
      <c r="N477" s="33"/>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34"/>
      <c r="AX477" s="7"/>
      <c r="AY477" s="7"/>
      <c r="AZ477" s="7"/>
      <c r="BA477" s="7"/>
      <c r="BB477" s="7"/>
      <c r="BC477" s="7"/>
      <c r="BD477" s="7"/>
      <c r="BE477" s="7"/>
      <c r="BF477" s="7"/>
      <c r="BG477" s="35"/>
      <c r="BH477" s="7"/>
      <c r="BI477" s="7"/>
      <c r="BJ477" s="7"/>
      <c r="BK477" s="7"/>
      <c r="BL477" s="7"/>
      <c r="BM477" s="36"/>
      <c r="BN477" s="36"/>
      <c r="BO477" s="7"/>
      <c r="BP477" s="7"/>
      <c r="BQ477" s="7"/>
      <c r="BR477" s="7"/>
      <c r="BS477" s="7"/>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row>
    <row r="478">
      <c r="A478" s="7"/>
      <c r="B478" s="7"/>
      <c r="C478" s="7"/>
      <c r="D478" s="7"/>
      <c r="E478" s="7"/>
      <c r="F478" s="7"/>
      <c r="G478" s="7"/>
      <c r="H478" s="7"/>
      <c r="I478" s="7"/>
      <c r="J478" s="7"/>
      <c r="K478" s="7"/>
      <c r="L478" s="7"/>
      <c r="M478" s="33"/>
      <c r="N478" s="33"/>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34"/>
      <c r="AX478" s="7"/>
      <c r="AY478" s="7"/>
      <c r="AZ478" s="7"/>
      <c r="BA478" s="7"/>
      <c r="BB478" s="7"/>
      <c r="BC478" s="7"/>
      <c r="BD478" s="7"/>
      <c r="BE478" s="7"/>
      <c r="BF478" s="7"/>
      <c r="BG478" s="35"/>
      <c r="BH478" s="7"/>
      <c r="BI478" s="7"/>
      <c r="BJ478" s="7"/>
      <c r="BK478" s="7"/>
      <c r="BL478" s="7"/>
      <c r="BM478" s="36"/>
      <c r="BN478" s="36"/>
      <c r="BO478" s="7"/>
      <c r="BP478" s="7"/>
      <c r="BQ478" s="7"/>
      <c r="BR478" s="7"/>
      <c r="BS478" s="7"/>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row>
    <row r="479">
      <c r="A479" s="7"/>
      <c r="B479" s="7"/>
      <c r="C479" s="7"/>
      <c r="D479" s="7"/>
      <c r="E479" s="7"/>
      <c r="F479" s="7"/>
      <c r="G479" s="7"/>
      <c r="H479" s="7"/>
      <c r="I479" s="7"/>
      <c r="J479" s="7"/>
      <c r="K479" s="7"/>
      <c r="L479" s="7"/>
      <c r="M479" s="33"/>
      <c r="N479" s="33"/>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34"/>
      <c r="AX479" s="7"/>
      <c r="AY479" s="7"/>
      <c r="AZ479" s="7"/>
      <c r="BA479" s="7"/>
      <c r="BB479" s="7"/>
      <c r="BC479" s="7"/>
      <c r="BD479" s="7"/>
      <c r="BE479" s="7"/>
      <c r="BF479" s="7"/>
      <c r="BG479" s="35"/>
      <c r="BH479" s="7"/>
      <c r="BI479" s="7"/>
      <c r="BJ479" s="7"/>
      <c r="BK479" s="7"/>
      <c r="BL479" s="7"/>
      <c r="BM479" s="36"/>
      <c r="BN479" s="36"/>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row>
    <row r="480">
      <c r="A480" s="7"/>
      <c r="B480" s="7"/>
      <c r="C480" s="7"/>
      <c r="D480" s="7"/>
      <c r="E480" s="7"/>
      <c r="F480" s="7"/>
      <c r="G480" s="7"/>
      <c r="H480" s="7"/>
      <c r="I480" s="7"/>
      <c r="J480" s="7"/>
      <c r="K480" s="7"/>
      <c r="L480" s="7"/>
      <c r="M480" s="33"/>
      <c r="N480" s="33"/>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34"/>
      <c r="AX480" s="7"/>
      <c r="AY480" s="7"/>
      <c r="AZ480" s="7"/>
      <c r="BA480" s="7"/>
      <c r="BB480" s="7"/>
      <c r="BC480" s="7"/>
      <c r="BD480" s="7"/>
      <c r="BE480" s="7"/>
      <c r="BF480" s="7"/>
      <c r="BG480" s="35"/>
      <c r="BH480" s="7"/>
      <c r="BI480" s="7"/>
      <c r="BJ480" s="7"/>
      <c r="BK480" s="7"/>
      <c r="BL480" s="7"/>
      <c r="BM480" s="36"/>
      <c r="BN480" s="36"/>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row>
    <row r="481">
      <c r="A481" s="7"/>
      <c r="B481" s="7"/>
      <c r="C481" s="7"/>
      <c r="D481" s="7"/>
      <c r="E481" s="7"/>
      <c r="F481" s="7"/>
      <c r="G481" s="7"/>
      <c r="H481" s="7"/>
      <c r="I481" s="7"/>
      <c r="J481" s="7"/>
      <c r="K481" s="7"/>
      <c r="L481" s="7"/>
      <c r="M481" s="33"/>
      <c r="N481" s="33"/>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34"/>
      <c r="AX481" s="7"/>
      <c r="AY481" s="7"/>
      <c r="AZ481" s="7"/>
      <c r="BA481" s="7"/>
      <c r="BB481" s="7"/>
      <c r="BC481" s="7"/>
      <c r="BD481" s="7"/>
      <c r="BE481" s="7"/>
      <c r="BF481" s="7"/>
      <c r="BG481" s="35"/>
      <c r="BH481" s="7"/>
      <c r="BI481" s="7"/>
      <c r="BJ481" s="7"/>
      <c r="BK481" s="7"/>
      <c r="BL481" s="7"/>
      <c r="BM481" s="36"/>
      <c r="BN481" s="36"/>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row>
    <row r="482">
      <c r="A482" s="7"/>
      <c r="B482" s="7"/>
      <c r="C482" s="7"/>
      <c r="D482" s="7"/>
      <c r="E482" s="7"/>
      <c r="F482" s="7"/>
      <c r="G482" s="7"/>
      <c r="H482" s="7"/>
      <c r="I482" s="7"/>
      <c r="J482" s="7"/>
      <c r="K482" s="7"/>
      <c r="L482" s="7"/>
      <c r="M482" s="33"/>
      <c r="N482" s="33"/>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34"/>
      <c r="AX482" s="7"/>
      <c r="AY482" s="7"/>
      <c r="AZ482" s="7"/>
      <c r="BA482" s="7"/>
      <c r="BB482" s="7"/>
      <c r="BC482" s="7"/>
      <c r="BD482" s="7"/>
      <c r="BE482" s="7"/>
      <c r="BF482" s="7"/>
      <c r="BG482" s="35"/>
      <c r="BH482" s="7"/>
      <c r="BI482" s="7"/>
      <c r="BJ482" s="7"/>
      <c r="BK482" s="7"/>
      <c r="BL482" s="7"/>
      <c r="BM482" s="36"/>
      <c r="BN482" s="36"/>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row>
    <row r="483">
      <c r="A483" s="7"/>
      <c r="B483" s="7"/>
      <c r="C483" s="7"/>
      <c r="D483" s="7"/>
      <c r="E483" s="7"/>
      <c r="F483" s="7"/>
      <c r="G483" s="7"/>
      <c r="H483" s="7"/>
      <c r="I483" s="7"/>
      <c r="J483" s="7"/>
      <c r="K483" s="7"/>
      <c r="L483" s="7"/>
      <c r="M483" s="33"/>
      <c r="N483" s="33"/>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34"/>
      <c r="AX483" s="7"/>
      <c r="AY483" s="7"/>
      <c r="AZ483" s="7"/>
      <c r="BA483" s="7"/>
      <c r="BB483" s="7"/>
      <c r="BC483" s="7"/>
      <c r="BD483" s="7"/>
      <c r="BE483" s="7"/>
      <c r="BF483" s="7"/>
      <c r="BG483" s="35"/>
      <c r="BH483" s="7"/>
      <c r="BI483" s="7"/>
      <c r="BJ483" s="7"/>
      <c r="BK483" s="7"/>
      <c r="BL483" s="7"/>
      <c r="BM483" s="36"/>
      <c r="BN483" s="36"/>
      <c r="BO483" s="7"/>
      <c r="BP483" s="7"/>
      <c r="BQ483" s="7"/>
      <c r="BR483" s="7"/>
      <c r="BS483" s="7"/>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row>
    <row r="484">
      <c r="A484" s="7"/>
      <c r="B484" s="7"/>
      <c r="C484" s="7"/>
      <c r="D484" s="7"/>
      <c r="E484" s="7"/>
      <c r="F484" s="7"/>
      <c r="G484" s="7"/>
      <c r="H484" s="7"/>
      <c r="I484" s="7"/>
      <c r="J484" s="7"/>
      <c r="K484" s="7"/>
      <c r="L484" s="7"/>
      <c r="M484" s="33"/>
      <c r="N484" s="33"/>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34"/>
      <c r="AX484" s="7"/>
      <c r="AY484" s="7"/>
      <c r="AZ484" s="7"/>
      <c r="BA484" s="7"/>
      <c r="BB484" s="7"/>
      <c r="BC484" s="7"/>
      <c r="BD484" s="7"/>
      <c r="BE484" s="7"/>
      <c r="BF484" s="7"/>
      <c r="BG484" s="35"/>
      <c r="BH484" s="7"/>
      <c r="BI484" s="7"/>
      <c r="BJ484" s="7"/>
      <c r="BK484" s="7"/>
      <c r="BL484" s="7"/>
      <c r="BM484" s="36"/>
      <c r="BN484" s="36"/>
      <c r="BO484" s="7"/>
      <c r="BP484" s="7"/>
      <c r="BQ484" s="7"/>
      <c r="BR484" s="7"/>
      <c r="BS484" s="7"/>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row>
    <row r="485">
      <c r="A485" s="7"/>
      <c r="B485" s="7"/>
      <c r="C485" s="7"/>
      <c r="D485" s="7"/>
      <c r="E485" s="7"/>
      <c r="F485" s="7"/>
      <c r="G485" s="7"/>
      <c r="H485" s="7"/>
      <c r="I485" s="7"/>
      <c r="J485" s="7"/>
      <c r="K485" s="7"/>
      <c r="L485" s="7"/>
      <c r="M485" s="33"/>
      <c r="N485" s="33"/>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34"/>
      <c r="AX485" s="7"/>
      <c r="AY485" s="7"/>
      <c r="AZ485" s="7"/>
      <c r="BA485" s="7"/>
      <c r="BB485" s="7"/>
      <c r="BC485" s="7"/>
      <c r="BD485" s="7"/>
      <c r="BE485" s="7"/>
      <c r="BF485" s="7"/>
      <c r="BG485" s="35"/>
      <c r="BH485" s="7"/>
      <c r="BI485" s="7"/>
      <c r="BJ485" s="7"/>
      <c r="BK485" s="7"/>
      <c r="BL485" s="7"/>
      <c r="BM485" s="36"/>
      <c r="BN485" s="36"/>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row>
    <row r="486">
      <c r="A486" s="7"/>
      <c r="B486" s="7"/>
      <c r="C486" s="7"/>
      <c r="D486" s="7"/>
      <c r="E486" s="7"/>
      <c r="F486" s="7"/>
      <c r="G486" s="7"/>
      <c r="H486" s="7"/>
      <c r="I486" s="7"/>
      <c r="J486" s="7"/>
      <c r="K486" s="7"/>
      <c r="L486" s="7"/>
      <c r="M486" s="33"/>
      <c r="N486" s="33"/>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34"/>
      <c r="AX486" s="7"/>
      <c r="AY486" s="7"/>
      <c r="AZ486" s="7"/>
      <c r="BA486" s="7"/>
      <c r="BB486" s="7"/>
      <c r="BC486" s="7"/>
      <c r="BD486" s="7"/>
      <c r="BE486" s="7"/>
      <c r="BF486" s="7"/>
      <c r="BG486" s="35"/>
      <c r="BH486" s="7"/>
      <c r="BI486" s="7"/>
      <c r="BJ486" s="7"/>
      <c r="BK486" s="7"/>
      <c r="BL486" s="7"/>
      <c r="BM486" s="36"/>
      <c r="BN486" s="36"/>
      <c r="BO486" s="7"/>
      <c r="BP486" s="7"/>
      <c r="BQ486" s="7"/>
      <c r="BR486" s="7"/>
      <c r="BS486" s="7"/>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row>
    <row r="487">
      <c r="A487" s="7"/>
      <c r="B487" s="7"/>
      <c r="C487" s="7"/>
      <c r="D487" s="7"/>
      <c r="E487" s="7"/>
      <c r="F487" s="7"/>
      <c r="G487" s="7"/>
      <c r="H487" s="7"/>
      <c r="I487" s="7"/>
      <c r="J487" s="7"/>
      <c r="K487" s="7"/>
      <c r="L487" s="7"/>
      <c r="M487" s="33"/>
      <c r="N487" s="33"/>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34"/>
      <c r="AX487" s="7"/>
      <c r="AY487" s="7"/>
      <c r="AZ487" s="7"/>
      <c r="BA487" s="7"/>
      <c r="BB487" s="7"/>
      <c r="BC487" s="7"/>
      <c r="BD487" s="7"/>
      <c r="BE487" s="7"/>
      <c r="BF487" s="7"/>
      <c r="BG487" s="35"/>
      <c r="BH487" s="7"/>
      <c r="BI487" s="7"/>
      <c r="BJ487" s="7"/>
      <c r="BK487" s="7"/>
      <c r="BL487" s="7"/>
      <c r="BM487" s="36"/>
      <c r="BN487" s="36"/>
      <c r="BO487" s="7"/>
      <c r="BP487" s="7"/>
      <c r="BQ487" s="7"/>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row>
    <row r="488">
      <c r="A488" s="7"/>
      <c r="B488" s="7"/>
      <c r="C488" s="7"/>
      <c r="D488" s="7"/>
      <c r="E488" s="7"/>
      <c r="F488" s="7"/>
      <c r="G488" s="7"/>
      <c r="H488" s="7"/>
      <c r="I488" s="7"/>
      <c r="J488" s="7"/>
      <c r="K488" s="7"/>
      <c r="L488" s="7"/>
      <c r="M488" s="33"/>
      <c r="N488" s="33"/>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34"/>
      <c r="AX488" s="7"/>
      <c r="AY488" s="7"/>
      <c r="AZ488" s="7"/>
      <c r="BA488" s="7"/>
      <c r="BB488" s="7"/>
      <c r="BC488" s="7"/>
      <c r="BD488" s="7"/>
      <c r="BE488" s="7"/>
      <c r="BF488" s="7"/>
      <c r="BG488" s="35"/>
      <c r="BH488" s="7"/>
      <c r="BI488" s="7"/>
      <c r="BJ488" s="7"/>
      <c r="BK488" s="7"/>
      <c r="BL488" s="7"/>
      <c r="BM488" s="36"/>
      <c r="BN488" s="36"/>
      <c r="BO488" s="7"/>
      <c r="BP488" s="7"/>
      <c r="BQ488" s="7"/>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row>
    <row r="489">
      <c r="A489" s="7"/>
      <c r="B489" s="7"/>
      <c r="C489" s="7"/>
      <c r="D489" s="7"/>
      <c r="E489" s="7"/>
      <c r="F489" s="7"/>
      <c r="G489" s="7"/>
      <c r="H489" s="7"/>
      <c r="I489" s="7"/>
      <c r="J489" s="7"/>
      <c r="K489" s="7"/>
      <c r="L489" s="7"/>
      <c r="M489" s="33"/>
      <c r="N489" s="33"/>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34"/>
      <c r="AX489" s="7"/>
      <c r="AY489" s="7"/>
      <c r="AZ489" s="7"/>
      <c r="BA489" s="7"/>
      <c r="BB489" s="7"/>
      <c r="BC489" s="7"/>
      <c r="BD489" s="7"/>
      <c r="BE489" s="7"/>
      <c r="BF489" s="7"/>
      <c r="BG489" s="35"/>
      <c r="BH489" s="7"/>
      <c r="BI489" s="7"/>
      <c r="BJ489" s="7"/>
      <c r="BK489" s="7"/>
      <c r="BL489" s="7"/>
      <c r="BM489" s="36"/>
      <c r="BN489" s="36"/>
      <c r="BO489" s="7"/>
      <c r="BP489" s="7"/>
      <c r="BQ489" s="7"/>
      <c r="BR489" s="7"/>
      <c r="BS489" s="7"/>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row>
    <row r="490">
      <c r="A490" s="7"/>
      <c r="B490" s="7"/>
      <c r="C490" s="7"/>
      <c r="D490" s="7"/>
      <c r="E490" s="7"/>
      <c r="F490" s="7"/>
      <c r="G490" s="7"/>
      <c r="H490" s="7"/>
      <c r="I490" s="7"/>
      <c r="J490" s="7"/>
      <c r="K490" s="7"/>
      <c r="L490" s="7"/>
      <c r="M490" s="33"/>
      <c r="N490" s="33"/>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34"/>
      <c r="AX490" s="7"/>
      <c r="AY490" s="7"/>
      <c r="AZ490" s="7"/>
      <c r="BA490" s="7"/>
      <c r="BB490" s="7"/>
      <c r="BC490" s="7"/>
      <c r="BD490" s="7"/>
      <c r="BE490" s="7"/>
      <c r="BF490" s="7"/>
      <c r="BG490" s="35"/>
      <c r="BH490" s="7"/>
      <c r="BI490" s="7"/>
      <c r="BJ490" s="7"/>
      <c r="BK490" s="7"/>
      <c r="BL490" s="7"/>
      <c r="BM490" s="36"/>
      <c r="BN490" s="36"/>
      <c r="BO490" s="7"/>
      <c r="BP490" s="7"/>
      <c r="BQ490" s="7"/>
      <c r="BR490" s="7"/>
      <c r="BS490" s="7"/>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row>
    <row r="491">
      <c r="A491" s="7"/>
      <c r="B491" s="7"/>
      <c r="C491" s="7"/>
      <c r="D491" s="7"/>
      <c r="E491" s="7"/>
      <c r="F491" s="7"/>
      <c r="G491" s="7"/>
      <c r="H491" s="7"/>
      <c r="I491" s="7"/>
      <c r="J491" s="7"/>
      <c r="K491" s="7"/>
      <c r="L491" s="7"/>
      <c r="M491" s="33"/>
      <c r="N491" s="33"/>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34"/>
      <c r="AX491" s="7"/>
      <c r="AY491" s="7"/>
      <c r="AZ491" s="7"/>
      <c r="BA491" s="7"/>
      <c r="BB491" s="7"/>
      <c r="BC491" s="7"/>
      <c r="BD491" s="7"/>
      <c r="BE491" s="7"/>
      <c r="BF491" s="7"/>
      <c r="BG491" s="35"/>
      <c r="BH491" s="7"/>
      <c r="BI491" s="7"/>
      <c r="BJ491" s="7"/>
      <c r="BK491" s="7"/>
      <c r="BL491" s="7"/>
      <c r="BM491" s="36"/>
      <c r="BN491" s="36"/>
      <c r="BO491" s="7"/>
      <c r="BP491" s="7"/>
      <c r="BQ491" s="7"/>
      <c r="BR491" s="7"/>
      <c r="BS491" s="7"/>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row>
    <row r="492">
      <c r="A492" s="7"/>
      <c r="B492" s="7"/>
      <c r="C492" s="7"/>
      <c r="D492" s="7"/>
      <c r="E492" s="7"/>
      <c r="F492" s="7"/>
      <c r="G492" s="7"/>
      <c r="H492" s="7"/>
      <c r="I492" s="7"/>
      <c r="J492" s="7"/>
      <c r="K492" s="7"/>
      <c r="L492" s="7"/>
      <c r="M492" s="33"/>
      <c r="N492" s="33"/>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34"/>
      <c r="AX492" s="7"/>
      <c r="AY492" s="7"/>
      <c r="AZ492" s="7"/>
      <c r="BA492" s="7"/>
      <c r="BB492" s="7"/>
      <c r="BC492" s="7"/>
      <c r="BD492" s="7"/>
      <c r="BE492" s="7"/>
      <c r="BF492" s="7"/>
      <c r="BG492" s="35"/>
      <c r="BH492" s="7"/>
      <c r="BI492" s="7"/>
      <c r="BJ492" s="7"/>
      <c r="BK492" s="7"/>
      <c r="BL492" s="7"/>
      <c r="BM492" s="36"/>
      <c r="BN492" s="36"/>
      <c r="BO492" s="7"/>
      <c r="BP492" s="7"/>
      <c r="BQ492" s="7"/>
      <c r="BR492" s="7"/>
      <c r="BS492" s="7"/>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row>
    <row r="493">
      <c r="A493" s="7"/>
      <c r="B493" s="7"/>
      <c r="C493" s="7"/>
      <c r="D493" s="7"/>
      <c r="E493" s="7"/>
      <c r="F493" s="7"/>
      <c r="G493" s="7"/>
      <c r="H493" s="7"/>
      <c r="I493" s="7"/>
      <c r="J493" s="7"/>
      <c r="K493" s="7"/>
      <c r="L493" s="7"/>
      <c r="M493" s="33"/>
      <c r="N493" s="33"/>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34"/>
      <c r="AX493" s="7"/>
      <c r="AY493" s="7"/>
      <c r="AZ493" s="7"/>
      <c r="BA493" s="7"/>
      <c r="BB493" s="7"/>
      <c r="BC493" s="7"/>
      <c r="BD493" s="7"/>
      <c r="BE493" s="7"/>
      <c r="BF493" s="7"/>
      <c r="BG493" s="35"/>
      <c r="BH493" s="7"/>
      <c r="BI493" s="7"/>
      <c r="BJ493" s="7"/>
      <c r="BK493" s="7"/>
      <c r="BL493" s="7"/>
      <c r="BM493" s="36"/>
      <c r="BN493" s="36"/>
      <c r="BO493" s="7"/>
      <c r="BP493" s="7"/>
      <c r="BQ493" s="7"/>
      <c r="BR493" s="7"/>
      <c r="BS493" s="7"/>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row>
    <row r="494">
      <c r="A494" s="7"/>
      <c r="B494" s="7"/>
      <c r="C494" s="7"/>
      <c r="D494" s="7"/>
      <c r="E494" s="7"/>
      <c r="F494" s="7"/>
      <c r="G494" s="7"/>
      <c r="H494" s="7"/>
      <c r="I494" s="7"/>
      <c r="J494" s="7"/>
      <c r="K494" s="7"/>
      <c r="L494" s="7"/>
      <c r="M494" s="33"/>
      <c r="N494" s="33"/>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34"/>
      <c r="AX494" s="7"/>
      <c r="AY494" s="7"/>
      <c r="AZ494" s="7"/>
      <c r="BA494" s="7"/>
      <c r="BB494" s="7"/>
      <c r="BC494" s="7"/>
      <c r="BD494" s="7"/>
      <c r="BE494" s="7"/>
      <c r="BF494" s="7"/>
      <c r="BG494" s="35"/>
      <c r="BH494" s="7"/>
      <c r="BI494" s="7"/>
      <c r="BJ494" s="7"/>
      <c r="BK494" s="7"/>
      <c r="BL494" s="7"/>
      <c r="BM494" s="36"/>
      <c r="BN494" s="36"/>
      <c r="BO494" s="7"/>
      <c r="BP494" s="7"/>
      <c r="BQ494" s="7"/>
      <c r="BR494" s="7"/>
      <c r="BS494" s="7"/>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row>
    <row r="495">
      <c r="A495" s="7"/>
      <c r="B495" s="7"/>
      <c r="C495" s="7"/>
      <c r="D495" s="7"/>
      <c r="E495" s="7"/>
      <c r="F495" s="7"/>
      <c r="G495" s="7"/>
      <c r="H495" s="7"/>
      <c r="I495" s="7"/>
      <c r="J495" s="7"/>
      <c r="K495" s="7"/>
      <c r="L495" s="7"/>
      <c r="M495" s="33"/>
      <c r="N495" s="33"/>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34"/>
      <c r="AX495" s="7"/>
      <c r="AY495" s="7"/>
      <c r="AZ495" s="7"/>
      <c r="BA495" s="7"/>
      <c r="BB495" s="7"/>
      <c r="BC495" s="7"/>
      <c r="BD495" s="7"/>
      <c r="BE495" s="7"/>
      <c r="BF495" s="7"/>
      <c r="BG495" s="35"/>
      <c r="BH495" s="7"/>
      <c r="BI495" s="7"/>
      <c r="BJ495" s="7"/>
      <c r="BK495" s="7"/>
      <c r="BL495" s="7"/>
      <c r="BM495" s="36"/>
      <c r="BN495" s="36"/>
      <c r="BO495" s="7"/>
      <c r="BP495" s="7"/>
      <c r="BQ495" s="7"/>
      <c r="BR495" s="7"/>
      <c r="BS495" s="7"/>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row>
    <row r="496">
      <c r="A496" s="7"/>
      <c r="B496" s="7"/>
      <c r="C496" s="7"/>
      <c r="D496" s="7"/>
      <c r="E496" s="7"/>
      <c r="F496" s="7"/>
      <c r="G496" s="7"/>
      <c r="H496" s="7"/>
      <c r="I496" s="7"/>
      <c r="J496" s="7"/>
      <c r="K496" s="7"/>
      <c r="L496" s="7"/>
      <c r="M496" s="33"/>
      <c r="N496" s="33"/>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34"/>
      <c r="AX496" s="7"/>
      <c r="AY496" s="7"/>
      <c r="AZ496" s="7"/>
      <c r="BA496" s="7"/>
      <c r="BB496" s="7"/>
      <c r="BC496" s="7"/>
      <c r="BD496" s="7"/>
      <c r="BE496" s="7"/>
      <c r="BF496" s="7"/>
      <c r="BG496" s="35"/>
      <c r="BH496" s="7"/>
      <c r="BI496" s="7"/>
      <c r="BJ496" s="7"/>
      <c r="BK496" s="7"/>
      <c r="BL496" s="7"/>
      <c r="BM496" s="36"/>
      <c r="BN496" s="36"/>
      <c r="BO496" s="7"/>
      <c r="BP496" s="7"/>
      <c r="BQ496" s="7"/>
      <c r="BR496" s="7"/>
      <c r="BS496" s="7"/>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row>
    <row r="497">
      <c r="A497" s="7"/>
      <c r="B497" s="7"/>
      <c r="C497" s="7"/>
      <c r="D497" s="7"/>
      <c r="E497" s="7"/>
      <c r="F497" s="7"/>
      <c r="G497" s="7"/>
      <c r="H497" s="7"/>
      <c r="I497" s="7"/>
      <c r="J497" s="7"/>
      <c r="K497" s="7"/>
      <c r="L497" s="7"/>
      <c r="M497" s="33"/>
      <c r="N497" s="33"/>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34"/>
      <c r="AX497" s="7"/>
      <c r="AY497" s="7"/>
      <c r="AZ497" s="7"/>
      <c r="BA497" s="7"/>
      <c r="BB497" s="7"/>
      <c r="BC497" s="7"/>
      <c r="BD497" s="7"/>
      <c r="BE497" s="7"/>
      <c r="BF497" s="7"/>
      <c r="BG497" s="35"/>
      <c r="BH497" s="7"/>
      <c r="BI497" s="7"/>
      <c r="BJ497" s="7"/>
      <c r="BK497" s="7"/>
      <c r="BL497" s="7"/>
      <c r="BM497" s="36"/>
      <c r="BN497" s="36"/>
      <c r="BO497" s="7"/>
      <c r="BP497" s="7"/>
      <c r="BQ497" s="7"/>
      <c r="BR497" s="7"/>
      <c r="BS497" s="7"/>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row>
    <row r="498">
      <c r="A498" s="7"/>
      <c r="B498" s="7"/>
      <c r="C498" s="7"/>
      <c r="D498" s="7"/>
      <c r="E498" s="7"/>
      <c r="F498" s="7"/>
      <c r="G498" s="7"/>
      <c r="H498" s="7"/>
      <c r="I498" s="7"/>
      <c r="J498" s="7"/>
      <c r="K498" s="7"/>
      <c r="L498" s="7"/>
      <c r="M498" s="33"/>
      <c r="N498" s="33"/>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34"/>
      <c r="AX498" s="7"/>
      <c r="AY498" s="7"/>
      <c r="AZ498" s="7"/>
      <c r="BA498" s="7"/>
      <c r="BB498" s="7"/>
      <c r="BC498" s="7"/>
      <c r="BD498" s="7"/>
      <c r="BE498" s="7"/>
      <c r="BF498" s="7"/>
      <c r="BG498" s="35"/>
      <c r="BH498" s="7"/>
      <c r="BI498" s="7"/>
      <c r="BJ498" s="7"/>
      <c r="BK498" s="7"/>
      <c r="BL498" s="7"/>
      <c r="BM498" s="36"/>
      <c r="BN498" s="36"/>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row>
    <row r="499">
      <c r="A499" s="7"/>
      <c r="B499" s="7"/>
      <c r="C499" s="7"/>
      <c r="D499" s="7"/>
      <c r="E499" s="7"/>
      <c r="F499" s="7"/>
      <c r="G499" s="7"/>
      <c r="H499" s="7"/>
      <c r="I499" s="7"/>
      <c r="J499" s="7"/>
      <c r="K499" s="7"/>
      <c r="L499" s="7"/>
      <c r="M499" s="33"/>
      <c r="N499" s="33"/>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34"/>
      <c r="AX499" s="7"/>
      <c r="AY499" s="7"/>
      <c r="AZ499" s="7"/>
      <c r="BA499" s="7"/>
      <c r="BB499" s="7"/>
      <c r="BC499" s="7"/>
      <c r="BD499" s="7"/>
      <c r="BE499" s="7"/>
      <c r="BF499" s="7"/>
      <c r="BG499" s="35"/>
      <c r="BH499" s="7"/>
      <c r="BI499" s="7"/>
      <c r="BJ499" s="7"/>
      <c r="BK499" s="7"/>
      <c r="BL499" s="7"/>
      <c r="BM499" s="36"/>
      <c r="BN499" s="36"/>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row>
    <row r="500">
      <c r="A500" s="7"/>
      <c r="B500" s="7"/>
      <c r="C500" s="7"/>
      <c r="D500" s="7"/>
      <c r="E500" s="7"/>
      <c r="F500" s="7"/>
      <c r="G500" s="7"/>
      <c r="H500" s="7"/>
      <c r="I500" s="7"/>
      <c r="J500" s="7"/>
      <c r="K500" s="7"/>
      <c r="L500" s="7"/>
      <c r="M500" s="33"/>
      <c r="N500" s="33"/>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34"/>
      <c r="AX500" s="7"/>
      <c r="AY500" s="7"/>
      <c r="AZ500" s="7"/>
      <c r="BA500" s="7"/>
      <c r="BB500" s="7"/>
      <c r="BC500" s="7"/>
      <c r="BD500" s="7"/>
      <c r="BE500" s="7"/>
      <c r="BF500" s="7"/>
      <c r="BG500" s="35"/>
      <c r="BH500" s="7"/>
      <c r="BI500" s="7"/>
      <c r="BJ500" s="7"/>
      <c r="BK500" s="7"/>
      <c r="BL500" s="7"/>
      <c r="BM500" s="36"/>
      <c r="BN500" s="36"/>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row>
    <row r="501">
      <c r="A501" s="7"/>
      <c r="B501" s="7"/>
      <c r="C501" s="7"/>
      <c r="D501" s="7"/>
      <c r="E501" s="7"/>
      <c r="F501" s="7"/>
      <c r="G501" s="7"/>
      <c r="H501" s="7"/>
      <c r="I501" s="7"/>
      <c r="J501" s="7"/>
      <c r="K501" s="7"/>
      <c r="L501" s="7"/>
      <c r="M501" s="33"/>
      <c r="N501" s="33"/>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34"/>
      <c r="AX501" s="7"/>
      <c r="AY501" s="7"/>
      <c r="AZ501" s="7"/>
      <c r="BA501" s="7"/>
      <c r="BB501" s="7"/>
      <c r="BC501" s="7"/>
      <c r="BD501" s="7"/>
      <c r="BE501" s="7"/>
      <c r="BF501" s="7"/>
      <c r="BG501" s="35"/>
      <c r="BH501" s="7"/>
      <c r="BI501" s="7"/>
      <c r="BJ501" s="7"/>
      <c r="BK501" s="7"/>
      <c r="BL501" s="7"/>
      <c r="BM501" s="36"/>
      <c r="BN501" s="36"/>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row>
    <row r="502">
      <c r="A502" s="7"/>
      <c r="B502" s="7"/>
      <c r="C502" s="7"/>
      <c r="D502" s="7"/>
      <c r="E502" s="7"/>
      <c r="F502" s="7"/>
      <c r="G502" s="7"/>
      <c r="H502" s="7"/>
      <c r="I502" s="7"/>
      <c r="J502" s="7"/>
      <c r="K502" s="7"/>
      <c r="L502" s="7"/>
      <c r="M502" s="33"/>
      <c r="N502" s="33"/>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34"/>
      <c r="AX502" s="7"/>
      <c r="AY502" s="7"/>
      <c r="AZ502" s="7"/>
      <c r="BA502" s="7"/>
      <c r="BB502" s="7"/>
      <c r="BC502" s="7"/>
      <c r="BD502" s="7"/>
      <c r="BE502" s="7"/>
      <c r="BF502" s="7"/>
      <c r="BG502" s="35"/>
      <c r="BH502" s="7"/>
      <c r="BI502" s="7"/>
      <c r="BJ502" s="7"/>
      <c r="BK502" s="7"/>
      <c r="BL502" s="7"/>
      <c r="BM502" s="36"/>
      <c r="BN502" s="36"/>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row>
    <row r="503">
      <c r="A503" s="7"/>
      <c r="B503" s="7"/>
      <c r="C503" s="7"/>
      <c r="D503" s="7"/>
      <c r="E503" s="7"/>
      <c r="F503" s="7"/>
      <c r="G503" s="7"/>
      <c r="H503" s="7"/>
      <c r="I503" s="7"/>
      <c r="J503" s="7"/>
      <c r="K503" s="7"/>
      <c r="L503" s="7"/>
      <c r="M503" s="33"/>
      <c r="N503" s="33"/>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34"/>
      <c r="AX503" s="7"/>
      <c r="AY503" s="7"/>
      <c r="AZ503" s="7"/>
      <c r="BA503" s="7"/>
      <c r="BB503" s="7"/>
      <c r="BC503" s="7"/>
      <c r="BD503" s="7"/>
      <c r="BE503" s="7"/>
      <c r="BF503" s="7"/>
      <c r="BG503" s="35"/>
      <c r="BH503" s="7"/>
      <c r="BI503" s="7"/>
      <c r="BJ503" s="7"/>
      <c r="BK503" s="7"/>
      <c r="BL503" s="7"/>
      <c r="BM503" s="36"/>
      <c r="BN503" s="36"/>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row>
    <row r="504">
      <c r="A504" s="7"/>
      <c r="B504" s="7"/>
      <c r="C504" s="7"/>
      <c r="D504" s="7"/>
      <c r="E504" s="7"/>
      <c r="F504" s="7"/>
      <c r="G504" s="7"/>
      <c r="H504" s="7"/>
      <c r="I504" s="7"/>
      <c r="J504" s="7"/>
      <c r="K504" s="7"/>
      <c r="L504" s="7"/>
      <c r="M504" s="33"/>
      <c r="N504" s="33"/>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34"/>
      <c r="AX504" s="7"/>
      <c r="AY504" s="7"/>
      <c r="AZ504" s="7"/>
      <c r="BA504" s="7"/>
      <c r="BB504" s="7"/>
      <c r="BC504" s="7"/>
      <c r="BD504" s="7"/>
      <c r="BE504" s="7"/>
      <c r="BF504" s="7"/>
      <c r="BG504" s="35"/>
      <c r="BH504" s="7"/>
      <c r="BI504" s="7"/>
      <c r="BJ504" s="7"/>
      <c r="BK504" s="7"/>
      <c r="BL504" s="7"/>
      <c r="BM504" s="36"/>
      <c r="BN504" s="36"/>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row>
    <row r="505">
      <c r="A505" s="7"/>
      <c r="B505" s="7"/>
      <c r="C505" s="7"/>
      <c r="D505" s="7"/>
      <c r="E505" s="7"/>
      <c r="F505" s="7"/>
      <c r="G505" s="7"/>
      <c r="H505" s="7"/>
      <c r="I505" s="7"/>
      <c r="J505" s="7"/>
      <c r="K505" s="7"/>
      <c r="L505" s="7"/>
      <c r="M505" s="33"/>
      <c r="N505" s="33"/>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34"/>
      <c r="AX505" s="7"/>
      <c r="AY505" s="7"/>
      <c r="AZ505" s="7"/>
      <c r="BA505" s="7"/>
      <c r="BB505" s="7"/>
      <c r="BC505" s="7"/>
      <c r="BD505" s="7"/>
      <c r="BE505" s="7"/>
      <c r="BF505" s="7"/>
      <c r="BG505" s="35"/>
      <c r="BH505" s="7"/>
      <c r="BI505" s="7"/>
      <c r="BJ505" s="7"/>
      <c r="BK505" s="7"/>
      <c r="BL505" s="7"/>
      <c r="BM505" s="36"/>
      <c r="BN505" s="36"/>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row>
    <row r="506">
      <c r="A506" s="7"/>
      <c r="B506" s="7"/>
      <c r="C506" s="7"/>
      <c r="D506" s="7"/>
      <c r="E506" s="7"/>
      <c r="F506" s="7"/>
      <c r="G506" s="7"/>
      <c r="H506" s="7"/>
      <c r="I506" s="7"/>
      <c r="J506" s="7"/>
      <c r="K506" s="7"/>
      <c r="L506" s="7"/>
      <c r="M506" s="33"/>
      <c r="N506" s="33"/>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34"/>
      <c r="AX506" s="7"/>
      <c r="AY506" s="7"/>
      <c r="AZ506" s="7"/>
      <c r="BA506" s="7"/>
      <c r="BB506" s="7"/>
      <c r="BC506" s="7"/>
      <c r="BD506" s="7"/>
      <c r="BE506" s="7"/>
      <c r="BF506" s="7"/>
      <c r="BG506" s="35"/>
      <c r="BH506" s="7"/>
      <c r="BI506" s="7"/>
      <c r="BJ506" s="7"/>
      <c r="BK506" s="7"/>
      <c r="BL506" s="7"/>
      <c r="BM506" s="36"/>
      <c r="BN506" s="36"/>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row>
    <row r="507">
      <c r="A507" s="7"/>
      <c r="B507" s="7"/>
      <c r="C507" s="7"/>
      <c r="D507" s="7"/>
      <c r="E507" s="7"/>
      <c r="F507" s="7"/>
      <c r="G507" s="7"/>
      <c r="H507" s="7"/>
      <c r="I507" s="7"/>
      <c r="J507" s="7"/>
      <c r="K507" s="7"/>
      <c r="L507" s="7"/>
      <c r="M507" s="33"/>
      <c r="N507" s="33"/>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34"/>
      <c r="AX507" s="7"/>
      <c r="AY507" s="7"/>
      <c r="AZ507" s="7"/>
      <c r="BA507" s="7"/>
      <c r="BB507" s="7"/>
      <c r="BC507" s="7"/>
      <c r="BD507" s="7"/>
      <c r="BE507" s="7"/>
      <c r="BF507" s="7"/>
      <c r="BG507" s="35"/>
      <c r="BH507" s="7"/>
      <c r="BI507" s="7"/>
      <c r="BJ507" s="7"/>
      <c r="BK507" s="7"/>
      <c r="BL507" s="7"/>
      <c r="BM507" s="36"/>
      <c r="BN507" s="36"/>
      <c r="BO507" s="7"/>
      <c r="BP507" s="7"/>
      <c r="BQ507" s="7"/>
      <c r="BR507" s="7"/>
      <c r="BS507" s="7"/>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row>
    <row r="508">
      <c r="A508" s="7"/>
      <c r="B508" s="7"/>
      <c r="C508" s="7"/>
      <c r="D508" s="7"/>
      <c r="E508" s="7"/>
      <c r="F508" s="7"/>
      <c r="G508" s="7"/>
      <c r="H508" s="7"/>
      <c r="I508" s="7"/>
      <c r="J508" s="7"/>
      <c r="K508" s="7"/>
      <c r="L508" s="7"/>
      <c r="M508" s="33"/>
      <c r="N508" s="33"/>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34"/>
      <c r="AX508" s="7"/>
      <c r="AY508" s="7"/>
      <c r="AZ508" s="7"/>
      <c r="BA508" s="7"/>
      <c r="BB508" s="7"/>
      <c r="BC508" s="7"/>
      <c r="BD508" s="7"/>
      <c r="BE508" s="7"/>
      <c r="BF508" s="7"/>
      <c r="BG508" s="35"/>
      <c r="BH508" s="7"/>
      <c r="BI508" s="7"/>
      <c r="BJ508" s="7"/>
      <c r="BK508" s="7"/>
      <c r="BL508" s="7"/>
      <c r="BM508" s="36"/>
      <c r="BN508" s="36"/>
      <c r="BO508" s="7"/>
      <c r="BP508" s="7"/>
      <c r="BQ508" s="7"/>
      <c r="BR508" s="7"/>
      <c r="BS508" s="7"/>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row>
    <row r="509">
      <c r="A509" s="7"/>
      <c r="B509" s="7"/>
      <c r="C509" s="7"/>
      <c r="D509" s="7"/>
      <c r="E509" s="7"/>
      <c r="F509" s="7"/>
      <c r="G509" s="7"/>
      <c r="H509" s="7"/>
      <c r="I509" s="7"/>
      <c r="J509" s="7"/>
      <c r="K509" s="7"/>
      <c r="L509" s="7"/>
      <c r="M509" s="33"/>
      <c r="N509" s="33"/>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34"/>
      <c r="AX509" s="7"/>
      <c r="AY509" s="7"/>
      <c r="AZ509" s="7"/>
      <c r="BA509" s="7"/>
      <c r="BB509" s="7"/>
      <c r="BC509" s="7"/>
      <c r="BD509" s="7"/>
      <c r="BE509" s="7"/>
      <c r="BF509" s="7"/>
      <c r="BG509" s="35"/>
      <c r="BH509" s="7"/>
      <c r="BI509" s="7"/>
      <c r="BJ509" s="7"/>
      <c r="BK509" s="7"/>
      <c r="BL509" s="7"/>
      <c r="BM509" s="36"/>
      <c r="BN509" s="36"/>
      <c r="BO509" s="7"/>
      <c r="BP509" s="7"/>
      <c r="BQ509" s="7"/>
      <c r="BR509" s="7"/>
      <c r="BS509" s="7"/>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row>
    <row r="510">
      <c r="A510" s="7"/>
      <c r="B510" s="7"/>
      <c r="C510" s="7"/>
      <c r="D510" s="7"/>
      <c r="E510" s="7"/>
      <c r="F510" s="7"/>
      <c r="G510" s="7"/>
      <c r="H510" s="7"/>
      <c r="I510" s="7"/>
      <c r="J510" s="7"/>
      <c r="K510" s="7"/>
      <c r="L510" s="7"/>
      <c r="M510" s="33"/>
      <c r="N510" s="33"/>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34"/>
      <c r="AX510" s="7"/>
      <c r="AY510" s="7"/>
      <c r="AZ510" s="7"/>
      <c r="BA510" s="7"/>
      <c r="BB510" s="7"/>
      <c r="BC510" s="7"/>
      <c r="BD510" s="7"/>
      <c r="BE510" s="7"/>
      <c r="BF510" s="7"/>
      <c r="BG510" s="35"/>
      <c r="BH510" s="7"/>
      <c r="BI510" s="7"/>
      <c r="BJ510" s="7"/>
      <c r="BK510" s="7"/>
      <c r="BL510" s="7"/>
      <c r="BM510" s="36"/>
      <c r="BN510" s="36"/>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row>
    <row r="511">
      <c r="A511" s="7"/>
      <c r="B511" s="7"/>
      <c r="C511" s="7"/>
      <c r="D511" s="7"/>
      <c r="E511" s="7"/>
      <c r="F511" s="7"/>
      <c r="G511" s="7"/>
      <c r="H511" s="7"/>
      <c r="I511" s="7"/>
      <c r="J511" s="7"/>
      <c r="K511" s="7"/>
      <c r="L511" s="7"/>
      <c r="M511" s="33"/>
      <c r="N511" s="33"/>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34"/>
      <c r="AX511" s="7"/>
      <c r="AY511" s="7"/>
      <c r="AZ511" s="7"/>
      <c r="BA511" s="7"/>
      <c r="BB511" s="7"/>
      <c r="BC511" s="7"/>
      <c r="BD511" s="7"/>
      <c r="BE511" s="7"/>
      <c r="BF511" s="7"/>
      <c r="BG511" s="35"/>
      <c r="BH511" s="7"/>
      <c r="BI511" s="7"/>
      <c r="BJ511" s="7"/>
      <c r="BK511" s="7"/>
      <c r="BL511" s="7"/>
      <c r="BM511" s="36"/>
      <c r="BN511" s="36"/>
      <c r="BO511" s="7"/>
      <c r="BP511" s="7"/>
      <c r="BQ511" s="7"/>
      <c r="BR511" s="7"/>
      <c r="BS511" s="7"/>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row>
    <row r="512">
      <c r="A512" s="7"/>
      <c r="B512" s="7"/>
      <c r="C512" s="7"/>
      <c r="D512" s="7"/>
      <c r="E512" s="7"/>
      <c r="F512" s="7"/>
      <c r="G512" s="7"/>
      <c r="H512" s="7"/>
      <c r="I512" s="7"/>
      <c r="J512" s="7"/>
      <c r="K512" s="7"/>
      <c r="L512" s="7"/>
      <c r="M512" s="33"/>
      <c r="N512" s="33"/>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34"/>
      <c r="AX512" s="7"/>
      <c r="AY512" s="7"/>
      <c r="AZ512" s="7"/>
      <c r="BA512" s="7"/>
      <c r="BB512" s="7"/>
      <c r="BC512" s="7"/>
      <c r="BD512" s="7"/>
      <c r="BE512" s="7"/>
      <c r="BF512" s="7"/>
      <c r="BG512" s="35"/>
      <c r="BH512" s="7"/>
      <c r="BI512" s="7"/>
      <c r="BJ512" s="7"/>
      <c r="BK512" s="7"/>
      <c r="BL512" s="7"/>
      <c r="BM512" s="36"/>
      <c r="BN512" s="36"/>
      <c r="BO512" s="7"/>
      <c r="BP512" s="7"/>
      <c r="BQ512" s="7"/>
      <c r="BR512" s="7"/>
      <c r="BS512" s="7"/>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row>
    <row r="513">
      <c r="A513" s="7"/>
      <c r="B513" s="7"/>
      <c r="C513" s="7"/>
      <c r="D513" s="7"/>
      <c r="E513" s="7"/>
      <c r="F513" s="7"/>
      <c r="G513" s="7"/>
      <c r="H513" s="7"/>
      <c r="I513" s="7"/>
      <c r="J513" s="7"/>
      <c r="K513" s="7"/>
      <c r="L513" s="7"/>
      <c r="M513" s="33"/>
      <c r="N513" s="33"/>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34"/>
      <c r="AX513" s="7"/>
      <c r="AY513" s="7"/>
      <c r="AZ513" s="7"/>
      <c r="BA513" s="7"/>
      <c r="BB513" s="7"/>
      <c r="BC513" s="7"/>
      <c r="BD513" s="7"/>
      <c r="BE513" s="7"/>
      <c r="BF513" s="7"/>
      <c r="BG513" s="35"/>
      <c r="BH513" s="7"/>
      <c r="BI513" s="7"/>
      <c r="BJ513" s="7"/>
      <c r="BK513" s="7"/>
      <c r="BL513" s="7"/>
      <c r="BM513" s="36"/>
      <c r="BN513" s="36"/>
      <c r="BO513" s="7"/>
      <c r="BP513" s="7"/>
      <c r="BQ513" s="7"/>
      <c r="BR513" s="7"/>
      <c r="BS513" s="7"/>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row>
    <row r="514">
      <c r="A514" s="7"/>
      <c r="B514" s="7"/>
      <c r="C514" s="7"/>
      <c r="D514" s="7"/>
      <c r="E514" s="7"/>
      <c r="F514" s="7"/>
      <c r="G514" s="7"/>
      <c r="H514" s="7"/>
      <c r="I514" s="7"/>
      <c r="J514" s="7"/>
      <c r="K514" s="7"/>
      <c r="L514" s="7"/>
      <c r="M514" s="33"/>
      <c r="N514" s="33"/>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34"/>
      <c r="AX514" s="7"/>
      <c r="AY514" s="7"/>
      <c r="AZ514" s="7"/>
      <c r="BA514" s="7"/>
      <c r="BB514" s="7"/>
      <c r="BC514" s="7"/>
      <c r="BD514" s="7"/>
      <c r="BE514" s="7"/>
      <c r="BF514" s="7"/>
      <c r="BG514" s="35"/>
      <c r="BH514" s="7"/>
      <c r="BI514" s="7"/>
      <c r="BJ514" s="7"/>
      <c r="BK514" s="7"/>
      <c r="BL514" s="7"/>
      <c r="BM514" s="36"/>
      <c r="BN514" s="36"/>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row>
    <row r="515">
      <c r="A515" s="7"/>
      <c r="B515" s="7"/>
      <c r="C515" s="7"/>
      <c r="D515" s="7"/>
      <c r="E515" s="7"/>
      <c r="F515" s="7"/>
      <c r="G515" s="7"/>
      <c r="H515" s="7"/>
      <c r="I515" s="7"/>
      <c r="J515" s="7"/>
      <c r="K515" s="7"/>
      <c r="L515" s="7"/>
      <c r="M515" s="33"/>
      <c r="N515" s="33"/>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34"/>
      <c r="AX515" s="7"/>
      <c r="AY515" s="7"/>
      <c r="AZ515" s="7"/>
      <c r="BA515" s="7"/>
      <c r="BB515" s="7"/>
      <c r="BC515" s="7"/>
      <c r="BD515" s="7"/>
      <c r="BE515" s="7"/>
      <c r="BF515" s="7"/>
      <c r="BG515" s="35"/>
      <c r="BH515" s="7"/>
      <c r="BI515" s="7"/>
      <c r="BJ515" s="7"/>
      <c r="BK515" s="7"/>
      <c r="BL515" s="7"/>
      <c r="BM515" s="36"/>
      <c r="BN515" s="36"/>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row>
    <row r="516">
      <c r="A516" s="7"/>
      <c r="B516" s="7"/>
      <c r="C516" s="7"/>
      <c r="D516" s="7"/>
      <c r="E516" s="7"/>
      <c r="F516" s="7"/>
      <c r="G516" s="7"/>
      <c r="H516" s="7"/>
      <c r="I516" s="7"/>
      <c r="J516" s="7"/>
      <c r="K516" s="7"/>
      <c r="L516" s="7"/>
      <c r="M516" s="33"/>
      <c r="N516" s="33"/>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34"/>
      <c r="AX516" s="7"/>
      <c r="AY516" s="7"/>
      <c r="AZ516" s="7"/>
      <c r="BA516" s="7"/>
      <c r="BB516" s="7"/>
      <c r="BC516" s="7"/>
      <c r="BD516" s="7"/>
      <c r="BE516" s="7"/>
      <c r="BF516" s="7"/>
      <c r="BG516" s="35"/>
      <c r="BH516" s="7"/>
      <c r="BI516" s="7"/>
      <c r="BJ516" s="7"/>
      <c r="BK516" s="7"/>
      <c r="BL516" s="7"/>
      <c r="BM516" s="36"/>
      <c r="BN516" s="36"/>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row>
    <row r="517">
      <c r="A517" s="7"/>
      <c r="B517" s="7"/>
      <c r="C517" s="7"/>
      <c r="D517" s="7"/>
      <c r="E517" s="7"/>
      <c r="F517" s="7"/>
      <c r="G517" s="7"/>
      <c r="H517" s="7"/>
      <c r="I517" s="7"/>
      <c r="J517" s="7"/>
      <c r="K517" s="7"/>
      <c r="L517" s="7"/>
      <c r="M517" s="33"/>
      <c r="N517" s="33"/>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34"/>
      <c r="AX517" s="7"/>
      <c r="AY517" s="7"/>
      <c r="AZ517" s="7"/>
      <c r="BA517" s="7"/>
      <c r="BB517" s="7"/>
      <c r="BC517" s="7"/>
      <c r="BD517" s="7"/>
      <c r="BE517" s="7"/>
      <c r="BF517" s="7"/>
      <c r="BG517" s="35"/>
      <c r="BH517" s="7"/>
      <c r="BI517" s="7"/>
      <c r="BJ517" s="7"/>
      <c r="BK517" s="7"/>
      <c r="BL517" s="7"/>
      <c r="BM517" s="36"/>
      <c r="BN517" s="36"/>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row>
    <row r="518">
      <c r="A518" s="7"/>
      <c r="B518" s="7"/>
      <c r="C518" s="7"/>
      <c r="D518" s="7"/>
      <c r="E518" s="7"/>
      <c r="F518" s="7"/>
      <c r="G518" s="7"/>
      <c r="H518" s="7"/>
      <c r="I518" s="7"/>
      <c r="J518" s="7"/>
      <c r="K518" s="7"/>
      <c r="L518" s="7"/>
      <c r="M518" s="33"/>
      <c r="N518" s="33"/>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34"/>
      <c r="AX518" s="7"/>
      <c r="AY518" s="7"/>
      <c r="AZ518" s="7"/>
      <c r="BA518" s="7"/>
      <c r="BB518" s="7"/>
      <c r="BC518" s="7"/>
      <c r="BD518" s="7"/>
      <c r="BE518" s="7"/>
      <c r="BF518" s="7"/>
      <c r="BG518" s="35"/>
      <c r="BH518" s="7"/>
      <c r="BI518" s="7"/>
      <c r="BJ518" s="7"/>
      <c r="BK518" s="7"/>
      <c r="BL518" s="7"/>
      <c r="BM518" s="36"/>
      <c r="BN518" s="36"/>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row>
    <row r="519">
      <c r="A519" s="7"/>
      <c r="B519" s="7"/>
      <c r="C519" s="7"/>
      <c r="D519" s="7"/>
      <c r="E519" s="7"/>
      <c r="F519" s="7"/>
      <c r="G519" s="7"/>
      <c r="H519" s="7"/>
      <c r="I519" s="7"/>
      <c r="J519" s="7"/>
      <c r="K519" s="7"/>
      <c r="L519" s="7"/>
      <c r="M519" s="33"/>
      <c r="N519" s="33"/>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34"/>
      <c r="AX519" s="7"/>
      <c r="AY519" s="7"/>
      <c r="AZ519" s="7"/>
      <c r="BA519" s="7"/>
      <c r="BB519" s="7"/>
      <c r="BC519" s="7"/>
      <c r="BD519" s="7"/>
      <c r="BE519" s="7"/>
      <c r="BF519" s="7"/>
      <c r="BG519" s="35"/>
      <c r="BH519" s="7"/>
      <c r="BI519" s="7"/>
      <c r="BJ519" s="7"/>
      <c r="BK519" s="7"/>
      <c r="BL519" s="7"/>
      <c r="BM519" s="36"/>
      <c r="BN519" s="36"/>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row>
    <row r="520">
      <c r="A520" s="7"/>
      <c r="B520" s="7"/>
      <c r="C520" s="7"/>
      <c r="D520" s="7"/>
      <c r="E520" s="7"/>
      <c r="F520" s="7"/>
      <c r="G520" s="7"/>
      <c r="H520" s="7"/>
      <c r="I520" s="7"/>
      <c r="J520" s="7"/>
      <c r="K520" s="7"/>
      <c r="L520" s="7"/>
      <c r="M520" s="33"/>
      <c r="N520" s="33"/>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34"/>
      <c r="AX520" s="7"/>
      <c r="AY520" s="7"/>
      <c r="AZ520" s="7"/>
      <c r="BA520" s="7"/>
      <c r="BB520" s="7"/>
      <c r="BC520" s="7"/>
      <c r="BD520" s="7"/>
      <c r="BE520" s="7"/>
      <c r="BF520" s="7"/>
      <c r="BG520" s="35"/>
      <c r="BH520" s="7"/>
      <c r="BI520" s="7"/>
      <c r="BJ520" s="7"/>
      <c r="BK520" s="7"/>
      <c r="BL520" s="7"/>
      <c r="BM520" s="36"/>
      <c r="BN520" s="36"/>
      <c r="BO520" s="7"/>
      <c r="BP520" s="7"/>
      <c r="BQ520" s="7"/>
      <c r="BR520" s="7"/>
      <c r="BS520" s="7"/>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row>
    <row r="521">
      <c r="A521" s="7"/>
      <c r="B521" s="7"/>
      <c r="C521" s="7"/>
      <c r="D521" s="7"/>
      <c r="E521" s="7"/>
      <c r="F521" s="7"/>
      <c r="G521" s="7"/>
      <c r="H521" s="7"/>
      <c r="I521" s="7"/>
      <c r="J521" s="7"/>
      <c r="K521" s="7"/>
      <c r="L521" s="7"/>
      <c r="M521" s="33"/>
      <c r="N521" s="33"/>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34"/>
      <c r="AX521" s="7"/>
      <c r="AY521" s="7"/>
      <c r="AZ521" s="7"/>
      <c r="BA521" s="7"/>
      <c r="BB521" s="7"/>
      <c r="BC521" s="7"/>
      <c r="BD521" s="7"/>
      <c r="BE521" s="7"/>
      <c r="BF521" s="7"/>
      <c r="BG521" s="35"/>
      <c r="BH521" s="7"/>
      <c r="BI521" s="7"/>
      <c r="BJ521" s="7"/>
      <c r="BK521" s="7"/>
      <c r="BL521" s="7"/>
      <c r="BM521" s="36"/>
      <c r="BN521" s="36"/>
      <c r="BO521" s="7"/>
      <c r="BP521" s="7"/>
      <c r="BQ521" s="7"/>
      <c r="BR521" s="7"/>
      <c r="BS521" s="7"/>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row>
    <row r="522">
      <c r="A522" s="7"/>
      <c r="B522" s="7"/>
      <c r="C522" s="7"/>
      <c r="D522" s="7"/>
      <c r="E522" s="7"/>
      <c r="F522" s="7"/>
      <c r="G522" s="7"/>
      <c r="H522" s="7"/>
      <c r="I522" s="7"/>
      <c r="J522" s="7"/>
      <c r="K522" s="7"/>
      <c r="L522" s="7"/>
      <c r="M522" s="33"/>
      <c r="N522" s="33"/>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34"/>
      <c r="AX522" s="7"/>
      <c r="AY522" s="7"/>
      <c r="AZ522" s="7"/>
      <c r="BA522" s="7"/>
      <c r="BB522" s="7"/>
      <c r="BC522" s="7"/>
      <c r="BD522" s="7"/>
      <c r="BE522" s="7"/>
      <c r="BF522" s="7"/>
      <c r="BG522" s="35"/>
      <c r="BH522" s="7"/>
      <c r="BI522" s="7"/>
      <c r="BJ522" s="7"/>
      <c r="BK522" s="7"/>
      <c r="BL522" s="7"/>
      <c r="BM522" s="36"/>
      <c r="BN522" s="36"/>
      <c r="BO522" s="7"/>
      <c r="BP522" s="7"/>
      <c r="BQ522" s="7"/>
      <c r="BR522" s="7"/>
      <c r="BS522" s="7"/>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row>
    <row r="523">
      <c r="A523" s="7"/>
      <c r="B523" s="7"/>
      <c r="C523" s="7"/>
      <c r="D523" s="7"/>
      <c r="E523" s="7"/>
      <c r="F523" s="7"/>
      <c r="G523" s="7"/>
      <c r="H523" s="7"/>
      <c r="I523" s="7"/>
      <c r="J523" s="7"/>
      <c r="K523" s="7"/>
      <c r="L523" s="7"/>
      <c r="M523" s="33"/>
      <c r="N523" s="33"/>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34"/>
      <c r="AX523" s="7"/>
      <c r="AY523" s="7"/>
      <c r="AZ523" s="7"/>
      <c r="BA523" s="7"/>
      <c r="BB523" s="7"/>
      <c r="BC523" s="7"/>
      <c r="BD523" s="7"/>
      <c r="BE523" s="7"/>
      <c r="BF523" s="7"/>
      <c r="BG523" s="35"/>
      <c r="BH523" s="7"/>
      <c r="BI523" s="7"/>
      <c r="BJ523" s="7"/>
      <c r="BK523" s="7"/>
      <c r="BL523" s="7"/>
      <c r="BM523" s="36"/>
      <c r="BN523" s="36"/>
      <c r="BO523" s="7"/>
      <c r="BP523" s="7"/>
      <c r="BQ523" s="7"/>
      <c r="BR523" s="7"/>
      <c r="BS523" s="7"/>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row>
    <row r="524">
      <c r="A524" s="7"/>
      <c r="B524" s="7"/>
      <c r="C524" s="7"/>
      <c r="D524" s="7"/>
      <c r="E524" s="7"/>
      <c r="F524" s="7"/>
      <c r="G524" s="7"/>
      <c r="H524" s="7"/>
      <c r="I524" s="7"/>
      <c r="J524" s="7"/>
      <c r="K524" s="7"/>
      <c r="L524" s="7"/>
      <c r="M524" s="33"/>
      <c r="N524" s="33"/>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34"/>
      <c r="AX524" s="7"/>
      <c r="AY524" s="7"/>
      <c r="AZ524" s="7"/>
      <c r="BA524" s="7"/>
      <c r="BB524" s="7"/>
      <c r="BC524" s="7"/>
      <c r="BD524" s="7"/>
      <c r="BE524" s="7"/>
      <c r="BF524" s="7"/>
      <c r="BG524" s="35"/>
      <c r="BH524" s="7"/>
      <c r="BI524" s="7"/>
      <c r="BJ524" s="7"/>
      <c r="BK524" s="7"/>
      <c r="BL524" s="7"/>
      <c r="BM524" s="36"/>
      <c r="BN524" s="36"/>
      <c r="BO524" s="7"/>
      <c r="BP524" s="7"/>
      <c r="BQ524" s="7"/>
      <c r="BR524" s="7"/>
      <c r="BS524" s="7"/>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row>
    <row r="525">
      <c r="A525" s="7"/>
      <c r="B525" s="7"/>
      <c r="C525" s="7"/>
      <c r="D525" s="7"/>
      <c r="E525" s="7"/>
      <c r="F525" s="7"/>
      <c r="G525" s="7"/>
      <c r="H525" s="7"/>
      <c r="I525" s="7"/>
      <c r="J525" s="7"/>
      <c r="K525" s="7"/>
      <c r="L525" s="7"/>
      <c r="M525" s="33"/>
      <c r="N525" s="33"/>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34"/>
      <c r="AX525" s="7"/>
      <c r="AY525" s="7"/>
      <c r="AZ525" s="7"/>
      <c r="BA525" s="7"/>
      <c r="BB525" s="7"/>
      <c r="BC525" s="7"/>
      <c r="BD525" s="7"/>
      <c r="BE525" s="7"/>
      <c r="BF525" s="7"/>
      <c r="BG525" s="35"/>
      <c r="BH525" s="7"/>
      <c r="BI525" s="7"/>
      <c r="BJ525" s="7"/>
      <c r="BK525" s="7"/>
      <c r="BL525" s="7"/>
      <c r="BM525" s="36"/>
      <c r="BN525" s="36"/>
      <c r="BO525" s="7"/>
      <c r="BP525" s="7"/>
      <c r="BQ525" s="7"/>
      <c r="BR525" s="7"/>
      <c r="BS525" s="7"/>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row>
    <row r="526">
      <c r="A526" s="7"/>
      <c r="B526" s="7"/>
      <c r="C526" s="7"/>
      <c r="D526" s="7"/>
      <c r="E526" s="7"/>
      <c r="F526" s="7"/>
      <c r="G526" s="7"/>
      <c r="H526" s="7"/>
      <c r="I526" s="7"/>
      <c r="J526" s="7"/>
      <c r="K526" s="7"/>
      <c r="L526" s="7"/>
      <c r="M526" s="33"/>
      <c r="N526" s="33"/>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34"/>
      <c r="AX526" s="7"/>
      <c r="AY526" s="7"/>
      <c r="AZ526" s="7"/>
      <c r="BA526" s="7"/>
      <c r="BB526" s="7"/>
      <c r="BC526" s="7"/>
      <c r="BD526" s="7"/>
      <c r="BE526" s="7"/>
      <c r="BF526" s="7"/>
      <c r="BG526" s="35"/>
      <c r="BH526" s="7"/>
      <c r="BI526" s="7"/>
      <c r="BJ526" s="7"/>
      <c r="BK526" s="7"/>
      <c r="BL526" s="7"/>
      <c r="BM526" s="36"/>
      <c r="BN526" s="36"/>
      <c r="BO526" s="7"/>
      <c r="BP526" s="7"/>
      <c r="BQ526" s="7"/>
      <c r="BR526" s="7"/>
      <c r="BS526" s="7"/>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row>
    <row r="527">
      <c r="A527" s="7"/>
      <c r="B527" s="7"/>
      <c r="C527" s="7"/>
      <c r="D527" s="7"/>
      <c r="E527" s="7"/>
      <c r="F527" s="7"/>
      <c r="G527" s="7"/>
      <c r="H527" s="7"/>
      <c r="I527" s="7"/>
      <c r="J527" s="7"/>
      <c r="K527" s="7"/>
      <c r="L527" s="7"/>
      <c r="M527" s="33"/>
      <c r="N527" s="33"/>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34"/>
      <c r="AX527" s="7"/>
      <c r="AY527" s="7"/>
      <c r="AZ527" s="7"/>
      <c r="BA527" s="7"/>
      <c r="BB527" s="7"/>
      <c r="BC527" s="7"/>
      <c r="BD527" s="7"/>
      <c r="BE527" s="7"/>
      <c r="BF527" s="7"/>
      <c r="BG527" s="35"/>
      <c r="BH527" s="7"/>
      <c r="BI527" s="7"/>
      <c r="BJ527" s="7"/>
      <c r="BK527" s="7"/>
      <c r="BL527" s="7"/>
      <c r="BM527" s="36"/>
      <c r="BN527" s="36"/>
      <c r="BO527" s="7"/>
      <c r="BP527" s="7"/>
      <c r="BQ527" s="7"/>
      <c r="BR527" s="7"/>
      <c r="BS527" s="7"/>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row>
    <row r="528">
      <c r="A528" s="7"/>
      <c r="B528" s="7"/>
      <c r="C528" s="7"/>
      <c r="D528" s="7"/>
      <c r="E528" s="7"/>
      <c r="F528" s="7"/>
      <c r="G528" s="7"/>
      <c r="H528" s="7"/>
      <c r="I528" s="7"/>
      <c r="J528" s="7"/>
      <c r="K528" s="7"/>
      <c r="L528" s="7"/>
      <c r="M528" s="33"/>
      <c r="N528" s="33"/>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34"/>
      <c r="AX528" s="7"/>
      <c r="AY528" s="7"/>
      <c r="AZ528" s="7"/>
      <c r="BA528" s="7"/>
      <c r="BB528" s="7"/>
      <c r="BC528" s="7"/>
      <c r="BD528" s="7"/>
      <c r="BE528" s="7"/>
      <c r="BF528" s="7"/>
      <c r="BG528" s="35"/>
      <c r="BH528" s="7"/>
      <c r="BI528" s="7"/>
      <c r="BJ528" s="7"/>
      <c r="BK528" s="7"/>
      <c r="BL528" s="7"/>
      <c r="BM528" s="36"/>
      <c r="BN528" s="36"/>
      <c r="BO528" s="7"/>
      <c r="BP528" s="7"/>
      <c r="BQ528" s="7"/>
      <c r="BR528" s="7"/>
      <c r="BS528" s="7"/>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row>
    <row r="529">
      <c r="A529" s="7"/>
      <c r="B529" s="7"/>
      <c r="C529" s="7"/>
      <c r="D529" s="7"/>
      <c r="E529" s="7"/>
      <c r="F529" s="7"/>
      <c r="G529" s="7"/>
      <c r="H529" s="7"/>
      <c r="I529" s="7"/>
      <c r="J529" s="7"/>
      <c r="K529" s="7"/>
      <c r="L529" s="7"/>
      <c r="M529" s="33"/>
      <c r="N529" s="33"/>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34"/>
      <c r="AX529" s="7"/>
      <c r="AY529" s="7"/>
      <c r="AZ529" s="7"/>
      <c r="BA529" s="7"/>
      <c r="BB529" s="7"/>
      <c r="BC529" s="7"/>
      <c r="BD529" s="7"/>
      <c r="BE529" s="7"/>
      <c r="BF529" s="7"/>
      <c r="BG529" s="35"/>
      <c r="BH529" s="7"/>
      <c r="BI529" s="7"/>
      <c r="BJ529" s="7"/>
      <c r="BK529" s="7"/>
      <c r="BL529" s="7"/>
      <c r="BM529" s="36"/>
      <c r="BN529" s="36"/>
      <c r="BO529" s="7"/>
      <c r="BP529" s="7"/>
      <c r="BQ529" s="7"/>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row>
    <row r="530">
      <c r="A530" s="7"/>
      <c r="B530" s="7"/>
      <c r="C530" s="7"/>
      <c r="D530" s="7"/>
      <c r="E530" s="7"/>
      <c r="F530" s="7"/>
      <c r="G530" s="7"/>
      <c r="H530" s="7"/>
      <c r="I530" s="7"/>
      <c r="J530" s="7"/>
      <c r="K530" s="7"/>
      <c r="L530" s="7"/>
      <c r="M530" s="33"/>
      <c r="N530" s="33"/>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34"/>
      <c r="AX530" s="7"/>
      <c r="AY530" s="7"/>
      <c r="AZ530" s="7"/>
      <c r="BA530" s="7"/>
      <c r="BB530" s="7"/>
      <c r="BC530" s="7"/>
      <c r="BD530" s="7"/>
      <c r="BE530" s="7"/>
      <c r="BF530" s="7"/>
      <c r="BG530" s="35"/>
      <c r="BH530" s="7"/>
      <c r="BI530" s="7"/>
      <c r="BJ530" s="7"/>
      <c r="BK530" s="7"/>
      <c r="BL530" s="7"/>
      <c r="BM530" s="36"/>
      <c r="BN530" s="36"/>
      <c r="BO530" s="7"/>
      <c r="BP530" s="7"/>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row>
    <row r="531">
      <c r="A531" s="7"/>
      <c r="B531" s="7"/>
      <c r="C531" s="7"/>
      <c r="D531" s="7"/>
      <c r="E531" s="7"/>
      <c r="F531" s="7"/>
      <c r="G531" s="7"/>
      <c r="H531" s="7"/>
      <c r="I531" s="7"/>
      <c r="J531" s="7"/>
      <c r="K531" s="7"/>
      <c r="L531" s="7"/>
      <c r="M531" s="33"/>
      <c r="N531" s="33"/>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34"/>
      <c r="AX531" s="7"/>
      <c r="AY531" s="7"/>
      <c r="AZ531" s="7"/>
      <c r="BA531" s="7"/>
      <c r="BB531" s="7"/>
      <c r="BC531" s="7"/>
      <c r="BD531" s="7"/>
      <c r="BE531" s="7"/>
      <c r="BF531" s="7"/>
      <c r="BG531" s="35"/>
      <c r="BH531" s="7"/>
      <c r="BI531" s="7"/>
      <c r="BJ531" s="7"/>
      <c r="BK531" s="7"/>
      <c r="BL531" s="7"/>
      <c r="BM531" s="36"/>
      <c r="BN531" s="36"/>
      <c r="BO531" s="7"/>
      <c r="BP531" s="7"/>
      <c r="BQ531" s="7"/>
      <c r="BR531" s="7"/>
      <c r="BS531" s="7"/>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row>
    <row r="532">
      <c r="A532" s="7"/>
      <c r="B532" s="7"/>
      <c r="C532" s="7"/>
      <c r="D532" s="7"/>
      <c r="E532" s="7"/>
      <c r="F532" s="7"/>
      <c r="G532" s="7"/>
      <c r="H532" s="7"/>
      <c r="I532" s="7"/>
      <c r="J532" s="7"/>
      <c r="K532" s="7"/>
      <c r="L532" s="7"/>
      <c r="M532" s="33"/>
      <c r="N532" s="33"/>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34"/>
      <c r="AX532" s="7"/>
      <c r="AY532" s="7"/>
      <c r="AZ532" s="7"/>
      <c r="BA532" s="7"/>
      <c r="BB532" s="7"/>
      <c r="BC532" s="7"/>
      <c r="BD532" s="7"/>
      <c r="BE532" s="7"/>
      <c r="BF532" s="7"/>
      <c r="BG532" s="35"/>
      <c r="BH532" s="7"/>
      <c r="BI532" s="7"/>
      <c r="BJ532" s="7"/>
      <c r="BK532" s="7"/>
      <c r="BL532" s="7"/>
      <c r="BM532" s="36"/>
      <c r="BN532" s="36"/>
      <c r="BO532" s="7"/>
      <c r="BP532" s="7"/>
      <c r="BQ532" s="7"/>
      <c r="BR532" s="7"/>
      <c r="BS532" s="7"/>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row>
    <row r="533">
      <c r="A533" s="7"/>
      <c r="B533" s="7"/>
      <c r="C533" s="7"/>
      <c r="D533" s="7"/>
      <c r="E533" s="7"/>
      <c r="F533" s="7"/>
      <c r="G533" s="7"/>
      <c r="H533" s="7"/>
      <c r="I533" s="7"/>
      <c r="J533" s="7"/>
      <c r="K533" s="7"/>
      <c r="L533" s="7"/>
      <c r="M533" s="33"/>
      <c r="N533" s="33"/>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34"/>
      <c r="AX533" s="7"/>
      <c r="AY533" s="7"/>
      <c r="AZ533" s="7"/>
      <c r="BA533" s="7"/>
      <c r="BB533" s="7"/>
      <c r="BC533" s="7"/>
      <c r="BD533" s="7"/>
      <c r="BE533" s="7"/>
      <c r="BF533" s="7"/>
      <c r="BG533" s="35"/>
      <c r="BH533" s="7"/>
      <c r="BI533" s="7"/>
      <c r="BJ533" s="7"/>
      <c r="BK533" s="7"/>
      <c r="BL533" s="7"/>
      <c r="BM533" s="36"/>
      <c r="BN533" s="36"/>
      <c r="BO533" s="7"/>
      <c r="BP533" s="7"/>
      <c r="BQ533" s="7"/>
      <c r="BR533" s="7"/>
      <c r="BS533" s="7"/>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row>
    <row r="534">
      <c r="A534" s="7"/>
      <c r="B534" s="7"/>
      <c r="C534" s="7"/>
      <c r="D534" s="7"/>
      <c r="E534" s="7"/>
      <c r="F534" s="7"/>
      <c r="G534" s="7"/>
      <c r="H534" s="7"/>
      <c r="I534" s="7"/>
      <c r="J534" s="7"/>
      <c r="K534" s="7"/>
      <c r="L534" s="7"/>
      <c r="M534" s="33"/>
      <c r="N534" s="33"/>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34"/>
      <c r="AX534" s="7"/>
      <c r="AY534" s="7"/>
      <c r="AZ534" s="7"/>
      <c r="BA534" s="7"/>
      <c r="BB534" s="7"/>
      <c r="BC534" s="7"/>
      <c r="BD534" s="7"/>
      <c r="BE534" s="7"/>
      <c r="BF534" s="7"/>
      <c r="BG534" s="35"/>
      <c r="BH534" s="7"/>
      <c r="BI534" s="7"/>
      <c r="BJ534" s="7"/>
      <c r="BK534" s="7"/>
      <c r="BL534" s="7"/>
      <c r="BM534" s="36"/>
      <c r="BN534" s="36"/>
      <c r="BO534" s="7"/>
      <c r="BP534" s="7"/>
      <c r="BQ534" s="7"/>
      <c r="BR534" s="7"/>
      <c r="BS534" s="7"/>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row>
    <row r="535">
      <c r="A535" s="7"/>
      <c r="B535" s="7"/>
      <c r="C535" s="7"/>
      <c r="D535" s="7"/>
      <c r="E535" s="7"/>
      <c r="F535" s="7"/>
      <c r="G535" s="7"/>
      <c r="H535" s="7"/>
      <c r="I535" s="7"/>
      <c r="J535" s="7"/>
      <c r="K535" s="7"/>
      <c r="L535" s="7"/>
      <c r="M535" s="33"/>
      <c r="N535" s="33"/>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34"/>
      <c r="AX535" s="7"/>
      <c r="AY535" s="7"/>
      <c r="AZ535" s="7"/>
      <c r="BA535" s="7"/>
      <c r="BB535" s="7"/>
      <c r="BC535" s="7"/>
      <c r="BD535" s="7"/>
      <c r="BE535" s="7"/>
      <c r="BF535" s="7"/>
      <c r="BG535" s="35"/>
      <c r="BH535" s="7"/>
      <c r="BI535" s="7"/>
      <c r="BJ535" s="7"/>
      <c r="BK535" s="7"/>
      <c r="BL535" s="7"/>
      <c r="BM535" s="36"/>
      <c r="BN535" s="36"/>
      <c r="BO535" s="7"/>
      <c r="BP535" s="7"/>
      <c r="BQ535" s="7"/>
      <c r="BR535" s="7"/>
      <c r="BS535" s="7"/>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row>
    <row r="536">
      <c r="A536" s="7"/>
      <c r="B536" s="7"/>
      <c r="C536" s="7"/>
      <c r="D536" s="7"/>
      <c r="E536" s="7"/>
      <c r="F536" s="7"/>
      <c r="G536" s="7"/>
      <c r="H536" s="7"/>
      <c r="I536" s="7"/>
      <c r="J536" s="7"/>
      <c r="K536" s="7"/>
      <c r="L536" s="7"/>
      <c r="M536" s="33"/>
      <c r="N536" s="33"/>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34"/>
      <c r="AX536" s="7"/>
      <c r="AY536" s="7"/>
      <c r="AZ536" s="7"/>
      <c r="BA536" s="7"/>
      <c r="BB536" s="7"/>
      <c r="BC536" s="7"/>
      <c r="BD536" s="7"/>
      <c r="BE536" s="7"/>
      <c r="BF536" s="7"/>
      <c r="BG536" s="35"/>
      <c r="BH536" s="7"/>
      <c r="BI536" s="7"/>
      <c r="BJ536" s="7"/>
      <c r="BK536" s="7"/>
      <c r="BL536" s="7"/>
      <c r="BM536" s="36"/>
      <c r="BN536" s="36"/>
      <c r="BO536" s="7"/>
      <c r="BP536" s="7"/>
      <c r="BQ536" s="7"/>
      <c r="BR536" s="7"/>
      <c r="BS536" s="7"/>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row>
    <row r="537">
      <c r="A537" s="7"/>
      <c r="B537" s="7"/>
      <c r="C537" s="7"/>
      <c r="D537" s="7"/>
      <c r="E537" s="7"/>
      <c r="F537" s="7"/>
      <c r="G537" s="7"/>
      <c r="H537" s="7"/>
      <c r="I537" s="7"/>
      <c r="J537" s="7"/>
      <c r="K537" s="7"/>
      <c r="L537" s="7"/>
      <c r="M537" s="33"/>
      <c r="N537" s="33"/>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34"/>
      <c r="AX537" s="7"/>
      <c r="AY537" s="7"/>
      <c r="AZ537" s="7"/>
      <c r="BA537" s="7"/>
      <c r="BB537" s="7"/>
      <c r="BC537" s="7"/>
      <c r="BD537" s="7"/>
      <c r="BE537" s="7"/>
      <c r="BF537" s="7"/>
      <c r="BG537" s="35"/>
      <c r="BH537" s="7"/>
      <c r="BI537" s="7"/>
      <c r="BJ537" s="7"/>
      <c r="BK537" s="7"/>
      <c r="BL537" s="7"/>
      <c r="BM537" s="36"/>
      <c r="BN537" s="36"/>
      <c r="BO537" s="7"/>
      <c r="BP537" s="7"/>
      <c r="BQ537" s="7"/>
      <c r="BR537" s="7"/>
      <c r="BS537" s="7"/>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row>
    <row r="538">
      <c r="A538" s="7"/>
      <c r="B538" s="7"/>
      <c r="C538" s="7"/>
      <c r="D538" s="7"/>
      <c r="E538" s="7"/>
      <c r="F538" s="7"/>
      <c r="G538" s="7"/>
      <c r="H538" s="7"/>
      <c r="I538" s="7"/>
      <c r="J538" s="7"/>
      <c r="K538" s="7"/>
      <c r="L538" s="7"/>
      <c r="M538" s="33"/>
      <c r="N538" s="33"/>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34"/>
      <c r="AX538" s="7"/>
      <c r="AY538" s="7"/>
      <c r="AZ538" s="7"/>
      <c r="BA538" s="7"/>
      <c r="BB538" s="7"/>
      <c r="BC538" s="7"/>
      <c r="BD538" s="7"/>
      <c r="BE538" s="7"/>
      <c r="BF538" s="7"/>
      <c r="BG538" s="35"/>
      <c r="BH538" s="7"/>
      <c r="BI538" s="7"/>
      <c r="BJ538" s="7"/>
      <c r="BK538" s="7"/>
      <c r="BL538" s="7"/>
      <c r="BM538" s="36"/>
      <c r="BN538" s="36"/>
      <c r="BO538" s="7"/>
      <c r="BP538" s="7"/>
      <c r="BQ538" s="7"/>
      <c r="BR538" s="7"/>
      <c r="BS538" s="7"/>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row>
    <row r="539">
      <c r="A539" s="7"/>
      <c r="B539" s="7"/>
      <c r="C539" s="7"/>
      <c r="D539" s="7"/>
      <c r="E539" s="7"/>
      <c r="F539" s="7"/>
      <c r="G539" s="7"/>
      <c r="H539" s="7"/>
      <c r="I539" s="7"/>
      <c r="J539" s="7"/>
      <c r="K539" s="7"/>
      <c r="L539" s="7"/>
      <c r="M539" s="33"/>
      <c r="N539" s="33"/>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34"/>
      <c r="AX539" s="7"/>
      <c r="AY539" s="7"/>
      <c r="AZ539" s="7"/>
      <c r="BA539" s="7"/>
      <c r="BB539" s="7"/>
      <c r="BC539" s="7"/>
      <c r="BD539" s="7"/>
      <c r="BE539" s="7"/>
      <c r="BF539" s="7"/>
      <c r="BG539" s="35"/>
      <c r="BH539" s="7"/>
      <c r="BI539" s="7"/>
      <c r="BJ539" s="7"/>
      <c r="BK539" s="7"/>
      <c r="BL539" s="7"/>
      <c r="BM539" s="36"/>
      <c r="BN539" s="36"/>
      <c r="BO539" s="7"/>
      <c r="BP539" s="7"/>
      <c r="BQ539" s="7"/>
      <c r="BR539" s="7"/>
      <c r="BS539" s="7"/>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row>
    <row r="540">
      <c r="A540" s="7"/>
      <c r="B540" s="7"/>
      <c r="C540" s="7"/>
      <c r="D540" s="7"/>
      <c r="E540" s="7"/>
      <c r="F540" s="7"/>
      <c r="G540" s="7"/>
      <c r="H540" s="7"/>
      <c r="I540" s="7"/>
      <c r="J540" s="7"/>
      <c r="K540" s="7"/>
      <c r="L540" s="7"/>
      <c r="M540" s="33"/>
      <c r="N540" s="33"/>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34"/>
      <c r="AX540" s="7"/>
      <c r="AY540" s="7"/>
      <c r="AZ540" s="7"/>
      <c r="BA540" s="7"/>
      <c r="BB540" s="7"/>
      <c r="BC540" s="7"/>
      <c r="BD540" s="7"/>
      <c r="BE540" s="7"/>
      <c r="BF540" s="7"/>
      <c r="BG540" s="35"/>
      <c r="BH540" s="7"/>
      <c r="BI540" s="7"/>
      <c r="BJ540" s="7"/>
      <c r="BK540" s="7"/>
      <c r="BL540" s="7"/>
      <c r="BM540" s="36"/>
      <c r="BN540" s="36"/>
      <c r="BO540" s="7"/>
      <c r="BP540" s="7"/>
      <c r="BQ540" s="7"/>
      <c r="BR540" s="7"/>
      <c r="BS540" s="7"/>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row>
    <row r="541">
      <c r="A541" s="7"/>
      <c r="B541" s="7"/>
      <c r="C541" s="7"/>
      <c r="D541" s="7"/>
      <c r="E541" s="7"/>
      <c r="F541" s="7"/>
      <c r="G541" s="7"/>
      <c r="H541" s="7"/>
      <c r="I541" s="7"/>
      <c r="J541" s="7"/>
      <c r="K541" s="7"/>
      <c r="L541" s="7"/>
      <c r="M541" s="33"/>
      <c r="N541" s="33"/>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34"/>
      <c r="AX541" s="7"/>
      <c r="AY541" s="7"/>
      <c r="AZ541" s="7"/>
      <c r="BA541" s="7"/>
      <c r="BB541" s="7"/>
      <c r="BC541" s="7"/>
      <c r="BD541" s="7"/>
      <c r="BE541" s="7"/>
      <c r="BF541" s="7"/>
      <c r="BG541" s="35"/>
      <c r="BH541" s="7"/>
      <c r="BI541" s="7"/>
      <c r="BJ541" s="7"/>
      <c r="BK541" s="7"/>
      <c r="BL541" s="7"/>
      <c r="BM541" s="36"/>
      <c r="BN541" s="36"/>
      <c r="BO541" s="7"/>
      <c r="BP541" s="7"/>
      <c r="BQ541" s="7"/>
      <c r="BR541" s="7"/>
      <c r="BS541" s="7"/>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row>
    <row r="542">
      <c r="A542" s="7"/>
      <c r="B542" s="7"/>
      <c r="C542" s="7"/>
      <c r="D542" s="7"/>
      <c r="E542" s="7"/>
      <c r="F542" s="7"/>
      <c r="G542" s="7"/>
      <c r="H542" s="7"/>
      <c r="I542" s="7"/>
      <c r="J542" s="7"/>
      <c r="K542" s="7"/>
      <c r="L542" s="7"/>
      <c r="M542" s="33"/>
      <c r="N542" s="33"/>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34"/>
      <c r="AX542" s="7"/>
      <c r="AY542" s="7"/>
      <c r="AZ542" s="7"/>
      <c r="BA542" s="7"/>
      <c r="BB542" s="7"/>
      <c r="BC542" s="7"/>
      <c r="BD542" s="7"/>
      <c r="BE542" s="7"/>
      <c r="BF542" s="7"/>
      <c r="BG542" s="35"/>
      <c r="BH542" s="7"/>
      <c r="BI542" s="7"/>
      <c r="BJ542" s="7"/>
      <c r="BK542" s="7"/>
      <c r="BL542" s="7"/>
      <c r="BM542" s="36"/>
      <c r="BN542" s="36"/>
      <c r="BO542" s="7"/>
      <c r="BP542" s="7"/>
      <c r="BQ542" s="7"/>
      <c r="BR542" s="7"/>
      <c r="BS542" s="7"/>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row>
    <row r="543">
      <c r="A543" s="7"/>
      <c r="B543" s="7"/>
      <c r="C543" s="7"/>
      <c r="D543" s="7"/>
      <c r="E543" s="7"/>
      <c r="F543" s="7"/>
      <c r="G543" s="7"/>
      <c r="H543" s="7"/>
      <c r="I543" s="7"/>
      <c r="J543" s="7"/>
      <c r="K543" s="7"/>
      <c r="L543" s="7"/>
      <c r="M543" s="33"/>
      <c r="N543" s="33"/>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34"/>
      <c r="AX543" s="7"/>
      <c r="AY543" s="7"/>
      <c r="AZ543" s="7"/>
      <c r="BA543" s="7"/>
      <c r="BB543" s="7"/>
      <c r="BC543" s="7"/>
      <c r="BD543" s="7"/>
      <c r="BE543" s="7"/>
      <c r="BF543" s="7"/>
      <c r="BG543" s="35"/>
      <c r="BH543" s="7"/>
      <c r="BI543" s="7"/>
      <c r="BJ543" s="7"/>
      <c r="BK543" s="7"/>
      <c r="BL543" s="7"/>
      <c r="BM543" s="36"/>
      <c r="BN543" s="36"/>
      <c r="BO543" s="7"/>
      <c r="BP543" s="7"/>
      <c r="BQ543" s="7"/>
      <c r="BR543" s="7"/>
      <c r="BS543" s="7"/>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row>
    <row r="544">
      <c r="A544" s="7"/>
      <c r="B544" s="7"/>
      <c r="C544" s="7"/>
      <c r="D544" s="7"/>
      <c r="E544" s="7"/>
      <c r="F544" s="7"/>
      <c r="G544" s="7"/>
      <c r="H544" s="7"/>
      <c r="I544" s="7"/>
      <c r="J544" s="7"/>
      <c r="K544" s="7"/>
      <c r="L544" s="7"/>
      <c r="M544" s="33"/>
      <c r="N544" s="33"/>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34"/>
      <c r="AX544" s="7"/>
      <c r="AY544" s="7"/>
      <c r="AZ544" s="7"/>
      <c r="BA544" s="7"/>
      <c r="BB544" s="7"/>
      <c r="BC544" s="7"/>
      <c r="BD544" s="7"/>
      <c r="BE544" s="7"/>
      <c r="BF544" s="7"/>
      <c r="BG544" s="35"/>
      <c r="BH544" s="7"/>
      <c r="BI544" s="7"/>
      <c r="BJ544" s="7"/>
      <c r="BK544" s="7"/>
      <c r="BL544" s="7"/>
      <c r="BM544" s="36"/>
      <c r="BN544" s="36"/>
      <c r="BO544" s="7"/>
      <c r="BP544" s="7"/>
      <c r="BQ544" s="7"/>
      <c r="BR544" s="7"/>
      <c r="BS544" s="7"/>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row>
    <row r="545">
      <c r="A545" s="7"/>
      <c r="B545" s="7"/>
      <c r="C545" s="7"/>
      <c r="D545" s="7"/>
      <c r="E545" s="7"/>
      <c r="F545" s="7"/>
      <c r="G545" s="7"/>
      <c r="H545" s="7"/>
      <c r="I545" s="7"/>
      <c r="J545" s="7"/>
      <c r="K545" s="7"/>
      <c r="L545" s="7"/>
      <c r="M545" s="33"/>
      <c r="N545" s="33"/>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34"/>
      <c r="AX545" s="7"/>
      <c r="AY545" s="7"/>
      <c r="AZ545" s="7"/>
      <c r="BA545" s="7"/>
      <c r="BB545" s="7"/>
      <c r="BC545" s="7"/>
      <c r="BD545" s="7"/>
      <c r="BE545" s="7"/>
      <c r="BF545" s="7"/>
      <c r="BG545" s="35"/>
      <c r="BH545" s="7"/>
      <c r="BI545" s="7"/>
      <c r="BJ545" s="7"/>
      <c r="BK545" s="7"/>
      <c r="BL545" s="7"/>
      <c r="BM545" s="36"/>
      <c r="BN545" s="36"/>
      <c r="BO545" s="7"/>
      <c r="BP545" s="7"/>
      <c r="BQ545" s="7"/>
      <c r="BR545" s="7"/>
      <c r="BS545" s="7"/>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row>
    <row r="546">
      <c r="A546" s="7"/>
      <c r="B546" s="7"/>
      <c r="C546" s="7"/>
      <c r="D546" s="7"/>
      <c r="E546" s="7"/>
      <c r="F546" s="7"/>
      <c r="G546" s="7"/>
      <c r="H546" s="7"/>
      <c r="I546" s="7"/>
      <c r="J546" s="7"/>
      <c r="K546" s="7"/>
      <c r="L546" s="7"/>
      <c r="M546" s="33"/>
      <c r="N546" s="33"/>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34"/>
      <c r="AX546" s="7"/>
      <c r="AY546" s="7"/>
      <c r="AZ546" s="7"/>
      <c r="BA546" s="7"/>
      <c r="BB546" s="7"/>
      <c r="BC546" s="7"/>
      <c r="BD546" s="7"/>
      <c r="BE546" s="7"/>
      <c r="BF546" s="7"/>
      <c r="BG546" s="35"/>
      <c r="BH546" s="7"/>
      <c r="BI546" s="7"/>
      <c r="BJ546" s="7"/>
      <c r="BK546" s="7"/>
      <c r="BL546" s="7"/>
      <c r="BM546" s="36"/>
      <c r="BN546" s="36"/>
      <c r="BO546" s="7"/>
      <c r="BP546" s="7"/>
      <c r="BQ546" s="7"/>
      <c r="BR546" s="7"/>
      <c r="BS546" s="7"/>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row>
    <row r="547">
      <c r="A547" s="7"/>
      <c r="B547" s="7"/>
      <c r="C547" s="7"/>
      <c r="D547" s="7"/>
      <c r="E547" s="7"/>
      <c r="F547" s="7"/>
      <c r="G547" s="7"/>
      <c r="H547" s="7"/>
      <c r="I547" s="7"/>
      <c r="J547" s="7"/>
      <c r="K547" s="7"/>
      <c r="L547" s="7"/>
      <c r="M547" s="33"/>
      <c r="N547" s="33"/>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34"/>
      <c r="AX547" s="7"/>
      <c r="AY547" s="7"/>
      <c r="AZ547" s="7"/>
      <c r="BA547" s="7"/>
      <c r="BB547" s="7"/>
      <c r="BC547" s="7"/>
      <c r="BD547" s="7"/>
      <c r="BE547" s="7"/>
      <c r="BF547" s="7"/>
      <c r="BG547" s="35"/>
      <c r="BH547" s="7"/>
      <c r="BI547" s="7"/>
      <c r="BJ547" s="7"/>
      <c r="BK547" s="7"/>
      <c r="BL547" s="7"/>
      <c r="BM547" s="36"/>
      <c r="BN547" s="36"/>
      <c r="BO547" s="7"/>
      <c r="BP547" s="7"/>
      <c r="BQ547" s="7"/>
      <c r="BR547" s="7"/>
      <c r="BS547" s="7"/>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row>
    <row r="548">
      <c r="A548" s="7"/>
      <c r="B548" s="7"/>
      <c r="C548" s="7"/>
      <c r="D548" s="7"/>
      <c r="E548" s="7"/>
      <c r="F548" s="7"/>
      <c r="G548" s="7"/>
      <c r="H548" s="7"/>
      <c r="I548" s="7"/>
      <c r="J548" s="7"/>
      <c r="K548" s="7"/>
      <c r="L548" s="7"/>
      <c r="M548" s="33"/>
      <c r="N548" s="33"/>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34"/>
      <c r="AX548" s="7"/>
      <c r="AY548" s="7"/>
      <c r="AZ548" s="7"/>
      <c r="BA548" s="7"/>
      <c r="BB548" s="7"/>
      <c r="BC548" s="7"/>
      <c r="BD548" s="7"/>
      <c r="BE548" s="7"/>
      <c r="BF548" s="7"/>
      <c r="BG548" s="35"/>
      <c r="BH548" s="7"/>
      <c r="BI548" s="7"/>
      <c r="BJ548" s="7"/>
      <c r="BK548" s="7"/>
      <c r="BL548" s="7"/>
      <c r="BM548" s="36"/>
      <c r="BN548" s="36"/>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row>
    <row r="549">
      <c r="A549" s="7"/>
      <c r="B549" s="7"/>
      <c r="C549" s="7"/>
      <c r="D549" s="7"/>
      <c r="E549" s="7"/>
      <c r="F549" s="7"/>
      <c r="G549" s="7"/>
      <c r="H549" s="7"/>
      <c r="I549" s="7"/>
      <c r="J549" s="7"/>
      <c r="K549" s="7"/>
      <c r="L549" s="7"/>
      <c r="M549" s="33"/>
      <c r="N549" s="33"/>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34"/>
      <c r="AX549" s="7"/>
      <c r="AY549" s="7"/>
      <c r="AZ549" s="7"/>
      <c r="BA549" s="7"/>
      <c r="BB549" s="7"/>
      <c r="BC549" s="7"/>
      <c r="BD549" s="7"/>
      <c r="BE549" s="7"/>
      <c r="BF549" s="7"/>
      <c r="BG549" s="35"/>
      <c r="BH549" s="7"/>
      <c r="BI549" s="7"/>
      <c r="BJ549" s="7"/>
      <c r="BK549" s="7"/>
      <c r="BL549" s="7"/>
      <c r="BM549" s="36"/>
      <c r="BN549" s="36"/>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row>
    <row r="550">
      <c r="A550" s="7"/>
      <c r="B550" s="7"/>
      <c r="C550" s="7"/>
      <c r="D550" s="7"/>
      <c r="E550" s="7"/>
      <c r="F550" s="7"/>
      <c r="G550" s="7"/>
      <c r="H550" s="7"/>
      <c r="I550" s="7"/>
      <c r="J550" s="7"/>
      <c r="K550" s="7"/>
      <c r="L550" s="7"/>
      <c r="M550" s="33"/>
      <c r="N550" s="33"/>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34"/>
      <c r="AX550" s="7"/>
      <c r="AY550" s="7"/>
      <c r="AZ550" s="7"/>
      <c r="BA550" s="7"/>
      <c r="BB550" s="7"/>
      <c r="BC550" s="7"/>
      <c r="BD550" s="7"/>
      <c r="BE550" s="7"/>
      <c r="BF550" s="7"/>
      <c r="BG550" s="35"/>
      <c r="BH550" s="7"/>
      <c r="BI550" s="7"/>
      <c r="BJ550" s="7"/>
      <c r="BK550" s="7"/>
      <c r="BL550" s="7"/>
      <c r="BM550" s="36"/>
      <c r="BN550" s="36"/>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row>
    <row r="551">
      <c r="A551" s="7"/>
      <c r="B551" s="7"/>
      <c r="C551" s="7"/>
      <c r="D551" s="7"/>
      <c r="E551" s="7"/>
      <c r="F551" s="7"/>
      <c r="G551" s="7"/>
      <c r="H551" s="7"/>
      <c r="I551" s="7"/>
      <c r="J551" s="7"/>
      <c r="K551" s="7"/>
      <c r="L551" s="7"/>
      <c r="M551" s="33"/>
      <c r="N551" s="33"/>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34"/>
      <c r="AX551" s="7"/>
      <c r="AY551" s="7"/>
      <c r="AZ551" s="7"/>
      <c r="BA551" s="7"/>
      <c r="BB551" s="7"/>
      <c r="BC551" s="7"/>
      <c r="BD551" s="7"/>
      <c r="BE551" s="7"/>
      <c r="BF551" s="7"/>
      <c r="BG551" s="35"/>
      <c r="BH551" s="7"/>
      <c r="BI551" s="7"/>
      <c r="BJ551" s="7"/>
      <c r="BK551" s="7"/>
      <c r="BL551" s="7"/>
      <c r="BM551" s="36"/>
      <c r="BN551" s="36"/>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row>
    <row r="552">
      <c r="A552" s="7"/>
      <c r="B552" s="7"/>
      <c r="C552" s="7"/>
      <c r="D552" s="7"/>
      <c r="E552" s="7"/>
      <c r="F552" s="7"/>
      <c r="G552" s="7"/>
      <c r="H552" s="7"/>
      <c r="I552" s="7"/>
      <c r="J552" s="7"/>
      <c r="K552" s="7"/>
      <c r="L552" s="7"/>
      <c r="M552" s="33"/>
      <c r="N552" s="33"/>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34"/>
      <c r="AX552" s="7"/>
      <c r="AY552" s="7"/>
      <c r="AZ552" s="7"/>
      <c r="BA552" s="7"/>
      <c r="BB552" s="7"/>
      <c r="BC552" s="7"/>
      <c r="BD552" s="7"/>
      <c r="BE552" s="7"/>
      <c r="BF552" s="7"/>
      <c r="BG552" s="35"/>
      <c r="BH552" s="7"/>
      <c r="BI552" s="7"/>
      <c r="BJ552" s="7"/>
      <c r="BK552" s="7"/>
      <c r="BL552" s="7"/>
      <c r="BM552" s="36"/>
      <c r="BN552" s="36"/>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row>
    <row r="553">
      <c r="A553" s="7"/>
      <c r="B553" s="7"/>
      <c r="C553" s="7"/>
      <c r="D553" s="7"/>
      <c r="E553" s="7"/>
      <c r="F553" s="7"/>
      <c r="G553" s="7"/>
      <c r="H553" s="7"/>
      <c r="I553" s="7"/>
      <c r="J553" s="7"/>
      <c r="K553" s="7"/>
      <c r="L553" s="7"/>
      <c r="M553" s="33"/>
      <c r="N553" s="33"/>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34"/>
      <c r="AX553" s="7"/>
      <c r="AY553" s="7"/>
      <c r="AZ553" s="7"/>
      <c r="BA553" s="7"/>
      <c r="BB553" s="7"/>
      <c r="BC553" s="7"/>
      <c r="BD553" s="7"/>
      <c r="BE553" s="7"/>
      <c r="BF553" s="7"/>
      <c r="BG553" s="35"/>
      <c r="BH553" s="7"/>
      <c r="BI553" s="7"/>
      <c r="BJ553" s="7"/>
      <c r="BK553" s="7"/>
      <c r="BL553" s="7"/>
      <c r="BM553" s="36"/>
      <c r="BN553" s="36"/>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row>
    <row r="554">
      <c r="A554" s="7"/>
      <c r="B554" s="7"/>
      <c r="C554" s="7"/>
      <c r="D554" s="7"/>
      <c r="E554" s="7"/>
      <c r="F554" s="7"/>
      <c r="G554" s="7"/>
      <c r="H554" s="7"/>
      <c r="I554" s="7"/>
      <c r="J554" s="7"/>
      <c r="K554" s="7"/>
      <c r="L554" s="7"/>
      <c r="M554" s="33"/>
      <c r="N554" s="33"/>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34"/>
      <c r="AX554" s="7"/>
      <c r="AY554" s="7"/>
      <c r="AZ554" s="7"/>
      <c r="BA554" s="7"/>
      <c r="BB554" s="7"/>
      <c r="BC554" s="7"/>
      <c r="BD554" s="7"/>
      <c r="BE554" s="7"/>
      <c r="BF554" s="7"/>
      <c r="BG554" s="35"/>
      <c r="BH554" s="7"/>
      <c r="BI554" s="7"/>
      <c r="BJ554" s="7"/>
      <c r="BK554" s="7"/>
      <c r="BL554" s="7"/>
      <c r="BM554" s="36"/>
      <c r="BN554" s="36"/>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row>
    <row r="555">
      <c r="A555" s="7"/>
      <c r="B555" s="7"/>
      <c r="C555" s="7"/>
      <c r="D555" s="7"/>
      <c r="E555" s="7"/>
      <c r="F555" s="7"/>
      <c r="G555" s="7"/>
      <c r="H555" s="7"/>
      <c r="I555" s="7"/>
      <c r="J555" s="7"/>
      <c r="K555" s="7"/>
      <c r="L555" s="7"/>
      <c r="M555" s="33"/>
      <c r="N555" s="33"/>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34"/>
      <c r="AX555" s="7"/>
      <c r="AY555" s="7"/>
      <c r="AZ555" s="7"/>
      <c r="BA555" s="7"/>
      <c r="BB555" s="7"/>
      <c r="BC555" s="7"/>
      <c r="BD555" s="7"/>
      <c r="BE555" s="7"/>
      <c r="BF555" s="7"/>
      <c r="BG555" s="35"/>
      <c r="BH555" s="7"/>
      <c r="BI555" s="7"/>
      <c r="BJ555" s="7"/>
      <c r="BK555" s="7"/>
      <c r="BL555" s="7"/>
      <c r="BM555" s="36"/>
      <c r="BN555" s="36"/>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row>
    <row r="556">
      <c r="A556" s="7"/>
      <c r="B556" s="7"/>
      <c r="C556" s="7"/>
      <c r="D556" s="7"/>
      <c r="E556" s="7"/>
      <c r="F556" s="7"/>
      <c r="G556" s="7"/>
      <c r="H556" s="7"/>
      <c r="I556" s="7"/>
      <c r="J556" s="7"/>
      <c r="K556" s="7"/>
      <c r="L556" s="7"/>
      <c r="M556" s="33"/>
      <c r="N556" s="33"/>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34"/>
      <c r="AX556" s="7"/>
      <c r="AY556" s="7"/>
      <c r="AZ556" s="7"/>
      <c r="BA556" s="7"/>
      <c r="BB556" s="7"/>
      <c r="BC556" s="7"/>
      <c r="BD556" s="7"/>
      <c r="BE556" s="7"/>
      <c r="BF556" s="7"/>
      <c r="BG556" s="35"/>
      <c r="BH556" s="7"/>
      <c r="BI556" s="7"/>
      <c r="BJ556" s="7"/>
      <c r="BK556" s="7"/>
      <c r="BL556" s="7"/>
      <c r="BM556" s="36"/>
      <c r="BN556" s="36"/>
      <c r="BO556" s="7"/>
      <c r="BP556" s="7"/>
      <c r="BQ556" s="7"/>
      <c r="BR556" s="7"/>
      <c r="BS556" s="7"/>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row>
    <row r="557">
      <c r="A557" s="7"/>
      <c r="B557" s="7"/>
      <c r="C557" s="7"/>
      <c r="D557" s="7"/>
      <c r="E557" s="7"/>
      <c r="F557" s="7"/>
      <c r="G557" s="7"/>
      <c r="H557" s="7"/>
      <c r="I557" s="7"/>
      <c r="J557" s="7"/>
      <c r="K557" s="7"/>
      <c r="L557" s="7"/>
      <c r="M557" s="33"/>
      <c r="N557" s="33"/>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34"/>
      <c r="AX557" s="7"/>
      <c r="AY557" s="7"/>
      <c r="AZ557" s="7"/>
      <c r="BA557" s="7"/>
      <c r="BB557" s="7"/>
      <c r="BC557" s="7"/>
      <c r="BD557" s="7"/>
      <c r="BE557" s="7"/>
      <c r="BF557" s="7"/>
      <c r="BG557" s="35"/>
      <c r="BH557" s="7"/>
      <c r="BI557" s="7"/>
      <c r="BJ557" s="7"/>
      <c r="BK557" s="7"/>
      <c r="BL557" s="7"/>
      <c r="BM557" s="36"/>
      <c r="BN557" s="36"/>
      <c r="BO557" s="7"/>
      <c r="BP557" s="7"/>
      <c r="BQ557" s="7"/>
      <c r="BR557" s="7"/>
      <c r="BS557" s="7"/>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row>
    <row r="558">
      <c r="A558" s="7"/>
      <c r="B558" s="7"/>
      <c r="C558" s="7"/>
      <c r="D558" s="7"/>
      <c r="E558" s="7"/>
      <c r="F558" s="7"/>
      <c r="G558" s="7"/>
      <c r="H558" s="7"/>
      <c r="I558" s="7"/>
      <c r="J558" s="7"/>
      <c r="K558" s="7"/>
      <c r="L558" s="7"/>
      <c r="M558" s="33"/>
      <c r="N558" s="33"/>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34"/>
      <c r="AX558" s="7"/>
      <c r="AY558" s="7"/>
      <c r="AZ558" s="7"/>
      <c r="BA558" s="7"/>
      <c r="BB558" s="7"/>
      <c r="BC558" s="7"/>
      <c r="BD558" s="7"/>
      <c r="BE558" s="7"/>
      <c r="BF558" s="7"/>
      <c r="BG558" s="35"/>
      <c r="BH558" s="7"/>
      <c r="BI558" s="7"/>
      <c r="BJ558" s="7"/>
      <c r="BK558" s="7"/>
      <c r="BL558" s="7"/>
      <c r="BM558" s="36"/>
      <c r="BN558" s="36"/>
      <c r="BO558" s="7"/>
      <c r="BP558" s="7"/>
      <c r="BQ558" s="7"/>
      <c r="BR558" s="7"/>
      <c r="BS558" s="7"/>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row>
    <row r="559">
      <c r="A559" s="7"/>
      <c r="B559" s="7"/>
      <c r="C559" s="7"/>
      <c r="D559" s="7"/>
      <c r="E559" s="7"/>
      <c r="F559" s="7"/>
      <c r="G559" s="7"/>
      <c r="H559" s="7"/>
      <c r="I559" s="7"/>
      <c r="J559" s="7"/>
      <c r="K559" s="7"/>
      <c r="L559" s="7"/>
      <c r="M559" s="33"/>
      <c r="N559" s="33"/>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34"/>
      <c r="AX559" s="7"/>
      <c r="AY559" s="7"/>
      <c r="AZ559" s="7"/>
      <c r="BA559" s="7"/>
      <c r="BB559" s="7"/>
      <c r="BC559" s="7"/>
      <c r="BD559" s="7"/>
      <c r="BE559" s="7"/>
      <c r="BF559" s="7"/>
      <c r="BG559" s="35"/>
      <c r="BH559" s="7"/>
      <c r="BI559" s="7"/>
      <c r="BJ559" s="7"/>
      <c r="BK559" s="7"/>
      <c r="BL559" s="7"/>
      <c r="BM559" s="36"/>
      <c r="BN559" s="36"/>
      <c r="BO559" s="7"/>
      <c r="BP559" s="7"/>
      <c r="BQ559" s="7"/>
      <c r="BR559" s="7"/>
      <c r="BS559" s="7"/>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row>
    <row r="560">
      <c r="A560" s="7"/>
      <c r="B560" s="7"/>
      <c r="C560" s="7"/>
      <c r="D560" s="7"/>
      <c r="E560" s="7"/>
      <c r="F560" s="7"/>
      <c r="G560" s="7"/>
      <c r="H560" s="7"/>
      <c r="I560" s="7"/>
      <c r="J560" s="7"/>
      <c r="K560" s="7"/>
      <c r="L560" s="7"/>
      <c r="M560" s="33"/>
      <c r="N560" s="33"/>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34"/>
      <c r="AX560" s="7"/>
      <c r="AY560" s="7"/>
      <c r="AZ560" s="7"/>
      <c r="BA560" s="7"/>
      <c r="BB560" s="7"/>
      <c r="BC560" s="7"/>
      <c r="BD560" s="7"/>
      <c r="BE560" s="7"/>
      <c r="BF560" s="7"/>
      <c r="BG560" s="35"/>
      <c r="BH560" s="7"/>
      <c r="BI560" s="7"/>
      <c r="BJ560" s="7"/>
      <c r="BK560" s="7"/>
      <c r="BL560" s="7"/>
      <c r="BM560" s="36"/>
      <c r="BN560" s="36"/>
      <c r="BO560" s="7"/>
      <c r="BP560" s="7"/>
      <c r="BQ560" s="7"/>
      <c r="BR560" s="7"/>
      <c r="BS560" s="7"/>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row>
    <row r="561">
      <c r="A561" s="7"/>
      <c r="B561" s="7"/>
      <c r="C561" s="7"/>
      <c r="D561" s="7"/>
      <c r="E561" s="7"/>
      <c r="F561" s="7"/>
      <c r="G561" s="7"/>
      <c r="H561" s="7"/>
      <c r="I561" s="7"/>
      <c r="J561" s="7"/>
      <c r="K561" s="7"/>
      <c r="L561" s="7"/>
      <c r="M561" s="33"/>
      <c r="N561" s="33"/>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34"/>
      <c r="AX561" s="7"/>
      <c r="AY561" s="7"/>
      <c r="AZ561" s="7"/>
      <c r="BA561" s="7"/>
      <c r="BB561" s="7"/>
      <c r="BC561" s="7"/>
      <c r="BD561" s="7"/>
      <c r="BE561" s="7"/>
      <c r="BF561" s="7"/>
      <c r="BG561" s="35"/>
      <c r="BH561" s="7"/>
      <c r="BI561" s="7"/>
      <c r="BJ561" s="7"/>
      <c r="BK561" s="7"/>
      <c r="BL561" s="7"/>
      <c r="BM561" s="36"/>
      <c r="BN561" s="36"/>
      <c r="BO561" s="7"/>
      <c r="BP561" s="7"/>
      <c r="BQ561" s="7"/>
      <c r="BR561" s="7"/>
      <c r="BS561" s="7"/>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row>
    <row r="562">
      <c r="A562" s="7"/>
      <c r="B562" s="7"/>
      <c r="C562" s="7"/>
      <c r="D562" s="7"/>
      <c r="E562" s="7"/>
      <c r="F562" s="7"/>
      <c r="G562" s="7"/>
      <c r="H562" s="7"/>
      <c r="I562" s="7"/>
      <c r="J562" s="7"/>
      <c r="K562" s="7"/>
      <c r="L562" s="7"/>
      <c r="M562" s="33"/>
      <c r="N562" s="33"/>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34"/>
      <c r="AX562" s="7"/>
      <c r="AY562" s="7"/>
      <c r="AZ562" s="7"/>
      <c r="BA562" s="7"/>
      <c r="BB562" s="7"/>
      <c r="BC562" s="7"/>
      <c r="BD562" s="7"/>
      <c r="BE562" s="7"/>
      <c r="BF562" s="7"/>
      <c r="BG562" s="35"/>
      <c r="BH562" s="7"/>
      <c r="BI562" s="7"/>
      <c r="BJ562" s="7"/>
      <c r="BK562" s="7"/>
      <c r="BL562" s="7"/>
      <c r="BM562" s="36"/>
      <c r="BN562" s="36"/>
      <c r="BO562" s="7"/>
      <c r="BP562" s="7"/>
      <c r="BQ562" s="7"/>
      <c r="BR562" s="7"/>
      <c r="BS562" s="7"/>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row>
    <row r="563">
      <c r="A563" s="7"/>
      <c r="B563" s="7"/>
      <c r="C563" s="7"/>
      <c r="D563" s="7"/>
      <c r="E563" s="7"/>
      <c r="F563" s="7"/>
      <c r="G563" s="7"/>
      <c r="H563" s="7"/>
      <c r="I563" s="7"/>
      <c r="J563" s="7"/>
      <c r="K563" s="7"/>
      <c r="L563" s="7"/>
      <c r="M563" s="33"/>
      <c r="N563" s="33"/>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34"/>
      <c r="AX563" s="7"/>
      <c r="AY563" s="7"/>
      <c r="AZ563" s="7"/>
      <c r="BA563" s="7"/>
      <c r="BB563" s="7"/>
      <c r="BC563" s="7"/>
      <c r="BD563" s="7"/>
      <c r="BE563" s="7"/>
      <c r="BF563" s="7"/>
      <c r="BG563" s="35"/>
      <c r="BH563" s="7"/>
      <c r="BI563" s="7"/>
      <c r="BJ563" s="7"/>
      <c r="BK563" s="7"/>
      <c r="BL563" s="7"/>
      <c r="BM563" s="36"/>
      <c r="BN563" s="36"/>
      <c r="BO563" s="7"/>
      <c r="BP563" s="7"/>
      <c r="BQ563" s="7"/>
      <c r="BR563" s="7"/>
      <c r="BS563" s="7"/>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row>
    <row r="564">
      <c r="A564" s="7"/>
      <c r="B564" s="7"/>
      <c r="C564" s="7"/>
      <c r="D564" s="7"/>
      <c r="E564" s="7"/>
      <c r="F564" s="7"/>
      <c r="G564" s="7"/>
      <c r="H564" s="7"/>
      <c r="I564" s="7"/>
      <c r="J564" s="7"/>
      <c r="K564" s="7"/>
      <c r="L564" s="7"/>
      <c r="M564" s="33"/>
      <c r="N564" s="33"/>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34"/>
      <c r="AX564" s="7"/>
      <c r="AY564" s="7"/>
      <c r="AZ564" s="7"/>
      <c r="BA564" s="7"/>
      <c r="BB564" s="7"/>
      <c r="BC564" s="7"/>
      <c r="BD564" s="7"/>
      <c r="BE564" s="7"/>
      <c r="BF564" s="7"/>
      <c r="BG564" s="35"/>
      <c r="BH564" s="7"/>
      <c r="BI564" s="7"/>
      <c r="BJ564" s="7"/>
      <c r="BK564" s="7"/>
      <c r="BL564" s="7"/>
      <c r="BM564" s="36"/>
      <c r="BN564" s="36"/>
      <c r="BO564" s="7"/>
      <c r="BP564" s="7"/>
      <c r="BQ564" s="7"/>
      <c r="BR564" s="7"/>
      <c r="BS564" s="7"/>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row>
    <row r="565">
      <c r="A565" s="7"/>
      <c r="B565" s="7"/>
      <c r="C565" s="7"/>
      <c r="D565" s="7"/>
      <c r="E565" s="7"/>
      <c r="F565" s="7"/>
      <c r="G565" s="7"/>
      <c r="H565" s="7"/>
      <c r="I565" s="7"/>
      <c r="J565" s="7"/>
      <c r="K565" s="7"/>
      <c r="L565" s="7"/>
      <c r="M565" s="33"/>
      <c r="N565" s="33"/>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34"/>
      <c r="AX565" s="7"/>
      <c r="AY565" s="7"/>
      <c r="AZ565" s="7"/>
      <c r="BA565" s="7"/>
      <c r="BB565" s="7"/>
      <c r="BC565" s="7"/>
      <c r="BD565" s="7"/>
      <c r="BE565" s="7"/>
      <c r="BF565" s="7"/>
      <c r="BG565" s="35"/>
      <c r="BH565" s="7"/>
      <c r="BI565" s="7"/>
      <c r="BJ565" s="7"/>
      <c r="BK565" s="7"/>
      <c r="BL565" s="7"/>
      <c r="BM565" s="36"/>
      <c r="BN565" s="36"/>
      <c r="BO565" s="7"/>
      <c r="BP565" s="7"/>
      <c r="BQ565" s="7"/>
      <c r="BR565" s="7"/>
      <c r="BS565" s="7"/>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row>
    <row r="566">
      <c r="A566" s="7"/>
      <c r="B566" s="7"/>
      <c r="C566" s="7"/>
      <c r="D566" s="7"/>
      <c r="E566" s="7"/>
      <c r="F566" s="7"/>
      <c r="G566" s="7"/>
      <c r="H566" s="7"/>
      <c r="I566" s="7"/>
      <c r="J566" s="7"/>
      <c r="K566" s="7"/>
      <c r="L566" s="7"/>
      <c r="M566" s="33"/>
      <c r="N566" s="33"/>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34"/>
      <c r="AX566" s="7"/>
      <c r="AY566" s="7"/>
      <c r="AZ566" s="7"/>
      <c r="BA566" s="7"/>
      <c r="BB566" s="7"/>
      <c r="BC566" s="7"/>
      <c r="BD566" s="7"/>
      <c r="BE566" s="7"/>
      <c r="BF566" s="7"/>
      <c r="BG566" s="35"/>
      <c r="BH566" s="7"/>
      <c r="BI566" s="7"/>
      <c r="BJ566" s="7"/>
      <c r="BK566" s="7"/>
      <c r="BL566" s="7"/>
      <c r="BM566" s="36"/>
      <c r="BN566" s="36"/>
      <c r="BO566" s="7"/>
      <c r="BP566" s="7"/>
      <c r="BQ566" s="7"/>
      <c r="BR566" s="7"/>
      <c r="BS566" s="7"/>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row>
    <row r="567">
      <c r="A567" s="7"/>
      <c r="B567" s="7"/>
      <c r="C567" s="7"/>
      <c r="D567" s="7"/>
      <c r="E567" s="7"/>
      <c r="F567" s="7"/>
      <c r="G567" s="7"/>
      <c r="H567" s="7"/>
      <c r="I567" s="7"/>
      <c r="J567" s="7"/>
      <c r="K567" s="7"/>
      <c r="L567" s="7"/>
      <c r="M567" s="33"/>
      <c r="N567" s="33"/>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34"/>
      <c r="AX567" s="7"/>
      <c r="AY567" s="7"/>
      <c r="AZ567" s="7"/>
      <c r="BA567" s="7"/>
      <c r="BB567" s="7"/>
      <c r="BC567" s="7"/>
      <c r="BD567" s="7"/>
      <c r="BE567" s="7"/>
      <c r="BF567" s="7"/>
      <c r="BG567" s="35"/>
      <c r="BH567" s="7"/>
      <c r="BI567" s="7"/>
      <c r="BJ567" s="7"/>
      <c r="BK567" s="7"/>
      <c r="BL567" s="7"/>
      <c r="BM567" s="36"/>
      <c r="BN567" s="36"/>
      <c r="BO567" s="7"/>
      <c r="BP567" s="7"/>
      <c r="BQ567" s="7"/>
      <c r="BR567" s="7"/>
      <c r="BS567" s="7"/>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row>
    <row r="568">
      <c r="A568" s="7"/>
      <c r="B568" s="7"/>
      <c r="C568" s="7"/>
      <c r="D568" s="7"/>
      <c r="E568" s="7"/>
      <c r="F568" s="7"/>
      <c r="G568" s="7"/>
      <c r="H568" s="7"/>
      <c r="I568" s="7"/>
      <c r="J568" s="7"/>
      <c r="K568" s="7"/>
      <c r="L568" s="7"/>
      <c r="M568" s="33"/>
      <c r="N568" s="33"/>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34"/>
      <c r="AX568" s="7"/>
      <c r="AY568" s="7"/>
      <c r="AZ568" s="7"/>
      <c r="BA568" s="7"/>
      <c r="BB568" s="7"/>
      <c r="BC568" s="7"/>
      <c r="BD568" s="7"/>
      <c r="BE568" s="7"/>
      <c r="BF568" s="7"/>
      <c r="BG568" s="35"/>
      <c r="BH568" s="7"/>
      <c r="BI568" s="7"/>
      <c r="BJ568" s="7"/>
      <c r="BK568" s="7"/>
      <c r="BL568" s="7"/>
      <c r="BM568" s="36"/>
      <c r="BN568" s="36"/>
      <c r="BO568" s="7"/>
      <c r="BP568" s="7"/>
      <c r="BQ568" s="7"/>
      <c r="BR568" s="7"/>
      <c r="BS568" s="7"/>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row>
    <row r="569">
      <c r="A569" s="7"/>
      <c r="B569" s="7"/>
      <c r="C569" s="7"/>
      <c r="D569" s="7"/>
      <c r="E569" s="7"/>
      <c r="F569" s="7"/>
      <c r="G569" s="7"/>
      <c r="H569" s="7"/>
      <c r="I569" s="7"/>
      <c r="J569" s="7"/>
      <c r="K569" s="7"/>
      <c r="L569" s="7"/>
      <c r="M569" s="33"/>
      <c r="N569" s="33"/>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34"/>
      <c r="AX569" s="7"/>
      <c r="AY569" s="7"/>
      <c r="AZ569" s="7"/>
      <c r="BA569" s="7"/>
      <c r="BB569" s="7"/>
      <c r="BC569" s="7"/>
      <c r="BD569" s="7"/>
      <c r="BE569" s="7"/>
      <c r="BF569" s="7"/>
      <c r="BG569" s="35"/>
      <c r="BH569" s="7"/>
      <c r="BI569" s="7"/>
      <c r="BJ569" s="7"/>
      <c r="BK569" s="7"/>
      <c r="BL569" s="7"/>
      <c r="BM569" s="36"/>
      <c r="BN569" s="36"/>
      <c r="BO569" s="7"/>
      <c r="BP569" s="7"/>
      <c r="BQ569" s="7"/>
      <c r="BR569" s="7"/>
      <c r="BS569" s="7"/>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row>
    <row r="570">
      <c r="A570" s="7"/>
      <c r="B570" s="7"/>
      <c r="C570" s="7"/>
      <c r="D570" s="7"/>
      <c r="E570" s="7"/>
      <c r="F570" s="7"/>
      <c r="G570" s="7"/>
      <c r="H570" s="7"/>
      <c r="I570" s="7"/>
      <c r="J570" s="7"/>
      <c r="K570" s="7"/>
      <c r="L570" s="7"/>
      <c r="M570" s="33"/>
      <c r="N570" s="33"/>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34"/>
      <c r="AX570" s="7"/>
      <c r="AY570" s="7"/>
      <c r="AZ570" s="7"/>
      <c r="BA570" s="7"/>
      <c r="BB570" s="7"/>
      <c r="BC570" s="7"/>
      <c r="BD570" s="7"/>
      <c r="BE570" s="7"/>
      <c r="BF570" s="7"/>
      <c r="BG570" s="35"/>
      <c r="BH570" s="7"/>
      <c r="BI570" s="7"/>
      <c r="BJ570" s="7"/>
      <c r="BK570" s="7"/>
      <c r="BL570" s="7"/>
      <c r="BM570" s="36"/>
      <c r="BN570" s="36"/>
      <c r="BO570" s="7"/>
      <c r="BP570" s="7"/>
      <c r="BQ570" s="7"/>
      <c r="BR570" s="7"/>
      <c r="BS570" s="7"/>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row>
    <row r="571">
      <c r="A571" s="7"/>
      <c r="B571" s="7"/>
      <c r="C571" s="7"/>
      <c r="D571" s="7"/>
      <c r="E571" s="7"/>
      <c r="F571" s="7"/>
      <c r="G571" s="7"/>
      <c r="H571" s="7"/>
      <c r="I571" s="7"/>
      <c r="J571" s="7"/>
      <c r="K571" s="7"/>
      <c r="L571" s="7"/>
      <c r="M571" s="33"/>
      <c r="N571" s="33"/>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34"/>
      <c r="AX571" s="7"/>
      <c r="AY571" s="7"/>
      <c r="AZ571" s="7"/>
      <c r="BA571" s="7"/>
      <c r="BB571" s="7"/>
      <c r="BC571" s="7"/>
      <c r="BD571" s="7"/>
      <c r="BE571" s="7"/>
      <c r="BF571" s="7"/>
      <c r="BG571" s="35"/>
      <c r="BH571" s="7"/>
      <c r="BI571" s="7"/>
      <c r="BJ571" s="7"/>
      <c r="BK571" s="7"/>
      <c r="BL571" s="7"/>
      <c r="BM571" s="36"/>
      <c r="BN571" s="36"/>
      <c r="BO571" s="7"/>
      <c r="BP571" s="7"/>
      <c r="BQ571" s="7"/>
      <c r="BR571" s="7"/>
      <c r="BS571" s="7"/>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row>
    <row r="572">
      <c r="A572" s="7"/>
      <c r="B572" s="7"/>
      <c r="C572" s="7"/>
      <c r="D572" s="7"/>
      <c r="E572" s="7"/>
      <c r="F572" s="7"/>
      <c r="G572" s="7"/>
      <c r="H572" s="7"/>
      <c r="I572" s="7"/>
      <c r="J572" s="7"/>
      <c r="K572" s="7"/>
      <c r="L572" s="7"/>
      <c r="M572" s="33"/>
      <c r="N572" s="33"/>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34"/>
      <c r="AX572" s="7"/>
      <c r="AY572" s="7"/>
      <c r="AZ572" s="7"/>
      <c r="BA572" s="7"/>
      <c r="BB572" s="7"/>
      <c r="BC572" s="7"/>
      <c r="BD572" s="7"/>
      <c r="BE572" s="7"/>
      <c r="BF572" s="7"/>
      <c r="BG572" s="35"/>
      <c r="BH572" s="7"/>
      <c r="BI572" s="7"/>
      <c r="BJ572" s="7"/>
      <c r="BK572" s="7"/>
      <c r="BL572" s="7"/>
      <c r="BM572" s="36"/>
      <c r="BN572" s="36"/>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row>
    <row r="573">
      <c r="A573" s="7"/>
      <c r="B573" s="7"/>
      <c r="C573" s="7"/>
      <c r="D573" s="7"/>
      <c r="E573" s="7"/>
      <c r="F573" s="7"/>
      <c r="G573" s="7"/>
      <c r="H573" s="7"/>
      <c r="I573" s="7"/>
      <c r="J573" s="7"/>
      <c r="K573" s="7"/>
      <c r="L573" s="7"/>
      <c r="M573" s="33"/>
      <c r="N573" s="33"/>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34"/>
      <c r="AX573" s="7"/>
      <c r="AY573" s="7"/>
      <c r="AZ573" s="7"/>
      <c r="BA573" s="7"/>
      <c r="BB573" s="7"/>
      <c r="BC573" s="7"/>
      <c r="BD573" s="7"/>
      <c r="BE573" s="7"/>
      <c r="BF573" s="7"/>
      <c r="BG573" s="35"/>
      <c r="BH573" s="7"/>
      <c r="BI573" s="7"/>
      <c r="BJ573" s="7"/>
      <c r="BK573" s="7"/>
      <c r="BL573" s="7"/>
      <c r="BM573" s="36"/>
      <c r="BN573" s="36"/>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row>
    <row r="574">
      <c r="A574" s="7"/>
      <c r="B574" s="7"/>
      <c r="C574" s="7"/>
      <c r="D574" s="7"/>
      <c r="E574" s="7"/>
      <c r="F574" s="7"/>
      <c r="G574" s="7"/>
      <c r="H574" s="7"/>
      <c r="I574" s="7"/>
      <c r="J574" s="7"/>
      <c r="K574" s="7"/>
      <c r="L574" s="7"/>
      <c r="M574" s="33"/>
      <c r="N574" s="33"/>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34"/>
      <c r="AX574" s="7"/>
      <c r="AY574" s="7"/>
      <c r="AZ574" s="7"/>
      <c r="BA574" s="7"/>
      <c r="BB574" s="7"/>
      <c r="BC574" s="7"/>
      <c r="BD574" s="7"/>
      <c r="BE574" s="7"/>
      <c r="BF574" s="7"/>
      <c r="BG574" s="35"/>
      <c r="BH574" s="7"/>
      <c r="BI574" s="7"/>
      <c r="BJ574" s="7"/>
      <c r="BK574" s="7"/>
      <c r="BL574" s="7"/>
      <c r="BM574" s="36"/>
      <c r="BN574" s="36"/>
      <c r="BO574" s="7"/>
      <c r="BP574" s="7"/>
      <c r="BQ574" s="7"/>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row>
    <row r="575">
      <c r="A575" s="7"/>
      <c r="B575" s="7"/>
      <c r="C575" s="7"/>
      <c r="D575" s="7"/>
      <c r="E575" s="7"/>
      <c r="F575" s="7"/>
      <c r="G575" s="7"/>
      <c r="H575" s="7"/>
      <c r="I575" s="7"/>
      <c r="J575" s="7"/>
      <c r="K575" s="7"/>
      <c r="L575" s="7"/>
      <c r="M575" s="33"/>
      <c r="N575" s="33"/>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34"/>
      <c r="AX575" s="7"/>
      <c r="AY575" s="7"/>
      <c r="AZ575" s="7"/>
      <c r="BA575" s="7"/>
      <c r="BB575" s="7"/>
      <c r="BC575" s="7"/>
      <c r="BD575" s="7"/>
      <c r="BE575" s="7"/>
      <c r="BF575" s="7"/>
      <c r="BG575" s="35"/>
      <c r="BH575" s="7"/>
      <c r="BI575" s="7"/>
      <c r="BJ575" s="7"/>
      <c r="BK575" s="7"/>
      <c r="BL575" s="7"/>
      <c r="BM575" s="36"/>
      <c r="BN575" s="36"/>
      <c r="BO575" s="7"/>
      <c r="BP575" s="7"/>
      <c r="BQ575" s="7"/>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row>
    <row r="576">
      <c r="A576" s="7"/>
      <c r="B576" s="7"/>
      <c r="C576" s="7"/>
      <c r="D576" s="7"/>
      <c r="E576" s="7"/>
      <c r="F576" s="7"/>
      <c r="G576" s="7"/>
      <c r="H576" s="7"/>
      <c r="I576" s="7"/>
      <c r="J576" s="7"/>
      <c r="K576" s="7"/>
      <c r="L576" s="7"/>
      <c r="M576" s="33"/>
      <c r="N576" s="33"/>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34"/>
      <c r="AX576" s="7"/>
      <c r="AY576" s="7"/>
      <c r="AZ576" s="7"/>
      <c r="BA576" s="7"/>
      <c r="BB576" s="7"/>
      <c r="BC576" s="7"/>
      <c r="BD576" s="7"/>
      <c r="BE576" s="7"/>
      <c r="BF576" s="7"/>
      <c r="BG576" s="35"/>
      <c r="BH576" s="7"/>
      <c r="BI576" s="7"/>
      <c r="BJ576" s="7"/>
      <c r="BK576" s="7"/>
      <c r="BL576" s="7"/>
      <c r="BM576" s="36"/>
      <c r="BN576" s="36"/>
      <c r="BO576" s="7"/>
      <c r="BP576" s="7"/>
      <c r="BQ576" s="7"/>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row>
    <row r="577">
      <c r="A577" s="7"/>
      <c r="B577" s="7"/>
      <c r="C577" s="7"/>
      <c r="D577" s="7"/>
      <c r="E577" s="7"/>
      <c r="F577" s="7"/>
      <c r="G577" s="7"/>
      <c r="H577" s="7"/>
      <c r="I577" s="7"/>
      <c r="J577" s="7"/>
      <c r="K577" s="7"/>
      <c r="L577" s="7"/>
      <c r="M577" s="33"/>
      <c r="N577" s="33"/>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34"/>
      <c r="AX577" s="7"/>
      <c r="AY577" s="7"/>
      <c r="AZ577" s="7"/>
      <c r="BA577" s="7"/>
      <c r="BB577" s="7"/>
      <c r="BC577" s="7"/>
      <c r="BD577" s="7"/>
      <c r="BE577" s="7"/>
      <c r="BF577" s="7"/>
      <c r="BG577" s="35"/>
      <c r="BH577" s="7"/>
      <c r="BI577" s="7"/>
      <c r="BJ577" s="7"/>
      <c r="BK577" s="7"/>
      <c r="BL577" s="7"/>
      <c r="BM577" s="36"/>
      <c r="BN577" s="36"/>
      <c r="BO577" s="7"/>
      <c r="BP577" s="7"/>
      <c r="BQ577" s="7"/>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row>
    <row r="578">
      <c r="A578" s="7"/>
      <c r="B578" s="7"/>
      <c r="C578" s="7"/>
      <c r="D578" s="7"/>
      <c r="E578" s="7"/>
      <c r="F578" s="7"/>
      <c r="G578" s="7"/>
      <c r="H578" s="7"/>
      <c r="I578" s="7"/>
      <c r="J578" s="7"/>
      <c r="K578" s="7"/>
      <c r="L578" s="7"/>
      <c r="M578" s="33"/>
      <c r="N578" s="33"/>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34"/>
      <c r="AX578" s="7"/>
      <c r="AY578" s="7"/>
      <c r="AZ578" s="7"/>
      <c r="BA578" s="7"/>
      <c r="BB578" s="7"/>
      <c r="BC578" s="7"/>
      <c r="BD578" s="7"/>
      <c r="BE578" s="7"/>
      <c r="BF578" s="7"/>
      <c r="BG578" s="35"/>
      <c r="BH578" s="7"/>
      <c r="BI578" s="7"/>
      <c r="BJ578" s="7"/>
      <c r="BK578" s="7"/>
      <c r="BL578" s="7"/>
      <c r="BM578" s="36"/>
      <c r="BN578" s="36"/>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row>
    <row r="579">
      <c r="A579" s="7"/>
      <c r="B579" s="7"/>
      <c r="C579" s="7"/>
      <c r="D579" s="7"/>
      <c r="E579" s="7"/>
      <c r="F579" s="7"/>
      <c r="G579" s="7"/>
      <c r="H579" s="7"/>
      <c r="I579" s="7"/>
      <c r="J579" s="7"/>
      <c r="K579" s="7"/>
      <c r="L579" s="7"/>
      <c r="M579" s="33"/>
      <c r="N579" s="33"/>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34"/>
      <c r="AX579" s="7"/>
      <c r="AY579" s="7"/>
      <c r="AZ579" s="7"/>
      <c r="BA579" s="7"/>
      <c r="BB579" s="7"/>
      <c r="BC579" s="7"/>
      <c r="BD579" s="7"/>
      <c r="BE579" s="7"/>
      <c r="BF579" s="7"/>
      <c r="BG579" s="35"/>
      <c r="BH579" s="7"/>
      <c r="BI579" s="7"/>
      <c r="BJ579" s="7"/>
      <c r="BK579" s="7"/>
      <c r="BL579" s="7"/>
      <c r="BM579" s="36"/>
      <c r="BN579" s="36"/>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row>
    <row r="580">
      <c r="A580" s="7"/>
      <c r="B580" s="7"/>
      <c r="C580" s="7"/>
      <c r="D580" s="7"/>
      <c r="E580" s="7"/>
      <c r="F580" s="7"/>
      <c r="G580" s="7"/>
      <c r="H580" s="7"/>
      <c r="I580" s="7"/>
      <c r="J580" s="7"/>
      <c r="K580" s="7"/>
      <c r="L580" s="7"/>
      <c r="M580" s="33"/>
      <c r="N580" s="33"/>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34"/>
      <c r="AX580" s="7"/>
      <c r="AY580" s="7"/>
      <c r="AZ580" s="7"/>
      <c r="BA580" s="7"/>
      <c r="BB580" s="7"/>
      <c r="BC580" s="7"/>
      <c r="BD580" s="7"/>
      <c r="BE580" s="7"/>
      <c r="BF580" s="7"/>
      <c r="BG580" s="35"/>
      <c r="BH580" s="7"/>
      <c r="BI580" s="7"/>
      <c r="BJ580" s="7"/>
      <c r="BK580" s="7"/>
      <c r="BL580" s="7"/>
      <c r="BM580" s="36"/>
      <c r="BN580" s="36"/>
      <c r="BO580" s="7"/>
      <c r="BP580" s="7"/>
      <c r="BQ580" s="7"/>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row>
    <row r="581">
      <c r="A581" s="7"/>
      <c r="B581" s="7"/>
      <c r="C581" s="7"/>
      <c r="D581" s="7"/>
      <c r="E581" s="7"/>
      <c r="F581" s="7"/>
      <c r="G581" s="7"/>
      <c r="H581" s="7"/>
      <c r="I581" s="7"/>
      <c r="J581" s="7"/>
      <c r="K581" s="7"/>
      <c r="L581" s="7"/>
      <c r="M581" s="33"/>
      <c r="N581" s="33"/>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34"/>
      <c r="AX581" s="7"/>
      <c r="AY581" s="7"/>
      <c r="AZ581" s="7"/>
      <c r="BA581" s="7"/>
      <c r="BB581" s="7"/>
      <c r="BC581" s="7"/>
      <c r="BD581" s="7"/>
      <c r="BE581" s="7"/>
      <c r="BF581" s="7"/>
      <c r="BG581" s="35"/>
      <c r="BH581" s="7"/>
      <c r="BI581" s="7"/>
      <c r="BJ581" s="7"/>
      <c r="BK581" s="7"/>
      <c r="BL581" s="7"/>
      <c r="BM581" s="36"/>
      <c r="BN581" s="36"/>
      <c r="BO581" s="7"/>
      <c r="BP581" s="7"/>
      <c r="BQ581" s="7"/>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row>
    <row r="582">
      <c r="A582" s="7"/>
      <c r="B582" s="7"/>
      <c r="C582" s="7"/>
      <c r="D582" s="7"/>
      <c r="E582" s="7"/>
      <c r="F582" s="7"/>
      <c r="G582" s="7"/>
      <c r="H582" s="7"/>
      <c r="I582" s="7"/>
      <c r="J582" s="7"/>
      <c r="K582" s="7"/>
      <c r="L582" s="7"/>
      <c r="M582" s="33"/>
      <c r="N582" s="33"/>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34"/>
      <c r="AX582" s="7"/>
      <c r="AY582" s="7"/>
      <c r="AZ582" s="7"/>
      <c r="BA582" s="7"/>
      <c r="BB582" s="7"/>
      <c r="BC582" s="7"/>
      <c r="BD582" s="7"/>
      <c r="BE582" s="7"/>
      <c r="BF582" s="7"/>
      <c r="BG582" s="35"/>
      <c r="BH582" s="7"/>
      <c r="BI582" s="7"/>
      <c r="BJ582" s="7"/>
      <c r="BK582" s="7"/>
      <c r="BL582" s="7"/>
      <c r="BM582" s="36"/>
      <c r="BN582" s="36"/>
      <c r="BO582" s="7"/>
      <c r="BP582" s="7"/>
      <c r="BQ582" s="7"/>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row>
    <row r="583">
      <c r="A583" s="7"/>
      <c r="B583" s="7"/>
      <c r="C583" s="7"/>
      <c r="D583" s="7"/>
      <c r="E583" s="7"/>
      <c r="F583" s="7"/>
      <c r="G583" s="7"/>
      <c r="H583" s="7"/>
      <c r="I583" s="7"/>
      <c r="J583" s="7"/>
      <c r="K583" s="7"/>
      <c r="L583" s="7"/>
      <c r="M583" s="33"/>
      <c r="N583" s="33"/>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34"/>
      <c r="AX583" s="7"/>
      <c r="AY583" s="7"/>
      <c r="AZ583" s="7"/>
      <c r="BA583" s="7"/>
      <c r="BB583" s="7"/>
      <c r="BC583" s="7"/>
      <c r="BD583" s="7"/>
      <c r="BE583" s="7"/>
      <c r="BF583" s="7"/>
      <c r="BG583" s="35"/>
      <c r="BH583" s="7"/>
      <c r="BI583" s="7"/>
      <c r="BJ583" s="7"/>
      <c r="BK583" s="7"/>
      <c r="BL583" s="7"/>
      <c r="BM583" s="36"/>
      <c r="BN583" s="36"/>
      <c r="BO583" s="7"/>
      <c r="BP583" s="7"/>
      <c r="BQ583" s="7"/>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row>
    <row r="584">
      <c r="A584" s="7"/>
      <c r="B584" s="7"/>
      <c r="C584" s="7"/>
      <c r="D584" s="7"/>
      <c r="E584" s="7"/>
      <c r="F584" s="7"/>
      <c r="G584" s="7"/>
      <c r="H584" s="7"/>
      <c r="I584" s="7"/>
      <c r="J584" s="7"/>
      <c r="K584" s="7"/>
      <c r="L584" s="7"/>
      <c r="M584" s="33"/>
      <c r="N584" s="33"/>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34"/>
      <c r="AX584" s="7"/>
      <c r="AY584" s="7"/>
      <c r="AZ584" s="7"/>
      <c r="BA584" s="7"/>
      <c r="BB584" s="7"/>
      <c r="BC584" s="7"/>
      <c r="BD584" s="7"/>
      <c r="BE584" s="7"/>
      <c r="BF584" s="7"/>
      <c r="BG584" s="35"/>
      <c r="BH584" s="7"/>
      <c r="BI584" s="7"/>
      <c r="BJ584" s="7"/>
      <c r="BK584" s="7"/>
      <c r="BL584" s="7"/>
      <c r="BM584" s="36"/>
      <c r="BN584" s="36"/>
      <c r="BO584" s="7"/>
      <c r="BP584" s="7"/>
      <c r="BQ584" s="7"/>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row>
    <row r="585">
      <c r="A585" s="7"/>
      <c r="B585" s="7"/>
      <c r="C585" s="7"/>
      <c r="D585" s="7"/>
      <c r="E585" s="7"/>
      <c r="F585" s="7"/>
      <c r="G585" s="7"/>
      <c r="H585" s="7"/>
      <c r="I585" s="7"/>
      <c r="J585" s="7"/>
      <c r="K585" s="7"/>
      <c r="L585" s="7"/>
      <c r="M585" s="33"/>
      <c r="N585" s="33"/>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34"/>
      <c r="AX585" s="7"/>
      <c r="AY585" s="7"/>
      <c r="AZ585" s="7"/>
      <c r="BA585" s="7"/>
      <c r="BB585" s="7"/>
      <c r="BC585" s="7"/>
      <c r="BD585" s="7"/>
      <c r="BE585" s="7"/>
      <c r="BF585" s="7"/>
      <c r="BG585" s="35"/>
      <c r="BH585" s="7"/>
      <c r="BI585" s="7"/>
      <c r="BJ585" s="7"/>
      <c r="BK585" s="7"/>
      <c r="BL585" s="7"/>
      <c r="BM585" s="36"/>
      <c r="BN585" s="36"/>
      <c r="BO585" s="7"/>
      <c r="BP585" s="7"/>
      <c r="BQ585" s="7"/>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row>
    <row r="586">
      <c r="A586" s="7"/>
      <c r="B586" s="7"/>
      <c r="C586" s="7"/>
      <c r="D586" s="7"/>
      <c r="E586" s="7"/>
      <c r="F586" s="7"/>
      <c r="G586" s="7"/>
      <c r="H586" s="7"/>
      <c r="I586" s="7"/>
      <c r="J586" s="7"/>
      <c r="K586" s="7"/>
      <c r="L586" s="7"/>
      <c r="M586" s="33"/>
      <c r="N586" s="33"/>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34"/>
      <c r="AX586" s="7"/>
      <c r="AY586" s="7"/>
      <c r="AZ586" s="7"/>
      <c r="BA586" s="7"/>
      <c r="BB586" s="7"/>
      <c r="BC586" s="7"/>
      <c r="BD586" s="7"/>
      <c r="BE586" s="7"/>
      <c r="BF586" s="7"/>
      <c r="BG586" s="35"/>
      <c r="BH586" s="7"/>
      <c r="BI586" s="7"/>
      <c r="BJ586" s="7"/>
      <c r="BK586" s="7"/>
      <c r="BL586" s="7"/>
      <c r="BM586" s="36"/>
      <c r="BN586" s="36"/>
      <c r="BO586" s="7"/>
      <c r="BP586" s="7"/>
      <c r="BQ586" s="7"/>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row>
    <row r="587">
      <c r="A587" s="7"/>
      <c r="B587" s="7"/>
      <c r="C587" s="7"/>
      <c r="D587" s="7"/>
      <c r="E587" s="7"/>
      <c r="F587" s="7"/>
      <c r="G587" s="7"/>
      <c r="H587" s="7"/>
      <c r="I587" s="7"/>
      <c r="J587" s="7"/>
      <c r="K587" s="7"/>
      <c r="L587" s="7"/>
      <c r="M587" s="33"/>
      <c r="N587" s="33"/>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34"/>
      <c r="AX587" s="7"/>
      <c r="AY587" s="7"/>
      <c r="AZ587" s="7"/>
      <c r="BA587" s="7"/>
      <c r="BB587" s="7"/>
      <c r="BC587" s="7"/>
      <c r="BD587" s="7"/>
      <c r="BE587" s="7"/>
      <c r="BF587" s="7"/>
      <c r="BG587" s="35"/>
      <c r="BH587" s="7"/>
      <c r="BI587" s="7"/>
      <c r="BJ587" s="7"/>
      <c r="BK587" s="7"/>
      <c r="BL587" s="7"/>
      <c r="BM587" s="36"/>
      <c r="BN587" s="36"/>
      <c r="BO587" s="7"/>
      <c r="BP587" s="7"/>
      <c r="BQ587" s="7"/>
      <c r="BR587" s="7"/>
      <c r="BS587" s="7"/>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row>
    <row r="588">
      <c r="A588" s="7"/>
      <c r="B588" s="7"/>
      <c r="C588" s="7"/>
      <c r="D588" s="7"/>
      <c r="E588" s="7"/>
      <c r="F588" s="7"/>
      <c r="G588" s="7"/>
      <c r="H588" s="7"/>
      <c r="I588" s="7"/>
      <c r="J588" s="7"/>
      <c r="K588" s="7"/>
      <c r="L588" s="7"/>
      <c r="M588" s="33"/>
      <c r="N588" s="33"/>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34"/>
      <c r="AX588" s="7"/>
      <c r="AY588" s="7"/>
      <c r="AZ588" s="7"/>
      <c r="BA588" s="7"/>
      <c r="BB588" s="7"/>
      <c r="BC588" s="7"/>
      <c r="BD588" s="7"/>
      <c r="BE588" s="7"/>
      <c r="BF588" s="7"/>
      <c r="BG588" s="35"/>
      <c r="BH588" s="7"/>
      <c r="BI588" s="7"/>
      <c r="BJ588" s="7"/>
      <c r="BK588" s="7"/>
      <c r="BL588" s="7"/>
      <c r="BM588" s="36"/>
      <c r="BN588" s="36"/>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row>
    <row r="589">
      <c r="A589" s="7"/>
      <c r="B589" s="7"/>
      <c r="C589" s="7"/>
      <c r="D589" s="7"/>
      <c r="E589" s="7"/>
      <c r="F589" s="7"/>
      <c r="G589" s="7"/>
      <c r="H589" s="7"/>
      <c r="I589" s="7"/>
      <c r="J589" s="7"/>
      <c r="K589" s="7"/>
      <c r="L589" s="7"/>
      <c r="M589" s="33"/>
      <c r="N589" s="33"/>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34"/>
      <c r="AX589" s="7"/>
      <c r="AY589" s="7"/>
      <c r="AZ589" s="7"/>
      <c r="BA589" s="7"/>
      <c r="BB589" s="7"/>
      <c r="BC589" s="7"/>
      <c r="BD589" s="7"/>
      <c r="BE589" s="7"/>
      <c r="BF589" s="7"/>
      <c r="BG589" s="35"/>
      <c r="BH589" s="7"/>
      <c r="BI589" s="7"/>
      <c r="BJ589" s="7"/>
      <c r="BK589" s="7"/>
      <c r="BL589" s="7"/>
      <c r="BM589" s="36"/>
      <c r="BN589" s="36"/>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row>
    <row r="590">
      <c r="A590" s="7"/>
      <c r="B590" s="7"/>
      <c r="C590" s="7"/>
      <c r="D590" s="7"/>
      <c r="E590" s="7"/>
      <c r="F590" s="7"/>
      <c r="G590" s="7"/>
      <c r="H590" s="7"/>
      <c r="I590" s="7"/>
      <c r="J590" s="7"/>
      <c r="K590" s="7"/>
      <c r="L590" s="7"/>
      <c r="M590" s="33"/>
      <c r="N590" s="33"/>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34"/>
      <c r="AX590" s="7"/>
      <c r="AY590" s="7"/>
      <c r="AZ590" s="7"/>
      <c r="BA590" s="7"/>
      <c r="BB590" s="7"/>
      <c r="BC590" s="7"/>
      <c r="BD590" s="7"/>
      <c r="BE590" s="7"/>
      <c r="BF590" s="7"/>
      <c r="BG590" s="35"/>
      <c r="BH590" s="7"/>
      <c r="BI590" s="7"/>
      <c r="BJ590" s="7"/>
      <c r="BK590" s="7"/>
      <c r="BL590" s="7"/>
      <c r="BM590" s="36"/>
      <c r="BN590" s="36"/>
      <c r="BO590" s="7"/>
      <c r="BP590" s="7"/>
      <c r="BQ590" s="7"/>
      <c r="BR590" s="7"/>
      <c r="BS590" s="7"/>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row>
    <row r="591">
      <c r="A591" s="7"/>
      <c r="B591" s="7"/>
      <c r="C591" s="7"/>
      <c r="D591" s="7"/>
      <c r="E591" s="7"/>
      <c r="F591" s="7"/>
      <c r="G591" s="7"/>
      <c r="H591" s="7"/>
      <c r="I591" s="7"/>
      <c r="J591" s="7"/>
      <c r="K591" s="7"/>
      <c r="L591" s="7"/>
      <c r="M591" s="33"/>
      <c r="N591" s="33"/>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34"/>
      <c r="AX591" s="7"/>
      <c r="AY591" s="7"/>
      <c r="AZ591" s="7"/>
      <c r="BA591" s="7"/>
      <c r="BB591" s="7"/>
      <c r="BC591" s="7"/>
      <c r="BD591" s="7"/>
      <c r="BE591" s="7"/>
      <c r="BF591" s="7"/>
      <c r="BG591" s="35"/>
      <c r="BH591" s="7"/>
      <c r="BI591" s="7"/>
      <c r="BJ591" s="7"/>
      <c r="BK591" s="7"/>
      <c r="BL591" s="7"/>
      <c r="BM591" s="36"/>
      <c r="BN591" s="36"/>
      <c r="BO591" s="7"/>
      <c r="BP591" s="7"/>
      <c r="BQ591" s="7"/>
      <c r="BR591" s="7"/>
      <c r="BS591" s="7"/>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row>
    <row r="592">
      <c r="A592" s="7"/>
      <c r="B592" s="7"/>
      <c r="C592" s="7"/>
      <c r="D592" s="7"/>
      <c r="E592" s="7"/>
      <c r="F592" s="7"/>
      <c r="G592" s="7"/>
      <c r="H592" s="7"/>
      <c r="I592" s="7"/>
      <c r="J592" s="7"/>
      <c r="K592" s="7"/>
      <c r="L592" s="7"/>
      <c r="M592" s="33"/>
      <c r="N592" s="33"/>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34"/>
      <c r="AX592" s="7"/>
      <c r="AY592" s="7"/>
      <c r="AZ592" s="7"/>
      <c r="BA592" s="7"/>
      <c r="BB592" s="7"/>
      <c r="BC592" s="7"/>
      <c r="BD592" s="7"/>
      <c r="BE592" s="7"/>
      <c r="BF592" s="7"/>
      <c r="BG592" s="35"/>
      <c r="BH592" s="7"/>
      <c r="BI592" s="7"/>
      <c r="BJ592" s="7"/>
      <c r="BK592" s="7"/>
      <c r="BL592" s="7"/>
      <c r="BM592" s="36"/>
      <c r="BN592" s="36"/>
      <c r="BO592" s="7"/>
      <c r="BP592" s="7"/>
      <c r="BQ592" s="7"/>
      <c r="BR592" s="7"/>
      <c r="BS592" s="7"/>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row>
    <row r="593">
      <c r="A593" s="7"/>
      <c r="B593" s="7"/>
      <c r="C593" s="7"/>
      <c r="D593" s="7"/>
      <c r="E593" s="7"/>
      <c r="F593" s="7"/>
      <c r="G593" s="7"/>
      <c r="H593" s="7"/>
      <c r="I593" s="7"/>
      <c r="J593" s="7"/>
      <c r="K593" s="7"/>
      <c r="L593" s="7"/>
      <c r="M593" s="33"/>
      <c r="N593" s="33"/>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34"/>
      <c r="AX593" s="7"/>
      <c r="AY593" s="7"/>
      <c r="AZ593" s="7"/>
      <c r="BA593" s="7"/>
      <c r="BB593" s="7"/>
      <c r="BC593" s="7"/>
      <c r="BD593" s="7"/>
      <c r="BE593" s="7"/>
      <c r="BF593" s="7"/>
      <c r="BG593" s="35"/>
      <c r="BH593" s="7"/>
      <c r="BI593" s="7"/>
      <c r="BJ593" s="7"/>
      <c r="BK593" s="7"/>
      <c r="BL593" s="7"/>
      <c r="BM593" s="36"/>
      <c r="BN593" s="36"/>
      <c r="BO593" s="7"/>
      <c r="BP593" s="7"/>
      <c r="BQ593" s="7"/>
      <c r="BR593" s="7"/>
      <c r="BS593" s="7"/>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row>
    <row r="594">
      <c r="A594" s="7"/>
      <c r="B594" s="7"/>
      <c r="C594" s="7"/>
      <c r="D594" s="7"/>
      <c r="E594" s="7"/>
      <c r="F594" s="7"/>
      <c r="G594" s="7"/>
      <c r="H594" s="7"/>
      <c r="I594" s="7"/>
      <c r="J594" s="7"/>
      <c r="K594" s="7"/>
      <c r="L594" s="7"/>
      <c r="M594" s="33"/>
      <c r="N594" s="33"/>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34"/>
      <c r="AX594" s="7"/>
      <c r="AY594" s="7"/>
      <c r="AZ594" s="7"/>
      <c r="BA594" s="7"/>
      <c r="BB594" s="7"/>
      <c r="BC594" s="7"/>
      <c r="BD594" s="7"/>
      <c r="BE594" s="7"/>
      <c r="BF594" s="7"/>
      <c r="BG594" s="35"/>
      <c r="BH594" s="7"/>
      <c r="BI594" s="7"/>
      <c r="BJ594" s="7"/>
      <c r="BK594" s="7"/>
      <c r="BL594" s="7"/>
      <c r="BM594" s="36"/>
      <c r="BN594" s="36"/>
      <c r="BO594" s="7"/>
      <c r="BP594" s="7"/>
      <c r="BQ594" s="7"/>
      <c r="BR594" s="7"/>
      <c r="BS594" s="7"/>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row>
    <row r="595">
      <c r="A595" s="7"/>
      <c r="B595" s="7"/>
      <c r="C595" s="7"/>
      <c r="D595" s="7"/>
      <c r="E595" s="7"/>
      <c r="F595" s="7"/>
      <c r="G595" s="7"/>
      <c r="H595" s="7"/>
      <c r="I595" s="7"/>
      <c r="J595" s="7"/>
      <c r="K595" s="7"/>
      <c r="L595" s="7"/>
      <c r="M595" s="33"/>
      <c r="N595" s="33"/>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34"/>
      <c r="AX595" s="7"/>
      <c r="AY595" s="7"/>
      <c r="AZ595" s="7"/>
      <c r="BA595" s="7"/>
      <c r="BB595" s="7"/>
      <c r="BC595" s="7"/>
      <c r="BD595" s="7"/>
      <c r="BE595" s="7"/>
      <c r="BF595" s="7"/>
      <c r="BG595" s="35"/>
      <c r="BH595" s="7"/>
      <c r="BI595" s="7"/>
      <c r="BJ595" s="7"/>
      <c r="BK595" s="7"/>
      <c r="BL595" s="7"/>
      <c r="BM595" s="36"/>
      <c r="BN595" s="36"/>
      <c r="BO595" s="7"/>
      <c r="BP595" s="7"/>
      <c r="BQ595" s="7"/>
      <c r="BR595" s="7"/>
      <c r="BS595" s="7"/>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row>
    <row r="596">
      <c r="A596" s="7"/>
      <c r="B596" s="7"/>
      <c r="C596" s="7"/>
      <c r="D596" s="7"/>
      <c r="E596" s="7"/>
      <c r="F596" s="7"/>
      <c r="G596" s="7"/>
      <c r="H596" s="7"/>
      <c r="I596" s="7"/>
      <c r="J596" s="7"/>
      <c r="K596" s="7"/>
      <c r="L596" s="7"/>
      <c r="M596" s="33"/>
      <c r="N596" s="33"/>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34"/>
      <c r="AX596" s="7"/>
      <c r="AY596" s="7"/>
      <c r="AZ596" s="7"/>
      <c r="BA596" s="7"/>
      <c r="BB596" s="7"/>
      <c r="BC596" s="7"/>
      <c r="BD596" s="7"/>
      <c r="BE596" s="7"/>
      <c r="BF596" s="7"/>
      <c r="BG596" s="35"/>
      <c r="BH596" s="7"/>
      <c r="BI596" s="7"/>
      <c r="BJ596" s="7"/>
      <c r="BK596" s="7"/>
      <c r="BL596" s="7"/>
      <c r="BM596" s="36"/>
      <c r="BN596" s="36"/>
      <c r="BO596" s="7"/>
      <c r="BP596" s="7"/>
      <c r="BQ596" s="7"/>
      <c r="BR596" s="7"/>
      <c r="BS596" s="7"/>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row>
    <row r="597">
      <c r="A597" s="7"/>
      <c r="B597" s="7"/>
      <c r="C597" s="7"/>
      <c r="D597" s="7"/>
      <c r="E597" s="7"/>
      <c r="F597" s="7"/>
      <c r="G597" s="7"/>
      <c r="H597" s="7"/>
      <c r="I597" s="7"/>
      <c r="J597" s="7"/>
      <c r="K597" s="7"/>
      <c r="L597" s="7"/>
      <c r="M597" s="33"/>
      <c r="N597" s="33"/>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34"/>
      <c r="AX597" s="7"/>
      <c r="AY597" s="7"/>
      <c r="AZ597" s="7"/>
      <c r="BA597" s="7"/>
      <c r="BB597" s="7"/>
      <c r="BC597" s="7"/>
      <c r="BD597" s="7"/>
      <c r="BE597" s="7"/>
      <c r="BF597" s="7"/>
      <c r="BG597" s="35"/>
      <c r="BH597" s="7"/>
      <c r="BI597" s="7"/>
      <c r="BJ597" s="7"/>
      <c r="BK597" s="7"/>
      <c r="BL597" s="7"/>
      <c r="BM597" s="36"/>
      <c r="BN597" s="36"/>
      <c r="BO597" s="7"/>
      <c r="BP597" s="7"/>
      <c r="BQ597" s="7"/>
      <c r="BR597" s="7"/>
      <c r="BS597" s="7"/>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row>
    <row r="598">
      <c r="A598" s="7"/>
      <c r="B598" s="7"/>
      <c r="C598" s="7"/>
      <c r="D598" s="7"/>
      <c r="E598" s="7"/>
      <c r="F598" s="7"/>
      <c r="G598" s="7"/>
      <c r="H598" s="7"/>
      <c r="I598" s="7"/>
      <c r="J598" s="7"/>
      <c r="K598" s="7"/>
      <c r="L598" s="7"/>
      <c r="M598" s="33"/>
      <c r="N598" s="33"/>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34"/>
      <c r="AX598" s="7"/>
      <c r="AY598" s="7"/>
      <c r="AZ598" s="7"/>
      <c r="BA598" s="7"/>
      <c r="BB598" s="7"/>
      <c r="BC598" s="7"/>
      <c r="BD598" s="7"/>
      <c r="BE598" s="7"/>
      <c r="BF598" s="7"/>
      <c r="BG598" s="35"/>
      <c r="BH598" s="7"/>
      <c r="BI598" s="7"/>
      <c r="BJ598" s="7"/>
      <c r="BK598" s="7"/>
      <c r="BL598" s="7"/>
      <c r="BM598" s="36"/>
      <c r="BN598" s="36"/>
      <c r="BO598" s="7"/>
      <c r="BP598" s="7"/>
      <c r="BQ598" s="7"/>
      <c r="BR598" s="7"/>
      <c r="BS598" s="7"/>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row>
    <row r="599">
      <c r="A599" s="7"/>
      <c r="B599" s="7"/>
      <c r="C599" s="7"/>
      <c r="D599" s="7"/>
      <c r="E599" s="7"/>
      <c r="F599" s="7"/>
      <c r="G599" s="7"/>
      <c r="H599" s="7"/>
      <c r="I599" s="7"/>
      <c r="J599" s="7"/>
      <c r="K599" s="7"/>
      <c r="L599" s="7"/>
      <c r="M599" s="33"/>
      <c r="N599" s="33"/>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34"/>
      <c r="AX599" s="7"/>
      <c r="AY599" s="7"/>
      <c r="AZ599" s="7"/>
      <c r="BA599" s="7"/>
      <c r="BB599" s="7"/>
      <c r="BC599" s="7"/>
      <c r="BD599" s="7"/>
      <c r="BE599" s="7"/>
      <c r="BF599" s="7"/>
      <c r="BG599" s="35"/>
      <c r="BH599" s="7"/>
      <c r="BI599" s="7"/>
      <c r="BJ599" s="7"/>
      <c r="BK599" s="7"/>
      <c r="BL599" s="7"/>
      <c r="BM599" s="36"/>
      <c r="BN599" s="36"/>
      <c r="BO599" s="7"/>
      <c r="BP599" s="7"/>
      <c r="BQ599" s="7"/>
      <c r="BR599" s="7"/>
      <c r="BS599" s="7"/>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row>
    <row r="600">
      <c r="A600" s="7"/>
      <c r="B600" s="7"/>
      <c r="C600" s="7"/>
      <c r="D600" s="7"/>
      <c r="E600" s="7"/>
      <c r="F600" s="7"/>
      <c r="G600" s="7"/>
      <c r="H600" s="7"/>
      <c r="I600" s="7"/>
      <c r="J600" s="7"/>
      <c r="K600" s="7"/>
      <c r="L600" s="7"/>
      <c r="M600" s="33"/>
      <c r="N600" s="33"/>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34"/>
      <c r="AX600" s="7"/>
      <c r="AY600" s="7"/>
      <c r="AZ600" s="7"/>
      <c r="BA600" s="7"/>
      <c r="BB600" s="7"/>
      <c r="BC600" s="7"/>
      <c r="BD600" s="7"/>
      <c r="BE600" s="7"/>
      <c r="BF600" s="7"/>
      <c r="BG600" s="35"/>
      <c r="BH600" s="7"/>
      <c r="BI600" s="7"/>
      <c r="BJ600" s="7"/>
      <c r="BK600" s="7"/>
      <c r="BL600" s="7"/>
      <c r="BM600" s="36"/>
      <c r="BN600" s="36"/>
      <c r="BO600" s="7"/>
      <c r="BP600" s="7"/>
      <c r="BQ600" s="7"/>
      <c r="BR600" s="7"/>
      <c r="BS600" s="7"/>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row>
    <row r="601">
      <c r="A601" s="7"/>
      <c r="B601" s="7"/>
      <c r="C601" s="7"/>
      <c r="D601" s="7"/>
      <c r="E601" s="7"/>
      <c r="F601" s="7"/>
      <c r="G601" s="7"/>
      <c r="H601" s="7"/>
      <c r="I601" s="7"/>
      <c r="J601" s="7"/>
      <c r="K601" s="7"/>
      <c r="L601" s="7"/>
      <c r="M601" s="33"/>
      <c r="N601" s="33"/>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34"/>
      <c r="AX601" s="7"/>
      <c r="AY601" s="7"/>
      <c r="AZ601" s="7"/>
      <c r="BA601" s="7"/>
      <c r="BB601" s="7"/>
      <c r="BC601" s="7"/>
      <c r="BD601" s="7"/>
      <c r="BE601" s="7"/>
      <c r="BF601" s="7"/>
      <c r="BG601" s="35"/>
      <c r="BH601" s="7"/>
      <c r="BI601" s="7"/>
      <c r="BJ601" s="7"/>
      <c r="BK601" s="7"/>
      <c r="BL601" s="7"/>
      <c r="BM601" s="36"/>
      <c r="BN601" s="36"/>
      <c r="BO601" s="7"/>
      <c r="BP601" s="7"/>
      <c r="BQ601" s="7"/>
      <c r="BR601" s="7"/>
      <c r="BS601" s="7"/>
      <c r="BT601" s="7"/>
      <c r="BU601" s="7"/>
      <c r="BV601" s="7"/>
      <c r="BW601" s="7"/>
      <c r="BX601" s="7"/>
      <c r="BY601" s="7"/>
      <c r="BZ601" s="7"/>
      <c r="CA601" s="7"/>
      <c r="CB601" s="7"/>
      <c r="CC601" s="7"/>
      <c r="CD601" s="7"/>
      <c r="CE601" s="7"/>
      <c r="CF601" s="7"/>
      <c r="CG601" s="7"/>
      <c r="CH601" s="7"/>
      <c r="CI601" s="7"/>
      <c r="CJ601" s="7"/>
      <c r="CK601" s="7"/>
      <c r="CL601" s="7"/>
      <c r="CM601" s="7"/>
      <c r="CN601" s="7"/>
      <c r="CO601" s="7"/>
      <c r="CP601" s="7"/>
      <c r="CQ601" s="7"/>
      <c r="CR601" s="7"/>
      <c r="CS601" s="7"/>
      <c r="CT601" s="7"/>
      <c r="CU601" s="7"/>
      <c r="CV601" s="7"/>
      <c r="CW601" s="7"/>
      <c r="CX601" s="7"/>
      <c r="CY601" s="7"/>
      <c r="CZ601" s="7"/>
      <c r="DA601" s="7"/>
      <c r="DB601" s="7"/>
      <c r="DC601" s="7"/>
      <c r="DD601" s="7"/>
      <c r="DE601" s="7"/>
      <c r="DF601" s="7"/>
      <c r="DG601" s="7"/>
      <c r="DH601" s="7"/>
      <c r="DI601" s="7"/>
      <c r="DJ601" s="7"/>
      <c r="DK601" s="7"/>
    </row>
    <row r="602">
      <c r="A602" s="7"/>
      <c r="B602" s="7"/>
      <c r="C602" s="7"/>
      <c r="D602" s="7"/>
      <c r="E602" s="7"/>
      <c r="F602" s="7"/>
      <c r="G602" s="7"/>
      <c r="H602" s="7"/>
      <c r="I602" s="7"/>
      <c r="J602" s="7"/>
      <c r="K602" s="7"/>
      <c r="L602" s="7"/>
      <c r="M602" s="33"/>
      <c r="N602" s="33"/>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34"/>
      <c r="AX602" s="7"/>
      <c r="AY602" s="7"/>
      <c r="AZ602" s="7"/>
      <c r="BA602" s="7"/>
      <c r="BB602" s="7"/>
      <c r="BC602" s="7"/>
      <c r="BD602" s="7"/>
      <c r="BE602" s="7"/>
      <c r="BF602" s="7"/>
      <c r="BG602" s="35"/>
      <c r="BH602" s="7"/>
      <c r="BI602" s="7"/>
      <c r="BJ602" s="7"/>
      <c r="BK602" s="7"/>
      <c r="BL602" s="7"/>
      <c r="BM602" s="36"/>
      <c r="BN602" s="36"/>
      <c r="BO602" s="7"/>
      <c r="BP602" s="7"/>
      <c r="BQ602" s="7"/>
      <c r="BR602" s="7"/>
      <c r="BS602" s="7"/>
      <c r="BT602" s="7"/>
      <c r="BU602" s="7"/>
      <c r="BV602" s="7"/>
      <c r="BW602" s="7"/>
      <c r="BX602" s="7"/>
      <c r="BY602" s="7"/>
      <c r="BZ602" s="7"/>
      <c r="CA602" s="7"/>
      <c r="CB602" s="7"/>
      <c r="CC602" s="7"/>
      <c r="CD602" s="7"/>
      <c r="CE602" s="7"/>
      <c r="CF602" s="7"/>
      <c r="CG602" s="7"/>
      <c r="CH602" s="7"/>
      <c r="CI602" s="7"/>
      <c r="CJ602" s="7"/>
      <c r="CK602" s="7"/>
      <c r="CL602" s="7"/>
      <c r="CM602" s="7"/>
      <c r="CN602" s="7"/>
      <c r="CO602" s="7"/>
      <c r="CP602" s="7"/>
      <c r="CQ602" s="7"/>
      <c r="CR602" s="7"/>
      <c r="CS602" s="7"/>
      <c r="CT602" s="7"/>
      <c r="CU602" s="7"/>
      <c r="CV602" s="7"/>
      <c r="CW602" s="7"/>
      <c r="CX602" s="7"/>
      <c r="CY602" s="7"/>
      <c r="CZ602" s="7"/>
      <c r="DA602" s="7"/>
      <c r="DB602" s="7"/>
      <c r="DC602" s="7"/>
      <c r="DD602" s="7"/>
      <c r="DE602" s="7"/>
      <c r="DF602" s="7"/>
      <c r="DG602" s="7"/>
      <c r="DH602" s="7"/>
      <c r="DI602" s="7"/>
      <c r="DJ602" s="7"/>
      <c r="DK602" s="7"/>
    </row>
    <row r="603">
      <c r="A603" s="7"/>
      <c r="B603" s="7"/>
      <c r="C603" s="7"/>
      <c r="D603" s="7"/>
      <c r="E603" s="7"/>
      <c r="F603" s="7"/>
      <c r="G603" s="7"/>
      <c r="H603" s="7"/>
      <c r="I603" s="7"/>
      <c r="J603" s="7"/>
      <c r="K603" s="7"/>
      <c r="L603" s="7"/>
      <c r="M603" s="33"/>
      <c r="N603" s="33"/>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34"/>
      <c r="AX603" s="7"/>
      <c r="AY603" s="7"/>
      <c r="AZ603" s="7"/>
      <c r="BA603" s="7"/>
      <c r="BB603" s="7"/>
      <c r="BC603" s="7"/>
      <c r="BD603" s="7"/>
      <c r="BE603" s="7"/>
      <c r="BF603" s="7"/>
      <c r="BG603" s="35"/>
      <c r="BH603" s="7"/>
      <c r="BI603" s="7"/>
      <c r="BJ603" s="7"/>
      <c r="BK603" s="7"/>
      <c r="BL603" s="7"/>
      <c r="BM603" s="36"/>
      <c r="BN603" s="36"/>
      <c r="BO603" s="7"/>
      <c r="BP603" s="7"/>
      <c r="BQ603" s="7"/>
      <c r="BR603" s="7"/>
      <c r="BS603" s="7"/>
      <c r="BT603" s="7"/>
      <c r="BU603" s="7"/>
      <c r="BV603" s="7"/>
      <c r="BW603" s="7"/>
      <c r="BX603" s="7"/>
      <c r="BY603" s="7"/>
      <c r="BZ603" s="7"/>
      <c r="CA603" s="7"/>
      <c r="CB603" s="7"/>
      <c r="CC603" s="7"/>
      <c r="CD603" s="7"/>
      <c r="CE603" s="7"/>
      <c r="CF603" s="7"/>
      <c r="CG603" s="7"/>
      <c r="CH603" s="7"/>
      <c r="CI603" s="7"/>
      <c r="CJ603" s="7"/>
      <c r="CK603" s="7"/>
      <c r="CL603" s="7"/>
      <c r="CM603" s="7"/>
      <c r="CN603" s="7"/>
      <c r="CO603" s="7"/>
      <c r="CP603" s="7"/>
      <c r="CQ603" s="7"/>
      <c r="CR603" s="7"/>
      <c r="CS603" s="7"/>
      <c r="CT603" s="7"/>
      <c r="CU603" s="7"/>
      <c r="CV603" s="7"/>
      <c r="CW603" s="7"/>
      <c r="CX603" s="7"/>
      <c r="CY603" s="7"/>
      <c r="CZ603" s="7"/>
      <c r="DA603" s="7"/>
      <c r="DB603" s="7"/>
      <c r="DC603" s="7"/>
      <c r="DD603" s="7"/>
      <c r="DE603" s="7"/>
      <c r="DF603" s="7"/>
      <c r="DG603" s="7"/>
      <c r="DH603" s="7"/>
      <c r="DI603" s="7"/>
      <c r="DJ603" s="7"/>
      <c r="DK603" s="7"/>
    </row>
    <row r="604">
      <c r="A604" s="7"/>
      <c r="B604" s="7"/>
      <c r="C604" s="7"/>
      <c r="D604" s="7"/>
      <c r="E604" s="7"/>
      <c r="F604" s="7"/>
      <c r="G604" s="7"/>
      <c r="H604" s="7"/>
      <c r="I604" s="7"/>
      <c r="J604" s="7"/>
      <c r="K604" s="7"/>
      <c r="L604" s="7"/>
      <c r="M604" s="33"/>
      <c r="N604" s="33"/>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34"/>
      <c r="AX604" s="7"/>
      <c r="AY604" s="7"/>
      <c r="AZ604" s="7"/>
      <c r="BA604" s="7"/>
      <c r="BB604" s="7"/>
      <c r="BC604" s="7"/>
      <c r="BD604" s="7"/>
      <c r="BE604" s="7"/>
      <c r="BF604" s="7"/>
      <c r="BG604" s="35"/>
      <c r="BH604" s="7"/>
      <c r="BI604" s="7"/>
      <c r="BJ604" s="7"/>
      <c r="BK604" s="7"/>
      <c r="BL604" s="7"/>
      <c r="BM604" s="36"/>
      <c r="BN604" s="36"/>
      <c r="BO604" s="7"/>
      <c r="BP604" s="7"/>
      <c r="BQ604" s="7"/>
      <c r="BR604" s="7"/>
      <c r="BS604" s="7"/>
      <c r="BT604" s="7"/>
      <c r="BU604" s="7"/>
      <c r="BV604" s="7"/>
      <c r="BW604" s="7"/>
      <c r="BX604" s="7"/>
      <c r="BY604" s="7"/>
      <c r="BZ604" s="7"/>
      <c r="CA604" s="7"/>
      <c r="CB604" s="7"/>
      <c r="CC604" s="7"/>
      <c r="CD604" s="7"/>
      <c r="CE604" s="7"/>
      <c r="CF604" s="7"/>
      <c r="CG604" s="7"/>
      <c r="CH604" s="7"/>
      <c r="CI604" s="7"/>
      <c r="CJ604" s="7"/>
      <c r="CK604" s="7"/>
      <c r="CL604" s="7"/>
      <c r="CM604" s="7"/>
      <c r="CN604" s="7"/>
      <c r="CO604" s="7"/>
      <c r="CP604" s="7"/>
      <c r="CQ604" s="7"/>
      <c r="CR604" s="7"/>
      <c r="CS604" s="7"/>
      <c r="CT604" s="7"/>
      <c r="CU604" s="7"/>
      <c r="CV604" s="7"/>
      <c r="CW604" s="7"/>
      <c r="CX604" s="7"/>
      <c r="CY604" s="7"/>
      <c r="CZ604" s="7"/>
      <c r="DA604" s="7"/>
      <c r="DB604" s="7"/>
      <c r="DC604" s="7"/>
      <c r="DD604" s="7"/>
      <c r="DE604" s="7"/>
      <c r="DF604" s="7"/>
      <c r="DG604" s="7"/>
      <c r="DH604" s="7"/>
      <c r="DI604" s="7"/>
      <c r="DJ604" s="7"/>
      <c r="DK604" s="7"/>
    </row>
    <row r="605">
      <c r="A605" s="7"/>
      <c r="B605" s="7"/>
      <c r="C605" s="7"/>
      <c r="D605" s="7"/>
      <c r="E605" s="7"/>
      <c r="F605" s="7"/>
      <c r="G605" s="7"/>
      <c r="H605" s="7"/>
      <c r="I605" s="7"/>
      <c r="J605" s="7"/>
      <c r="K605" s="7"/>
      <c r="L605" s="7"/>
      <c r="M605" s="33"/>
      <c r="N605" s="33"/>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34"/>
      <c r="AX605" s="7"/>
      <c r="AY605" s="7"/>
      <c r="AZ605" s="7"/>
      <c r="BA605" s="7"/>
      <c r="BB605" s="7"/>
      <c r="BC605" s="7"/>
      <c r="BD605" s="7"/>
      <c r="BE605" s="7"/>
      <c r="BF605" s="7"/>
      <c r="BG605" s="35"/>
      <c r="BH605" s="7"/>
      <c r="BI605" s="7"/>
      <c r="BJ605" s="7"/>
      <c r="BK605" s="7"/>
      <c r="BL605" s="7"/>
      <c r="BM605" s="36"/>
      <c r="BN605" s="36"/>
      <c r="BO605" s="7"/>
      <c r="BP605" s="7"/>
      <c r="BQ605" s="7"/>
      <c r="BR605" s="7"/>
      <c r="BS605" s="7"/>
      <c r="BT605" s="7"/>
      <c r="BU605" s="7"/>
      <c r="BV605" s="7"/>
      <c r="BW605" s="7"/>
      <c r="BX605" s="7"/>
      <c r="BY605" s="7"/>
      <c r="BZ605" s="7"/>
      <c r="CA605" s="7"/>
      <c r="CB605" s="7"/>
      <c r="CC605" s="7"/>
      <c r="CD605" s="7"/>
      <c r="CE605" s="7"/>
      <c r="CF605" s="7"/>
      <c r="CG605" s="7"/>
      <c r="CH605" s="7"/>
      <c r="CI605" s="7"/>
      <c r="CJ605" s="7"/>
      <c r="CK605" s="7"/>
      <c r="CL605" s="7"/>
      <c r="CM605" s="7"/>
      <c r="CN605" s="7"/>
      <c r="CO605" s="7"/>
      <c r="CP605" s="7"/>
      <c r="CQ605" s="7"/>
      <c r="CR605" s="7"/>
      <c r="CS605" s="7"/>
      <c r="CT605" s="7"/>
      <c r="CU605" s="7"/>
      <c r="CV605" s="7"/>
      <c r="CW605" s="7"/>
      <c r="CX605" s="7"/>
      <c r="CY605" s="7"/>
      <c r="CZ605" s="7"/>
      <c r="DA605" s="7"/>
      <c r="DB605" s="7"/>
      <c r="DC605" s="7"/>
      <c r="DD605" s="7"/>
      <c r="DE605" s="7"/>
      <c r="DF605" s="7"/>
      <c r="DG605" s="7"/>
      <c r="DH605" s="7"/>
      <c r="DI605" s="7"/>
      <c r="DJ605" s="7"/>
      <c r="DK605" s="7"/>
    </row>
    <row r="606">
      <c r="A606" s="7"/>
      <c r="B606" s="7"/>
      <c r="C606" s="7"/>
      <c r="D606" s="7"/>
      <c r="E606" s="7"/>
      <c r="F606" s="7"/>
      <c r="G606" s="7"/>
      <c r="H606" s="7"/>
      <c r="I606" s="7"/>
      <c r="J606" s="7"/>
      <c r="K606" s="7"/>
      <c r="L606" s="7"/>
      <c r="M606" s="33"/>
      <c r="N606" s="33"/>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34"/>
      <c r="AX606" s="7"/>
      <c r="AY606" s="7"/>
      <c r="AZ606" s="7"/>
      <c r="BA606" s="7"/>
      <c r="BB606" s="7"/>
      <c r="BC606" s="7"/>
      <c r="BD606" s="7"/>
      <c r="BE606" s="7"/>
      <c r="BF606" s="7"/>
      <c r="BG606" s="35"/>
      <c r="BH606" s="7"/>
      <c r="BI606" s="7"/>
      <c r="BJ606" s="7"/>
      <c r="BK606" s="7"/>
      <c r="BL606" s="7"/>
      <c r="BM606" s="36"/>
      <c r="BN606" s="36"/>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row>
    <row r="607">
      <c r="A607" s="7"/>
      <c r="B607" s="7"/>
      <c r="C607" s="7"/>
      <c r="D607" s="7"/>
      <c r="E607" s="7"/>
      <c r="F607" s="7"/>
      <c r="G607" s="7"/>
      <c r="H607" s="7"/>
      <c r="I607" s="7"/>
      <c r="J607" s="7"/>
      <c r="K607" s="7"/>
      <c r="L607" s="7"/>
      <c r="M607" s="33"/>
      <c r="N607" s="33"/>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34"/>
      <c r="AX607" s="7"/>
      <c r="AY607" s="7"/>
      <c r="AZ607" s="7"/>
      <c r="BA607" s="7"/>
      <c r="BB607" s="7"/>
      <c r="BC607" s="7"/>
      <c r="BD607" s="7"/>
      <c r="BE607" s="7"/>
      <c r="BF607" s="7"/>
      <c r="BG607" s="35"/>
      <c r="BH607" s="7"/>
      <c r="BI607" s="7"/>
      <c r="BJ607" s="7"/>
      <c r="BK607" s="7"/>
      <c r="BL607" s="7"/>
      <c r="BM607" s="36"/>
      <c r="BN607" s="36"/>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row>
    <row r="608">
      <c r="A608" s="7"/>
      <c r="B608" s="7"/>
      <c r="C608" s="7"/>
      <c r="D608" s="7"/>
      <c r="E608" s="7"/>
      <c r="F608" s="7"/>
      <c r="G608" s="7"/>
      <c r="H608" s="7"/>
      <c r="I608" s="7"/>
      <c r="J608" s="7"/>
      <c r="K608" s="7"/>
      <c r="L608" s="7"/>
      <c r="M608" s="33"/>
      <c r="N608" s="33"/>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34"/>
      <c r="AX608" s="7"/>
      <c r="AY608" s="7"/>
      <c r="AZ608" s="7"/>
      <c r="BA608" s="7"/>
      <c r="BB608" s="7"/>
      <c r="BC608" s="7"/>
      <c r="BD608" s="7"/>
      <c r="BE608" s="7"/>
      <c r="BF608" s="7"/>
      <c r="BG608" s="35"/>
      <c r="BH608" s="7"/>
      <c r="BI608" s="7"/>
      <c r="BJ608" s="7"/>
      <c r="BK608" s="7"/>
      <c r="BL608" s="7"/>
      <c r="BM608" s="36"/>
      <c r="BN608" s="36"/>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row>
    <row r="609">
      <c r="A609" s="7"/>
      <c r="B609" s="7"/>
      <c r="C609" s="7"/>
      <c r="D609" s="7"/>
      <c r="E609" s="7"/>
      <c r="F609" s="7"/>
      <c r="G609" s="7"/>
      <c r="H609" s="7"/>
      <c r="I609" s="7"/>
      <c r="J609" s="7"/>
      <c r="K609" s="7"/>
      <c r="L609" s="7"/>
      <c r="M609" s="33"/>
      <c r="N609" s="33"/>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34"/>
      <c r="AX609" s="7"/>
      <c r="AY609" s="7"/>
      <c r="AZ609" s="7"/>
      <c r="BA609" s="7"/>
      <c r="BB609" s="7"/>
      <c r="BC609" s="7"/>
      <c r="BD609" s="7"/>
      <c r="BE609" s="7"/>
      <c r="BF609" s="7"/>
      <c r="BG609" s="35"/>
      <c r="BH609" s="7"/>
      <c r="BI609" s="7"/>
      <c r="BJ609" s="7"/>
      <c r="BK609" s="7"/>
      <c r="BL609" s="7"/>
      <c r="BM609" s="36"/>
      <c r="BN609" s="36"/>
      <c r="BO609" s="7"/>
      <c r="BP609" s="7"/>
      <c r="BQ609" s="7"/>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row>
    <row r="610">
      <c r="A610" s="7"/>
      <c r="B610" s="7"/>
      <c r="C610" s="7"/>
      <c r="D610" s="7"/>
      <c r="E610" s="7"/>
      <c r="F610" s="7"/>
      <c r="G610" s="7"/>
      <c r="H610" s="7"/>
      <c r="I610" s="7"/>
      <c r="J610" s="7"/>
      <c r="K610" s="7"/>
      <c r="L610" s="7"/>
      <c r="M610" s="33"/>
      <c r="N610" s="33"/>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34"/>
      <c r="AX610" s="7"/>
      <c r="AY610" s="7"/>
      <c r="AZ610" s="7"/>
      <c r="BA610" s="7"/>
      <c r="BB610" s="7"/>
      <c r="BC610" s="7"/>
      <c r="BD610" s="7"/>
      <c r="BE610" s="7"/>
      <c r="BF610" s="7"/>
      <c r="BG610" s="35"/>
      <c r="BH610" s="7"/>
      <c r="BI610" s="7"/>
      <c r="BJ610" s="7"/>
      <c r="BK610" s="7"/>
      <c r="BL610" s="7"/>
      <c r="BM610" s="36"/>
      <c r="BN610" s="36"/>
      <c r="BO610" s="7"/>
      <c r="BP610" s="7"/>
      <c r="BQ610" s="7"/>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row>
    <row r="611">
      <c r="A611" s="7"/>
      <c r="B611" s="7"/>
      <c r="C611" s="7"/>
      <c r="D611" s="7"/>
      <c r="E611" s="7"/>
      <c r="F611" s="7"/>
      <c r="G611" s="7"/>
      <c r="H611" s="7"/>
      <c r="I611" s="7"/>
      <c r="J611" s="7"/>
      <c r="K611" s="7"/>
      <c r="L611" s="7"/>
      <c r="M611" s="33"/>
      <c r="N611" s="33"/>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34"/>
      <c r="AX611" s="7"/>
      <c r="AY611" s="7"/>
      <c r="AZ611" s="7"/>
      <c r="BA611" s="7"/>
      <c r="BB611" s="7"/>
      <c r="BC611" s="7"/>
      <c r="BD611" s="7"/>
      <c r="BE611" s="7"/>
      <c r="BF611" s="7"/>
      <c r="BG611" s="35"/>
      <c r="BH611" s="7"/>
      <c r="BI611" s="7"/>
      <c r="BJ611" s="7"/>
      <c r="BK611" s="7"/>
      <c r="BL611" s="7"/>
      <c r="BM611" s="36"/>
      <c r="BN611" s="36"/>
      <c r="BO611" s="7"/>
      <c r="BP611" s="7"/>
      <c r="BQ611" s="7"/>
      <c r="BR611" s="7"/>
      <c r="BS611" s="7"/>
      <c r="BT611" s="7"/>
      <c r="BU611" s="7"/>
      <c r="BV611" s="7"/>
      <c r="BW611" s="7"/>
      <c r="BX611" s="7"/>
      <c r="BY611" s="7"/>
      <c r="BZ611" s="7"/>
      <c r="CA611" s="7"/>
      <c r="CB611" s="7"/>
      <c r="CC611" s="7"/>
      <c r="CD611" s="7"/>
      <c r="CE611" s="7"/>
      <c r="CF611" s="7"/>
      <c r="CG611" s="7"/>
      <c r="CH611" s="7"/>
      <c r="CI611" s="7"/>
      <c r="CJ611" s="7"/>
      <c r="CK611" s="7"/>
      <c r="CL611" s="7"/>
      <c r="CM611" s="7"/>
      <c r="CN611" s="7"/>
      <c r="CO611" s="7"/>
      <c r="CP611" s="7"/>
      <c r="CQ611" s="7"/>
      <c r="CR611" s="7"/>
      <c r="CS611" s="7"/>
      <c r="CT611" s="7"/>
      <c r="CU611" s="7"/>
      <c r="CV611" s="7"/>
      <c r="CW611" s="7"/>
      <c r="CX611" s="7"/>
      <c r="CY611" s="7"/>
      <c r="CZ611" s="7"/>
      <c r="DA611" s="7"/>
      <c r="DB611" s="7"/>
      <c r="DC611" s="7"/>
      <c r="DD611" s="7"/>
      <c r="DE611" s="7"/>
      <c r="DF611" s="7"/>
      <c r="DG611" s="7"/>
      <c r="DH611" s="7"/>
      <c r="DI611" s="7"/>
      <c r="DJ611" s="7"/>
      <c r="DK611" s="7"/>
    </row>
    <row r="612">
      <c r="A612" s="7"/>
      <c r="B612" s="7"/>
      <c r="C612" s="7"/>
      <c r="D612" s="7"/>
      <c r="E612" s="7"/>
      <c r="F612" s="7"/>
      <c r="G612" s="7"/>
      <c r="H612" s="7"/>
      <c r="I612" s="7"/>
      <c r="J612" s="7"/>
      <c r="K612" s="7"/>
      <c r="L612" s="7"/>
      <c r="M612" s="33"/>
      <c r="N612" s="33"/>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34"/>
      <c r="AX612" s="7"/>
      <c r="AY612" s="7"/>
      <c r="AZ612" s="7"/>
      <c r="BA612" s="7"/>
      <c r="BB612" s="7"/>
      <c r="BC612" s="7"/>
      <c r="BD612" s="7"/>
      <c r="BE612" s="7"/>
      <c r="BF612" s="7"/>
      <c r="BG612" s="35"/>
      <c r="BH612" s="7"/>
      <c r="BI612" s="7"/>
      <c r="BJ612" s="7"/>
      <c r="BK612" s="7"/>
      <c r="BL612" s="7"/>
      <c r="BM612" s="36"/>
      <c r="BN612" s="36"/>
      <c r="BO612" s="7"/>
      <c r="BP612" s="7"/>
      <c r="BQ612" s="7"/>
      <c r="BR612" s="7"/>
      <c r="BS612" s="7"/>
      <c r="BT612" s="7"/>
      <c r="BU612" s="7"/>
      <c r="BV612" s="7"/>
      <c r="BW612" s="7"/>
      <c r="BX612" s="7"/>
      <c r="BY612" s="7"/>
      <c r="BZ612" s="7"/>
      <c r="CA612" s="7"/>
      <c r="CB612" s="7"/>
      <c r="CC612" s="7"/>
      <c r="CD612" s="7"/>
      <c r="CE612" s="7"/>
      <c r="CF612" s="7"/>
      <c r="CG612" s="7"/>
      <c r="CH612" s="7"/>
      <c r="CI612" s="7"/>
      <c r="CJ612" s="7"/>
      <c r="CK612" s="7"/>
      <c r="CL612" s="7"/>
      <c r="CM612" s="7"/>
      <c r="CN612" s="7"/>
      <c r="CO612" s="7"/>
      <c r="CP612" s="7"/>
      <c r="CQ612" s="7"/>
      <c r="CR612" s="7"/>
      <c r="CS612" s="7"/>
      <c r="CT612" s="7"/>
      <c r="CU612" s="7"/>
      <c r="CV612" s="7"/>
      <c r="CW612" s="7"/>
      <c r="CX612" s="7"/>
      <c r="CY612" s="7"/>
      <c r="CZ612" s="7"/>
      <c r="DA612" s="7"/>
      <c r="DB612" s="7"/>
      <c r="DC612" s="7"/>
      <c r="DD612" s="7"/>
      <c r="DE612" s="7"/>
      <c r="DF612" s="7"/>
      <c r="DG612" s="7"/>
      <c r="DH612" s="7"/>
      <c r="DI612" s="7"/>
      <c r="DJ612" s="7"/>
      <c r="DK612" s="7"/>
    </row>
    <row r="613">
      <c r="A613" s="7"/>
      <c r="B613" s="7"/>
      <c r="C613" s="7"/>
      <c r="D613" s="7"/>
      <c r="E613" s="7"/>
      <c r="F613" s="7"/>
      <c r="G613" s="7"/>
      <c r="H613" s="7"/>
      <c r="I613" s="7"/>
      <c r="J613" s="7"/>
      <c r="K613" s="7"/>
      <c r="L613" s="7"/>
      <c r="M613" s="33"/>
      <c r="N613" s="33"/>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34"/>
      <c r="AX613" s="7"/>
      <c r="AY613" s="7"/>
      <c r="AZ613" s="7"/>
      <c r="BA613" s="7"/>
      <c r="BB613" s="7"/>
      <c r="BC613" s="7"/>
      <c r="BD613" s="7"/>
      <c r="BE613" s="7"/>
      <c r="BF613" s="7"/>
      <c r="BG613" s="35"/>
      <c r="BH613" s="7"/>
      <c r="BI613" s="7"/>
      <c r="BJ613" s="7"/>
      <c r="BK613" s="7"/>
      <c r="BL613" s="7"/>
      <c r="BM613" s="36"/>
      <c r="BN613" s="36"/>
      <c r="BO613" s="7"/>
      <c r="BP613" s="7"/>
      <c r="BQ613" s="7"/>
      <c r="BR613" s="7"/>
      <c r="BS613" s="7"/>
      <c r="BT613" s="7"/>
      <c r="BU613" s="7"/>
      <c r="BV613" s="7"/>
      <c r="BW613" s="7"/>
      <c r="BX613" s="7"/>
      <c r="BY613" s="7"/>
      <c r="BZ613" s="7"/>
      <c r="CA613" s="7"/>
      <c r="CB613" s="7"/>
      <c r="CC613" s="7"/>
      <c r="CD613" s="7"/>
      <c r="CE613" s="7"/>
      <c r="CF613" s="7"/>
      <c r="CG613" s="7"/>
      <c r="CH613" s="7"/>
      <c r="CI613" s="7"/>
      <c r="CJ613" s="7"/>
      <c r="CK613" s="7"/>
      <c r="CL613" s="7"/>
      <c r="CM613" s="7"/>
      <c r="CN613" s="7"/>
      <c r="CO613" s="7"/>
      <c r="CP613" s="7"/>
      <c r="CQ613" s="7"/>
      <c r="CR613" s="7"/>
      <c r="CS613" s="7"/>
      <c r="CT613" s="7"/>
      <c r="CU613" s="7"/>
      <c r="CV613" s="7"/>
      <c r="CW613" s="7"/>
      <c r="CX613" s="7"/>
      <c r="CY613" s="7"/>
      <c r="CZ613" s="7"/>
      <c r="DA613" s="7"/>
      <c r="DB613" s="7"/>
      <c r="DC613" s="7"/>
      <c r="DD613" s="7"/>
      <c r="DE613" s="7"/>
      <c r="DF613" s="7"/>
      <c r="DG613" s="7"/>
      <c r="DH613" s="7"/>
      <c r="DI613" s="7"/>
      <c r="DJ613" s="7"/>
      <c r="DK613" s="7"/>
    </row>
    <row r="614">
      <c r="A614" s="7"/>
      <c r="B614" s="7"/>
      <c r="C614" s="7"/>
      <c r="D614" s="7"/>
      <c r="E614" s="7"/>
      <c r="F614" s="7"/>
      <c r="G614" s="7"/>
      <c r="H614" s="7"/>
      <c r="I614" s="7"/>
      <c r="J614" s="7"/>
      <c r="K614" s="7"/>
      <c r="L614" s="7"/>
      <c r="M614" s="33"/>
      <c r="N614" s="33"/>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34"/>
      <c r="AX614" s="7"/>
      <c r="AY614" s="7"/>
      <c r="AZ614" s="7"/>
      <c r="BA614" s="7"/>
      <c r="BB614" s="7"/>
      <c r="BC614" s="7"/>
      <c r="BD614" s="7"/>
      <c r="BE614" s="7"/>
      <c r="BF614" s="7"/>
      <c r="BG614" s="35"/>
      <c r="BH614" s="7"/>
      <c r="BI614" s="7"/>
      <c r="BJ614" s="7"/>
      <c r="BK614" s="7"/>
      <c r="BL614" s="7"/>
      <c r="BM614" s="36"/>
      <c r="BN614" s="36"/>
      <c r="BO614" s="7"/>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row>
    <row r="615">
      <c r="A615" s="7"/>
      <c r="B615" s="7"/>
      <c r="C615" s="7"/>
      <c r="D615" s="7"/>
      <c r="E615" s="7"/>
      <c r="F615" s="7"/>
      <c r="G615" s="7"/>
      <c r="H615" s="7"/>
      <c r="I615" s="7"/>
      <c r="J615" s="7"/>
      <c r="K615" s="7"/>
      <c r="L615" s="7"/>
      <c r="M615" s="33"/>
      <c r="N615" s="33"/>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34"/>
      <c r="AX615" s="7"/>
      <c r="AY615" s="7"/>
      <c r="AZ615" s="7"/>
      <c r="BA615" s="7"/>
      <c r="BB615" s="7"/>
      <c r="BC615" s="7"/>
      <c r="BD615" s="7"/>
      <c r="BE615" s="7"/>
      <c r="BF615" s="7"/>
      <c r="BG615" s="35"/>
      <c r="BH615" s="7"/>
      <c r="BI615" s="7"/>
      <c r="BJ615" s="7"/>
      <c r="BK615" s="7"/>
      <c r="BL615" s="7"/>
      <c r="BM615" s="36"/>
      <c r="BN615" s="36"/>
      <c r="BO615" s="7"/>
      <c r="BP615" s="7"/>
      <c r="BQ615" s="7"/>
      <c r="BR615" s="7"/>
      <c r="BS615" s="7"/>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row>
    <row r="616">
      <c r="A616" s="7"/>
      <c r="B616" s="7"/>
      <c r="C616" s="7"/>
      <c r="D616" s="7"/>
      <c r="E616" s="7"/>
      <c r="F616" s="7"/>
      <c r="G616" s="7"/>
      <c r="H616" s="7"/>
      <c r="I616" s="7"/>
      <c r="J616" s="7"/>
      <c r="K616" s="7"/>
      <c r="L616" s="7"/>
      <c r="M616" s="33"/>
      <c r="N616" s="33"/>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34"/>
      <c r="AX616" s="7"/>
      <c r="AY616" s="7"/>
      <c r="AZ616" s="7"/>
      <c r="BA616" s="7"/>
      <c r="BB616" s="7"/>
      <c r="BC616" s="7"/>
      <c r="BD616" s="7"/>
      <c r="BE616" s="7"/>
      <c r="BF616" s="7"/>
      <c r="BG616" s="35"/>
      <c r="BH616" s="7"/>
      <c r="BI616" s="7"/>
      <c r="BJ616" s="7"/>
      <c r="BK616" s="7"/>
      <c r="BL616" s="7"/>
      <c r="BM616" s="36"/>
      <c r="BN616" s="36"/>
      <c r="BO616" s="7"/>
      <c r="BP616" s="7"/>
      <c r="BQ616" s="7"/>
      <c r="BR616" s="7"/>
      <c r="BS616" s="7"/>
      <c r="BT616" s="7"/>
      <c r="BU616" s="7"/>
      <c r="BV616" s="7"/>
      <c r="BW616" s="7"/>
      <c r="BX616" s="7"/>
      <c r="BY616" s="7"/>
      <c r="BZ616" s="7"/>
      <c r="CA616" s="7"/>
      <c r="CB616" s="7"/>
      <c r="CC616" s="7"/>
      <c r="CD616" s="7"/>
      <c r="CE616" s="7"/>
      <c r="CF616" s="7"/>
      <c r="CG616" s="7"/>
      <c r="CH616" s="7"/>
      <c r="CI616" s="7"/>
      <c r="CJ616" s="7"/>
      <c r="CK616" s="7"/>
      <c r="CL616" s="7"/>
      <c r="CM616" s="7"/>
      <c r="CN616" s="7"/>
      <c r="CO616" s="7"/>
      <c r="CP616" s="7"/>
      <c r="CQ616" s="7"/>
      <c r="CR616" s="7"/>
      <c r="CS616" s="7"/>
      <c r="CT616" s="7"/>
      <c r="CU616" s="7"/>
      <c r="CV616" s="7"/>
      <c r="CW616" s="7"/>
      <c r="CX616" s="7"/>
      <c r="CY616" s="7"/>
      <c r="CZ616" s="7"/>
      <c r="DA616" s="7"/>
      <c r="DB616" s="7"/>
      <c r="DC616" s="7"/>
      <c r="DD616" s="7"/>
      <c r="DE616" s="7"/>
      <c r="DF616" s="7"/>
      <c r="DG616" s="7"/>
      <c r="DH616" s="7"/>
      <c r="DI616" s="7"/>
      <c r="DJ616" s="7"/>
      <c r="DK616" s="7"/>
    </row>
    <row r="617">
      <c r="A617" s="7"/>
      <c r="B617" s="7"/>
      <c r="C617" s="7"/>
      <c r="D617" s="7"/>
      <c r="E617" s="7"/>
      <c r="F617" s="7"/>
      <c r="G617" s="7"/>
      <c r="H617" s="7"/>
      <c r="I617" s="7"/>
      <c r="J617" s="7"/>
      <c r="K617" s="7"/>
      <c r="L617" s="7"/>
      <c r="M617" s="33"/>
      <c r="N617" s="33"/>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34"/>
      <c r="AX617" s="7"/>
      <c r="AY617" s="7"/>
      <c r="AZ617" s="7"/>
      <c r="BA617" s="7"/>
      <c r="BB617" s="7"/>
      <c r="BC617" s="7"/>
      <c r="BD617" s="7"/>
      <c r="BE617" s="7"/>
      <c r="BF617" s="7"/>
      <c r="BG617" s="35"/>
      <c r="BH617" s="7"/>
      <c r="BI617" s="7"/>
      <c r="BJ617" s="7"/>
      <c r="BK617" s="7"/>
      <c r="BL617" s="7"/>
      <c r="BM617" s="36"/>
      <c r="BN617" s="36"/>
      <c r="BO617" s="7"/>
      <c r="BP617" s="7"/>
      <c r="BQ617" s="7"/>
      <c r="BR617" s="7"/>
      <c r="BS617" s="7"/>
      <c r="BT617" s="7"/>
      <c r="BU617" s="7"/>
      <c r="BV617" s="7"/>
      <c r="BW617" s="7"/>
      <c r="BX617" s="7"/>
      <c r="BY617" s="7"/>
      <c r="BZ617" s="7"/>
      <c r="CA617" s="7"/>
      <c r="CB617" s="7"/>
      <c r="CC617" s="7"/>
      <c r="CD617" s="7"/>
      <c r="CE617" s="7"/>
      <c r="CF617" s="7"/>
      <c r="CG617" s="7"/>
      <c r="CH617" s="7"/>
      <c r="CI617" s="7"/>
      <c r="CJ617" s="7"/>
      <c r="CK617" s="7"/>
      <c r="CL617" s="7"/>
      <c r="CM617" s="7"/>
      <c r="CN617" s="7"/>
      <c r="CO617" s="7"/>
      <c r="CP617" s="7"/>
      <c r="CQ617" s="7"/>
      <c r="CR617" s="7"/>
      <c r="CS617" s="7"/>
      <c r="CT617" s="7"/>
      <c r="CU617" s="7"/>
      <c r="CV617" s="7"/>
      <c r="CW617" s="7"/>
      <c r="CX617" s="7"/>
      <c r="CY617" s="7"/>
      <c r="CZ617" s="7"/>
      <c r="DA617" s="7"/>
      <c r="DB617" s="7"/>
      <c r="DC617" s="7"/>
      <c r="DD617" s="7"/>
      <c r="DE617" s="7"/>
      <c r="DF617" s="7"/>
      <c r="DG617" s="7"/>
      <c r="DH617" s="7"/>
      <c r="DI617" s="7"/>
      <c r="DJ617" s="7"/>
      <c r="DK617" s="7"/>
    </row>
    <row r="618">
      <c r="A618" s="7"/>
      <c r="B618" s="7"/>
      <c r="C618" s="7"/>
      <c r="D618" s="7"/>
      <c r="E618" s="7"/>
      <c r="F618" s="7"/>
      <c r="G618" s="7"/>
      <c r="H618" s="7"/>
      <c r="I618" s="7"/>
      <c r="J618" s="7"/>
      <c r="K618" s="7"/>
      <c r="L618" s="7"/>
      <c r="M618" s="33"/>
      <c r="N618" s="33"/>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34"/>
      <c r="AX618" s="7"/>
      <c r="AY618" s="7"/>
      <c r="AZ618" s="7"/>
      <c r="BA618" s="7"/>
      <c r="BB618" s="7"/>
      <c r="BC618" s="7"/>
      <c r="BD618" s="7"/>
      <c r="BE618" s="7"/>
      <c r="BF618" s="7"/>
      <c r="BG618" s="35"/>
      <c r="BH618" s="7"/>
      <c r="BI618" s="7"/>
      <c r="BJ618" s="7"/>
      <c r="BK618" s="7"/>
      <c r="BL618" s="7"/>
      <c r="BM618" s="36"/>
      <c r="BN618" s="36"/>
      <c r="BO618" s="7"/>
      <c r="BP618" s="7"/>
      <c r="BQ618" s="7"/>
      <c r="BR618" s="7"/>
      <c r="BS618" s="7"/>
      <c r="BT618" s="7"/>
      <c r="BU618" s="7"/>
      <c r="BV618" s="7"/>
      <c r="BW618" s="7"/>
      <c r="BX618" s="7"/>
      <c r="BY618" s="7"/>
      <c r="BZ618" s="7"/>
      <c r="CA618" s="7"/>
      <c r="CB618" s="7"/>
      <c r="CC618" s="7"/>
      <c r="CD618" s="7"/>
      <c r="CE618" s="7"/>
      <c r="CF618" s="7"/>
      <c r="CG618" s="7"/>
      <c r="CH618" s="7"/>
      <c r="CI618" s="7"/>
      <c r="CJ618" s="7"/>
      <c r="CK618" s="7"/>
      <c r="CL618" s="7"/>
      <c r="CM618" s="7"/>
      <c r="CN618" s="7"/>
      <c r="CO618" s="7"/>
      <c r="CP618" s="7"/>
      <c r="CQ618" s="7"/>
      <c r="CR618" s="7"/>
      <c r="CS618" s="7"/>
      <c r="CT618" s="7"/>
      <c r="CU618" s="7"/>
      <c r="CV618" s="7"/>
      <c r="CW618" s="7"/>
      <c r="CX618" s="7"/>
      <c r="CY618" s="7"/>
      <c r="CZ618" s="7"/>
      <c r="DA618" s="7"/>
      <c r="DB618" s="7"/>
      <c r="DC618" s="7"/>
      <c r="DD618" s="7"/>
      <c r="DE618" s="7"/>
      <c r="DF618" s="7"/>
      <c r="DG618" s="7"/>
      <c r="DH618" s="7"/>
      <c r="DI618" s="7"/>
      <c r="DJ618" s="7"/>
      <c r="DK618" s="7"/>
    </row>
    <row r="619">
      <c r="A619" s="7"/>
      <c r="B619" s="7"/>
      <c r="C619" s="7"/>
      <c r="D619" s="7"/>
      <c r="E619" s="7"/>
      <c r="F619" s="7"/>
      <c r="G619" s="7"/>
      <c r="H619" s="7"/>
      <c r="I619" s="7"/>
      <c r="J619" s="7"/>
      <c r="K619" s="7"/>
      <c r="L619" s="7"/>
      <c r="M619" s="33"/>
      <c r="N619" s="33"/>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34"/>
      <c r="AX619" s="7"/>
      <c r="AY619" s="7"/>
      <c r="AZ619" s="7"/>
      <c r="BA619" s="7"/>
      <c r="BB619" s="7"/>
      <c r="BC619" s="7"/>
      <c r="BD619" s="7"/>
      <c r="BE619" s="7"/>
      <c r="BF619" s="7"/>
      <c r="BG619" s="35"/>
      <c r="BH619" s="7"/>
      <c r="BI619" s="7"/>
      <c r="BJ619" s="7"/>
      <c r="BK619" s="7"/>
      <c r="BL619" s="7"/>
      <c r="BM619" s="36"/>
      <c r="BN619" s="36"/>
      <c r="BO619" s="7"/>
      <c r="BP619" s="7"/>
      <c r="BQ619" s="7"/>
      <c r="BR619" s="7"/>
      <c r="BS619" s="7"/>
      <c r="BT619" s="7"/>
      <c r="BU619" s="7"/>
      <c r="BV619" s="7"/>
      <c r="BW619" s="7"/>
      <c r="BX619" s="7"/>
      <c r="BY619" s="7"/>
      <c r="BZ619" s="7"/>
      <c r="CA619" s="7"/>
      <c r="CB619" s="7"/>
      <c r="CC619" s="7"/>
      <c r="CD619" s="7"/>
      <c r="CE619" s="7"/>
      <c r="CF619" s="7"/>
      <c r="CG619" s="7"/>
      <c r="CH619" s="7"/>
      <c r="CI619" s="7"/>
      <c r="CJ619" s="7"/>
      <c r="CK619" s="7"/>
      <c r="CL619" s="7"/>
      <c r="CM619" s="7"/>
      <c r="CN619" s="7"/>
      <c r="CO619" s="7"/>
      <c r="CP619" s="7"/>
      <c r="CQ619" s="7"/>
      <c r="CR619" s="7"/>
      <c r="CS619" s="7"/>
      <c r="CT619" s="7"/>
      <c r="CU619" s="7"/>
      <c r="CV619" s="7"/>
      <c r="CW619" s="7"/>
      <c r="CX619" s="7"/>
      <c r="CY619" s="7"/>
      <c r="CZ619" s="7"/>
      <c r="DA619" s="7"/>
      <c r="DB619" s="7"/>
      <c r="DC619" s="7"/>
      <c r="DD619" s="7"/>
      <c r="DE619" s="7"/>
      <c r="DF619" s="7"/>
      <c r="DG619" s="7"/>
      <c r="DH619" s="7"/>
      <c r="DI619" s="7"/>
      <c r="DJ619" s="7"/>
      <c r="DK619" s="7"/>
    </row>
    <row r="620">
      <c r="A620" s="7"/>
      <c r="B620" s="7"/>
      <c r="C620" s="7"/>
      <c r="D620" s="7"/>
      <c r="E620" s="7"/>
      <c r="F620" s="7"/>
      <c r="G620" s="7"/>
      <c r="H620" s="7"/>
      <c r="I620" s="7"/>
      <c r="J620" s="7"/>
      <c r="K620" s="7"/>
      <c r="L620" s="7"/>
      <c r="M620" s="33"/>
      <c r="N620" s="33"/>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34"/>
      <c r="AX620" s="7"/>
      <c r="AY620" s="7"/>
      <c r="AZ620" s="7"/>
      <c r="BA620" s="7"/>
      <c r="BB620" s="7"/>
      <c r="BC620" s="7"/>
      <c r="BD620" s="7"/>
      <c r="BE620" s="7"/>
      <c r="BF620" s="7"/>
      <c r="BG620" s="35"/>
      <c r="BH620" s="7"/>
      <c r="BI620" s="7"/>
      <c r="BJ620" s="7"/>
      <c r="BK620" s="7"/>
      <c r="BL620" s="7"/>
      <c r="BM620" s="36"/>
      <c r="BN620" s="36"/>
      <c r="BO620" s="7"/>
      <c r="BP620" s="7"/>
      <c r="BQ620" s="7"/>
      <c r="BR620" s="7"/>
      <c r="BS620" s="7"/>
      <c r="BT620" s="7"/>
      <c r="BU620" s="7"/>
      <c r="BV620" s="7"/>
      <c r="BW620" s="7"/>
      <c r="BX620" s="7"/>
      <c r="BY620" s="7"/>
      <c r="BZ620" s="7"/>
      <c r="CA620" s="7"/>
      <c r="CB620" s="7"/>
      <c r="CC620" s="7"/>
      <c r="CD620" s="7"/>
      <c r="CE620" s="7"/>
      <c r="CF620" s="7"/>
      <c r="CG620" s="7"/>
      <c r="CH620" s="7"/>
      <c r="CI620" s="7"/>
      <c r="CJ620" s="7"/>
      <c r="CK620" s="7"/>
      <c r="CL620" s="7"/>
      <c r="CM620" s="7"/>
      <c r="CN620" s="7"/>
      <c r="CO620" s="7"/>
      <c r="CP620" s="7"/>
      <c r="CQ620" s="7"/>
      <c r="CR620" s="7"/>
      <c r="CS620" s="7"/>
      <c r="CT620" s="7"/>
      <c r="CU620" s="7"/>
      <c r="CV620" s="7"/>
      <c r="CW620" s="7"/>
      <c r="CX620" s="7"/>
      <c r="CY620" s="7"/>
      <c r="CZ620" s="7"/>
      <c r="DA620" s="7"/>
      <c r="DB620" s="7"/>
      <c r="DC620" s="7"/>
      <c r="DD620" s="7"/>
      <c r="DE620" s="7"/>
      <c r="DF620" s="7"/>
      <c r="DG620" s="7"/>
      <c r="DH620" s="7"/>
      <c r="DI620" s="7"/>
      <c r="DJ620" s="7"/>
      <c r="DK620" s="7"/>
    </row>
    <row r="621">
      <c r="A621" s="7"/>
      <c r="B621" s="7"/>
      <c r="C621" s="7"/>
      <c r="D621" s="7"/>
      <c r="E621" s="7"/>
      <c r="F621" s="7"/>
      <c r="G621" s="7"/>
      <c r="H621" s="7"/>
      <c r="I621" s="7"/>
      <c r="J621" s="7"/>
      <c r="K621" s="7"/>
      <c r="L621" s="7"/>
      <c r="M621" s="33"/>
      <c r="N621" s="33"/>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34"/>
      <c r="AX621" s="7"/>
      <c r="AY621" s="7"/>
      <c r="AZ621" s="7"/>
      <c r="BA621" s="7"/>
      <c r="BB621" s="7"/>
      <c r="BC621" s="7"/>
      <c r="BD621" s="7"/>
      <c r="BE621" s="7"/>
      <c r="BF621" s="7"/>
      <c r="BG621" s="35"/>
      <c r="BH621" s="7"/>
      <c r="BI621" s="7"/>
      <c r="BJ621" s="7"/>
      <c r="BK621" s="7"/>
      <c r="BL621" s="7"/>
      <c r="BM621" s="36"/>
      <c r="BN621" s="36"/>
      <c r="BO621" s="7"/>
      <c r="BP621" s="7"/>
      <c r="BQ621" s="7"/>
      <c r="BR621" s="7"/>
      <c r="BS621" s="7"/>
      <c r="BT621" s="7"/>
      <c r="BU621" s="7"/>
      <c r="BV621" s="7"/>
      <c r="BW621" s="7"/>
      <c r="BX621" s="7"/>
      <c r="BY621" s="7"/>
      <c r="BZ621" s="7"/>
      <c r="CA621" s="7"/>
      <c r="CB621" s="7"/>
      <c r="CC621" s="7"/>
      <c r="CD621" s="7"/>
      <c r="CE621" s="7"/>
      <c r="CF621" s="7"/>
      <c r="CG621" s="7"/>
      <c r="CH621" s="7"/>
      <c r="CI621" s="7"/>
      <c r="CJ621" s="7"/>
      <c r="CK621" s="7"/>
      <c r="CL621" s="7"/>
      <c r="CM621" s="7"/>
      <c r="CN621" s="7"/>
      <c r="CO621" s="7"/>
      <c r="CP621" s="7"/>
      <c r="CQ621" s="7"/>
      <c r="CR621" s="7"/>
      <c r="CS621" s="7"/>
      <c r="CT621" s="7"/>
      <c r="CU621" s="7"/>
      <c r="CV621" s="7"/>
      <c r="CW621" s="7"/>
      <c r="CX621" s="7"/>
      <c r="CY621" s="7"/>
      <c r="CZ621" s="7"/>
      <c r="DA621" s="7"/>
      <c r="DB621" s="7"/>
      <c r="DC621" s="7"/>
      <c r="DD621" s="7"/>
      <c r="DE621" s="7"/>
      <c r="DF621" s="7"/>
      <c r="DG621" s="7"/>
      <c r="DH621" s="7"/>
      <c r="DI621" s="7"/>
      <c r="DJ621" s="7"/>
      <c r="DK621" s="7"/>
    </row>
    <row r="622">
      <c r="A622" s="7"/>
      <c r="B622" s="7"/>
      <c r="C622" s="7"/>
      <c r="D622" s="7"/>
      <c r="E622" s="7"/>
      <c r="F622" s="7"/>
      <c r="G622" s="7"/>
      <c r="H622" s="7"/>
      <c r="I622" s="7"/>
      <c r="J622" s="7"/>
      <c r="K622" s="7"/>
      <c r="L622" s="7"/>
      <c r="M622" s="33"/>
      <c r="N622" s="33"/>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34"/>
      <c r="AX622" s="7"/>
      <c r="AY622" s="7"/>
      <c r="AZ622" s="7"/>
      <c r="BA622" s="7"/>
      <c r="BB622" s="7"/>
      <c r="BC622" s="7"/>
      <c r="BD622" s="7"/>
      <c r="BE622" s="7"/>
      <c r="BF622" s="7"/>
      <c r="BG622" s="35"/>
      <c r="BH622" s="7"/>
      <c r="BI622" s="7"/>
      <c r="BJ622" s="7"/>
      <c r="BK622" s="7"/>
      <c r="BL622" s="7"/>
      <c r="BM622" s="36"/>
      <c r="BN622" s="36"/>
      <c r="BO622" s="7"/>
      <c r="BP622" s="7"/>
      <c r="BQ622" s="7"/>
      <c r="BR622" s="7"/>
      <c r="BS622" s="7"/>
      <c r="BT622" s="7"/>
      <c r="BU622" s="7"/>
      <c r="BV622" s="7"/>
      <c r="BW622" s="7"/>
      <c r="BX622" s="7"/>
      <c r="BY622" s="7"/>
      <c r="BZ622" s="7"/>
      <c r="CA622" s="7"/>
      <c r="CB622" s="7"/>
      <c r="CC622" s="7"/>
      <c r="CD622" s="7"/>
      <c r="CE622" s="7"/>
      <c r="CF622" s="7"/>
      <c r="CG622" s="7"/>
      <c r="CH622" s="7"/>
      <c r="CI622" s="7"/>
      <c r="CJ622" s="7"/>
      <c r="CK622" s="7"/>
      <c r="CL622" s="7"/>
      <c r="CM622" s="7"/>
      <c r="CN622" s="7"/>
      <c r="CO622" s="7"/>
      <c r="CP622" s="7"/>
      <c r="CQ622" s="7"/>
      <c r="CR622" s="7"/>
      <c r="CS622" s="7"/>
      <c r="CT622" s="7"/>
      <c r="CU622" s="7"/>
      <c r="CV622" s="7"/>
      <c r="CW622" s="7"/>
      <c r="CX622" s="7"/>
      <c r="CY622" s="7"/>
      <c r="CZ622" s="7"/>
      <c r="DA622" s="7"/>
      <c r="DB622" s="7"/>
      <c r="DC622" s="7"/>
      <c r="DD622" s="7"/>
      <c r="DE622" s="7"/>
      <c r="DF622" s="7"/>
      <c r="DG622" s="7"/>
      <c r="DH622" s="7"/>
      <c r="DI622" s="7"/>
      <c r="DJ622" s="7"/>
      <c r="DK622" s="7"/>
    </row>
    <row r="623">
      <c r="A623" s="7"/>
      <c r="B623" s="7"/>
      <c r="C623" s="7"/>
      <c r="D623" s="7"/>
      <c r="E623" s="7"/>
      <c r="F623" s="7"/>
      <c r="G623" s="7"/>
      <c r="H623" s="7"/>
      <c r="I623" s="7"/>
      <c r="J623" s="7"/>
      <c r="K623" s="7"/>
      <c r="L623" s="7"/>
      <c r="M623" s="33"/>
      <c r="N623" s="33"/>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34"/>
      <c r="AX623" s="7"/>
      <c r="AY623" s="7"/>
      <c r="AZ623" s="7"/>
      <c r="BA623" s="7"/>
      <c r="BB623" s="7"/>
      <c r="BC623" s="7"/>
      <c r="BD623" s="7"/>
      <c r="BE623" s="7"/>
      <c r="BF623" s="7"/>
      <c r="BG623" s="35"/>
      <c r="BH623" s="7"/>
      <c r="BI623" s="7"/>
      <c r="BJ623" s="7"/>
      <c r="BK623" s="7"/>
      <c r="BL623" s="7"/>
      <c r="BM623" s="36"/>
      <c r="BN623" s="36"/>
      <c r="BO623" s="7"/>
      <c r="BP623" s="7"/>
      <c r="BQ623" s="7"/>
      <c r="BR623" s="7"/>
      <c r="BS623" s="7"/>
      <c r="BT623" s="7"/>
      <c r="BU623" s="7"/>
      <c r="BV623" s="7"/>
      <c r="BW623" s="7"/>
      <c r="BX623" s="7"/>
      <c r="BY623" s="7"/>
      <c r="BZ623" s="7"/>
      <c r="CA623" s="7"/>
      <c r="CB623" s="7"/>
      <c r="CC623" s="7"/>
      <c r="CD623" s="7"/>
      <c r="CE623" s="7"/>
      <c r="CF623" s="7"/>
      <c r="CG623" s="7"/>
      <c r="CH623" s="7"/>
      <c r="CI623" s="7"/>
      <c r="CJ623" s="7"/>
      <c r="CK623" s="7"/>
      <c r="CL623" s="7"/>
      <c r="CM623" s="7"/>
      <c r="CN623" s="7"/>
      <c r="CO623" s="7"/>
      <c r="CP623" s="7"/>
      <c r="CQ623" s="7"/>
      <c r="CR623" s="7"/>
      <c r="CS623" s="7"/>
      <c r="CT623" s="7"/>
      <c r="CU623" s="7"/>
      <c r="CV623" s="7"/>
      <c r="CW623" s="7"/>
      <c r="CX623" s="7"/>
      <c r="CY623" s="7"/>
      <c r="CZ623" s="7"/>
      <c r="DA623" s="7"/>
      <c r="DB623" s="7"/>
      <c r="DC623" s="7"/>
      <c r="DD623" s="7"/>
      <c r="DE623" s="7"/>
      <c r="DF623" s="7"/>
      <c r="DG623" s="7"/>
      <c r="DH623" s="7"/>
      <c r="DI623" s="7"/>
      <c r="DJ623" s="7"/>
      <c r="DK623" s="7"/>
    </row>
    <row r="624">
      <c r="A624" s="7"/>
      <c r="B624" s="7"/>
      <c r="C624" s="7"/>
      <c r="D624" s="7"/>
      <c r="E624" s="7"/>
      <c r="F624" s="7"/>
      <c r="G624" s="7"/>
      <c r="H624" s="7"/>
      <c r="I624" s="7"/>
      <c r="J624" s="7"/>
      <c r="K624" s="7"/>
      <c r="L624" s="7"/>
      <c r="M624" s="33"/>
      <c r="N624" s="33"/>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34"/>
      <c r="AX624" s="7"/>
      <c r="AY624" s="7"/>
      <c r="AZ624" s="7"/>
      <c r="BA624" s="7"/>
      <c r="BB624" s="7"/>
      <c r="BC624" s="7"/>
      <c r="BD624" s="7"/>
      <c r="BE624" s="7"/>
      <c r="BF624" s="7"/>
      <c r="BG624" s="35"/>
      <c r="BH624" s="7"/>
      <c r="BI624" s="7"/>
      <c r="BJ624" s="7"/>
      <c r="BK624" s="7"/>
      <c r="BL624" s="7"/>
      <c r="BM624" s="36"/>
      <c r="BN624" s="36"/>
      <c r="BO624" s="7"/>
      <c r="BP624" s="7"/>
      <c r="BQ624" s="7"/>
      <c r="BR624" s="7"/>
      <c r="BS624" s="7"/>
      <c r="BT624" s="7"/>
      <c r="BU624" s="7"/>
      <c r="BV624" s="7"/>
      <c r="BW624" s="7"/>
      <c r="BX624" s="7"/>
      <c r="BY624" s="7"/>
      <c r="BZ624" s="7"/>
      <c r="CA624" s="7"/>
      <c r="CB624" s="7"/>
      <c r="CC624" s="7"/>
      <c r="CD624" s="7"/>
      <c r="CE624" s="7"/>
      <c r="CF624" s="7"/>
      <c r="CG624" s="7"/>
      <c r="CH624" s="7"/>
      <c r="CI624" s="7"/>
      <c r="CJ624" s="7"/>
      <c r="CK624" s="7"/>
      <c r="CL624" s="7"/>
      <c r="CM624" s="7"/>
      <c r="CN624" s="7"/>
      <c r="CO624" s="7"/>
      <c r="CP624" s="7"/>
      <c r="CQ624" s="7"/>
      <c r="CR624" s="7"/>
      <c r="CS624" s="7"/>
      <c r="CT624" s="7"/>
      <c r="CU624" s="7"/>
      <c r="CV624" s="7"/>
      <c r="CW624" s="7"/>
      <c r="CX624" s="7"/>
      <c r="CY624" s="7"/>
      <c r="CZ624" s="7"/>
      <c r="DA624" s="7"/>
      <c r="DB624" s="7"/>
      <c r="DC624" s="7"/>
      <c r="DD624" s="7"/>
      <c r="DE624" s="7"/>
      <c r="DF624" s="7"/>
      <c r="DG624" s="7"/>
      <c r="DH624" s="7"/>
      <c r="DI624" s="7"/>
      <c r="DJ624" s="7"/>
      <c r="DK624" s="7"/>
    </row>
    <row r="625">
      <c r="A625" s="7"/>
      <c r="B625" s="7"/>
      <c r="C625" s="7"/>
      <c r="D625" s="7"/>
      <c r="E625" s="7"/>
      <c r="F625" s="7"/>
      <c r="G625" s="7"/>
      <c r="H625" s="7"/>
      <c r="I625" s="7"/>
      <c r="J625" s="7"/>
      <c r="K625" s="7"/>
      <c r="L625" s="7"/>
      <c r="M625" s="33"/>
      <c r="N625" s="33"/>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34"/>
      <c r="AX625" s="7"/>
      <c r="AY625" s="7"/>
      <c r="AZ625" s="7"/>
      <c r="BA625" s="7"/>
      <c r="BB625" s="7"/>
      <c r="BC625" s="7"/>
      <c r="BD625" s="7"/>
      <c r="BE625" s="7"/>
      <c r="BF625" s="7"/>
      <c r="BG625" s="35"/>
      <c r="BH625" s="7"/>
      <c r="BI625" s="7"/>
      <c r="BJ625" s="7"/>
      <c r="BK625" s="7"/>
      <c r="BL625" s="7"/>
      <c r="BM625" s="36"/>
      <c r="BN625" s="36"/>
      <c r="BO625" s="7"/>
      <c r="BP625" s="7"/>
      <c r="BQ625" s="7"/>
      <c r="BR625" s="7"/>
      <c r="BS625" s="7"/>
      <c r="BT625" s="7"/>
      <c r="BU625" s="7"/>
      <c r="BV625" s="7"/>
      <c r="BW625" s="7"/>
      <c r="BX625" s="7"/>
      <c r="BY625" s="7"/>
      <c r="BZ625" s="7"/>
      <c r="CA625" s="7"/>
      <c r="CB625" s="7"/>
      <c r="CC625" s="7"/>
      <c r="CD625" s="7"/>
      <c r="CE625" s="7"/>
      <c r="CF625" s="7"/>
      <c r="CG625" s="7"/>
      <c r="CH625" s="7"/>
      <c r="CI625" s="7"/>
      <c r="CJ625" s="7"/>
      <c r="CK625" s="7"/>
      <c r="CL625" s="7"/>
      <c r="CM625" s="7"/>
      <c r="CN625" s="7"/>
      <c r="CO625" s="7"/>
      <c r="CP625" s="7"/>
      <c r="CQ625" s="7"/>
      <c r="CR625" s="7"/>
      <c r="CS625" s="7"/>
      <c r="CT625" s="7"/>
      <c r="CU625" s="7"/>
      <c r="CV625" s="7"/>
      <c r="CW625" s="7"/>
      <c r="CX625" s="7"/>
      <c r="CY625" s="7"/>
      <c r="CZ625" s="7"/>
      <c r="DA625" s="7"/>
      <c r="DB625" s="7"/>
      <c r="DC625" s="7"/>
      <c r="DD625" s="7"/>
      <c r="DE625" s="7"/>
      <c r="DF625" s="7"/>
      <c r="DG625" s="7"/>
      <c r="DH625" s="7"/>
      <c r="DI625" s="7"/>
      <c r="DJ625" s="7"/>
      <c r="DK625" s="7"/>
    </row>
    <row r="626">
      <c r="A626" s="7"/>
      <c r="B626" s="7"/>
      <c r="C626" s="7"/>
      <c r="D626" s="7"/>
      <c r="E626" s="7"/>
      <c r="F626" s="7"/>
      <c r="G626" s="7"/>
      <c r="H626" s="7"/>
      <c r="I626" s="7"/>
      <c r="J626" s="7"/>
      <c r="K626" s="7"/>
      <c r="L626" s="7"/>
      <c r="M626" s="33"/>
      <c r="N626" s="33"/>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34"/>
      <c r="AX626" s="7"/>
      <c r="AY626" s="7"/>
      <c r="AZ626" s="7"/>
      <c r="BA626" s="7"/>
      <c r="BB626" s="7"/>
      <c r="BC626" s="7"/>
      <c r="BD626" s="7"/>
      <c r="BE626" s="7"/>
      <c r="BF626" s="7"/>
      <c r="BG626" s="35"/>
      <c r="BH626" s="7"/>
      <c r="BI626" s="7"/>
      <c r="BJ626" s="7"/>
      <c r="BK626" s="7"/>
      <c r="BL626" s="7"/>
      <c r="BM626" s="36"/>
      <c r="BN626" s="36"/>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c r="DH626" s="7"/>
      <c r="DI626" s="7"/>
      <c r="DJ626" s="7"/>
      <c r="DK626" s="7"/>
    </row>
    <row r="627">
      <c r="A627" s="7"/>
      <c r="B627" s="7"/>
      <c r="C627" s="7"/>
      <c r="D627" s="7"/>
      <c r="E627" s="7"/>
      <c r="F627" s="7"/>
      <c r="G627" s="7"/>
      <c r="H627" s="7"/>
      <c r="I627" s="7"/>
      <c r="J627" s="7"/>
      <c r="K627" s="7"/>
      <c r="L627" s="7"/>
      <c r="M627" s="33"/>
      <c r="N627" s="33"/>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34"/>
      <c r="AX627" s="7"/>
      <c r="AY627" s="7"/>
      <c r="AZ627" s="7"/>
      <c r="BA627" s="7"/>
      <c r="BB627" s="7"/>
      <c r="BC627" s="7"/>
      <c r="BD627" s="7"/>
      <c r="BE627" s="7"/>
      <c r="BF627" s="7"/>
      <c r="BG627" s="35"/>
      <c r="BH627" s="7"/>
      <c r="BI627" s="7"/>
      <c r="BJ627" s="7"/>
      <c r="BK627" s="7"/>
      <c r="BL627" s="7"/>
      <c r="BM627" s="36"/>
      <c r="BN627" s="36"/>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c r="DH627" s="7"/>
      <c r="DI627" s="7"/>
      <c r="DJ627" s="7"/>
      <c r="DK627" s="7"/>
    </row>
    <row r="628">
      <c r="A628" s="7"/>
      <c r="B628" s="7"/>
      <c r="C628" s="7"/>
      <c r="D628" s="7"/>
      <c r="E628" s="7"/>
      <c r="F628" s="7"/>
      <c r="G628" s="7"/>
      <c r="H628" s="7"/>
      <c r="I628" s="7"/>
      <c r="J628" s="7"/>
      <c r="K628" s="7"/>
      <c r="L628" s="7"/>
      <c r="M628" s="33"/>
      <c r="N628" s="33"/>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34"/>
      <c r="AX628" s="7"/>
      <c r="AY628" s="7"/>
      <c r="AZ628" s="7"/>
      <c r="BA628" s="7"/>
      <c r="BB628" s="7"/>
      <c r="BC628" s="7"/>
      <c r="BD628" s="7"/>
      <c r="BE628" s="7"/>
      <c r="BF628" s="7"/>
      <c r="BG628" s="35"/>
      <c r="BH628" s="7"/>
      <c r="BI628" s="7"/>
      <c r="BJ628" s="7"/>
      <c r="BK628" s="7"/>
      <c r="BL628" s="7"/>
      <c r="BM628" s="36"/>
      <c r="BN628" s="36"/>
      <c r="BO628" s="7"/>
      <c r="BP628" s="7"/>
      <c r="BQ628" s="7"/>
      <c r="BR628" s="7"/>
      <c r="BS628" s="7"/>
      <c r="BT628" s="7"/>
      <c r="BU628" s="7"/>
      <c r="BV628" s="7"/>
      <c r="BW628" s="7"/>
      <c r="BX628" s="7"/>
      <c r="BY628" s="7"/>
      <c r="BZ628" s="7"/>
      <c r="CA628" s="7"/>
      <c r="CB628" s="7"/>
      <c r="CC628" s="7"/>
      <c r="CD628" s="7"/>
      <c r="CE628" s="7"/>
      <c r="CF628" s="7"/>
      <c r="CG628" s="7"/>
      <c r="CH628" s="7"/>
      <c r="CI628" s="7"/>
      <c r="CJ628" s="7"/>
      <c r="CK628" s="7"/>
      <c r="CL628" s="7"/>
      <c r="CM628" s="7"/>
      <c r="CN628" s="7"/>
      <c r="CO628" s="7"/>
      <c r="CP628" s="7"/>
      <c r="CQ628" s="7"/>
      <c r="CR628" s="7"/>
      <c r="CS628" s="7"/>
      <c r="CT628" s="7"/>
      <c r="CU628" s="7"/>
      <c r="CV628" s="7"/>
      <c r="CW628" s="7"/>
      <c r="CX628" s="7"/>
      <c r="CY628" s="7"/>
      <c r="CZ628" s="7"/>
      <c r="DA628" s="7"/>
      <c r="DB628" s="7"/>
      <c r="DC628" s="7"/>
      <c r="DD628" s="7"/>
      <c r="DE628" s="7"/>
      <c r="DF628" s="7"/>
      <c r="DG628" s="7"/>
      <c r="DH628" s="7"/>
      <c r="DI628" s="7"/>
      <c r="DJ628" s="7"/>
      <c r="DK628" s="7"/>
    </row>
    <row r="629">
      <c r="A629" s="7"/>
      <c r="B629" s="7"/>
      <c r="C629" s="7"/>
      <c r="D629" s="7"/>
      <c r="E629" s="7"/>
      <c r="F629" s="7"/>
      <c r="G629" s="7"/>
      <c r="H629" s="7"/>
      <c r="I629" s="7"/>
      <c r="J629" s="7"/>
      <c r="K629" s="7"/>
      <c r="L629" s="7"/>
      <c r="M629" s="33"/>
      <c r="N629" s="33"/>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34"/>
      <c r="AX629" s="7"/>
      <c r="AY629" s="7"/>
      <c r="AZ629" s="7"/>
      <c r="BA629" s="7"/>
      <c r="BB629" s="7"/>
      <c r="BC629" s="7"/>
      <c r="BD629" s="7"/>
      <c r="BE629" s="7"/>
      <c r="BF629" s="7"/>
      <c r="BG629" s="35"/>
      <c r="BH629" s="7"/>
      <c r="BI629" s="7"/>
      <c r="BJ629" s="7"/>
      <c r="BK629" s="7"/>
      <c r="BL629" s="7"/>
      <c r="BM629" s="36"/>
      <c r="BN629" s="36"/>
      <c r="BO629" s="7"/>
      <c r="BP629" s="7"/>
      <c r="BQ629" s="7"/>
      <c r="BR629" s="7"/>
      <c r="BS629" s="7"/>
      <c r="BT629" s="7"/>
      <c r="BU629" s="7"/>
      <c r="BV629" s="7"/>
      <c r="BW629" s="7"/>
      <c r="BX629" s="7"/>
      <c r="BY629" s="7"/>
      <c r="BZ629" s="7"/>
      <c r="CA629" s="7"/>
      <c r="CB629" s="7"/>
      <c r="CC629" s="7"/>
      <c r="CD629" s="7"/>
      <c r="CE629" s="7"/>
      <c r="CF629" s="7"/>
      <c r="CG629" s="7"/>
      <c r="CH629" s="7"/>
      <c r="CI629" s="7"/>
      <c r="CJ629" s="7"/>
      <c r="CK629" s="7"/>
      <c r="CL629" s="7"/>
      <c r="CM629" s="7"/>
      <c r="CN629" s="7"/>
      <c r="CO629" s="7"/>
      <c r="CP629" s="7"/>
      <c r="CQ629" s="7"/>
      <c r="CR629" s="7"/>
      <c r="CS629" s="7"/>
      <c r="CT629" s="7"/>
      <c r="CU629" s="7"/>
      <c r="CV629" s="7"/>
      <c r="CW629" s="7"/>
      <c r="CX629" s="7"/>
      <c r="CY629" s="7"/>
      <c r="CZ629" s="7"/>
      <c r="DA629" s="7"/>
      <c r="DB629" s="7"/>
      <c r="DC629" s="7"/>
      <c r="DD629" s="7"/>
      <c r="DE629" s="7"/>
      <c r="DF629" s="7"/>
      <c r="DG629" s="7"/>
      <c r="DH629" s="7"/>
      <c r="DI629" s="7"/>
      <c r="DJ629" s="7"/>
      <c r="DK629" s="7"/>
    </row>
    <row r="630">
      <c r="A630" s="7"/>
      <c r="B630" s="7"/>
      <c r="C630" s="7"/>
      <c r="D630" s="7"/>
      <c r="E630" s="7"/>
      <c r="F630" s="7"/>
      <c r="G630" s="7"/>
      <c r="H630" s="7"/>
      <c r="I630" s="7"/>
      <c r="J630" s="7"/>
      <c r="K630" s="7"/>
      <c r="L630" s="7"/>
      <c r="M630" s="33"/>
      <c r="N630" s="33"/>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34"/>
      <c r="AX630" s="7"/>
      <c r="AY630" s="7"/>
      <c r="AZ630" s="7"/>
      <c r="BA630" s="7"/>
      <c r="BB630" s="7"/>
      <c r="BC630" s="7"/>
      <c r="BD630" s="7"/>
      <c r="BE630" s="7"/>
      <c r="BF630" s="7"/>
      <c r="BG630" s="35"/>
      <c r="BH630" s="7"/>
      <c r="BI630" s="7"/>
      <c r="BJ630" s="7"/>
      <c r="BK630" s="7"/>
      <c r="BL630" s="7"/>
      <c r="BM630" s="36"/>
      <c r="BN630" s="36"/>
      <c r="BO630" s="7"/>
      <c r="BP630" s="7"/>
      <c r="BQ630" s="7"/>
      <c r="BR630" s="7"/>
      <c r="BS630" s="7"/>
      <c r="BT630" s="7"/>
      <c r="BU630" s="7"/>
      <c r="BV630" s="7"/>
      <c r="BW630" s="7"/>
      <c r="BX630" s="7"/>
      <c r="BY630" s="7"/>
      <c r="BZ630" s="7"/>
      <c r="CA630" s="7"/>
      <c r="CB630" s="7"/>
      <c r="CC630" s="7"/>
      <c r="CD630" s="7"/>
      <c r="CE630" s="7"/>
      <c r="CF630" s="7"/>
      <c r="CG630" s="7"/>
      <c r="CH630" s="7"/>
      <c r="CI630" s="7"/>
      <c r="CJ630" s="7"/>
      <c r="CK630" s="7"/>
      <c r="CL630" s="7"/>
      <c r="CM630" s="7"/>
      <c r="CN630" s="7"/>
      <c r="CO630" s="7"/>
      <c r="CP630" s="7"/>
      <c r="CQ630" s="7"/>
      <c r="CR630" s="7"/>
      <c r="CS630" s="7"/>
      <c r="CT630" s="7"/>
      <c r="CU630" s="7"/>
      <c r="CV630" s="7"/>
      <c r="CW630" s="7"/>
      <c r="CX630" s="7"/>
      <c r="CY630" s="7"/>
      <c r="CZ630" s="7"/>
      <c r="DA630" s="7"/>
      <c r="DB630" s="7"/>
      <c r="DC630" s="7"/>
      <c r="DD630" s="7"/>
      <c r="DE630" s="7"/>
      <c r="DF630" s="7"/>
      <c r="DG630" s="7"/>
      <c r="DH630" s="7"/>
      <c r="DI630" s="7"/>
      <c r="DJ630" s="7"/>
      <c r="DK630" s="7"/>
    </row>
    <row r="631">
      <c r="A631" s="7"/>
      <c r="B631" s="7"/>
      <c r="C631" s="7"/>
      <c r="D631" s="7"/>
      <c r="E631" s="7"/>
      <c r="F631" s="7"/>
      <c r="G631" s="7"/>
      <c r="H631" s="7"/>
      <c r="I631" s="7"/>
      <c r="J631" s="7"/>
      <c r="K631" s="7"/>
      <c r="L631" s="7"/>
      <c r="M631" s="33"/>
      <c r="N631" s="33"/>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34"/>
      <c r="AX631" s="7"/>
      <c r="AY631" s="7"/>
      <c r="AZ631" s="7"/>
      <c r="BA631" s="7"/>
      <c r="BB631" s="7"/>
      <c r="BC631" s="7"/>
      <c r="BD631" s="7"/>
      <c r="BE631" s="7"/>
      <c r="BF631" s="7"/>
      <c r="BG631" s="35"/>
      <c r="BH631" s="7"/>
      <c r="BI631" s="7"/>
      <c r="BJ631" s="7"/>
      <c r="BK631" s="7"/>
      <c r="BL631" s="7"/>
      <c r="BM631" s="36"/>
      <c r="BN631" s="36"/>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row>
    <row r="632">
      <c r="A632" s="7"/>
      <c r="B632" s="7"/>
      <c r="C632" s="7"/>
      <c r="D632" s="7"/>
      <c r="E632" s="7"/>
      <c r="F632" s="7"/>
      <c r="G632" s="7"/>
      <c r="H632" s="7"/>
      <c r="I632" s="7"/>
      <c r="J632" s="7"/>
      <c r="K632" s="7"/>
      <c r="L632" s="7"/>
      <c r="M632" s="33"/>
      <c r="N632" s="33"/>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34"/>
      <c r="AX632" s="7"/>
      <c r="AY632" s="7"/>
      <c r="AZ632" s="7"/>
      <c r="BA632" s="7"/>
      <c r="BB632" s="7"/>
      <c r="BC632" s="7"/>
      <c r="BD632" s="7"/>
      <c r="BE632" s="7"/>
      <c r="BF632" s="7"/>
      <c r="BG632" s="35"/>
      <c r="BH632" s="7"/>
      <c r="BI632" s="7"/>
      <c r="BJ632" s="7"/>
      <c r="BK632" s="7"/>
      <c r="BL632" s="7"/>
      <c r="BM632" s="36"/>
      <c r="BN632" s="36"/>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row>
    <row r="633">
      <c r="A633" s="7"/>
      <c r="B633" s="7"/>
      <c r="C633" s="7"/>
      <c r="D633" s="7"/>
      <c r="E633" s="7"/>
      <c r="F633" s="7"/>
      <c r="G633" s="7"/>
      <c r="H633" s="7"/>
      <c r="I633" s="7"/>
      <c r="J633" s="7"/>
      <c r="K633" s="7"/>
      <c r="L633" s="7"/>
      <c r="M633" s="33"/>
      <c r="N633" s="33"/>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34"/>
      <c r="AX633" s="7"/>
      <c r="AY633" s="7"/>
      <c r="AZ633" s="7"/>
      <c r="BA633" s="7"/>
      <c r="BB633" s="7"/>
      <c r="BC633" s="7"/>
      <c r="BD633" s="7"/>
      <c r="BE633" s="7"/>
      <c r="BF633" s="7"/>
      <c r="BG633" s="35"/>
      <c r="BH633" s="7"/>
      <c r="BI633" s="7"/>
      <c r="BJ633" s="7"/>
      <c r="BK633" s="7"/>
      <c r="BL633" s="7"/>
      <c r="BM633" s="36"/>
      <c r="BN633" s="36"/>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row>
    <row r="634">
      <c r="A634" s="7"/>
      <c r="B634" s="7"/>
      <c r="C634" s="7"/>
      <c r="D634" s="7"/>
      <c r="E634" s="7"/>
      <c r="F634" s="7"/>
      <c r="G634" s="7"/>
      <c r="H634" s="7"/>
      <c r="I634" s="7"/>
      <c r="J634" s="7"/>
      <c r="K634" s="7"/>
      <c r="L634" s="7"/>
      <c r="M634" s="33"/>
      <c r="N634" s="33"/>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34"/>
      <c r="AX634" s="7"/>
      <c r="AY634" s="7"/>
      <c r="AZ634" s="7"/>
      <c r="BA634" s="7"/>
      <c r="BB634" s="7"/>
      <c r="BC634" s="7"/>
      <c r="BD634" s="7"/>
      <c r="BE634" s="7"/>
      <c r="BF634" s="7"/>
      <c r="BG634" s="35"/>
      <c r="BH634" s="7"/>
      <c r="BI634" s="7"/>
      <c r="BJ634" s="7"/>
      <c r="BK634" s="7"/>
      <c r="BL634" s="7"/>
      <c r="BM634" s="36"/>
      <c r="BN634" s="36"/>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row>
    <row r="635">
      <c r="A635" s="7"/>
      <c r="B635" s="7"/>
      <c r="C635" s="7"/>
      <c r="D635" s="7"/>
      <c r="E635" s="7"/>
      <c r="F635" s="7"/>
      <c r="G635" s="7"/>
      <c r="H635" s="7"/>
      <c r="I635" s="7"/>
      <c r="J635" s="7"/>
      <c r="K635" s="7"/>
      <c r="L635" s="7"/>
      <c r="M635" s="33"/>
      <c r="N635" s="33"/>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34"/>
      <c r="AX635" s="7"/>
      <c r="AY635" s="7"/>
      <c r="AZ635" s="7"/>
      <c r="BA635" s="7"/>
      <c r="BB635" s="7"/>
      <c r="BC635" s="7"/>
      <c r="BD635" s="7"/>
      <c r="BE635" s="7"/>
      <c r="BF635" s="7"/>
      <c r="BG635" s="35"/>
      <c r="BH635" s="7"/>
      <c r="BI635" s="7"/>
      <c r="BJ635" s="7"/>
      <c r="BK635" s="7"/>
      <c r="BL635" s="7"/>
      <c r="BM635" s="36"/>
      <c r="BN635" s="36"/>
      <c r="BO635" s="7"/>
      <c r="BP635" s="7"/>
      <c r="BQ635" s="7"/>
      <c r="BR635" s="7"/>
      <c r="BS635" s="7"/>
      <c r="BT635" s="7"/>
      <c r="BU635" s="7"/>
      <c r="BV635" s="7"/>
      <c r="BW635" s="7"/>
      <c r="BX635" s="7"/>
      <c r="BY635" s="7"/>
      <c r="BZ635" s="7"/>
      <c r="CA635" s="7"/>
      <c r="CB635" s="7"/>
      <c r="CC635" s="7"/>
      <c r="CD635" s="7"/>
      <c r="CE635" s="7"/>
      <c r="CF635" s="7"/>
      <c r="CG635" s="7"/>
      <c r="CH635" s="7"/>
      <c r="CI635" s="7"/>
      <c r="CJ635" s="7"/>
      <c r="CK635" s="7"/>
      <c r="CL635" s="7"/>
      <c r="CM635" s="7"/>
      <c r="CN635" s="7"/>
      <c r="CO635" s="7"/>
      <c r="CP635" s="7"/>
      <c r="CQ635" s="7"/>
      <c r="CR635" s="7"/>
      <c r="CS635" s="7"/>
      <c r="CT635" s="7"/>
      <c r="CU635" s="7"/>
      <c r="CV635" s="7"/>
      <c r="CW635" s="7"/>
      <c r="CX635" s="7"/>
      <c r="CY635" s="7"/>
      <c r="CZ635" s="7"/>
      <c r="DA635" s="7"/>
      <c r="DB635" s="7"/>
      <c r="DC635" s="7"/>
      <c r="DD635" s="7"/>
      <c r="DE635" s="7"/>
      <c r="DF635" s="7"/>
      <c r="DG635" s="7"/>
      <c r="DH635" s="7"/>
      <c r="DI635" s="7"/>
      <c r="DJ635" s="7"/>
      <c r="DK635" s="7"/>
    </row>
    <row r="636">
      <c r="A636" s="7"/>
      <c r="B636" s="7"/>
      <c r="C636" s="7"/>
      <c r="D636" s="7"/>
      <c r="E636" s="7"/>
      <c r="F636" s="7"/>
      <c r="G636" s="7"/>
      <c r="H636" s="7"/>
      <c r="I636" s="7"/>
      <c r="J636" s="7"/>
      <c r="K636" s="7"/>
      <c r="L636" s="7"/>
      <c r="M636" s="33"/>
      <c r="N636" s="33"/>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34"/>
      <c r="AX636" s="7"/>
      <c r="AY636" s="7"/>
      <c r="AZ636" s="7"/>
      <c r="BA636" s="7"/>
      <c r="BB636" s="7"/>
      <c r="BC636" s="7"/>
      <c r="BD636" s="7"/>
      <c r="BE636" s="7"/>
      <c r="BF636" s="7"/>
      <c r="BG636" s="35"/>
      <c r="BH636" s="7"/>
      <c r="BI636" s="7"/>
      <c r="BJ636" s="7"/>
      <c r="BK636" s="7"/>
      <c r="BL636" s="7"/>
      <c r="BM636" s="36"/>
      <c r="BN636" s="36"/>
      <c r="BO636" s="7"/>
      <c r="BP636" s="7"/>
      <c r="BQ636" s="7"/>
      <c r="BR636" s="7"/>
      <c r="BS636" s="7"/>
      <c r="BT636" s="7"/>
      <c r="BU636" s="7"/>
      <c r="BV636" s="7"/>
      <c r="BW636" s="7"/>
      <c r="BX636" s="7"/>
      <c r="BY636" s="7"/>
      <c r="BZ636" s="7"/>
      <c r="CA636" s="7"/>
      <c r="CB636" s="7"/>
      <c r="CC636" s="7"/>
      <c r="CD636" s="7"/>
      <c r="CE636" s="7"/>
      <c r="CF636" s="7"/>
      <c r="CG636" s="7"/>
      <c r="CH636" s="7"/>
      <c r="CI636" s="7"/>
      <c r="CJ636" s="7"/>
      <c r="CK636" s="7"/>
      <c r="CL636" s="7"/>
      <c r="CM636" s="7"/>
      <c r="CN636" s="7"/>
      <c r="CO636" s="7"/>
      <c r="CP636" s="7"/>
      <c r="CQ636" s="7"/>
      <c r="CR636" s="7"/>
      <c r="CS636" s="7"/>
      <c r="CT636" s="7"/>
      <c r="CU636" s="7"/>
      <c r="CV636" s="7"/>
      <c r="CW636" s="7"/>
      <c r="CX636" s="7"/>
      <c r="CY636" s="7"/>
      <c r="CZ636" s="7"/>
      <c r="DA636" s="7"/>
      <c r="DB636" s="7"/>
      <c r="DC636" s="7"/>
      <c r="DD636" s="7"/>
      <c r="DE636" s="7"/>
      <c r="DF636" s="7"/>
      <c r="DG636" s="7"/>
      <c r="DH636" s="7"/>
      <c r="DI636" s="7"/>
      <c r="DJ636" s="7"/>
      <c r="DK636" s="7"/>
    </row>
    <row r="637">
      <c r="A637" s="7"/>
      <c r="B637" s="7"/>
      <c r="C637" s="7"/>
      <c r="D637" s="7"/>
      <c r="E637" s="7"/>
      <c r="F637" s="7"/>
      <c r="G637" s="7"/>
      <c r="H637" s="7"/>
      <c r="I637" s="7"/>
      <c r="J637" s="7"/>
      <c r="K637" s="7"/>
      <c r="L637" s="7"/>
      <c r="M637" s="33"/>
      <c r="N637" s="33"/>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34"/>
      <c r="AX637" s="7"/>
      <c r="AY637" s="7"/>
      <c r="AZ637" s="7"/>
      <c r="BA637" s="7"/>
      <c r="BB637" s="7"/>
      <c r="BC637" s="7"/>
      <c r="BD637" s="7"/>
      <c r="BE637" s="7"/>
      <c r="BF637" s="7"/>
      <c r="BG637" s="35"/>
      <c r="BH637" s="7"/>
      <c r="BI637" s="7"/>
      <c r="BJ637" s="7"/>
      <c r="BK637" s="7"/>
      <c r="BL637" s="7"/>
      <c r="BM637" s="36"/>
      <c r="BN637" s="36"/>
      <c r="BO637" s="7"/>
      <c r="BP637" s="7"/>
      <c r="BQ637" s="7"/>
      <c r="BR637" s="7"/>
      <c r="BS637" s="7"/>
      <c r="BT637" s="7"/>
      <c r="BU637" s="7"/>
      <c r="BV637" s="7"/>
      <c r="BW637" s="7"/>
      <c r="BX637" s="7"/>
      <c r="BY637" s="7"/>
      <c r="BZ637" s="7"/>
      <c r="CA637" s="7"/>
      <c r="CB637" s="7"/>
      <c r="CC637" s="7"/>
      <c r="CD637" s="7"/>
      <c r="CE637" s="7"/>
      <c r="CF637" s="7"/>
      <c r="CG637" s="7"/>
      <c r="CH637" s="7"/>
      <c r="CI637" s="7"/>
      <c r="CJ637" s="7"/>
      <c r="CK637" s="7"/>
      <c r="CL637" s="7"/>
      <c r="CM637" s="7"/>
      <c r="CN637" s="7"/>
      <c r="CO637" s="7"/>
      <c r="CP637" s="7"/>
      <c r="CQ637" s="7"/>
      <c r="CR637" s="7"/>
      <c r="CS637" s="7"/>
      <c r="CT637" s="7"/>
      <c r="CU637" s="7"/>
      <c r="CV637" s="7"/>
      <c r="CW637" s="7"/>
      <c r="CX637" s="7"/>
      <c r="CY637" s="7"/>
      <c r="CZ637" s="7"/>
      <c r="DA637" s="7"/>
      <c r="DB637" s="7"/>
      <c r="DC637" s="7"/>
      <c r="DD637" s="7"/>
      <c r="DE637" s="7"/>
      <c r="DF637" s="7"/>
      <c r="DG637" s="7"/>
      <c r="DH637" s="7"/>
      <c r="DI637" s="7"/>
      <c r="DJ637" s="7"/>
      <c r="DK637" s="7"/>
    </row>
    <row r="638">
      <c r="A638" s="7"/>
      <c r="B638" s="7"/>
      <c r="C638" s="7"/>
      <c r="D638" s="7"/>
      <c r="E638" s="7"/>
      <c r="F638" s="7"/>
      <c r="G638" s="7"/>
      <c r="H638" s="7"/>
      <c r="I638" s="7"/>
      <c r="J638" s="7"/>
      <c r="K638" s="7"/>
      <c r="L638" s="7"/>
      <c r="M638" s="33"/>
      <c r="N638" s="33"/>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34"/>
      <c r="AX638" s="7"/>
      <c r="AY638" s="7"/>
      <c r="AZ638" s="7"/>
      <c r="BA638" s="7"/>
      <c r="BB638" s="7"/>
      <c r="BC638" s="7"/>
      <c r="BD638" s="7"/>
      <c r="BE638" s="7"/>
      <c r="BF638" s="7"/>
      <c r="BG638" s="35"/>
      <c r="BH638" s="7"/>
      <c r="BI638" s="7"/>
      <c r="BJ638" s="7"/>
      <c r="BK638" s="7"/>
      <c r="BL638" s="7"/>
      <c r="BM638" s="36"/>
      <c r="BN638" s="36"/>
      <c r="BO638" s="7"/>
      <c r="BP638" s="7"/>
      <c r="BQ638" s="7"/>
      <c r="BR638" s="7"/>
      <c r="BS638" s="7"/>
      <c r="BT638" s="7"/>
      <c r="BU638" s="7"/>
      <c r="BV638" s="7"/>
      <c r="BW638" s="7"/>
      <c r="BX638" s="7"/>
      <c r="BY638" s="7"/>
      <c r="BZ638" s="7"/>
      <c r="CA638" s="7"/>
      <c r="CB638" s="7"/>
      <c r="CC638" s="7"/>
      <c r="CD638" s="7"/>
      <c r="CE638" s="7"/>
      <c r="CF638" s="7"/>
      <c r="CG638" s="7"/>
      <c r="CH638" s="7"/>
      <c r="CI638" s="7"/>
      <c r="CJ638" s="7"/>
      <c r="CK638" s="7"/>
      <c r="CL638" s="7"/>
      <c r="CM638" s="7"/>
      <c r="CN638" s="7"/>
      <c r="CO638" s="7"/>
      <c r="CP638" s="7"/>
      <c r="CQ638" s="7"/>
      <c r="CR638" s="7"/>
      <c r="CS638" s="7"/>
      <c r="CT638" s="7"/>
      <c r="CU638" s="7"/>
      <c r="CV638" s="7"/>
      <c r="CW638" s="7"/>
      <c r="CX638" s="7"/>
      <c r="CY638" s="7"/>
      <c r="CZ638" s="7"/>
      <c r="DA638" s="7"/>
      <c r="DB638" s="7"/>
      <c r="DC638" s="7"/>
      <c r="DD638" s="7"/>
      <c r="DE638" s="7"/>
      <c r="DF638" s="7"/>
      <c r="DG638" s="7"/>
      <c r="DH638" s="7"/>
      <c r="DI638" s="7"/>
      <c r="DJ638" s="7"/>
      <c r="DK638" s="7"/>
    </row>
    <row r="639">
      <c r="A639" s="7"/>
      <c r="B639" s="7"/>
      <c r="C639" s="7"/>
      <c r="D639" s="7"/>
      <c r="E639" s="7"/>
      <c r="F639" s="7"/>
      <c r="G639" s="7"/>
      <c r="H639" s="7"/>
      <c r="I639" s="7"/>
      <c r="J639" s="7"/>
      <c r="K639" s="7"/>
      <c r="L639" s="7"/>
      <c r="M639" s="33"/>
      <c r="N639" s="33"/>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34"/>
      <c r="AX639" s="7"/>
      <c r="AY639" s="7"/>
      <c r="AZ639" s="7"/>
      <c r="BA639" s="7"/>
      <c r="BB639" s="7"/>
      <c r="BC639" s="7"/>
      <c r="BD639" s="7"/>
      <c r="BE639" s="7"/>
      <c r="BF639" s="7"/>
      <c r="BG639" s="35"/>
      <c r="BH639" s="7"/>
      <c r="BI639" s="7"/>
      <c r="BJ639" s="7"/>
      <c r="BK639" s="7"/>
      <c r="BL639" s="7"/>
      <c r="BM639" s="36"/>
      <c r="BN639" s="36"/>
      <c r="BO639" s="7"/>
      <c r="BP639" s="7"/>
      <c r="BQ639" s="7"/>
      <c r="BR639" s="7"/>
      <c r="BS639" s="7"/>
      <c r="BT639" s="7"/>
      <c r="BU639" s="7"/>
      <c r="BV639" s="7"/>
      <c r="BW639" s="7"/>
      <c r="BX639" s="7"/>
      <c r="BY639" s="7"/>
      <c r="BZ639" s="7"/>
      <c r="CA639" s="7"/>
      <c r="CB639" s="7"/>
      <c r="CC639" s="7"/>
      <c r="CD639" s="7"/>
      <c r="CE639" s="7"/>
      <c r="CF639" s="7"/>
      <c r="CG639" s="7"/>
      <c r="CH639" s="7"/>
      <c r="CI639" s="7"/>
      <c r="CJ639" s="7"/>
      <c r="CK639" s="7"/>
      <c r="CL639" s="7"/>
      <c r="CM639" s="7"/>
      <c r="CN639" s="7"/>
      <c r="CO639" s="7"/>
      <c r="CP639" s="7"/>
      <c r="CQ639" s="7"/>
      <c r="CR639" s="7"/>
      <c r="CS639" s="7"/>
      <c r="CT639" s="7"/>
      <c r="CU639" s="7"/>
      <c r="CV639" s="7"/>
      <c r="CW639" s="7"/>
      <c r="CX639" s="7"/>
      <c r="CY639" s="7"/>
      <c r="CZ639" s="7"/>
      <c r="DA639" s="7"/>
      <c r="DB639" s="7"/>
      <c r="DC639" s="7"/>
      <c r="DD639" s="7"/>
      <c r="DE639" s="7"/>
      <c r="DF639" s="7"/>
      <c r="DG639" s="7"/>
      <c r="DH639" s="7"/>
      <c r="DI639" s="7"/>
      <c r="DJ639" s="7"/>
      <c r="DK639" s="7"/>
    </row>
    <row r="640">
      <c r="A640" s="7"/>
      <c r="B640" s="7"/>
      <c r="C640" s="7"/>
      <c r="D640" s="7"/>
      <c r="E640" s="7"/>
      <c r="F640" s="7"/>
      <c r="G640" s="7"/>
      <c r="H640" s="7"/>
      <c r="I640" s="7"/>
      <c r="J640" s="7"/>
      <c r="K640" s="7"/>
      <c r="L640" s="7"/>
      <c r="M640" s="33"/>
      <c r="N640" s="33"/>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34"/>
      <c r="AX640" s="7"/>
      <c r="AY640" s="7"/>
      <c r="AZ640" s="7"/>
      <c r="BA640" s="7"/>
      <c r="BB640" s="7"/>
      <c r="BC640" s="7"/>
      <c r="BD640" s="7"/>
      <c r="BE640" s="7"/>
      <c r="BF640" s="7"/>
      <c r="BG640" s="35"/>
      <c r="BH640" s="7"/>
      <c r="BI640" s="7"/>
      <c r="BJ640" s="7"/>
      <c r="BK640" s="7"/>
      <c r="BL640" s="7"/>
      <c r="BM640" s="36"/>
      <c r="BN640" s="36"/>
      <c r="BO640" s="7"/>
      <c r="BP640" s="7"/>
      <c r="BQ640" s="7"/>
      <c r="BR640" s="7"/>
      <c r="BS640" s="7"/>
      <c r="BT640" s="7"/>
      <c r="BU640" s="7"/>
      <c r="BV640" s="7"/>
      <c r="BW640" s="7"/>
      <c r="BX640" s="7"/>
      <c r="BY640" s="7"/>
      <c r="BZ640" s="7"/>
      <c r="CA640" s="7"/>
      <c r="CB640" s="7"/>
      <c r="CC640" s="7"/>
      <c r="CD640" s="7"/>
      <c r="CE640" s="7"/>
      <c r="CF640" s="7"/>
      <c r="CG640" s="7"/>
      <c r="CH640" s="7"/>
      <c r="CI640" s="7"/>
      <c r="CJ640" s="7"/>
      <c r="CK640" s="7"/>
      <c r="CL640" s="7"/>
      <c r="CM640" s="7"/>
      <c r="CN640" s="7"/>
      <c r="CO640" s="7"/>
      <c r="CP640" s="7"/>
      <c r="CQ640" s="7"/>
      <c r="CR640" s="7"/>
      <c r="CS640" s="7"/>
      <c r="CT640" s="7"/>
      <c r="CU640" s="7"/>
      <c r="CV640" s="7"/>
      <c r="CW640" s="7"/>
      <c r="CX640" s="7"/>
      <c r="CY640" s="7"/>
      <c r="CZ640" s="7"/>
      <c r="DA640" s="7"/>
      <c r="DB640" s="7"/>
      <c r="DC640" s="7"/>
      <c r="DD640" s="7"/>
      <c r="DE640" s="7"/>
      <c r="DF640" s="7"/>
      <c r="DG640" s="7"/>
      <c r="DH640" s="7"/>
      <c r="DI640" s="7"/>
      <c r="DJ640" s="7"/>
      <c r="DK640" s="7"/>
    </row>
    <row r="641">
      <c r="A641" s="7"/>
      <c r="B641" s="7"/>
      <c r="C641" s="7"/>
      <c r="D641" s="7"/>
      <c r="E641" s="7"/>
      <c r="F641" s="7"/>
      <c r="G641" s="7"/>
      <c r="H641" s="7"/>
      <c r="I641" s="7"/>
      <c r="J641" s="7"/>
      <c r="K641" s="7"/>
      <c r="L641" s="7"/>
      <c r="M641" s="33"/>
      <c r="N641" s="33"/>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34"/>
      <c r="AX641" s="7"/>
      <c r="AY641" s="7"/>
      <c r="AZ641" s="7"/>
      <c r="BA641" s="7"/>
      <c r="BB641" s="7"/>
      <c r="BC641" s="7"/>
      <c r="BD641" s="7"/>
      <c r="BE641" s="7"/>
      <c r="BF641" s="7"/>
      <c r="BG641" s="35"/>
      <c r="BH641" s="7"/>
      <c r="BI641" s="7"/>
      <c r="BJ641" s="7"/>
      <c r="BK641" s="7"/>
      <c r="BL641" s="7"/>
      <c r="BM641" s="36"/>
      <c r="BN641" s="36"/>
      <c r="BO641" s="7"/>
      <c r="BP641" s="7"/>
      <c r="BQ641" s="7"/>
      <c r="BR641" s="7"/>
      <c r="BS641" s="7"/>
      <c r="BT641" s="7"/>
      <c r="BU641" s="7"/>
      <c r="BV641" s="7"/>
      <c r="BW641" s="7"/>
      <c r="BX641" s="7"/>
      <c r="BY641" s="7"/>
      <c r="BZ641" s="7"/>
      <c r="CA641" s="7"/>
      <c r="CB641" s="7"/>
      <c r="CC641" s="7"/>
      <c r="CD641" s="7"/>
      <c r="CE641" s="7"/>
      <c r="CF641" s="7"/>
      <c r="CG641" s="7"/>
      <c r="CH641" s="7"/>
      <c r="CI641" s="7"/>
      <c r="CJ641" s="7"/>
      <c r="CK641" s="7"/>
      <c r="CL641" s="7"/>
      <c r="CM641" s="7"/>
      <c r="CN641" s="7"/>
      <c r="CO641" s="7"/>
      <c r="CP641" s="7"/>
      <c r="CQ641" s="7"/>
      <c r="CR641" s="7"/>
      <c r="CS641" s="7"/>
      <c r="CT641" s="7"/>
      <c r="CU641" s="7"/>
      <c r="CV641" s="7"/>
      <c r="CW641" s="7"/>
      <c r="CX641" s="7"/>
      <c r="CY641" s="7"/>
      <c r="CZ641" s="7"/>
      <c r="DA641" s="7"/>
      <c r="DB641" s="7"/>
      <c r="DC641" s="7"/>
      <c r="DD641" s="7"/>
      <c r="DE641" s="7"/>
      <c r="DF641" s="7"/>
      <c r="DG641" s="7"/>
      <c r="DH641" s="7"/>
      <c r="DI641" s="7"/>
      <c r="DJ641" s="7"/>
      <c r="DK641" s="7"/>
    </row>
    <row r="642">
      <c r="A642" s="7"/>
      <c r="B642" s="7"/>
      <c r="C642" s="7"/>
      <c r="D642" s="7"/>
      <c r="E642" s="7"/>
      <c r="F642" s="7"/>
      <c r="G642" s="7"/>
      <c r="H642" s="7"/>
      <c r="I642" s="7"/>
      <c r="J642" s="7"/>
      <c r="K642" s="7"/>
      <c r="L642" s="7"/>
      <c r="M642" s="33"/>
      <c r="N642" s="33"/>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34"/>
      <c r="AX642" s="7"/>
      <c r="AY642" s="7"/>
      <c r="AZ642" s="7"/>
      <c r="BA642" s="7"/>
      <c r="BB642" s="7"/>
      <c r="BC642" s="7"/>
      <c r="BD642" s="7"/>
      <c r="BE642" s="7"/>
      <c r="BF642" s="7"/>
      <c r="BG642" s="35"/>
      <c r="BH642" s="7"/>
      <c r="BI642" s="7"/>
      <c r="BJ642" s="7"/>
      <c r="BK642" s="7"/>
      <c r="BL642" s="7"/>
      <c r="BM642" s="36"/>
      <c r="BN642" s="36"/>
      <c r="BO642" s="7"/>
      <c r="BP642" s="7"/>
      <c r="BQ642" s="7"/>
      <c r="BR642" s="7"/>
      <c r="BS642" s="7"/>
      <c r="BT642" s="7"/>
      <c r="BU642" s="7"/>
      <c r="BV642" s="7"/>
      <c r="BW642" s="7"/>
      <c r="BX642" s="7"/>
      <c r="BY642" s="7"/>
      <c r="BZ642" s="7"/>
      <c r="CA642" s="7"/>
      <c r="CB642" s="7"/>
      <c r="CC642" s="7"/>
      <c r="CD642" s="7"/>
      <c r="CE642" s="7"/>
      <c r="CF642" s="7"/>
      <c r="CG642" s="7"/>
      <c r="CH642" s="7"/>
      <c r="CI642" s="7"/>
      <c r="CJ642" s="7"/>
      <c r="CK642" s="7"/>
      <c r="CL642" s="7"/>
      <c r="CM642" s="7"/>
      <c r="CN642" s="7"/>
      <c r="CO642" s="7"/>
      <c r="CP642" s="7"/>
      <c r="CQ642" s="7"/>
      <c r="CR642" s="7"/>
      <c r="CS642" s="7"/>
      <c r="CT642" s="7"/>
      <c r="CU642" s="7"/>
      <c r="CV642" s="7"/>
      <c r="CW642" s="7"/>
      <c r="CX642" s="7"/>
      <c r="CY642" s="7"/>
      <c r="CZ642" s="7"/>
      <c r="DA642" s="7"/>
      <c r="DB642" s="7"/>
      <c r="DC642" s="7"/>
      <c r="DD642" s="7"/>
      <c r="DE642" s="7"/>
      <c r="DF642" s="7"/>
      <c r="DG642" s="7"/>
      <c r="DH642" s="7"/>
      <c r="DI642" s="7"/>
      <c r="DJ642" s="7"/>
      <c r="DK642" s="7"/>
    </row>
    <row r="643">
      <c r="A643" s="7"/>
      <c r="B643" s="7"/>
      <c r="C643" s="7"/>
      <c r="D643" s="7"/>
      <c r="E643" s="7"/>
      <c r="F643" s="7"/>
      <c r="G643" s="7"/>
      <c r="H643" s="7"/>
      <c r="I643" s="7"/>
      <c r="J643" s="7"/>
      <c r="K643" s="7"/>
      <c r="L643" s="7"/>
      <c r="M643" s="33"/>
      <c r="N643" s="33"/>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34"/>
      <c r="AX643" s="7"/>
      <c r="AY643" s="7"/>
      <c r="AZ643" s="7"/>
      <c r="BA643" s="7"/>
      <c r="BB643" s="7"/>
      <c r="BC643" s="7"/>
      <c r="BD643" s="7"/>
      <c r="BE643" s="7"/>
      <c r="BF643" s="7"/>
      <c r="BG643" s="35"/>
      <c r="BH643" s="7"/>
      <c r="BI643" s="7"/>
      <c r="BJ643" s="7"/>
      <c r="BK643" s="7"/>
      <c r="BL643" s="7"/>
      <c r="BM643" s="36"/>
      <c r="BN643" s="36"/>
      <c r="BO643" s="7"/>
      <c r="BP643" s="7"/>
      <c r="BQ643" s="7"/>
      <c r="BR643" s="7"/>
      <c r="BS643" s="7"/>
      <c r="BT643" s="7"/>
      <c r="BU643" s="7"/>
      <c r="BV643" s="7"/>
      <c r="BW643" s="7"/>
      <c r="BX643" s="7"/>
      <c r="BY643" s="7"/>
      <c r="BZ643" s="7"/>
      <c r="CA643" s="7"/>
      <c r="CB643" s="7"/>
      <c r="CC643" s="7"/>
      <c r="CD643" s="7"/>
      <c r="CE643" s="7"/>
      <c r="CF643" s="7"/>
      <c r="CG643" s="7"/>
      <c r="CH643" s="7"/>
      <c r="CI643" s="7"/>
      <c r="CJ643" s="7"/>
      <c r="CK643" s="7"/>
      <c r="CL643" s="7"/>
      <c r="CM643" s="7"/>
      <c r="CN643" s="7"/>
      <c r="CO643" s="7"/>
      <c r="CP643" s="7"/>
      <c r="CQ643" s="7"/>
      <c r="CR643" s="7"/>
      <c r="CS643" s="7"/>
      <c r="CT643" s="7"/>
      <c r="CU643" s="7"/>
      <c r="CV643" s="7"/>
      <c r="CW643" s="7"/>
      <c r="CX643" s="7"/>
      <c r="CY643" s="7"/>
      <c r="CZ643" s="7"/>
      <c r="DA643" s="7"/>
      <c r="DB643" s="7"/>
      <c r="DC643" s="7"/>
      <c r="DD643" s="7"/>
      <c r="DE643" s="7"/>
      <c r="DF643" s="7"/>
      <c r="DG643" s="7"/>
      <c r="DH643" s="7"/>
      <c r="DI643" s="7"/>
      <c r="DJ643" s="7"/>
      <c r="DK643" s="7"/>
    </row>
    <row r="644">
      <c r="A644" s="7"/>
      <c r="B644" s="7"/>
      <c r="C644" s="7"/>
      <c r="D644" s="7"/>
      <c r="E644" s="7"/>
      <c r="F644" s="7"/>
      <c r="G644" s="7"/>
      <c r="H644" s="7"/>
      <c r="I644" s="7"/>
      <c r="J644" s="7"/>
      <c r="K644" s="7"/>
      <c r="L644" s="7"/>
      <c r="M644" s="33"/>
      <c r="N644" s="33"/>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34"/>
      <c r="AX644" s="7"/>
      <c r="AY644" s="7"/>
      <c r="AZ644" s="7"/>
      <c r="BA644" s="7"/>
      <c r="BB644" s="7"/>
      <c r="BC644" s="7"/>
      <c r="BD644" s="7"/>
      <c r="BE644" s="7"/>
      <c r="BF644" s="7"/>
      <c r="BG644" s="35"/>
      <c r="BH644" s="7"/>
      <c r="BI644" s="7"/>
      <c r="BJ644" s="7"/>
      <c r="BK644" s="7"/>
      <c r="BL644" s="7"/>
      <c r="BM644" s="36"/>
      <c r="BN644" s="36"/>
      <c r="BO644" s="7"/>
      <c r="BP644" s="7"/>
      <c r="BQ644" s="7"/>
      <c r="BR644" s="7"/>
      <c r="BS644" s="7"/>
      <c r="BT644" s="7"/>
      <c r="BU644" s="7"/>
      <c r="BV644" s="7"/>
      <c r="BW644" s="7"/>
      <c r="BX644" s="7"/>
      <c r="BY644" s="7"/>
      <c r="BZ644" s="7"/>
      <c r="CA644" s="7"/>
      <c r="CB644" s="7"/>
      <c r="CC644" s="7"/>
      <c r="CD644" s="7"/>
      <c r="CE644" s="7"/>
      <c r="CF644" s="7"/>
      <c r="CG644" s="7"/>
      <c r="CH644" s="7"/>
      <c r="CI644" s="7"/>
      <c r="CJ644" s="7"/>
      <c r="CK644" s="7"/>
      <c r="CL644" s="7"/>
      <c r="CM644" s="7"/>
      <c r="CN644" s="7"/>
      <c r="CO644" s="7"/>
      <c r="CP644" s="7"/>
      <c r="CQ644" s="7"/>
      <c r="CR644" s="7"/>
      <c r="CS644" s="7"/>
      <c r="CT644" s="7"/>
      <c r="CU644" s="7"/>
      <c r="CV644" s="7"/>
      <c r="CW644" s="7"/>
      <c r="CX644" s="7"/>
      <c r="CY644" s="7"/>
      <c r="CZ644" s="7"/>
      <c r="DA644" s="7"/>
      <c r="DB644" s="7"/>
      <c r="DC644" s="7"/>
      <c r="DD644" s="7"/>
      <c r="DE644" s="7"/>
      <c r="DF644" s="7"/>
      <c r="DG644" s="7"/>
      <c r="DH644" s="7"/>
      <c r="DI644" s="7"/>
      <c r="DJ644" s="7"/>
      <c r="DK644" s="7"/>
    </row>
    <row r="645">
      <c r="A645" s="7"/>
      <c r="B645" s="7"/>
      <c r="C645" s="7"/>
      <c r="D645" s="7"/>
      <c r="E645" s="7"/>
      <c r="F645" s="7"/>
      <c r="G645" s="7"/>
      <c r="H645" s="7"/>
      <c r="I645" s="7"/>
      <c r="J645" s="7"/>
      <c r="K645" s="7"/>
      <c r="L645" s="7"/>
      <c r="M645" s="33"/>
      <c r="N645" s="33"/>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34"/>
      <c r="AX645" s="7"/>
      <c r="AY645" s="7"/>
      <c r="AZ645" s="7"/>
      <c r="BA645" s="7"/>
      <c r="BB645" s="7"/>
      <c r="BC645" s="7"/>
      <c r="BD645" s="7"/>
      <c r="BE645" s="7"/>
      <c r="BF645" s="7"/>
      <c r="BG645" s="35"/>
      <c r="BH645" s="7"/>
      <c r="BI645" s="7"/>
      <c r="BJ645" s="7"/>
      <c r="BK645" s="7"/>
      <c r="BL645" s="7"/>
      <c r="BM645" s="36"/>
      <c r="BN645" s="36"/>
      <c r="BO645" s="7"/>
      <c r="BP645" s="7"/>
      <c r="BQ645" s="7"/>
      <c r="BR645" s="7"/>
      <c r="BS645" s="7"/>
      <c r="BT645" s="7"/>
      <c r="BU645" s="7"/>
      <c r="BV645" s="7"/>
      <c r="BW645" s="7"/>
      <c r="BX645" s="7"/>
      <c r="BY645" s="7"/>
      <c r="BZ645" s="7"/>
      <c r="CA645" s="7"/>
      <c r="CB645" s="7"/>
      <c r="CC645" s="7"/>
      <c r="CD645" s="7"/>
      <c r="CE645" s="7"/>
      <c r="CF645" s="7"/>
      <c r="CG645" s="7"/>
      <c r="CH645" s="7"/>
      <c r="CI645" s="7"/>
      <c r="CJ645" s="7"/>
      <c r="CK645" s="7"/>
      <c r="CL645" s="7"/>
      <c r="CM645" s="7"/>
      <c r="CN645" s="7"/>
      <c r="CO645" s="7"/>
      <c r="CP645" s="7"/>
      <c r="CQ645" s="7"/>
      <c r="CR645" s="7"/>
      <c r="CS645" s="7"/>
      <c r="CT645" s="7"/>
      <c r="CU645" s="7"/>
      <c r="CV645" s="7"/>
      <c r="CW645" s="7"/>
      <c r="CX645" s="7"/>
      <c r="CY645" s="7"/>
      <c r="CZ645" s="7"/>
      <c r="DA645" s="7"/>
      <c r="DB645" s="7"/>
      <c r="DC645" s="7"/>
      <c r="DD645" s="7"/>
      <c r="DE645" s="7"/>
      <c r="DF645" s="7"/>
      <c r="DG645" s="7"/>
      <c r="DH645" s="7"/>
      <c r="DI645" s="7"/>
      <c r="DJ645" s="7"/>
      <c r="DK645" s="7"/>
    </row>
    <row r="646">
      <c r="A646" s="7"/>
      <c r="B646" s="7"/>
      <c r="C646" s="7"/>
      <c r="D646" s="7"/>
      <c r="E646" s="7"/>
      <c r="F646" s="7"/>
      <c r="G646" s="7"/>
      <c r="H646" s="7"/>
      <c r="I646" s="7"/>
      <c r="J646" s="7"/>
      <c r="K646" s="7"/>
      <c r="L646" s="7"/>
      <c r="M646" s="33"/>
      <c r="N646" s="33"/>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34"/>
      <c r="AX646" s="7"/>
      <c r="AY646" s="7"/>
      <c r="AZ646" s="7"/>
      <c r="BA646" s="7"/>
      <c r="BB646" s="7"/>
      <c r="BC646" s="7"/>
      <c r="BD646" s="7"/>
      <c r="BE646" s="7"/>
      <c r="BF646" s="7"/>
      <c r="BG646" s="35"/>
      <c r="BH646" s="7"/>
      <c r="BI646" s="7"/>
      <c r="BJ646" s="7"/>
      <c r="BK646" s="7"/>
      <c r="BL646" s="7"/>
      <c r="BM646" s="36"/>
      <c r="BN646" s="36"/>
      <c r="BO646" s="7"/>
      <c r="BP646" s="7"/>
      <c r="BQ646" s="7"/>
      <c r="BR646" s="7"/>
      <c r="BS646" s="7"/>
      <c r="BT646" s="7"/>
      <c r="BU646" s="7"/>
      <c r="BV646" s="7"/>
      <c r="BW646" s="7"/>
      <c r="BX646" s="7"/>
      <c r="BY646" s="7"/>
      <c r="BZ646" s="7"/>
      <c r="CA646" s="7"/>
      <c r="CB646" s="7"/>
      <c r="CC646" s="7"/>
      <c r="CD646" s="7"/>
      <c r="CE646" s="7"/>
      <c r="CF646" s="7"/>
      <c r="CG646" s="7"/>
      <c r="CH646" s="7"/>
      <c r="CI646" s="7"/>
      <c r="CJ646" s="7"/>
      <c r="CK646" s="7"/>
      <c r="CL646" s="7"/>
      <c r="CM646" s="7"/>
      <c r="CN646" s="7"/>
      <c r="CO646" s="7"/>
      <c r="CP646" s="7"/>
      <c r="CQ646" s="7"/>
      <c r="CR646" s="7"/>
      <c r="CS646" s="7"/>
      <c r="CT646" s="7"/>
      <c r="CU646" s="7"/>
      <c r="CV646" s="7"/>
      <c r="CW646" s="7"/>
      <c r="CX646" s="7"/>
      <c r="CY646" s="7"/>
      <c r="CZ646" s="7"/>
      <c r="DA646" s="7"/>
      <c r="DB646" s="7"/>
      <c r="DC646" s="7"/>
      <c r="DD646" s="7"/>
      <c r="DE646" s="7"/>
      <c r="DF646" s="7"/>
      <c r="DG646" s="7"/>
      <c r="DH646" s="7"/>
      <c r="DI646" s="7"/>
      <c r="DJ646" s="7"/>
      <c r="DK646" s="7"/>
    </row>
    <row r="647">
      <c r="A647" s="7"/>
      <c r="B647" s="7"/>
      <c r="C647" s="7"/>
      <c r="D647" s="7"/>
      <c r="E647" s="7"/>
      <c r="F647" s="7"/>
      <c r="G647" s="7"/>
      <c r="H647" s="7"/>
      <c r="I647" s="7"/>
      <c r="J647" s="7"/>
      <c r="K647" s="7"/>
      <c r="L647" s="7"/>
      <c r="M647" s="33"/>
      <c r="N647" s="33"/>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34"/>
      <c r="AX647" s="7"/>
      <c r="AY647" s="7"/>
      <c r="AZ647" s="7"/>
      <c r="BA647" s="7"/>
      <c r="BB647" s="7"/>
      <c r="BC647" s="7"/>
      <c r="BD647" s="7"/>
      <c r="BE647" s="7"/>
      <c r="BF647" s="7"/>
      <c r="BG647" s="35"/>
      <c r="BH647" s="7"/>
      <c r="BI647" s="7"/>
      <c r="BJ647" s="7"/>
      <c r="BK647" s="7"/>
      <c r="BL647" s="7"/>
      <c r="BM647" s="36"/>
      <c r="BN647" s="36"/>
      <c r="BO647" s="7"/>
      <c r="BP647" s="7"/>
      <c r="BQ647" s="7"/>
      <c r="BR647" s="7"/>
      <c r="BS647" s="7"/>
      <c r="BT647" s="7"/>
      <c r="BU647" s="7"/>
      <c r="BV647" s="7"/>
      <c r="BW647" s="7"/>
      <c r="BX647" s="7"/>
      <c r="BY647" s="7"/>
      <c r="BZ647" s="7"/>
      <c r="CA647" s="7"/>
      <c r="CB647" s="7"/>
      <c r="CC647" s="7"/>
      <c r="CD647" s="7"/>
      <c r="CE647" s="7"/>
      <c r="CF647" s="7"/>
      <c r="CG647" s="7"/>
      <c r="CH647" s="7"/>
      <c r="CI647" s="7"/>
      <c r="CJ647" s="7"/>
      <c r="CK647" s="7"/>
      <c r="CL647" s="7"/>
      <c r="CM647" s="7"/>
      <c r="CN647" s="7"/>
      <c r="CO647" s="7"/>
      <c r="CP647" s="7"/>
      <c r="CQ647" s="7"/>
      <c r="CR647" s="7"/>
      <c r="CS647" s="7"/>
      <c r="CT647" s="7"/>
      <c r="CU647" s="7"/>
      <c r="CV647" s="7"/>
      <c r="CW647" s="7"/>
      <c r="CX647" s="7"/>
      <c r="CY647" s="7"/>
      <c r="CZ647" s="7"/>
      <c r="DA647" s="7"/>
      <c r="DB647" s="7"/>
      <c r="DC647" s="7"/>
      <c r="DD647" s="7"/>
      <c r="DE647" s="7"/>
      <c r="DF647" s="7"/>
      <c r="DG647" s="7"/>
      <c r="DH647" s="7"/>
      <c r="DI647" s="7"/>
      <c r="DJ647" s="7"/>
      <c r="DK647" s="7"/>
    </row>
    <row r="648">
      <c r="A648" s="7"/>
      <c r="B648" s="7"/>
      <c r="C648" s="7"/>
      <c r="D648" s="7"/>
      <c r="E648" s="7"/>
      <c r="F648" s="7"/>
      <c r="G648" s="7"/>
      <c r="H648" s="7"/>
      <c r="I648" s="7"/>
      <c r="J648" s="7"/>
      <c r="K648" s="7"/>
      <c r="L648" s="7"/>
      <c r="M648" s="33"/>
      <c r="N648" s="33"/>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34"/>
      <c r="AX648" s="7"/>
      <c r="AY648" s="7"/>
      <c r="AZ648" s="7"/>
      <c r="BA648" s="7"/>
      <c r="BB648" s="7"/>
      <c r="BC648" s="7"/>
      <c r="BD648" s="7"/>
      <c r="BE648" s="7"/>
      <c r="BF648" s="7"/>
      <c r="BG648" s="35"/>
      <c r="BH648" s="7"/>
      <c r="BI648" s="7"/>
      <c r="BJ648" s="7"/>
      <c r="BK648" s="7"/>
      <c r="BL648" s="7"/>
      <c r="BM648" s="36"/>
      <c r="BN648" s="36"/>
      <c r="BO648" s="7"/>
      <c r="BP648" s="7"/>
      <c r="BQ648" s="7"/>
      <c r="BR648" s="7"/>
      <c r="BS648" s="7"/>
      <c r="BT648" s="7"/>
      <c r="BU648" s="7"/>
      <c r="BV648" s="7"/>
      <c r="BW648" s="7"/>
      <c r="BX648" s="7"/>
      <c r="BY648" s="7"/>
      <c r="BZ648" s="7"/>
      <c r="CA648" s="7"/>
      <c r="CB648" s="7"/>
      <c r="CC648" s="7"/>
      <c r="CD648" s="7"/>
      <c r="CE648" s="7"/>
      <c r="CF648" s="7"/>
      <c r="CG648" s="7"/>
      <c r="CH648" s="7"/>
      <c r="CI648" s="7"/>
      <c r="CJ648" s="7"/>
      <c r="CK648" s="7"/>
      <c r="CL648" s="7"/>
      <c r="CM648" s="7"/>
      <c r="CN648" s="7"/>
      <c r="CO648" s="7"/>
      <c r="CP648" s="7"/>
      <c r="CQ648" s="7"/>
      <c r="CR648" s="7"/>
      <c r="CS648" s="7"/>
      <c r="CT648" s="7"/>
      <c r="CU648" s="7"/>
      <c r="CV648" s="7"/>
      <c r="CW648" s="7"/>
      <c r="CX648" s="7"/>
      <c r="CY648" s="7"/>
      <c r="CZ648" s="7"/>
      <c r="DA648" s="7"/>
      <c r="DB648" s="7"/>
      <c r="DC648" s="7"/>
      <c r="DD648" s="7"/>
      <c r="DE648" s="7"/>
      <c r="DF648" s="7"/>
      <c r="DG648" s="7"/>
      <c r="DH648" s="7"/>
      <c r="DI648" s="7"/>
      <c r="DJ648" s="7"/>
      <c r="DK648" s="7"/>
    </row>
    <row r="649">
      <c r="A649" s="7"/>
      <c r="B649" s="7"/>
      <c r="C649" s="7"/>
      <c r="D649" s="7"/>
      <c r="E649" s="7"/>
      <c r="F649" s="7"/>
      <c r="G649" s="7"/>
      <c r="H649" s="7"/>
      <c r="I649" s="7"/>
      <c r="J649" s="7"/>
      <c r="K649" s="7"/>
      <c r="L649" s="7"/>
      <c r="M649" s="33"/>
      <c r="N649" s="33"/>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34"/>
      <c r="AX649" s="7"/>
      <c r="AY649" s="7"/>
      <c r="AZ649" s="7"/>
      <c r="BA649" s="7"/>
      <c r="BB649" s="7"/>
      <c r="BC649" s="7"/>
      <c r="BD649" s="7"/>
      <c r="BE649" s="7"/>
      <c r="BF649" s="7"/>
      <c r="BG649" s="35"/>
      <c r="BH649" s="7"/>
      <c r="BI649" s="7"/>
      <c r="BJ649" s="7"/>
      <c r="BK649" s="7"/>
      <c r="BL649" s="7"/>
      <c r="BM649" s="36"/>
      <c r="BN649" s="36"/>
      <c r="BO649" s="7"/>
      <c r="BP649" s="7"/>
      <c r="BQ649" s="7"/>
      <c r="BR649" s="7"/>
      <c r="BS649" s="7"/>
      <c r="BT649" s="7"/>
      <c r="BU649" s="7"/>
      <c r="BV649" s="7"/>
      <c r="BW649" s="7"/>
      <c r="BX649" s="7"/>
      <c r="BY649" s="7"/>
      <c r="BZ649" s="7"/>
      <c r="CA649" s="7"/>
      <c r="CB649" s="7"/>
      <c r="CC649" s="7"/>
      <c r="CD649" s="7"/>
      <c r="CE649" s="7"/>
      <c r="CF649" s="7"/>
      <c r="CG649" s="7"/>
      <c r="CH649" s="7"/>
      <c r="CI649" s="7"/>
      <c r="CJ649" s="7"/>
      <c r="CK649" s="7"/>
      <c r="CL649" s="7"/>
      <c r="CM649" s="7"/>
      <c r="CN649" s="7"/>
      <c r="CO649" s="7"/>
      <c r="CP649" s="7"/>
      <c r="CQ649" s="7"/>
      <c r="CR649" s="7"/>
      <c r="CS649" s="7"/>
      <c r="CT649" s="7"/>
      <c r="CU649" s="7"/>
      <c r="CV649" s="7"/>
      <c r="CW649" s="7"/>
      <c r="CX649" s="7"/>
      <c r="CY649" s="7"/>
      <c r="CZ649" s="7"/>
      <c r="DA649" s="7"/>
      <c r="DB649" s="7"/>
      <c r="DC649" s="7"/>
      <c r="DD649" s="7"/>
      <c r="DE649" s="7"/>
      <c r="DF649" s="7"/>
      <c r="DG649" s="7"/>
      <c r="DH649" s="7"/>
      <c r="DI649" s="7"/>
      <c r="DJ649" s="7"/>
      <c r="DK649" s="7"/>
    </row>
    <row r="650">
      <c r="A650" s="7"/>
      <c r="B650" s="7"/>
      <c r="C650" s="7"/>
      <c r="D650" s="7"/>
      <c r="E650" s="7"/>
      <c r="F650" s="7"/>
      <c r="G650" s="7"/>
      <c r="H650" s="7"/>
      <c r="I650" s="7"/>
      <c r="J650" s="7"/>
      <c r="K650" s="7"/>
      <c r="L650" s="7"/>
      <c r="M650" s="33"/>
      <c r="N650" s="33"/>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34"/>
      <c r="AX650" s="7"/>
      <c r="AY650" s="7"/>
      <c r="AZ650" s="7"/>
      <c r="BA650" s="7"/>
      <c r="BB650" s="7"/>
      <c r="BC650" s="7"/>
      <c r="BD650" s="7"/>
      <c r="BE650" s="7"/>
      <c r="BF650" s="7"/>
      <c r="BG650" s="35"/>
      <c r="BH650" s="7"/>
      <c r="BI650" s="7"/>
      <c r="BJ650" s="7"/>
      <c r="BK650" s="7"/>
      <c r="BL650" s="7"/>
      <c r="BM650" s="36"/>
      <c r="BN650" s="36"/>
      <c r="BO650" s="7"/>
      <c r="BP650" s="7"/>
      <c r="BQ650" s="7"/>
      <c r="BR650" s="7"/>
      <c r="BS650" s="7"/>
      <c r="BT650" s="7"/>
      <c r="BU650" s="7"/>
      <c r="BV650" s="7"/>
      <c r="BW650" s="7"/>
      <c r="BX650" s="7"/>
      <c r="BY650" s="7"/>
      <c r="BZ650" s="7"/>
      <c r="CA650" s="7"/>
      <c r="CB650" s="7"/>
      <c r="CC650" s="7"/>
      <c r="CD650" s="7"/>
      <c r="CE650" s="7"/>
      <c r="CF650" s="7"/>
      <c r="CG650" s="7"/>
      <c r="CH650" s="7"/>
      <c r="CI650" s="7"/>
      <c r="CJ650" s="7"/>
      <c r="CK650" s="7"/>
      <c r="CL650" s="7"/>
      <c r="CM650" s="7"/>
      <c r="CN650" s="7"/>
      <c r="CO650" s="7"/>
      <c r="CP650" s="7"/>
      <c r="CQ650" s="7"/>
      <c r="CR650" s="7"/>
      <c r="CS650" s="7"/>
      <c r="CT650" s="7"/>
      <c r="CU650" s="7"/>
      <c r="CV650" s="7"/>
      <c r="CW650" s="7"/>
      <c r="CX650" s="7"/>
      <c r="CY650" s="7"/>
      <c r="CZ650" s="7"/>
      <c r="DA650" s="7"/>
      <c r="DB650" s="7"/>
      <c r="DC650" s="7"/>
      <c r="DD650" s="7"/>
      <c r="DE650" s="7"/>
      <c r="DF650" s="7"/>
      <c r="DG650" s="7"/>
      <c r="DH650" s="7"/>
      <c r="DI650" s="7"/>
      <c r="DJ650" s="7"/>
      <c r="DK650" s="7"/>
    </row>
    <row r="651">
      <c r="A651" s="7"/>
      <c r="B651" s="7"/>
      <c r="C651" s="7"/>
      <c r="D651" s="7"/>
      <c r="E651" s="7"/>
      <c r="F651" s="7"/>
      <c r="G651" s="7"/>
      <c r="H651" s="7"/>
      <c r="I651" s="7"/>
      <c r="J651" s="7"/>
      <c r="K651" s="7"/>
      <c r="L651" s="7"/>
      <c r="M651" s="33"/>
      <c r="N651" s="33"/>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34"/>
      <c r="AX651" s="7"/>
      <c r="AY651" s="7"/>
      <c r="AZ651" s="7"/>
      <c r="BA651" s="7"/>
      <c r="BB651" s="7"/>
      <c r="BC651" s="7"/>
      <c r="BD651" s="7"/>
      <c r="BE651" s="7"/>
      <c r="BF651" s="7"/>
      <c r="BG651" s="35"/>
      <c r="BH651" s="7"/>
      <c r="BI651" s="7"/>
      <c r="BJ651" s="7"/>
      <c r="BK651" s="7"/>
      <c r="BL651" s="7"/>
      <c r="BM651" s="36"/>
      <c r="BN651" s="36"/>
      <c r="BO651" s="7"/>
      <c r="BP651" s="7"/>
      <c r="BQ651" s="7"/>
      <c r="BR651" s="7"/>
      <c r="BS651" s="7"/>
      <c r="BT651" s="7"/>
      <c r="BU651" s="7"/>
      <c r="BV651" s="7"/>
      <c r="BW651" s="7"/>
      <c r="BX651" s="7"/>
      <c r="BY651" s="7"/>
      <c r="BZ651" s="7"/>
      <c r="CA651" s="7"/>
      <c r="CB651" s="7"/>
      <c r="CC651" s="7"/>
      <c r="CD651" s="7"/>
      <c r="CE651" s="7"/>
      <c r="CF651" s="7"/>
      <c r="CG651" s="7"/>
      <c r="CH651" s="7"/>
      <c r="CI651" s="7"/>
      <c r="CJ651" s="7"/>
      <c r="CK651" s="7"/>
      <c r="CL651" s="7"/>
      <c r="CM651" s="7"/>
      <c r="CN651" s="7"/>
      <c r="CO651" s="7"/>
      <c r="CP651" s="7"/>
      <c r="CQ651" s="7"/>
      <c r="CR651" s="7"/>
      <c r="CS651" s="7"/>
      <c r="CT651" s="7"/>
      <c r="CU651" s="7"/>
      <c r="CV651" s="7"/>
      <c r="CW651" s="7"/>
      <c r="CX651" s="7"/>
      <c r="CY651" s="7"/>
      <c r="CZ651" s="7"/>
      <c r="DA651" s="7"/>
      <c r="DB651" s="7"/>
      <c r="DC651" s="7"/>
      <c r="DD651" s="7"/>
      <c r="DE651" s="7"/>
      <c r="DF651" s="7"/>
      <c r="DG651" s="7"/>
      <c r="DH651" s="7"/>
      <c r="DI651" s="7"/>
      <c r="DJ651" s="7"/>
      <c r="DK651" s="7"/>
    </row>
    <row r="652">
      <c r="A652" s="7"/>
      <c r="B652" s="7"/>
      <c r="C652" s="7"/>
      <c r="D652" s="7"/>
      <c r="E652" s="7"/>
      <c r="F652" s="7"/>
      <c r="G652" s="7"/>
      <c r="H652" s="7"/>
      <c r="I652" s="7"/>
      <c r="J652" s="7"/>
      <c r="K652" s="7"/>
      <c r="L652" s="7"/>
      <c r="M652" s="33"/>
      <c r="N652" s="33"/>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34"/>
      <c r="AX652" s="7"/>
      <c r="AY652" s="7"/>
      <c r="AZ652" s="7"/>
      <c r="BA652" s="7"/>
      <c r="BB652" s="7"/>
      <c r="BC652" s="7"/>
      <c r="BD652" s="7"/>
      <c r="BE652" s="7"/>
      <c r="BF652" s="7"/>
      <c r="BG652" s="35"/>
      <c r="BH652" s="7"/>
      <c r="BI652" s="7"/>
      <c r="BJ652" s="7"/>
      <c r="BK652" s="7"/>
      <c r="BL652" s="7"/>
      <c r="BM652" s="36"/>
      <c r="BN652" s="36"/>
      <c r="BO652" s="7"/>
      <c r="BP652" s="7"/>
      <c r="BQ652" s="7"/>
      <c r="BR652" s="7"/>
      <c r="BS652" s="7"/>
      <c r="BT652" s="7"/>
      <c r="BU652" s="7"/>
      <c r="BV652" s="7"/>
      <c r="BW652" s="7"/>
      <c r="BX652" s="7"/>
      <c r="BY652" s="7"/>
      <c r="BZ652" s="7"/>
      <c r="CA652" s="7"/>
      <c r="CB652" s="7"/>
      <c r="CC652" s="7"/>
      <c r="CD652" s="7"/>
      <c r="CE652" s="7"/>
      <c r="CF652" s="7"/>
      <c r="CG652" s="7"/>
      <c r="CH652" s="7"/>
      <c r="CI652" s="7"/>
      <c r="CJ652" s="7"/>
      <c r="CK652" s="7"/>
      <c r="CL652" s="7"/>
      <c r="CM652" s="7"/>
      <c r="CN652" s="7"/>
      <c r="CO652" s="7"/>
      <c r="CP652" s="7"/>
      <c r="CQ652" s="7"/>
      <c r="CR652" s="7"/>
      <c r="CS652" s="7"/>
      <c r="CT652" s="7"/>
      <c r="CU652" s="7"/>
      <c r="CV652" s="7"/>
      <c r="CW652" s="7"/>
      <c r="CX652" s="7"/>
      <c r="CY652" s="7"/>
      <c r="CZ652" s="7"/>
      <c r="DA652" s="7"/>
      <c r="DB652" s="7"/>
      <c r="DC652" s="7"/>
      <c r="DD652" s="7"/>
      <c r="DE652" s="7"/>
      <c r="DF652" s="7"/>
      <c r="DG652" s="7"/>
      <c r="DH652" s="7"/>
      <c r="DI652" s="7"/>
      <c r="DJ652" s="7"/>
      <c r="DK652" s="7"/>
    </row>
    <row r="653">
      <c r="A653" s="7"/>
      <c r="B653" s="7"/>
      <c r="C653" s="7"/>
      <c r="D653" s="7"/>
      <c r="E653" s="7"/>
      <c r="F653" s="7"/>
      <c r="G653" s="7"/>
      <c r="H653" s="7"/>
      <c r="I653" s="7"/>
      <c r="J653" s="7"/>
      <c r="K653" s="7"/>
      <c r="L653" s="7"/>
      <c r="M653" s="33"/>
      <c r="N653" s="33"/>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34"/>
      <c r="AX653" s="7"/>
      <c r="AY653" s="7"/>
      <c r="AZ653" s="7"/>
      <c r="BA653" s="7"/>
      <c r="BB653" s="7"/>
      <c r="BC653" s="7"/>
      <c r="BD653" s="7"/>
      <c r="BE653" s="7"/>
      <c r="BF653" s="7"/>
      <c r="BG653" s="35"/>
      <c r="BH653" s="7"/>
      <c r="BI653" s="7"/>
      <c r="BJ653" s="7"/>
      <c r="BK653" s="7"/>
      <c r="BL653" s="7"/>
      <c r="BM653" s="36"/>
      <c r="BN653" s="36"/>
      <c r="BO653" s="7"/>
      <c r="BP653" s="7"/>
      <c r="BQ653" s="7"/>
      <c r="BR653" s="7"/>
      <c r="BS653" s="7"/>
      <c r="BT653" s="7"/>
      <c r="BU653" s="7"/>
      <c r="BV653" s="7"/>
      <c r="BW653" s="7"/>
      <c r="BX653" s="7"/>
      <c r="BY653" s="7"/>
      <c r="BZ653" s="7"/>
      <c r="CA653" s="7"/>
      <c r="CB653" s="7"/>
      <c r="CC653" s="7"/>
      <c r="CD653" s="7"/>
      <c r="CE653" s="7"/>
      <c r="CF653" s="7"/>
      <c r="CG653" s="7"/>
      <c r="CH653" s="7"/>
      <c r="CI653" s="7"/>
      <c r="CJ653" s="7"/>
      <c r="CK653" s="7"/>
      <c r="CL653" s="7"/>
      <c r="CM653" s="7"/>
      <c r="CN653" s="7"/>
      <c r="CO653" s="7"/>
      <c r="CP653" s="7"/>
      <c r="CQ653" s="7"/>
      <c r="CR653" s="7"/>
      <c r="CS653" s="7"/>
      <c r="CT653" s="7"/>
      <c r="CU653" s="7"/>
      <c r="CV653" s="7"/>
      <c r="CW653" s="7"/>
      <c r="CX653" s="7"/>
      <c r="CY653" s="7"/>
      <c r="CZ653" s="7"/>
      <c r="DA653" s="7"/>
      <c r="DB653" s="7"/>
      <c r="DC653" s="7"/>
      <c r="DD653" s="7"/>
      <c r="DE653" s="7"/>
      <c r="DF653" s="7"/>
      <c r="DG653" s="7"/>
      <c r="DH653" s="7"/>
      <c r="DI653" s="7"/>
      <c r="DJ653" s="7"/>
      <c r="DK653" s="7"/>
    </row>
    <row r="654">
      <c r="A654" s="7"/>
      <c r="B654" s="7"/>
      <c r="C654" s="7"/>
      <c r="D654" s="7"/>
      <c r="E654" s="7"/>
      <c r="F654" s="7"/>
      <c r="G654" s="7"/>
      <c r="H654" s="7"/>
      <c r="I654" s="7"/>
      <c r="J654" s="7"/>
      <c r="K654" s="7"/>
      <c r="L654" s="7"/>
      <c r="M654" s="33"/>
      <c r="N654" s="33"/>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34"/>
      <c r="AX654" s="7"/>
      <c r="AY654" s="7"/>
      <c r="AZ654" s="7"/>
      <c r="BA654" s="7"/>
      <c r="BB654" s="7"/>
      <c r="BC654" s="7"/>
      <c r="BD654" s="7"/>
      <c r="BE654" s="7"/>
      <c r="BF654" s="7"/>
      <c r="BG654" s="35"/>
      <c r="BH654" s="7"/>
      <c r="BI654" s="7"/>
      <c r="BJ654" s="7"/>
      <c r="BK654" s="7"/>
      <c r="BL654" s="7"/>
      <c r="BM654" s="36"/>
      <c r="BN654" s="36"/>
      <c r="BO654" s="7"/>
      <c r="BP654" s="7"/>
      <c r="BQ654" s="7"/>
      <c r="BR654" s="7"/>
      <c r="BS654" s="7"/>
      <c r="BT654" s="7"/>
      <c r="BU654" s="7"/>
      <c r="BV654" s="7"/>
      <c r="BW654" s="7"/>
      <c r="BX654" s="7"/>
      <c r="BY654" s="7"/>
      <c r="BZ654" s="7"/>
      <c r="CA654" s="7"/>
      <c r="CB654" s="7"/>
      <c r="CC654" s="7"/>
      <c r="CD654" s="7"/>
      <c r="CE654" s="7"/>
      <c r="CF654" s="7"/>
      <c r="CG654" s="7"/>
      <c r="CH654" s="7"/>
      <c r="CI654" s="7"/>
      <c r="CJ654" s="7"/>
      <c r="CK654" s="7"/>
      <c r="CL654" s="7"/>
      <c r="CM654" s="7"/>
      <c r="CN654" s="7"/>
      <c r="CO654" s="7"/>
      <c r="CP654" s="7"/>
      <c r="CQ654" s="7"/>
      <c r="CR654" s="7"/>
      <c r="CS654" s="7"/>
      <c r="CT654" s="7"/>
      <c r="CU654" s="7"/>
      <c r="CV654" s="7"/>
      <c r="CW654" s="7"/>
      <c r="CX654" s="7"/>
      <c r="CY654" s="7"/>
      <c r="CZ654" s="7"/>
      <c r="DA654" s="7"/>
      <c r="DB654" s="7"/>
      <c r="DC654" s="7"/>
      <c r="DD654" s="7"/>
      <c r="DE654" s="7"/>
      <c r="DF654" s="7"/>
      <c r="DG654" s="7"/>
      <c r="DH654" s="7"/>
      <c r="DI654" s="7"/>
      <c r="DJ654" s="7"/>
      <c r="DK654" s="7"/>
    </row>
    <row r="655">
      <c r="A655" s="7"/>
      <c r="B655" s="7"/>
      <c r="C655" s="7"/>
      <c r="D655" s="7"/>
      <c r="E655" s="7"/>
      <c r="F655" s="7"/>
      <c r="G655" s="7"/>
      <c r="H655" s="7"/>
      <c r="I655" s="7"/>
      <c r="J655" s="7"/>
      <c r="K655" s="7"/>
      <c r="L655" s="7"/>
      <c r="M655" s="33"/>
      <c r="N655" s="33"/>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34"/>
      <c r="AX655" s="7"/>
      <c r="AY655" s="7"/>
      <c r="AZ655" s="7"/>
      <c r="BA655" s="7"/>
      <c r="BB655" s="7"/>
      <c r="BC655" s="7"/>
      <c r="BD655" s="7"/>
      <c r="BE655" s="7"/>
      <c r="BF655" s="7"/>
      <c r="BG655" s="35"/>
      <c r="BH655" s="7"/>
      <c r="BI655" s="7"/>
      <c r="BJ655" s="7"/>
      <c r="BK655" s="7"/>
      <c r="BL655" s="7"/>
      <c r="BM655" s="36"/>
      <c r="BN655" s="36"/>
      <c r="BO655" s="7"/>
      <c r="BP655" s="7"/>
      <c r="BQ655" s="7"/>
      <c r="BR655" s="7"/>
      <c r="BS655" s="7"/>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row>
    <row r="656">
      <c r="A656" s="7"/>
      <c r="B656" s="7"/>
      <c r="C656" s="7"/>
      <c r="D656" s="7"/>
      <c r="E656" s="7"/>
      <c r="F656" s="7"/>
      <c r="G656" s="7"/>
      <c r="H656" s="7"/>
      <c r="I656" s="7"/>
      <c r="J656" s="7"/>
      <c r="K656" s="7"/>
      <c r="L656" s="7"/>
      <c r="M656" s="33"/>
      <c r="N656" s="33"/>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34"/>
      <c r="AX656" s="7"/>
      <c r="AY656" s="7"/>
      <c r="AZ656" s="7"/>
      <c r="BA656" s="7"/>
      <c r="BB656" s="7"/>
      <c r="BC656" s="7"/>
      <c r="BD656" s="7"/>
      <c r="BE656" s="7"/>
      <c r="BF656" s="7"/>
      <c r="BG656" s="35"/>
      <c r="BH656" s="7"/>
      <c r="BI656" s="7"/>
      <c r="BJ656" s="7"/>
      <c r="BK656" s="7"/>
      <c r="BL656" s="7"/>
      <c r="BM656" s="36"/>
      <c r="BN656" s="36"/>
      <c r="BO656" s="7"/>
      <c r="BP656" s="7"/>
      <c r="BQ656" s="7"/>
      <c r="BR656" s="7"/>
      <c r="BS656" s="7"/>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row>
    <row r="657">
      <c r="A657" s="7"/>
      <c r="B657" s="7"/>
      <c r="C657" s="7"/>
      <c r="D657" s="7"/>
      <c r="E657" s="7"/>
      <c r="F657" s="7"/>
      <c r="G657" s="7"/>
      <c r="H657" s="7"/>
      <c r="I657" s="7"/>
      <c r="J657" s="7"/>
      <c r="K657" s="7"/>
      <c r="L657" s="7"/>
      <c r="M657" s="33"/>
      <c r="N657" s="33"/>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34"/>
      <c r="AX657" s="7"/>
      <c r="AY657" s="7"/>
      <c r="AZ657" s="7"/>
      <c r="BA657" s="7"/>
      <c r="BB657" s="7"/>
      <c r="BC657" s="7"/>
      <c r="BD657" s="7"/>
      <c r="BE657" s="7"/>
      <c r="BF657" s="7"/>
      <c r="BG657" s="35"/>
      <c r="BH657" s="7"/>
      <c r="BI657" s="7"/>
      <c r="BJ657" s="7"/>
      <c r="BK657" s="7"/>
      <c r="BL657" s="7"/>
      <c r="BM657" s="36"/>
      <c r="BN657" s="36"/>
      <c r="BO657" s="7"/>
      <c r="BP657" s="7"/>
      <c r="BQ657" s="7"/>
      <c r="BR657" s="7"/>
      <c r="BS657" s="7"/>
      <c r="BT657" s="7"/>
      <c r="BU657" s="7"/>
      <c r="BV657" s="7"/>
      <c r="BW657" s="7"/>
      <c r="BX657" s="7"/>
      <c r="BY657" s="7"/>
      <c r="BZ657" s="7"/>
      <c r="CA657" s="7"/>
      <c r="CB657" s="7"/>
      <c r="CC657" s="7"/>
      <c r="CD657" s="7"/>
      <c r="CE657" s="7"/>
      <c r="CF657" s="7"/>
      <c r="CG657" s="7"/>
      <c r="CH657" s="7"/>
      <c r="CI657" s="7"/>
      <c r="CJ657" s="7"/>
      <c r="CK657" s="7"/>
      <c r="CL657" s="7"/>
      <c r="CM657" s="7"/>
      <c r="CN657" s="7"/>
      <c r="CO657" s="7"/>
      <c r="CP657" s="7"/>
      <c r="CQ657" s="7"/>
      <c r="CR657" s="7"/>
      <c r="CS657" s="7"/>
      <c r="CT657" s="7"/>
      <c r="CU657" s="7"/>
      <c r="CV657" s="7"/>
      <c r="CW657" s="7"/>
      <c r="CX657" s="7"/>
      <c r="CY657" s="7"/>
      <c r="CZ657" s="7"/>
      <c r="DA657" s="7"/>
      <c r="DB657" s="7"/>
      <c r="DC657" s="7"/>
      <c r="DD657" s="7"/>
      <c r="DE657" s="7"/>
      <c r="DF657" s="7"/>
      <c r="DG657" s="7"/>
      <c r="DH657" s="7"/>
      <c r="DI657" s="7"/>
      <c r="DJ657" s="7"/>
      <c r="DK657" s="7"/>
    </row>
    <row r="658">
      <c r="A658" s="7"/>
      <c r="B658" s="7"/>
      <c r="C658" s="7"/>
      <c r="D658" s="7"/>
      <c r="E658" s="7"/>
      <c r="F658" s="7"/>
      <c r="G658" s="7"/>
      <c r="H658" s="7"/>
      <c r="I658" s="7"/>
      <c r="J658" s="7"/>
      <c r="K658" s="7"/>
      <c r="L658" s="7"/>
      <c r="M658" s="33"/>
      <c r="N658" s="33"/>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34"/>
      <c r="AX658" s="7"/>
      <c r="AY658" s="7"/>
      <c r="AZ658" s="7"/>
      <c r="BA658" s="7"/>
      <c r="BB658" s="7"/>
      <c r="BC658" s="7"/>
      <c r="BD658" s="7"/>
      <c r="BE658" s="7"/>
      <c r="BF658" s="7"/>
      <c r="BG658" s="35"/>
      <c r="BH658" s="7"/>
      <c r="BI658" s="7"/>
      <c r="BJ658" s="7"/>
      <c r="BK658" s="7"/>
      <c r="BL658" s="7"/>
      <c r="BM658" s="36"/>
      <c r="BN658" s="36"/>
      <c r="BO658" s="7"/>
      <c r="BP658" s="7"/>
      <c r="BQ658" s="7"/>
      <c r="BR658" s="7"/>
      <c r="BS658" s="7"/>
      <c r="BT658" s="7"/>
      <c r="BU658" s="7"/>
      <c r="BV658" s="7"/>
      <c r="BW658" s="7"/>
      <c r="BX658" s="7"/>
      <c r="BY658" s="7"/>
      <c r="BZ658" s="7"/>
      <c r="CA658" s="7"/>
      <c r="CB658" s="7"/>
      <c r="CC658" s="7"/>
      <c r="CD658" s="7"/>
      <c r="CE658" s="7"/>
      <c r="CF658" s="7"/>
      <c r="CG658" s="7"/>
      <c r="CH658" s="7"/>
      <c r="CI658" s="7"/>
      <c r="CJ658" s="7"/>
      <c r="CK658" s="7"/>
      <c r="CL658" s="7"/>
      <c r="CM658" s="7"/>
      <c r="CN658" s="7"/>
      <c r="CO658" s="7"/>
      <c r="CP658" s="7"/>
      <c r="CQ658" s="7"/>
      <c r="CR658" s="7"/>
      <c r="CS658" s="7"/>
      <c r="CT658" s="7"/>
      <c r="CU658" s="7"/>
      <c r="CV658" s="7"/>
      <c r="CW658" s="7"/>
      <c r="CX658" s="7"/>
      <c r="CY658" s="7"/>
      <c r="CZ658" s="7"/>
      <c r="DA658" s="7"/>
      <c r="DB658" s="7"/>
      <c r="DC658" s="7"/>
      <c r="DD658" s="7"/>
      <c r="DE658" s="7"/>
      <c r="DF658" s="7"/>
      <c r="DG658" s="7"/>
      <c r="DH658" s="7"/>
      <c r="DI658" s="7"/>
      <c r="DJ658" s="7"/>
      <c r="DK658" s="7"/>
    </row>
    <row r="659">
      <c r="A659" s="7"/>
      <c r="B659" s="7"/>
      <c r="C659" s="7"/>
      <c r="D659" s="7"/>
      <c r="E659" s="7"/>
      <c r="F659" s="7"/>
      <c r="G659" s="7"/>
      <c r="H659" s="7"/>
      <c r="I659" s="7"/>
      <c r="J659" s="7"/>
      <c r="K659" s="7"/>
      <c r="L659" s="7"/>
      <c r="M659" s="33"/>
      <c r="N659" s="33"/>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34"/>
      <c r="AX659" s="7"/>
      <c r="AY659" s="7"/>
      <c r="AZ659" s="7"/>
      <c r="BA659" s="7"/>
      <c r="BB659" s="7"/>
      <c r="BC659" s="7"/>
      <c r="BD659" s="7"/>
      <c r="BE659" s="7"/>
      <c r="BF659" s="7"/>
      <c r="BG659" s="35"/>
      <c r="BH659" s="7"/>
      <c r="BI659" s="7"/>
      <c r="BJ659" s="7"/>
      <c r="BK659" s="7"/>
      <c r="BL659" s="7"/>
      <c r="BM659" s="36"/>
      <c r="BN659" s="36"/>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c r="DB659" s="7"/>
      <c r="DC659" s="7"/>
      <c r="DD659" s="7"/>
      <c r="DE659" s="7"/>
      <c r="DF659" s="7"/>
      <c r="DG659" s="7"/>
      <c r="DH659" s="7"/>
      <c r="DI659" s="7"/>
      <c r="DJ659" s="7"/>
      <c r="DK659" s="7"/>
    </row>
    <row r="660">
      <c r="A660" s="7"/>
      <c r="B660" s="7"/>
      <c r="C660" s="7"/>
      <c r="D660" s="7"/>
      <c r="E660" s="7"/>
      <c r="F660" s="7"/>
      <c r="G660" s="7"/>
      <c r="H660" s="7"/>
      <c r="I660" s="7"/>
      <c r="J660" s="7"/>
      <c r="K660" s="7"/>
      <c r="L660" s="7"/>
      <c r="M660" s="33"/>
      <c r="N660" s="33"/>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34"/>
      <c r="AX660" s="7"/>
      <c r="AY660" s="7"/>
      <c r="AZ660" s="7"/>
      <c r="BA660" s="7"/>
      <c r="BB660" s="7"/>
      <c r="BC660" s="7"/>
      <c r="BD660" s="7"/>
      <c r="BE660" s="7"/>
      <c r="BF660" s="7"/>
      <c r="BG660" s="35"/>
      <c r="BH660" s="7"/>
      <c r="BI660" s="7"/>
      <c r="BJ660" s="7"/>
      <c r="BK660" s="7"/>
      <c r="BL660" s="7"/>
      <c r="BM660" s="36"/>
      <c r="BN660" s="36"/>
      <c r="BO660" s="7"/>
      <c r="BP660" s="7"/>
      <c r="BQ660" s="7"/>
      <c r="BR660" s="7"/>
      <c r="BS660" s="7"/>
      <c r="BT660" s="7"/>
      <c r="BU660" s="7"/>
      <c r="BV660" s="7"/>
      <c r="BW660" s="7"/>
      <c r="BX660" s="7"/>
      <c r="BY660" s="7"/>
      <c r="BZ660" s="7"/>
      <c r="CA660" s="7"/>
      <c r="CB660" s="7"/>
      <c r="CC660" s="7"/>
      <c r="CD660" s="7"/>
      <c r="CE660" s="7"/>
      <c r="CF660" s="7"/>
      <c r="CG660" s="7"/>
      <c r="CH660" s="7"/>
      <c r="CI660" s="7"/>
      <c r="CJ660" s="7"/>
      <c r="CK660" s="7"/>
      <c r="CL660" s="7"/>
      <c r="CM660" s="7"/>
      <c r="CN660" s="7"/>
      <c r="CO660" s="7"/>
      <c r="CP660" s="7"/>
      <c r="CQ660" s="7"/>
      <c r="CR660" s="7"/>
      <c r="CS660" s="7"/>
      <c r="CT660" s="7"/>
      <c r="CU660" s="7"/>
      <c r="CV660" s="7"/>
      <c r="CW660" s="7"/>
      <c r="CX660" s="7"/>
      <c r="CY660" s="7"/>
      <c r="CZ660" s="7"/>
      <c r="DA660" s="7"/>
      <c r="DB660" s="7"/>
      <c r="DC660" s="7"/>
      <c r="DD660" s="7"/>
      <c r="DE660" s="7"/>
      <c r="DF660" s="7"/>
      <c r="DG660" s="7"/>
      <c r="DH660" s="7"/>
      <c r="DI660" s="7"/>
      <c r="DJ660" s="7"/>
      <c r="DK660" s="7"/>
    </row>
    <row r="661">
      <c r="A661" s="7"/>
      <c r="B661" s="7"/>
      <c r="C661" s="7"/>
      <c r="D661" s="7"/>
      <c r="E661" s="7"/>
      <c r="F661" s="7"/>
      <c r="G661" s="7"/>
      <c r="H661" s="7"/>
      <c r="I661" s="7"/>
      <c r="J661" s="7"/>
      <c r="K661" s="7"/>
      <c r="L661" s="7"/>
      <c r="M661" s="33"/>
      <c r="N661" s="33"/>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34"/>
      <c r="AX661" s="7"/>
      <c r="AY661" s="7"/>
      <c r="AZ661" s="7"/>
      <c r="BA661" s="7"/>
      <c r="BB661" s="7"/>
      <c r="BC661" s="7"/>
      <c r="BD661" s="7"/>
      <c r="BE661" s="7"/>
      <c r="BF661" s="7"/>
      <c r="BG661" s="35"/>
      <c r="BH661" s="7"/>
      <c r="BI661" s="7"/>
      <c r="BJ661" s="7"/>
      <c r="BK661" s="7"/>
      <c r="BL661" s="7"/>
      <c r="BM661" s="36"/>
      <c r="BN661" s="36"/>
      <c r="BO661" s="7"/>
      <c r="BP661" s="7"/>
      <c r="BQ661" s="7"/>
      <c r="BR661" s="7"/>
      <c r="BS661" s="7"/>
      <c r="BT661" s="7"/>
      <c r="BU661" s="7"/>
      <c r="BV661" s="7"/>
      <c r="BW661" s="7"/>
      <c r="BX661" s="7"/>
      <c r="BY661" s="7"/>
      <c r="BZ661" s="7"/>
      <c r="CA661" s="7"/>
      <c r="CB661" s="7"/>
      <c r="CC661" s="7"/>
      <c r="CD661" s="7"/>
      <c r="CE661" s="7"/>
      <c r="CF661" s="7"/>
      <c r="CG661" s="7"/>
      <c r="CH661" s="7"/>
      <c r="CI661" s="7"/>
      <c r="CJ661" s="7"/>
      <c r="CK661" s="7"/>
      <c r="CL661" s="7"/>
      <c r="CM661" s="7"/>
      <c r="CN661" s="7"/>
      <c r="CO661" s="7"/>
      <c r="CP661" s="7"/>
      <c r="CQ661" s="7"/>
      <c r="CR661" s="7"/>
      <c r="CS661" s="7"/>
      <c r="CT661" s="7"/>
      <c r="CU661" s="7"/>
      <c r="CV661" s="7"/>
      <c r="CW661" s="7"/>
      <c r="CX661" s="7"/>
      <c r="CY661" s="7"/>
      <c r="CZ661" s="7"/>
      <c r="DA661" s="7"/>
      <c r="DB661" s="7"/>
      <c r="DC661" s="7"/>
      <c r="DD661" s="7"/>
      <c r="DE661" s="7"/>
      <c r="DF661" s="7"/>
      <c r="DG661" s="7"/>
      <c r="DH661" s="7"/>
      <c r="DI661" s="7"/>
      <c r="DJ661" s="7"/>
      <c r="DK661" s="7"/>
    </row>
    <row r="662">
      <c r="A662" s="7"/>
      <c r="B662" s="7"/>
      <c r="C662" s="7"/>
      <c r="D662" s="7"/>
      <c r="E662" s="7"/>
      <c r="F662" s="7"/>
      <c r="G662" s="7"/>
      <c r="H662" s="7"/>
      <c r="I662" s="7"/>
      <c r="J662" s="7"/>
      <c r="K662" s="7"/>
      <c r="L662" s="7"/>
      <c r="M662" s="33"/>
      <c r="N662" s="33"/>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34"/>
      <c r="AX662" s="7"/>
      <c r="AY662" s="7"/>
      <c r="AZ662" s="7"/>
      <c r="BA662" s="7"/>
      <c r="BB662" s="7"/>
      <c r="BC662" s="7"/>
      <c r="BD662" s="7"/>
      <c r="BE662" s="7"/>
      <c r="BF662" s="7"/>
      <c r="BG662" s="35"/>
      <c r="BH662" s="7"/>
      <c r="BI662" s="7"/>
      <c r="BJ662" s="7"/>
      <c r="BK662" s="7"/>
      <c r="BL662" s="7"/>
      <c r="BM662" s="36"/>
      <c r="BN662" s="36"/>
      <c r="BO662" s="7"/>
      <c r="BP662" s="7"/>
      <c r="BQ662" s="7"/>
      <c r="BR662" s="7"/>
      <c r="BS662" s="7"/>
      <c r="BT662" s="7"/>
      <c r="BU662" s="7"/>
      <c r="BV662" s="7"/>
      <c r="BW662" s="7"/>
      <c r="BX662" s="7"/>
      <c r="BY662" s="7"/>
      <c r="BZ662" s="7"/>
      <c r="CA662" s="7"/>
      <c r="CB662" s="7"/>
      <c r="CC662" s="7"/>
      <c r="CD662" s="7"/>
      <c r="CE662" s="7"/>
      <c r="CF662" s="7"/>
      <c r="CG662" s="7"/>
      <c r="CH662" s="7"/>
      <c r="CI662" s="7"/>
      <c r="CJ662" s="7"/>
      <c r="CK662" s="7"/>
      <c r="CL662" s="7"/>
      <c r="CM662" s="7"/>
      <c r="CN662" s="7"/>
      <c r="CO662" s="7"/>
      <c r="CP662" s="7"/>
      <c r="CQ662" s="7"/>
      <c r="CR662" s="7"/>
      <c r="CS662" s="7"/>
      <c r="CT662" s="7"/>
      <c r="CU662" s="7"/>
      <c r="CV662" s="7"/>
      <c r="CW662" s="7"/>
      <c r="CX662" s="7"/>
      <c r="CY662" s="7"/>
      <c r="CZ662" s="7"/>
      <c r="DA662" s="7"/>
      <c r="DB662" s="7"/>
      <c r="DC662" s="7"/>
      <c r="DD662" s="7"/>
      <c r="DE662" s="7"/>
      <c r="DF662" s="7"/>
      <c r="DG662" s="7"/>
      <c r="DH662" s="7"/>
      <c r="DI662" s="7"/>
      <c r="DJ662" s="7"/>
      <c r="DK662" s="7"/>
    </row>
    <row r="663">
      <c r="A663" s="7"/>
      <c r="B663" s="7"/>
      <c r="C663" s="7"/>
      <c r="D663" s="7"/>
      <c r="E663" s="7"/>
      <c r="F663" s="7"/>
      <c r="G663" s="7"/>
      <c r="H663" s="7"/>
      <c r="I663" s="7"/>
      <c r="J663" s="7"/>
      <c r="K663" s="7"/>
      <c r="L663" s="7"/>
      <c r="M663" s="33"/>
      <c r="N663" s="33"/>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34"/>
      <c r="AX663" s="7"/>
      <c r="AY663" s="7"/>
      <c r="AZ663" s="7"/>
      <c r="BA663" s="7"/>
      <c r="BB663" s="7"/>
      <c r="BC663" s="7"/>
      <c r="BD663" s="7"/>
      <c r="BE663" s="7"/>
      <c r="BF663" s="7"/>
      <c r="BG663" s="35"/>
      <c r="BH663" s="7"/>
      <c r="BI663" s="7"/>
      <c r="BJ663" s="7"/>
      <c r="BK663" s="7"/>
      <c r="BL663" s="7"/>
      <c r="BM663" s="36"/>
      <c r="BN663" s="36"/>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c r="DB663" s="7"/>
      <c r="DC663" s="7"/>
      <c r="DD663" s="7"/>
      <c r="DE663" s="7"/>
      <c r="DF663" s="7"/>
      <c r="DG663" s="7"/>
      <c r="DH663" s="7"/>
      <c r="DI663" s="7"/>
      <c r="DJ663" s="7"/>
      <c r="DK663" s="7"/>
    </row>
    <row r="664">
      <c r="A664" s="7"/>
      <c r="B664" s="7"/>
      <c r="C664" s="7"/>
      <c r="D664" s="7"/>
      <c r="E664" s="7"/>
      <c r="F664" s="7"/>
      <c r="G664" s="7"/>
      <c r="H664" s="7"/>
      <c r="I664" s="7"/>
      <c r="J664" s="7"/>
      <c r="K664" s="7"/>
      <c r="L664" s="7"/>
      <c r="M664" s="33"/>
      <c r="N664" s="33"/>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34"/>
      <c r="AX664" s="7"/>
      <c r="AY664" s="7"/>
      <c r="AZ664" s="7"/>
      <c r="BA664" s="7"/>
      <c r="BB664" s="7"/>
      <c r="BC664" s="7"/>
      <c r="BD664" s="7"/>
      <c r="BE664" s="7"/>
      <c r="BF664" s="7"/>
      <c r="BG664" s="35"/>
      <c r="BH664" s="7"/>
      <c r="BI664" s="7"/>
      <c r="BJ664" s="7"/>
      <c r="BK664" s="7"/>
      <c r="BL664" s="7"/>
      <c r="BM664" s="36"/>
      <c r="BN664" s="36"/>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c r="DB664" s="7"/>
      <c r="DC664" s="7"/>
      <c r="DD664" s="7"/>
      <c r="DE664" s="7"/>
      <c r="DF664" s="7"/>
      <c r="DG664" s="7"/>
      <c r="DH664" s="7"/>
      <c r="DI664" s="7"/>
      <c r="DJ664" s="7"/>
      <c r="DK664" s="7"/>
    </row>
    <row r="665">
      <c r="A665" s="7"/>
      <c r="B665" s="7"/>
      <c r="C665" s="7"/>
      <c r="D665" s="7"/>
      <c r="E665" s="7"/>
      <c r="F665" s="7"/>
      <c r="G665" s="7"/>
      <c r="H665" s="7"/>
      <c r="I665" s="7"/>
      <c r="J665" s="7"/>
      <c r="K665" s="7"/>
      <c r="L665" s="7"/>
      <c r="M665" s="33"/>
      <c r="N665" s="33"/>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34"/>
      <c r="AX665" s="7"/>
      <c r="AY665" s="7"/>
      <c r="AZ665" s="7"/>
      <c r="BA665" s="7"/>
      <c r="BB665" s="7"/>
      <c r="BC665" s="7"/>
      <c r="BD665" s="7"/>
      <c r="BE665" s="7"/>
      <c r="BF665" s="7"/>
      <c r="BG665" s="35"/>
      <c r="BH665" s="7"/>
      <c r="BI665" s="7"/>
      <c r="BJ665" s="7"/>
      <c r="BK665" s="7"/>
      <c r="BL665" s="7"/>
      <c r="BM665" s="36"/>
      <c r="BN665" s="36"/>
      <c r="BO665" s="7"/>
      <c r="BP665" s="7"/>
      <c r="BQ665" s="7"/>
      <c r="BR665" s="7"/>
      <c r="BS665" s="7"/>
      <c r="BT665" s="7"/>
      <c r="BU665" s="7"/>
      <c r="BV665" s="7"/>
      <c r="BW665" s="7"/>
      <c r="BX665" s="7"/>
      <c r="BY665" s="7"/>
      <c r="BZ665" s="7"/>
      <c r="CA665" s="7"/>
      <c r="CB665" s="7"/>
      <c r="CC665" s="7"/>
      <c r="CD665" s="7"/>
      <c r="CE665" s="7"/>
      <c r="CF665" s="7"/>
      <c r="CG665" s="7"/>
      <c r="CH665" s="7"/>
      <c r="CI665" s="7"/>
      <c r="CJ665" s="7"/>
      <c r="CK665" s="7"/>
      <c r="CL665" s="7"/>
      <c r="CM665" s="7"/>
      <c r="CN665" s="7"/>
      <c r="CO665" s="7"/>
      <c r="CP665" s="7"/>
      <c r="CQ665" s="7"/>
      <c r="CR665" s="7"/>
      <c r="CS665" s="7"/>
      <c r="CT665" s="7"/>
      <c r="CU665" s="7"/>
      <c r="CV665" s="7"/>
      <c r="CW665" s="7"/>
      <c r="CX665" s="7"/>
      <c r="CY665" s="7"/>
      <c r="CZ665" s="7"/>
      <c r="DA665" s="7"/>
      <c r="DB665" s="7"/>
      <c r="DC665" s="7"/>
      <c r="DD665" s="7"/>
      <c r="DE665" s="7"/>
      <c r="DF665" s="7"/>
      <c r="DG665" s="7"/>
      <c r="DH665" s="7"/>
      <c r="DI665" s="7"/>
      <c r="DJ665" s="7"/>
      <c r="DK665" s="7"/>
    </row>
    <row r="666">
      <c r="A666" s="7"/>
      <c r="B666" s="7"/>
      <c r="C666" s="7"/>
      <c r="D666" s="7"/>
      <c r="E666" s="7"/>
      <c r="F666" s="7"/>
      <c r="G666" s="7"/>
      <c r="H666" s="7"/>
      <c r="I666" s="7"/>
      <c r="J666" s="7"/>
      <c r="K666" s="7"/>
      <c r="L666" s="7"/>
      <c r="M666" s="33"/>
      <c r="N666" s="33"/>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34"/>
      <c r="AX666" s="7"/>
      <c r="AY666" s="7"/>
      <c r="AZ666" s="7"/>
      <c r="BA666" s="7"/>
      <c r="BB666" s="7"/>
      <c r="BC666" s="7"/>
      <c r="BD666" s="7"/>
      <c r="BE666" s="7"/>
      <c r="BF666" s="7"/>
      <c r="BG666" s="35"/>
      <c r="BH666" s="7"/>
      <c r="BI666" s="7"/>
      <c r="BJ666" s="7"/>
      <c r="BK666" s="7"/>
      <c r="BL666" s="7"/>
      <c r="BM666" s="36"/>
      <c r="BN666" s="36"/>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row>
    <row r="667">
      <c r="A667" s="7"/>
      <c r="B667" s="7"/>
      <c r="C667" s="7"/>
      <c r="D667" s="7"/>
      <c r="E667" s="7"/>
      <c r="F667" s="7"/>
      <c r="G667" s="7"/>
      <c r="H667" s="7"/>
      <c r="I667" s="7"/>
      <c r="J667" s="7"/>
      <c r="K667" s="7"/>
      <c r="L667" s="7"/>
      <c r="M667" s="33"/>
      <c r="N667" s="33"/>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34"/>
      <c r="AX667" s="7"/>
      <c r="AY667" s="7"/>
      <c r="AZ667" s="7"/>
      <c r="BA667" s="7"/>
      <c r="BB667" s="7"/>
      <c r="BC667" s="7"/>
      <c r="BD667" s="7"/>
      <c r="BE667" s="7"/>
      <c r="BF667" s="7"/>
      <c r="BG667" s="35"/>
      <c r="BH667" s="7"/>
      <c r="BI667" s="7"/>
      <c r="BJ667" s="7"/>
      <c r="BK667" s="7"/>
      <c r="BL667" s="7"/>
      <c r="BM667" s="36"/>
      <c r="BN667" s="36"/>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row>
    <row r="668">
      <c r="A668" s="7"/>
      <c r="B668" s="7"/>
      <c r="C668" s="7"/>
      <c r="D668" s="7"/>
      <c r="E668" s="7"/>
      <c r="F668" s="7"/>
      <c r="G668" s="7"/>
      <c r="H668" s="7"/>
      <c r="I668" s="7"/>
      <c r="J668" s="7"/>
      <c r="K668" s="7"/>
      <c r="L668" s="7"/>
      <c r="M668" s="33"/>
      <c r="N668" s="33"/>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34"/>
      <c r="AX668" s="7"/>
      <c r="AY668" s="7"/>
      <c r="AZ668" s="7"/>
      <c r="BA668" s="7"/>
      <c r="BB668" s="7"/>
      <c r="BC668" s="7"/>
      <c r="BD668" s="7"/>
      <c r="BE668" s="7"/>
      <c r="BF668" s="7"/>
      <c r="BG668" s="35"/>
      <c r="BH668" s="7"/>
      <c r="BI668" s="7"/>
      <c r="BJ668" s="7"/>
      <c r="BK668" s="7"/>
      <c r="BL668" s="7"/>
      <c r="BM668" s="36"/>
      <c r="BN668" s="36"/>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row>
    <row r="669">
      <c r="A669" s="7"/>
      <c r="B669" s="7"/>
      <c r="C669" s="7"/>
      <c r="D669" s="7"/>
      <c r="E669" s="7"/>
      <c r="F669" s="7"/>
      <c r="G669" s="7"/>
      <c r="H669" s="7"/>
      <c r="I669" s="7"/>
      <c r="J669" s="7"/>
      <c r="K669" s="7"/>
      <c r="L669" s="7"/>
      <c r="M669" s="33"/>
      <c r="N669" s="33"/>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34"/>
      <c r="AX669" s="7"/>
      <c r="AY669" s="7"/>
      <c r="AZ669" s="7"/>
      <c r="BA669" s="7"/>
      <c r="BB669" s="7"/>
      <c r="BC669" s="7"/>
      <c r="BD669" s="7"/>
      <c r="BE669" s="7"/>
      <c r="BF669" s="7"/>
      <c r="BG669" s="35"/>
      <c r="BH669" s="7"/>
      <c r="BI669" s="7"/>
      <c r="BJ669" s="7"/>
      <c r="BK669" s="7"/>
      <c r="BL669" s="7"/>
      <c r="BM669" s="36"/>
      <c r="BN669" s="36"/>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row>
    <row r="670">
      <c r="A670" s="7"/>
      <c r="B670" s="7"/>
      <c r="C670" s="7"/>
      <c r="D670" s="7"/>
      <c r="E670" s="7"/>
      <c r="F670" s="7"/>
      <c r="G670" s="7"/>
      <c r="H670" s="7"/>
      <c r="I670" s="7"/>
      <c r="J670" s="7"/>
      <c r="K670" s="7"/>
      <c r="L670" s="7"/>
      <c r="M670" s="33"/>
      <c r="N670" s="33"/>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34"/>
      <c r="AX670" s="7"/>
      <c r="AY670" s="7"/>
      <c r="AZ670" s="7"/>
      <c r="BA670" s="7"/>
      <c r="BB670" s="7"/>
      <c r="BC670" s="7"/>
      <c r="BD670" s="7"/>
      <c r="BE670" s="7"/>
      <c r="BF670" s="7"/>
      <c r="BG670" s="35"/>
      <c r="BH670" s="7"/>
      <c r="BI670" s="7"/>
      <c r="BJ670" s="7"/>
      <c r="BK670" s="7"/>
      <c r="BL670" s="7"/>
      <c r="BM670" s="36"/>
      <c r="BN670" s="36"/>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row>
    <row r="671">
      <c r="A671" s="7"/>
      <c r="B671" s="7"/>
      <c r="C671" s="7"/>
      <c r="D671" s="7"/>
      <c r="E671" s="7"/>
      <c r="F671" s="7"/>
      <c r="G671" s="7"/>
      <c r="H671" s="7"/>
      <c r="I671" s="7"/>
      <c r="J671" s="7"/>
      <c r="K671" s="7"/>
      <c r="L671" s="7"/>
      <c r="M671" s="33"/>
      <c r="N671" s="33"/>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34"/>
      <c r="AX671" s="7"/>
      <c r="AY671" s="7"/>
      <c r="AZ671" s="7"/>
      <c r="BA671" s="7"/>
      <c r="BB671" s="7"/>
      <c r="BC671" s="7"/>
      <c r="BD671" s="7"/>
      <c r="BE671" s="7"/>
      <c r="BF671" s="7"/>
      <c r="BG671" s="35"/>
      <c r="BH671" s="7"/>
      <c r="BI671" s="7"/>
      <c r="BJ671" s="7"/>
      <c r="BK671" s="7"/>
      <c r="BL671" s="7"/>
      <c r="BM671" s="36"/>
      <c r="BN671" s="36"/>
      <c r="BO671" s="7"/>
      <c r="BP671" s="7"/>
      <c r="BQ671" s="7"/>
      <c r="BR671" s="7"/>
      <c r="BS671" s="7"/>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row>
    <row r="672">
      <c r="A672" s="7"/>
      <c r="B672" s="7"/>
      <c r="C672" s="7"/>
      <c r="D672" s="7"/>
      <c r="E672" s="7"/>
      <c r="F672" s="7"/>
      <c r="G672" s="7"/>
      <c r="H672" s="7"/>
      <c r="I672" s="7"/>
      <c r="J672" s="7"/>
      <c r="K672" s="7"/>
      <c r="L672" s="7"/>
      <c r="M672" s="33"/>
      <c r="N672" s="33"/>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34"/>
      <c r="AX672" s="7"/>
      <c r="AY672" s="7"/>
      <c r="AZ672" s="7"/>
      <c r="BA672" s="7"/>
      <c r="BB672" s="7"/>
      <c r="BC672" s="7"/>
      <c r="BD672" s="7"/>
      <c r="BE672" s="7"/>
      <c r="BF672" s="7"/>
      <c r="BG672" s="35"/>
      <c r="BH672" s="7"/>
      <c r="BI672" s="7"/>
      <c r="BJ672" s="7"/>
      <c r="BK672" s="7"/>
      <c r="BL672" s="7"/>
      <c r="BM672" s="36"/>
      <c r="BN672" s="36"/>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row>
    <row r="673">
      <c r="A673" s="7"/>
      <c r="B673" s="7"/>
      <c r="C673" s="7"/>
      <c r="D673" s="7"/>
      <c r="E673" s="7"/>
      <c r="F673" s="7"/>
      <c r="G673" s="7"/>
      <c r="H673" s="7"/>
      <c r="I673" s="7"/>
      <c r="J673" s="7"/>
      <c r="K673" s="7"/>
      <c r="L673" s="7"/>
      <c r="M673" s="33"/>
      <c r="N673" s="33"/>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34"/>
      <c r="AX673" s="7"/>
      <c r="AY673" s="7"/>
      <c r="AZ673" s="7"/>
      <c r="BA673" s="7"/>
      <c r="BB673" s="7"/>
      <c r="BC673" s="7"/>
      <c r="BD673" s="7"/>
      <c r="BE673" s="7"/>
      <c r="BF673" s="7"/>
      <c r="BG673" s="35"/>
      <c r="BH673" s="7"/>
      <c r="BI673" s="7"/>
      <c r="BJ673" s="7"/>
      <c r="BK673" s="7"/>
      <c r="BL673" s="7"/>
      <c r="BM673" s="36"/>
      <c r="BN673" s="36"/>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row>
    <row r="674">
      <c r="A674" s="7"/>
      <c r="B674" s="7"/>
      <c r="C674" s="7"/>
      <c r="D674" s="7"/>
      <c r="E674" s="7"/>
      <c r="F674" s="7"/>
      <c r="G674" s="7"/>
      <c r="H674" s="7"/>
      <c r="I674" s="7"/>
      <c r="J674" s="7"/>
      <c r="K674" s="7"/>
      <c r="L674" s="7"/>
      <c r="M674" s="33"/>
      <c r="N674" s="33"/>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34"/>
      <c r="AX674" s="7"/>
      <c r="AY674" s="7"/>
      <c r="AZ674" s="7"/>
      <c r="BA674" s="7"/>
      <c r="BB674" s="7"/>
      <c r="BC674" s="7"/>
      <c r="BD674" s="7"/>
      <c r="BE674" s="7"/>
      <c r="BF674" s="7"/>
      <c r="BG674" s="35"/>
      <c r="BH674" s="7"/>
      <c r="BI674" s="7"/>
      <c r="BJ674" s="7"/>
      <c r="BK674" s="7"/>
      <c r="BL674" s="7"/>
      <c r="BM674" s="36"/>
      <c r="BN674" s="36"/>
      <c r="BO674" s="7"/>
      <c r="BP674" s="7"/>
      <c r="BQ674" s="7"/>
      <c r="BR674" s="7"/>
      <c r="BS674" s="7"/>
      <c r="BT674" s="7"/>
      <c r="BU674" s="7"/>
      <c r="BV674" s="7"/>
      <c r="BW674" s="7"/>
      <c r="BX674" s="7"/>
      <c r="BY674" s="7"/>
      <c r="BZ674" s="7"/>
      <c r="CA674" s="7"/>
      <c r="CB674" s="7"/>
      <c r="CC674" s="7"/>
      <c r="CD674" s="7"/>
      <c r="CE674" s="7"/>
      <c r="CF674" s="7"/>
      <c r="CG674" s="7"/>
      <c r="CH674" s="7"/>
      <c r="CI674" s="7"/>
      <c r="CJ674" s="7"/>
      <c r="CK674" s="7"/>
      <c r="CL674" s="7"/>
      <c r="CM674" s="7"/>
      <c r="CN674" s="7"/>
      <c r="CO674" s="7"/>
      <c r="CP674" s="7"/>
      <c r="CQ674" s="7"/>
      <c r="CR674" s="7"/>
      <c r="CS674" s="7"/>
      <c r="CT674" s="7"/>
      <c r="CU674" s="7"/>
      <c r="CV674" s="7"/>
      <c r="CW674" s="7"/>
      <c r="CX674" s="7"/>
      <c r="CY674" s="7"/>
      <c r="CZ674" s="7"/>
      <c r="DA674" s="7"/>
      <c r="DB674" s="7"/>
      <c r="DC674" s="7"/>
      <c r="DD674" s="7"/>
      <c r="DE674" s="7"/>
      <c r="DF674" s="7"/>
      <c r="DG674" s="7"/>
      <c r="DH674" s="7"/>
      <c r="DI674" s="7"/>
      <c r="DJ674" s="7"/>
      <c r="DK674" s="7"/>
    </row>
    <row r="675">
      <c r="A675" s="7"/>
      <c r="B675" s="7"/>
      <c r="C675" s="7"/>
      <c r="D675" s="7"/>
      <c r="E675" s="7"/>
      <c r="F675" s="7"/>
      <c r="G675" s="7"/>
      <c r="H675" s="7"/>
      <c r="I675" s="7"/>
      <c r="J675" s="7"/>
      <c r="K675" s="7"/>
      <c r="L675" s="7"/>
      <c r="M675" s="33"/>
      <c r="N675" s="33"/>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34"/>
      <c r="AX675" s="7"/>
      <c r="AY675" s="7"/>
      <c r="AZ675" s="7"/>
      <c r="BA675" s="7"/>
      <c r="BB675" s="7"/>
      <c r="BC675" s="7"/>
      <c r="BD675" s="7"/>
      <c r="BE675" s="7"/>
      <c r="BF675" s="7"/>
      <c r="BG675" s="35"/>
      <c r="BH675" s="7"/>
      <c r="BI675" s="7"/>
      <c r="BJ675" s="7"/>
      <c r="BK675" s="7"/>
      <c r="BL675" s="7"/>
      <c r="BM675" s="36"/>
      <c r="BN675" s="36"/>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row>
    <row r="676">
      <c r="A676" s="7"/>
      <c r="B676" s="7"/>
      <c r="C676" s="7"/>
      <c r="D676" s="7"/>
      <c r="E676" s="7"/>
      <c r="F676" s="7"/>
      <c r="G676" s="7"/>
      <c r="H676" s="7"/>
      <c r="I676" s="7"/>
      <c r="J676" s="7"/>
      <c r="K676" s="7"/>
      <c r="L676" s="7"/>
      <c r="M676" s="33"/>
      <c r="N676" s="33"/>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34"/>
      <c r="AX676" s="7"/>
      <c r="AY676" s="7"/>
      <c r="AZ676" s="7"/>
      <c r="BA676" s="7"/>
      <c r="BB676" s="7"/>
      <c r="BC676" s="7"/>
      <c r="BD676" s="7"/>
      <c r="BE676" s="7"/>
      <c r="BF676" s="7"/>
      <c r="BG676" s="35"/>
      <c r="BH676" s="7"/>
      <c r="BI676" s="7"/>
      <c r="BJ676" s="7"/>
      <c r="BK676" s="7"/>
      <c r="BL676" s="7"/>
      <c r="BM676" s="36"/>
      <c r="BN676" s="36"/>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row>
    <row r="677">
      <c r="A677" s="7"/>
      <c r="B677" s="7"/>
      <c r="C677" s="7"/>
      <c r="D677" s="7"/>
      <c r="E677" s="7"/>
      <c r="F677" s="7"/>
      <c r="G677" s="7"/>
      <c r="H677" s="7"/>
      <c r="I677" s="7"/>
      <c r="J677" s="7"/>
      <c r="K677" s="7"/>
      <c r="L677" s="7"/>
      <c r="M677" s="33"/>
      <c r="N677" s="33"/>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34"/>
      <c r="AX677" s="7"/>
      <c r="AY677" s="7"/>
      <c r="AZ677" s="7"/>
      <c r="BA677" s="7"/>
      <c r="BB677" s="7"/>
      <c r="BC677" s="7"/>
      <c r="BD677" s="7"/>
      <c r="BE677" s="7"/>
      <c r="BF677" s="7"/>
      <c r="BG677" s="35"/>
      <c r="BH677" s="7"/>
      <c r="BI677" s="7"/>
      <c r="BJ677" s="7"/>
      <c r="BK677" s="7"/>
      <c r="BL677" s="7"/>
      <c r="BM677" s="36"/>
      <c r="BN677" s="36"/>
      <c r="BO677" s="7"/>
      <c r="BP677" s="7"/>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7"/>
      <c r="CU677" s="7"/>
      <c r="CV677" s="7"/>
      <c r="CW677" s="7"/>
      <c r="CX677" s="7"/>
      <c r="CY677" s="7"/>
      <c r="CZ677" s="7"/>
      <c r="DA677" s="7"/>
      <c r="DB677" s="7"/>
      <c r="DC677" s="7"/>
      <c r="DD677" s="7"/>
      <c r="DE677" s="7"/>
      <c r="DF677" s="7"/>
      <c r="DG677" s="7"/>
      <c r="DH677" s="7"/>
      <c r="DI677" s="7"/>
      <c r="DJ677" s="7"/>
      <c r="DK677" s="7"/>
    </row>
    <row r="678">
      <c r="A678" s="7"/>
      <c r="B678" s="7"/>
      <c r="C678" s="7"/>
      <c r="D678" s="7"/>
      <c r="E678" s="7"/>
      <c r="F678" s="7"/>
      <c r="G678" s="7"/>
      <c r="H678" s="7"/>
      <c r="I678" s="7"/>
      <c r="J678" s="7"/>
      <c r="K678" s="7"/>
      <c r="L678" s="7"/>
      <c r="M678" s="33"/>
      <c r="N678" s="33"/>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34"/>
      <c r="AX678" s="7"/>
      <c r="AY678" s="7"/>
      <c r="AZ678" s="7"/>
      <c r="BA678" s="7"/>
      <c r="BB678" s="7"/>
      <c r="BC678" s="7"/>
      <c r="BD678" s="7"/>
      <c r="BE678" s="7"/>
      <c r="BF678" s="7"/>
      <c r="BG678" s="35"/>
      <c r="BH678" s="7"/>
      <c r="BI678" s="7"/>
      <c r="BJ678" s="7"/>
      <c r="BK678" s="7"/>
      <c r="BL678" s="7"/>
      <c r="BM678" s="36"/>
      <c r="BN678" s="36"/>
      <c r="BO678" s="7"/>
      <c r="BP678" s="7"/>
      <c r="BQ678" s="7"/>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row>
    <row r="679">
      <c r="A679" s="7"/>
      <c r="B679" s="7"/>
      <c r="C679" s="7"/>
      <c r="D679" s="7"/>
      <c r="E679" s="7"/>
      <c r="F679" s="7"/>
      <c r="G679" s="7"/>
      <c r="H679" s="7"/>
      <c r="I679" s="7"/>
      <c r="J679" s="7"/>
      <c r="K679" s="7"/>
      <c r="L679" s="7"/>
      <c r="M679" s="33"/>
      <c r="N679" s="33"/>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34"/>
      <c r="AX679" s="7"/>
      <c r="AY679" s="7"/>
      <c r="AZ679" s="7"/>
      <c r="BA679" s="7"/>
      <c r="BB679" s="7"/>
      <c r="BC679" s="7"/>
      <c r="BD679" s="7"/>
      <c r="BE679" s="7"/>
      <c r="BF679" s="7"/>
      <c r="BG679" s="35"/>
      <c r="BH679" s="7"/>
      <c r="BI679" s="7"/>
      <c r="BJ679" s="7"/>
      <c r="BK679" s="7"/>
      <c r="BL679" s="7"/>
      <c r="BM679" s="36"/>
      <c r="BN679" s="36"/>
      <c r="BO679" s="7"/>
      <c r="BP679" s="7"/>
      <c r="BQ679" s="7"/>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row>
    <row r="680">
      <c r="A680" s="7"/>
      <c r="B680" s="7"/>
      <c r="C680" s="7"/>
      <c r="D680" s="7"/>
      <c r="E680" s="7"/>
      <c r="F680" s="7"/>
      <c r="G680" s="7"/>
      <c r="H680" s="7"/>
      <c r="I680" s="7"/>
      <c r="J680" s="7"/>
      <c r="K680" s="7"/>
      <c r="L680" s="7"/>
      <c r="M680" s="33"/>
      <c r="N680" s="33"/>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34"/>
      <c r="AX680" s="7"/>
      <c r="AY680" s="7"/>
      <c r="AZ680" s="7"/>
      <c r="BA680" s="7"/>
      <c r="BB680" s="7"/>
      <c r="BC680" s="7"/>
      <c r="BD680" s="7"/>
      <c r="BE680" s="7"/>
      <c r="BF680" s="7"/>
      <c r="BG680" s="35"/>
      <c r="BH680" s="7"/>
      <c r="BI680" s="7"/>
      <c r="BJ680" s="7"/>
      <c r="BK680" s="7"/>
      <c r="BL680" s="7"/>
      <c r="BM680" s="36"/>
      <c r="BN680" s="36"/>
      <c r="BO680" s="7"/>
      <c r="BP680" s="7"/>
      <c r="BQ680" s="7"/>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row>
    <row r="681">
      <c r="A681" s="7"/>
      <c r="B681" s="7"/>
      <c r="C681" s="7"/>
      <c r="D681" s="7"/>
      <c r="E681" s="7"/>
      <c r="F681" s="7"/>
      <c r="G681" s="7"/>
      <c r="H681" s="7"/>
      <c r="I681" s="7"/>
      <c r="J681" s="7"/>
      <c r="K681" s="7"/>
      <c r="L681" s="7"/>
      <c r="M681" s="33"/>
      <c r="N681" s="33"/>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34"/>
      <c r="AX681" s="7"/>
      <c r="AY681" s="7"/>
      <c r="AZ681" s="7"/>
      <c r="BA681" s="7"/>
      <c r="BB681" s="7"/>
      <c r="BC681" s="7"/>
      <c r="BD681" s="7"/>
      <c r="BE681" s="7"/>
      <c r="BF681" s="7"/>
      <c r="BG681" s="35"/>
      <c r="BH681" s="7"/>
      <c r="BI681" s="7"/>
      <c r="BJ681" s="7"/>
      <c r="BK681" s="7"/>
      <c r="BL681" s="7"/>
      <c r="BM681" s="36"/>
      <c r="BN681" s="36"/>
      <c r="BO681" s="7"/>
      <c r="BP681" s="7"/>
      <c r="BQ681" s="7"/>
      <c r="BR681" s="7"/>
      <c r="BS681" s="7"/>
      <c r="BT681" s="7"/>
      <c r="BU681" s="7"/>
      <c r="BV681" s="7"/>
      <c r="BW681" s="7"/>
      <c r="BX681" s="7"/>
      <c r="BY681" s="7"/>
      <c r="BZ681" s="7"/>
      <c r="CA681" s="7"/>
      <c r="CB681" s="7"/>
      <c r="CC681" s="7"/>
      <c r="CD681" s="7"/>
      <c r="CE681" s="7"/>
      <c r="CF681" s="7"/>
      <c r="CG681" s="7"/>
      <c r="CH681" s="7"/>
      <c r="CI681" s="7"/>
      <c r="CJ681" s="7"/>
      <c r="CK681" s="7"/>
      <c r="CL681" s="7"/>
      <c r="CM681" s="7"/>
      <c r="CN681" s="7"/>
      <c r="CO681" s="7"/>
      <c r="CP681" s="7"/>
      <c r="CQ681" s="7"/>
      <c r="CR681" s="7"/>
      <c r="CS681" s="7"/>
      <c r="CT681" s="7"/>
      <c r="CU681" s="7"/>
      <c r="CV681" s="7"/>
      <c r="CW681" s="7"/>
      <c r="CX681" s="7"/>
      <c r="CY681" s="7"/>
      <c r="CZ681" s="7"/>
      <c r="DA681" s="7"/>
      <c r="DB681" s="7"/>
      <c r="DC681" s="7"/>
      <c r="DD681" s="7"/>
      <c r="DE681" s="7"/>
      <c r="DF681" s="7"/>
      <c r="DG681" s="7"/>
      <c r="DH681" s="7"/>
      <c r="DI681" s="7"/>
      <c r="DJ681" s="7"/>
      <c r="DK681" s="7"/>
    </row>
    <row r="682">
      <c r="A682" s="7"/>
      <c r="B682" s="7"/>
      <c r="C682" s="7"/>
      <c r="D682" s="7"/>
      <c r="E682" s="7"/>
      <c r="F682" s="7"/>
      <c r="G682" s="7"/>
      <c r="H682" s="7"/>
      <c r="I682" s="7"/>
      <c r="J682" s="7"/>
      <c r="K682" s="7"/>
      <c r="L682" s="7"/>
      <c r="M682" s="33"/>
      <c r="N682" s="33"/>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34"/>
      <c r="AX682" s="7"/>
      <c r="AY682" s="7"/>
      <c r="AZ682" s="7"/>
      <c r="BA682" s="7"/>
      <c r="BB682" s="7"/>
      <c r="BC682" s="7"/>
      <c r="BD682" s="7"/>
      <c r="BE682" s="7"/>
      <c r="BF682" s="7"/>
      <c r="BG682" s="35"/>
      <c r="BH682" s="7"/>
      <c r="BI682" s="7"/>
      <c r="BJ682" s="7"/>
      <c r="BK682" s="7"/>
      <c r="BL682" s="7"/>
      <c r="BM682" s="36"/>
      <c r="BN682" s="36"/>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c r="CX682" s="7"/>
      <c r="CY682" s="7"/>
      <c r="CZ682" s="7"/>
      <c r="DA682" s="7"/>
      <c r="DB682" s="7"/>
      <c r="DC682" s="7"/>
      <c r="DD682" s="7"/>
      <c r="DE682" s="7"/>
      <c r="DF682" s="7"/>
      <c r="DG682" s="7"/>
      <c r="DH682" s="7"/>
      <c r="DI682" s="7"/>
      <c r="DJ682" s="7"/>
      <c r="DK682" s="7"/>
    </row>
    <row r="683">
      <c r="A683" s="7"/>
      <c r="B683" s="7"/>
      <c r="C683" s="7"/>
      <c r="D683" s="7"/>
      <c r="E683" s="7"/>
      <c r="F683" s="7"/>
      <c r="G683" s="7"/>
      <c r="H683" s="7"/>
      <c r="I683" s="7"/>
      <c r="J683" s="7"/>
      <c r="K683" s="7"/>
      <c r="L683" s="7"/>
      <c r="M683" s="33"/>
      <c r="N683" s="33"/>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34"/>
      <c r="AX683" s="7"/>
      <c r="AY683" s="7"/>
      <c r="AZ683" s="7"/>
      <c r="BA683" s="7"/>
      <c r="BB683" s="7"/>
      <c r="BC683" s="7"/>
      <c r="BD683" s="7"/>
      <c r="BE683" s="7"/>
      <c r="BF683" s="7"/>
      <c r="BG683" s="35"/>
      <c r="BH683" s="7"/>
      <c r="BI683" s="7"/>
      <c r="BJ683" s="7"/>
      <c r="BK683" s="7"/>
      <c r="BL683" s="7"/>
      <c r="BM683" s="36"/>
      <c r="BN683" s="36"/>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CX683" s="7"/>
      <c r="CY683" s="7"/>
      <c r="CZ683" s="7"/>
      <c r="DA683" s="7"/>
      <c r="DB683" s="7"/>
      <c r="DC683" s="7"/>
      <c r="DD683" s="7"/>
      <c r="DE683" s="7"/>
      <c r="DF683" s="7"/>
      <c r="DG683" s="7"/>
      <c r="DH683" s="7"/>
      <c r="DI683" s="7"/>
      <c r="DJ683" s="7"/>
      <c r="DK683" s="7"/>
    </row>
    <row r="684">
      <c r="A684" s="7"/>
      <c r="B684" s="7"/>
      <c r="C684" s="7"/>
      <c r="D684" s="7"/>
      <c r="E684" s="7"/>
      <c r="F684" s="7"/>
      <c r="G684" s="7"/>
      <c r="H684" s="7"/>
      <c r="I684" s="7"/>
      <c r="J684" s="7"/>
      <c r="K684" s="7"/>
      <c r="L684" s="7"/>
      <c r="M684" s="33"/>
      <c r="N684" s="33"/>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34"/>
      <c r="AX684" s="7"/>
      <c r="AY684" s="7"/>
      <c r="AZ684" s="7"/>
      <c r="BA684" s="7"/>
      <c r="BB684" s="7"/>
      <c r="BC684" s="7"/>
      <c r="BD684" s="7"/>
      <c r="BE684" s="7"/>
      <c r="BF684" s="7"/>
      <c r="BG684" s="35"/>
      <c r="BH684" s="7"/>
      <c r="BI684" s="7"/>
      <c r="BJ684" s="7"/>
      <c r="BK684" s="7"/>
      <c r="BL684" s="7"/>
      <c r="BM684" s="36"/>
      <c r="BN684" s="36"/>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CX684" s="7"/>
      <c r="CY684" s="7"/>
      <c r="CZ684" s="7"/>
      <c r="DA684" s="7"/>
      <c r="DB684" s="7"/>
      <c r="DC684" s="7"/>
      <c r="DD684" s="7"/>
      <c r="DE684" s="7"/>
      <c r="DF684" s="7"/>
      <c r="DG684" s="7"/>
      <c r="DH684" s="7"/>
      <c r="DI684" s="7"/>
      <c r="DJ684" s="7"/>
      <c r="DK684" s="7"/>
    </row>
    <row r="685">
      <c r="A685" s="7"/>
      <c r="B685" s="7"/>
      <c r="C685" s="7"/>
      <c r="D685" s="7"/>
      <c r="E685" s="7"/>
      <c r="F685" s="7"/>
      <c r="G685" s="7"/>
      <c r="H685" s="7"/>
      <c r="I685" s="7"/>
      <c r="J685" s="7"/>
      <c r="K685" s="7"/>
      <c r="L685" s="7"/>
      <c r="M685" s="33"/>
      <c r="N685" s="33"/>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34"/>
      <c r="AX685" s="7"/>
      <c r="AY685" s="7"/>
      <c r="AZ685" s="7"/>
      <c r="BA685" s="7"/>
      <c r="BB685" s="7"/>
      <c r="BC685" s="7"/>
      <c r="BD685" s="7"/>
      <c r="BE685" s="7"/>
      <c r="BF685" s="7"/>
      <c r="BG685" s="35"/>
      <c r="BH685" s="7"/>
      <c r="BI685" s="7"/>
      <c r="BJ685" s="7"/>
      <c r="BK685" s="7"/>
      <c r="BL685" s="7"/>
      <c r="BM685" s="36"/>
      <c r="BN685" s="36"/>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CX685" s="7"/>
      <c r="CY685" s="7"/>
      <c r="CZ685" s="7"/>
      <c r="DA685" s="7"/>
      <c r="DB685" s="7"/>
      <c r="DC685" s="7"/>
      <c r="DD685" s="7"/>
      <c r="DE685" s="7"/>
      <c r="DF685" s="7"/>
      <c r="DG685" s="7"/>
      <c r="DH685" s="7"/>
      <c r="DI685" s="7"/>
      <c r="DJ685" s="7"/>
      <c r="DK685" s="7"/>
    </row>
    <row r="686">
      <c r="A686" s="7"/>
      <c r="B686" s="7"/>
      <c r="C686" s="7"/>
      <c r="D686" s="7"/>
      <c r="E686" s="7"/>
      <c r="F686" s="7"/>
      <c r="G686" s="7"/>
      <c r="H686" s="7"/>
      <c r="I686" s="7"/>
      <c r="J686" s="7"/>
      <c r="K686" s="7"/>
      <c r="L686" s="7"/>
      <c r="M686" s="33"/>
      <c r="N686" s="33"/>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34"/>
      <c r="AX686" s="7"/>
      <c r="AY686" s="7"/>
      <c r="AZ686" s="7"/>
      <c r="BA686" s="7"/>
      <c r="BB686" s="7"/>
      <c r="BC686" s="7"/>
      <c r="BD686" s="7"/>
      <c r="BE686" s="7"/>
      <c r="BF686" s="7"/>
      <c r="BG686" s="35"/>
      <c r="BH686" s="7"/>
      <c r="BI686" s="7"/>
      <c r="BJ686" s="7"/>
      <c r="BK686" s="7"/>
      <c r="BL686" s="7"/>
      <c r="BM686" s="36"/>
      <c r="BN686" s="36"/>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c r="CX686" s="7"/>
      <c r="CY686" s="7"/>
      <c r="CZ686" s="7"/>
      <c r="DA686" s="7"/>
      <c r="DB686" s="7"/>
      <c r="DC686" s="7"/>
      <c r="DD686" s="7"/>
      <c r="DE686" s="7"/>
      <c r="DF686" s="7"/>
      <c r="DG686" s="7"/>
      <c r="DH686" s="7"/>
      <c r="DI686" s="7"/>
      <c r="DJ686" s="7"/>
      <c r="DK686" s="7"/>
    </row>
    <row r="687">
      <c r="A687" s="7"/>
      <c r="B687" s="7"/>
      <c r="C687" s="7"/>
      <c r="D687" s="7"/>
      <c r="E687" s="7"/>
      <c r="F687" s="7"/>
      <c r="G687" s="7"/>
      <c r="H687" s="7"/>
      <c r="I687" s="7"/>
      <c r="J687" s="7"/>
      <c r="K687" s="7"/>
      <c r="L687" s="7"/>
      <c r="M687" s="33"/>
      <c r="N687" s="33"/>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34"/>
      <c r="AX687" s="7"/>
      <c r="AY687" s="7"/>
      <c r="AZ687" s="7"/>
      <c r="BA687" s="7"/>
      <c r="BB687" s="7"/>
      <c r="BC687" s="7"/>
      <c r="BD687" s="7"/>
      <c r="BE687" s="7"/>
      <c r="BF687" s="7"/>
      <c r="BG687" s="35"/>
      <c r="BH687" s="7"/>
      <c r="BI687" s="7"/>
      <c r="BJ687" s="7"/>
      <c r="BK687" s="7"/>
      <c r="BL687" s="7"/>
      <c r="BM687" s="36"/>
      <c r="BN687" s="36"/>
      <c r="BO687" s="7"/>
      <c r="BP687" s="7"/>
      <c r="BQ687" s="7"/>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c r="CX687" s="7"/>
      <c r="CY687" s="7"/>
      <c r="CZ687" s="7"/>
      <c r="DA687" s="7"/>
      <c r="DB687" s="7"/>
      <c r="DC687" s="7"/>
      <c r="DD687" s="7"/>
      <c r="DE687" s="7"/>
      <c r="DF687" s="7"/>
      <c r="DG687" s="7"/>
      <c r="DH687" s="7"/>
      <c r="DI687" s="7"/>
      <c r="DJ687" s="7"/>
      <c r="DK687" s="7"/>
    </row>
    <row r="688">
      <c r="A688" s="7"/>
      <c r="B688" s="7"/>
      <c r="C688" s="7"/>
      <c r="D688" s="7"/>
      <c r="E688" s="7"/>
      <c r="F688" s="7"/>
      <c r="G688" s="7"/>
      <c r="H688" s="7"/>
      <c r="I688" s="7"/>
      <c r="J688" s="7"/>
      <c r="K688" s="7"/>
      <c r="L688" s="7"/>
      <c r="M688" s="33"/>
      <c r="N688" s="33"/>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34"/>
      <c r="AX688" s="7"/>
      <c r="AY688" s="7"/>
      <c r="AZ688" s="7"/>
      <c r="BA688" s="7"/>
      <c r="BB688" s="7"/>
      <c r="BC688" s="7"/>
      <c r="BD688" s="7"/>
      <c r="BE688" s="7"/>
      <c r="BF688" s="7"/>
      <c r="BG688" s="35"/>
      <c r="BH688" s="7"/>
      <c r="BI688" s="7"/>
      <c r="BJ688" s="7"/>
      <c r="BK688" s="7"/>
      <c r="BL688" s="7"/>
      <c r="BM688" s="36"/>
      <c r="BN688" s="36"/>
      <c r="BO688" s="7"/>
      <c r="BP688" s="7"/>
      <c r="BQ688" s="7"/>
      <c r="BR688" s="7"/>
      <c r="BS688" s="7"/>
      <c r="BT688" s="7"/>
      <c r="BU688" s="7"/>
      <c r="BV688" s="7"/>
      <c r="BW688" s="7"/>
      <c r="BX688" s="7"/>
      <c r="BY688" s="7"/>
      <c r="BZ688" s="7"/>
      <c r="CA688" s="7"/>
      <c r="CB688" s="7"/>
      <c r="CC688" s="7"/>
      <c r="CD688" s="7"/>
      <c r="CE688" s="7"/>
      <c r="CF688" s="7"/>
      <c r="CG688" s="7"/>
      <c r="CH688" s="7"/>
      <c r="CI688" s="7"/>
      <c r="CJ688" s="7"/>
      <c r="CK688" s="7"/>
      <c r="CL688" s="7"/>
      <c r="CM688" s="7"/>
      <c r="CN688" s="7"/>
      <c r="CO688" s="7"/>
      <c r="CP688" s="7"/>
      <c r="CQ688" s="7"/>
      <c r="CR688" s="7"/>
      <c r="CS688" s="7"/>
      <c r="CT688" s="7"/>
      <c r="CU688" s="7"/>
      <c r="CV688" s="7"/>
      <c r="CW688" s="7"/>
      <c r="CX688" s="7"/>
      <c r="CY688" s="7"/>
      <c r="CZ688" s="7"/>
      <c r="DA688" s="7"/>
      <c r="DB688" s="7"/>
      <c r="DC688" s="7"/>
      <c r="DD688" s="7"/>
      <c r="DE688" s="7"/>
      <c r="DF688" s="7"/>
      <c r="DG688" s="7"/>
      <c r="DH688" s="7"/>
      <c r="DI688" s="7"/>
      <c r="DJ688" s="7"/>
      <c r="DK688" s="7"/>
    </row>
    <row r="689">
      <c r="A689" s="7"/>
      <c r="B689" s="7"/>
      <c r="C689" s="7"/>
      <c r="D689" s="7"/>
      <c r="E689" s="7"/>
      <c r="F689" s="7"/>
      <c r="G689" s="7"/>
      <c r="H689" s="7"/>
      <c r="I689" s="7"/>
      <c r="J689" s="7"/>
      <c r="K689" s="7"/>
      <c r="L689" s="7"/>
      <c r="M689" s="33"/>
      <c r="N689" s="33"/>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34"/>
      <c r="AX689" s="7"/>
      <c r="AY689" s="7"/>
      <c r="AZ689" s="7"/>
      <c r="BA689" s="7"/>
      <c r="BB689" s="7"/>
      <c r="BC689" s="7"/>
      <c r="BD689" s="7"/>
      <c r="BE689" s="7"/>
      <c r="BF689" s="7"/>
      <c r="BG689" s="35"/>
      <c r="BH689" s="7"/>
      <c r="BI689" s="7"/>
      <c r="BJ689" s="7"/>
      <c r="BK689" s="7"/>
      <c r="BL689" s="7"/>
      <c r="BM689" s="36"/>
      <c r="BN689" s="36"/>
      <c r="BO689" s="7"/>
      <c r="BP689" s="7"/>
      <c r="BQ689" s="7"/>
      <c r="BR689" s="7"/>
      <c r="BS689" s="7"/>
      <c r="BT689" s="7"/>
      <c r="BU689" s="7"/>
      <c r="BV689" s="7"/>
      <c r="BW689" s="7"/>
      <c r="BX689" s="7"/>
      <c r="BY689" s="7"/>
      <c r="BZ689" s="7"/>
      <c r="CA689" s="7"/>
      <c r="CB689" s="7"/>
      <c r="CC689" s="7"/>
      <c r="CD689" s="7"/>
      <c r="CE689" s="7"/>
      <c r="CF689" s="7"/>
      <c r="CG689" s="7"/>
      <c r="CH689" s="7"/>
      <c r="CI689" s="7"/>
      <c r="CJ689" s="7"/>
      <c r="CK689" s="7"/>
      <c r="CL689" s="7"/>
      <c r="CM689" s="7"/>
      <c r="CN689" s="7"/>
      <c r="CO689" s="7"/>
      <c r="CP689" s="7"/>
      <c r="CQ689" s="7"/>
      <c r="CR689" s="7"/>
      <c r="CS689" s="7"/>
      <c r="CT689" s="7"/>
      <c r="CU689" s="7"/>
      <c r="CV689" s="7"/>
      <c r="CW689" s="7"/>
      <c r="CX689" s="7"/>
      <c r="CY689" s="7"/>
      <c r="CZ689" s="7"/>
      <c r="DA689" s="7"/>
      <c r="DB689" s="7"/>
      <c r="DC689" s="7"/>
      <c r="DD689" s="7"/>
      <c r="DE689" s="7"/>
      <c r="DF689" s="7"/>
      <c r="DG689" s="7"/>
      <c r="DH689" s="7"/>
      <c r="DI689" s="7"/>
      <c r="DJ689" s="7"/>
      <c r="DK689" s="7"/>
    </row>
    <row r="690">
      <c r="A690" s="7"/>
      <c r="B690" s="7"/>
      <c r="C690" s="7"/>
      <c r="D690" s="7"/>
      <c r="E690" s="7"/>
      <c r="F690" s="7"/>
      <c r="G690" s="7"/>
      <c r="H690" s="7"/>
      <c r="I690" s="7"/>
      <c r="J690" s="7"/>
      <c r="K690" s="7"/>
      <c r="L690" s="7"/>
      <c r="M690" s="33"/>
      <c r="N690" s="33"/>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34"/>
      <c r="AX690" s="7"/>
      <c r="AY690" s="7"/>
      <c r="AZ690" s="7"/>
      <c r="BA690" s="7"/>
      <c r="BB690" s="7"/>
      <c r="BC690" s="7"/>
      <c r="BD690" s="7"/>
      <c r="BE690" s="7"/>
      <c r="BF690" s="7"/>
      <c r="BG690" s="35"/>
      <c r="BH690" s="7"/>
      <c r="BI690" s="7"/>
      <c r="BJ690" s="7"/>
      <c r="BK690" s="7"/>
      <c r="BL690" s="7"/>
      <c r="BM690" s="36"/>
      <c r="BN690" s="36"/>
      <c r="BO690" s="7"/>
      <c r="BP690" s="7"/>
      <c r="BQ690" s="7"/>
      <c r="BR690" s="7"/>
      <c r="BS690" s="7"/>
      <c r="BT690" s="7"/>
      <c r="BU690" s="7"/>
      <c r="BV690" s="7"/>
      <c r="BW690" s="7"/>
      <c r="BX690" s="7"/>
      <c r="BY690" s="7"/>
      <c r="BZ690" s="7"/>
      <c r="CA690" s="7"/>
      <c r="CB690" s="7"/>
      <c r="CC690" s="7"/>
      <c r="CD690" s="7"/>
      <c r="CE690" s="7"/>
      <c r="CF690" s="7"/>
      <c r="CG690" s="7"/>
      <c r="CH690" s="7"/>
      <c r="CI690" s="7"/>
      <c r="CJ690" s="7"/>
      <c r="CK690" s="7"/>
      <c r="CL690" s="7"/>
      <c r="CM690" s="7"/>
      <c r="CN690" s="7"/>
      <c r="CO690" s="7"/>
      <c r="CP690" s="7"/>
      <c r="CQ690" s="7"/>
      <c r="CR690" s="7"/>
      <c r="CS690" s="7"/>
      <c r="CT690" s="7"/>
      <c r="CU690" s="7"/>
      <c r="CV690" s="7"/>
      <c r="CW690" s="7"/>
      <c r="CX690" s="7"/>
      <c r="CY690" s="7"/>
      <c r="CZ690" s="7"/>
      <c r="DA690" s="7"/>
      <c r="DB690" s="7"/>
      <c r="DC690" s="7"/>
      <c r="DD690" s="7"/>
      <c r="DE690" s="7"/>
      <c r="DF690" s="7"/>
      <c r="DG690" s="7"/>
      <c r="DH690" s="7"/>
      <c r="DI690" s="7"/>
      <c r="DJ690" s="7"/>
      <c r="DK690" s="7"/>
    </row>
    <row r="691">
      <c r="A691" s="7"/>
      <c r="B691" s="7"/>
      <c r="C691" s="7"/>
      <c r="D691" s="7"/>
      <c r="E691" s="7"/>
      <c r="F691" s="7"/>
      <c r="G691" s="7"/>
      <c r="H691" s="7"/>
      <c r="I691" s="7"/>
      <c r="J691" s="7"/>
      <c r="K691" s="7"/>
      <c r="L691" s="7"/>
      <c r="M691" s="33"/>
      <c r="N691" s="33"/>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34"/>
      <c r="AX691" s="7"/>
      <c r="AY691" s="7"/>
      <c r="AZ691" s="7"/>
      <c r="BA691" s="7"/>
      <c r="BB691" s="7"/>
      <c r="BC691" s="7"/>
      <c r="BD691" s="7"/>
      <c r="BE691" s="7"/>
      <c r="BF691" s="7"/>
      <c r="BG691" s="35"/>
      <c r="BH691" s="7"/>
      <c r="BI691" s="7"/>
      <c r="BJ691" s="7"/>
      <c r="BK691" s="7"/>
      <c r="BL691" s="7"/>
      <c r="BM691" s="36"/>
      <c r="BN691" s="36"/>
      <c r="BO691" s="7"/>
      <c r="BP691" s="7"/>
      <c r="BQ691" s="7"/>
      <c r="BR691" s="7"/>
      <c r="BS691" s="7"/>
      <c r="BT691" s="7"/>
      <c r="BU691" s="7"/>
      <c r="BV691" s="7"/>
      <c r="BW691" s="7"/>
      <c r="BX691" s="7"/>
      <c r="BY691" s="7"/>
      <c r="BZ691" s="7"/>
      <c r="CA691" s="7"/>
      <c r="CB691" s="7"/>
      <c r="CC691" s="7"/>
      <c r="CD691" s="7"/>
      <c r="CE691" s="7"/>
      <c r="CF691" s="7"/>
      <c r="CG691" s="7"/>
      <c r="CH691" s="7"/>
      <c r="CI691" s="7"/>
      <c r="CJ691" s="7"/>
      <c r="CK691" s="7"/>
      <c r="CL691" s="7"/>
      <c r="CM691" s="7"/>
      <c r="CN691" s="7"/>
      <c r="CO691" s="7"/>
      <c r="CP691" s="7"/>
      <c r="CQ691" s="7"/>
      <c r="CR691" s="7"/>
      <c r="CS691" s="7"/>
      <c r="CT691" s="7"/>
      <c r="CU691" s="7"/>
      <c r="CV691" s="7"/>
      <c r="CW691" s="7"/>
      <c r="CX691" s="7"/>
      <c r="CY691" s="7"/>
      <c r="CZ691" s="7"/>
      <c r="DA691" s="7"/>
      <c r="DB691" s="7"/>
      <c r="DC691" s="7"/>
      <c r="DD691" s="7"/>
      <c r="DE691" s="7"/>
      <c r="DF691" s="7"/>
      <c r="DG691" s="7"/>
      <c r="DH691" s="7"/>
      <c r="DI691" s="7"/>
      <c r="DJ691" s="7"/>
      <c r="DK691" s="7"/>
    </row>
    <row r="692">
      <c r="A692" s="7"/>
      <c r="B692" s="7"/>
      <c r="C692" s="7"/>
      <c r="D692" s="7"/>
      <c r="E692" s="7"/>
      <c r="F692" s="7"/>
      <c r="G692" s="7"/>
      <c r="H692" s="7"/>
      <c r="I692" s="7"/>
      <c r="J692" s="7"/>
      <c r="K692" s="7"/>
      <c r="L692" s="7"/>
      <c r="M692" s="33"/>
      <c r="N692" s="33"/>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34"/>
      <c r="AX692" s="7"/>
      <c r="AY692" s="7"/>
      <c r="AZ692" s="7"/>
      <c r="BA692" s="7"/>
      <c r="BB692" s="7"/>
      <c r="BC692" s="7"/>
      <c r="BD692" s="7"/>
      <c r="BE692" s="7"/>
      <c r="BF692" s="7"/>
      <c r="BG692" s="35"/>
      <c r="BH692" s="7"/>
      <c r="BI692" s="7"/>
      <c r="BJ692" s="7"/>
      <c r="BK692" s="7"/>
      <c r="BL692" s="7"/>
      <c r="BM692" s="36"/>
      <c r="BN692" s="36"/>
      <c r="BO692" s="7"/>
      <c r="BP692" s="7"/>
      <c r="BQ692" s="7"/>
      <c r="BR692" s="7"/>
      <c r="BS692" s="7"/>
      <c r="BT692" s="7"/>
      <c r="BU692" s="7"/>
      <c r="BV692" s="7"/>
      <c r="BW692" s="7"/>
      <c r="BX692" s="7"/>
      <c r="BY692" s="7"/>
      <c r="BZ692" s="7"/>
      <c r="CA692" s="7"/>
      <c r="CB692" s="7"/>
      <c r="CC692" s="7"/>
      <c r="CD692" s="7"/>
      <c r="CE692" s="7"/>
      <c r="CF692" s="7"/>
      <c r="CG692" s="7"/>
      <c r="CH692" s="7"/>
      <c r="CI692" s="7"/>
      <c r="CJ692" s="7"/>
      <c r="CK692" s="7"/>
      <c r="CL692" s="7"/>
      <c r="CM692" s="7"/>
      <c r="CN692" s="7"/>
      <c r="CO692" s="7"/>
      <c r="CP692" s="7"/>
      <c r="CQ692" s="7"/>
      <c r="CR692" s="7"/>
      <c r="CS692" s="7"/>
      <c r="CT692" s="7"/>
      <c r="CU692" s="7"/>
      <c r="CV692" s="7"/>
      <c r="CW692" s="7"/>
      <c r="CX692" s="7"/>
      <c r="CY692" s="7"/>
      <c r="CZ692" s="7"/>
      <c r="DA692" s="7"/>
      <c r="DB692" s="7"/>
      <c r="DC692" s="7"/>
      <c r="DD692" s="7"/>
      <c r="DE692" s="7"/>
      <c r="DF692" s="7"/>
      <c r="DG692" s="7"/>
      <c r="DH692" s="7"/>
      <c r="DI692" s="7"/>
      <c r="DJ692" s="7"/>
      <c r="DK692" s="7"/>
    </row>
    <row r="693">
      <c r="A693" s="7"/>
      <c r="B693" s="7"/>
      <c r="C693" s="7"/>
      <c r="D693" s="7"/>
      <c r="E693" s="7"/>
      <c r="F693" s="7"/>
      <c r="G693" s="7"/>
      <c r="H693" s="7"/>
      <c r="I693" s="7"/>
      <c r="J693" s="7"/>
      <c r="K693" s="7"/>
      <c r="L693" s="7"/>
      <c r="M693" s="33"/>
      <c r="N693" s="33"/>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34"/>
      <c r="AX693" s="7"/>
      <c r="AY693" s="7"/>
      <c r="AZ693" s="7"/>
      <c r="BA693" s="7"/>
      <c r="BB693" s="7"/>
      <c r="BC693" s="7"/>
      <c r="BD693" s="7"/>
      <c r="BE693" s="7"/>
      <c r="BF693" s="7"/>
      <c r="BG693" s="35"/>
      <c r="BH693" s="7"/>
      <c r="BI693" s="7"/>
      <c r="BJ693" s="7"/>
      <c r="BK693" s="7"/>
      <c r="BL693" s="7"/>
      <c r="BM693" s="36"/>
      <c r="BN693" s="36"/>
      <c r="BO693" s="7"/>
      <c r="BP693" s="7"/>
      <c r="BQ693" s="7"/>
      <c r="BR693" s="7"/>
      <c r="BS693" s="7"/>
      <c r="BT693" s="7"/>
      <c r="BU693" s="7"/>
      <c r="BV693" s="7"/>
      <c r="BW693" s="7"/>
      <c r="BX693" s="7"/>
      <c r="BY693" s="7"/>
      <c r="BZ693" s="7"/>
      <c r="CA693" s="7"/>
      <c r="CB693" s="7"/>
      <c r="CC693" s="7"/>
      <c r="CD693" s="7"/>
      <c r="CE693" s="7"/>
      <c r="CF693" s="7"/>
      <c r="CG693" s="7"/>
      <c r="CH693" s="7"/>
      <c r="CI693" s="7"/>
      <c r="CJ693" s="7"/>
      <c r="CK693" s="7"/>
      <c r="CL693" s="7"/>
      <c r="CM693" s="7"/>
      <c r="CN693" s="7"/>
      <c r="CO693" s="7"/>
      <c r="CP693" s="7"/>
      <c r="CQ693" s="7"/>
      <c r="CR693" s="7"/>
      <c r="CS693" s="7"/>
      <c r="CT693" s="7"/>
      <c r="CU693" s="7"/>
      <c r="CV693" s="7"/>
      <c r="CW693" s="7"/>
      <c r="CX693" s="7"/>
      <c r="CY693" s="7"/>
      <c r="CZ693" s="7"/>
      <c r="DA693" s="7"/>
      <c r="DB693" s="7"/>
      <c r="DC693" s="7"/>
      <c r="DD693" s="7"/>
      <c r="DE693" s="7"/>
      <c r="DF693" s="7"/>
      <c r="DG693" s="7"/>
      <c r="DH693" s="7"/>
      <c r="DI693" s="7"/>
      <c r="DJ693" s="7"/>
      <c r="DK693" s="7"/>
    </row>
    <row r="694">
      <c r="A694" s="7"/>
      <c r="B694" s="7"/>
      <c r="C694" s="7"/>
      <c r="D694" s="7"/>
      <c r="E694" s="7"/>
      <c r="F694" s="7"/>
      <c r="G694" s="7"/>
      <c r="H694" s="7"/>
      <c r="I694" s="7"/>
      <c r="J694" s="7"/>
      <c r="K694" s="7"/>
      <c r="L694" s="7"/>
      <c r="M694" s="33"/>
      <c r="N694" s="33"/>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34"/>
      <c r="AX694" s="7"/>
      <c r="AY694" s="7"/>
      <c r="AZ694" s="7"/>
      <c r="BA694" s="7"/>
      <c r="BB694" s="7"/>
      <c r="BC694" s="7"/>
      <c r="BD694" s="7"/>
      <c r="BE694" s="7"/>
      <c r="BF694" s="7"/>
      <c r="BG694" s="35"/>
      <c r="BH694" s="7"/>
      <c r="BI694" s="7"/>
      <c r="BJ694" s="7"/>
      <c r="BK694" s="7"/>
      <c r="BL694" s="7"/>
      <c r="BM694" s="36"/>
      <c r="BN694" s="36"/>
      <c r="BO694" s="7"/>
      <c r="BP694" s="7"/>
      <c r="BQ694" s="7"/>
      <c r="BR694" s="7"/>
      <c r="BS694" s="7"/>
      <c r="BT694" s="7"/>
      <c r="BU694" s="7"/>
      <c r="BV694" s="7"/>
      <c r="BW694" s="7"/>
      <c r="BX694" s="7"/>
      <c r="BY694" s="7"/>
      <c r="BZ694" s="7"/>
      <c r="CA694" s="7"/>
      <c r="CB694" s="7"/>
      <c r="CC694" s="7"/>
      <c r="CD694" s="7"/>
      <c r="CE694" s="7"/>
      <c r="CF694" s="7"/>
      <c r="CG694" s="7"/>
      <c r="CH694" s="7"/>
      <c r="CI694" s="7"/>
      <c r="CJ694" s="7"/>
      <c r="CK694" s="7"/>
      <c r="CL694" s="7"/>
      <c r="CM694" s="7"/>
      <c r="CN694" s="7"/>
      <c r="CO694" s="7"/>
      <c r="CP694" s="7"/>
      <c r="CQ694" s="7"/>
      <c r="CR694" s="7"/>
      <c r="CS694" s="7"/>
      <c r="CT694" s="7"/>
      <c r="CU694" s="7"/>
      <c r="CV694" s="7"/>
      <c r="CW694" s="7"/>
      <c r="CX694" s="7"/>
      <c r="CY694" s="7"/>
      <c r="CZ694" s="7"/>
      <c r="DA694" s="7"/>
      <c r="DB694" s="7"/>
      <c r="DC694" s="7"/>
      <c r="DD694" s="7"/>
      <c r="DE694" s="7"/>
      <c r="DF694" s="7"/>
      <c r="DG694" s="7"/>
      <c r="DH694" s="7"/>
      <c r="DI694" s="7"/>
      <c r="DJ694" s="7"/>
      <c r="DK694" s="7"/>
    </row>
    <row r="695">
      <c r="A695" s="7"/>
      <c r="B695" s="7"/>
      <c r="C695" s="7"/>
      <c r="D695" s="7"/>
      <c r="E695" s="7"/>
      <c r="F695" s="7"/>
      <c r="G695" s="7"/>
      <c r="H695" s="7"/>
      <c r="I695" s="7"/>
      <c r="J695" s="7"/>
      <c r="K695" s="7"/>
      <c r="L695" s="7"/>
      <c r="M695" s="33"/>
      <c r="N695" s="33"/>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34"/>
      <c r="AX695" s="7"/>
      <c r="AY695" s="7"/>
      <c r="AZ695" s="7"/>
      <c r="BA695" s="7"/>
      <c r="BB695" s="7"/>
      <c r="BC695" s="7"/>
      <c r="BD695" s="7"/>
      <c r="BE695" s="7"/>
      <c r="BF695" s="7"/>
      <c r="BG695" s="35"/>
      <c r="BH695" s="7"/>
      <c r="BI695" s="7"/>
      <c r="BJ695" s="7"/>
      <c r="BK695" s="7"/>
      <c r="BL695" s="7"/>
      <c r="BM695" s="36"/>
      <c r="BN695" s="36"/>
      <c r="BO695" s="7"/>
      <c r="BP695" s="7"/>
      <c r="BQ695" s="7"/>
      <c r="BR695" s="7"/>
      <c r="BS695" s="7"/>
      <c r="BT695" s="7"/>
      <c r="BU695" s="7"/>
      <c r="BV695" s="7"/>
      <c r="BW695" s="7"/>
      <c r="BX695" s="7"/>
      <c r="BY695" s="7"/>
      <c r="BZ695" s="7"/>
      <c r="CA695" s="7"/>
      <c r="CB695" s="7"/>
      <c r="CC695" s="7"/>
      <c r="CD695" s="7"/>
      <c r="CE695" s="7"/>
      <c r="CF695" s="7"/>
      <c r="CG695" s="7"/>
      <c r="CH695" s="7"/>
      <c r="CI695" s="7"/>
      <c r="CJ695" s="7"/>
      <c r="CK695" s="7"/>
      <c r="CL695" s="7"/>
      <c r="CM695" s="7"/>
      <c r="CN695" s="7"/>
      <c r="CO695" s="7"/>
      <c r="CP695" s="7"/>
      <c r="CQ695" s="7"/>
      <c r="CR695" s="7"/>
      <c r="CS695" s="7"/>
      <c r="CT695" s="7"/>
      <c r="CU695" s="7"/>
      <c r="CV695" s="7"/>
      <c r="CW695" s="7"/>
      <c r="CX695" s="7"/>
      <c r="CY695" s="7"/>
      <c r="CZ695" s="7"/>
      <c r="DA695" s="7"/>
      <c r="DB695" s="7"/>
      <c r="DC695" s="7"/>
      <c r="DD695" s="7"/>
      <c r="DE695" s="7"/>
      <c r="DF695" s="7"/>
      <c r="DG695" s="7"/>
      <c r="DH695" s="7"/>
      <c r="DI695" s="7"/>
      <c r="DJ695" s="7"/>
      <c r="DK695" s="7"/>
    </row>
    <row r="696">
      <c r="A696" s="7"/>
      <c r="B696" s="7"/>
      <c r="C696" s="7"/>
      <c r="D696" s="7"/>
      <c r="E696" s="7"/>
      <c r="F696" s="7"/>
      <c r="G696" s="7"/>
      <c r="H696" s="7"/>
      <c r="I696" s="7"/>
      <c r="J696" s="7"/>
      <c r="K696" s="7"/>
      <c r="L696" s="7"/>
      <c r="M696" s="33"/>
      <c r="N696" s="33"/>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34"/>
      <c r="AX696" s="7"/>
      <c r="AY696" s="7"/>
      <c r="AZ696" s="7"/>
      <c r="BA696" s="7"/>
      <c r="BB696" s="7"/>
      <c r="BC696" s="7"/>
      <c r="BD696" s="7"/>
      <c r="BE696" s="7"/>
      <c r="BF696" s="7"/>
      <c r="BG696" s="35"/>
      <c r="BH696" s="7"/>
      <c r="BI696" s="7"/>
      <c r="BJ696" s="7"/>
      <c r="BK696" s="7"/>
      <c r="BL696" s="7"/>
      <c r="BM696" s="36"/>
      <c r="BN696" s="36"/>
      <c r="BO696" s="7"/>
      <c r="BP696" s="7"/>
      <c r="BQ696" s="7"/>
      <c r="BR696" s="7"/>
      <c r="BS696" s="7"/>
      <c r="BT696" s="7"/>
      <c r="BU696" s="7"/>
      <c r="BV696" s="7"/>
      <c r="BW696" s="7"/>
      <c r="BX696" s="7"/>
      <c r="BY696" s="7"/>
      <c r="BZ696" s="7"/>
      <c r="CA696" s="7"/>
      <c r="CB696" s="7"/>
      <c r="CC696" s="7"/>
      <c r="CD696" s="7"/>
      <c r="CE696" s="7"/>
      <c r="CF696" s="7"/>
      <c r="CG696" s="7"/>
      <c r="CH696" s="7"/>
      <c r="CI696" s="7"/>
      <c r="CJ696" s="7"/>
      <c r="CK696" s="7"/>
      <c r="CL696" s="7"/>
      <c r="CM696" s="7"/>
      <c r="CN696" s="7"/>
      <c r="CO696" s="7"/>
      <c r="CP696" s="7"/>
      <c r="CQ696" s="7"/>
      <c r="CR696" s="7"/>
      <c r="CS696" s="7"/>
      <c r="CT696" s="7"/>
      <c r="CU696" s="7"/>
      <c r="CV696" s="7"/>
      <c r="CW696" s="7"/>
      <c r="CX696" s="7"/>
      <c r="CY696" s="7"/>
      <c r="CZ696" s="7"/>
      <c r="DA696" s="7"/>
      <c r="DB696" s="7"/>
      <c r="DC696" s="7"/>
      <c r="DD696" s="7"/>
      <c r="DE696" s="7"/>
      <c r="DF696" s="7"/>
      <c r="DG696" s="7"/>
      <c r="DH696" s="7"/>
      <c r="DI696" s="7"/>
      <c r="DJ696" s="7"/>
      <c r="DK696" s="7"/>
    </row>
    <row r="697">
      <c r="A697" s="7"/>
      <c r="B697" s="7"/>
      <c r="C697" s="7"/>
      <c r="D697" s="7"/>
      <c r="E697" s="7"/>
      <c r="F697" s="7"/>
      <c r="G697" s="7"/>
      <c r="H697" s="7"/>
      <c r="I697" s="7"/>
      <c r="J697" s="7"/>
      <c r="K697" s="7"/>
      <c r="L697" s="7"/>
      <c r="M697" s="33"/>
      <c r="N697" s="33"/>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34"/>
      <c r="AX697" s="7"/>
      <c r="AY697" s="7"/>
      <c r="AZ697" s="7"/>
      <c r="BA697" s="7"/>
      <c r="BB697" s="7"/>
      <c r="BC697" s="7"/>
      <c r="BD697" s="7"/>
      <c r="BE697" s="7"/>
      <c r="BF697" s="7"/>
      <c r="BG697" s="35"/>
      <c r="BH697" s="7"/>
      <c r="BI697" s="7"/>
      <c r="BJ697" s="7"/>
      <c r="BK697" s="7"/>
      <c r="BL697" s="7"/>
      <c r="BM697" s="36"/>
      <c r="BN697" s="36"/>
      <c r="BO697" s="7"/>
      <c r="BP697" s="7"/>
      <c r="BQ697" s="7"/>
      <c r="BR697" s="7"/>
      <c r="BS697" s="7"/>
      <c r="BT697" s="7"/>
      <c r="BU697" s="7"/>
      <c r="BV697" s="7"/>
      <c r="BW697" s="7"/>
      <c r="BX697" s="7"/>
      <c r="BY697" s="7"/>
      <c r="BZ697" s="7"/>
      <c r="CA697" s="7"/>
      <c r="CB697" s="7"/>
      <c r="CC697" s="7"/>
      <c r="CD697" s="7"/>
      <c r="CE697" s="7"/>
      <c r="CF697" s="7"/>
      <c r="CG697" s="7"/>
      <c r="CH697" s="7"/>
      <c r="CI697" s="7"/>
      <c r="CJ697" s="7"/>
      <c r="CK697" s="7"/>
      <c r="CL697" s="7"/>
      <c r="CM697" s="7"/>
      <c r="CN697" s="7"/>
      <c r="CO697" s="7"/>
      <c r="CP697" s="7"/>
      <c r="CQ697" s="7"/>
      <c r="CR697" s="7"/>
      <c r="CS697" s="7"/>
      <c r="CT697" s="7"/>
      <c r="CU697" s="7"/>
      <c r="CV697" s="7"/>
      <c r="CW697" s="7"/>
      <c r="CX697" s="7"/>
      <c r="CY697" s="7"/>
      <c r="CZ697" s="7"/>
      <c r="DA697" s="7"/>
      <c r="DB697" s="7"/>
      <c r="DC697" s="7"/>
      <c r="DD697" s="7"/>
      <c r="DE697" s="7"/>
      <c r="DF697" s="7"/>
      <c r="DG697" s="7"/>
      <c r="DH697" s="7"/>
      <c r="DI697" s="7"/>
      <c r="DJ697" s="7"/>
      <c r="DK697" s="7"/>
    </row>
    <row r="698">
      <c r="A698" s="7"/>
      <c r="B698" s="7"/>
      <c r="C698" s="7"/>
      <c r="D698" s="7"/>
      <c r="E698" s="7"/>
      <c r="F698" s="7"/>
      <c r="G698" s="7"/>
      <c r="H698" s="7"/>
      <c r="I698" s="7"/>
      <c r="J698" s="7"/>
      <c r="K698" s="7"/>
      <c r="L698" s="7"/>
      <c r="M698" s="33"/>
      <c r="N698" s="33"/>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34"/>
      <c r="AX698" s="7"/>
      <c r="AY698" s="7"/>
      <c r="AZ698" s="7"/>
      <c r="BA698" s="7"/>
      <c r="BB698" s="7"/>
      <c r="BC698" s="7"/>
      <c r="BD698" s="7"/>
      <c r="BE698" s="7"/>
      <c r="BF698" s="7"/>
      <c r="BG698" s="35"/>
      <c r="BH698" s="7"/>
      <c r="BI698" s="7"/>
      <c r="BJ698" s="7"/>
      <c r="BK698" s="7"/>
      <c r="BL698" s="7"/>
      <c r="BM698" s="36"/>
      <c r="BN698" s="36"/>
      <c r="BO698" s="7"/>
      <c r="BP698" s="7"/>
      <c r="BQ698" s="7"/>
      <c r="BR698" s="7"/>
      <c r="BS698" s="7"/>
      <c r="BT698" s="7"/>
      <c r="BU698" s="7"/>
      <c r="BV698" s="7"/>
      <c r="BW698" s="7"/>
      <c r="BX698" s="7"/>
      <c r="BY698" s="7"/>
      <c r="BZ698" s="7"/>
      <c r="CA698" s="7"/>
      <c r="CB698" s="7"/>
      <c r="CC698" s="7"/>
      <c r="CD698" s="7"/>
      <c r="CE698" s="7"/>
      <c r="CF698" s="7"/>
      <c r="CG698" s="7"/>
      <c r="CH698" s="7"/>
      <c r="CI698" s="7"/>
      <c r="CJ698" s="7"/>
      <c r="CK698" s="7"/>
      <c r="CL698" s="7"/>
      <c r="CM698" s="7"/>
      <c r="CN698" s="7"/>
      <c r="CO698" s="7"/>
      <c r="CP698" s="7"/>
      <c r="CQ698" s="7"/>
      <c r="CR698" s="7"/>
      <c r="CS698" s="7"/>
      <c r="CT698" s="7"/>
      <c r="CU698" s="7"/>
      <c r="CV698" s="7"/>
      <c r="CW698" s="7"/>
      <c r="CX698" s="7"/>
      <c r="CY698" s="7"/>
      <c r="CZ698" s="7"/>
      <c r="DA698" s="7"/>
      <c r="DB698" s="7"/>
      <c r="DC698" s="7"/>
      <c r="DD698" s="7"/>
      <c r="DE698" s="7"/>
      <c r="DF698" s="7"/>
      <c r="DG698" s="7"/>
      <c r="DH698" s="7"/>
      <c r="DI698" s="7"/>
      <c r="DJ698" s="7"/>
      <c r="DK698" s="7"/>
    </row>
    <row r="699">
      <c r="A699" s="7"/>
      <c r="B699" s="7"/>
      <c r="C699" s="7"/>
      <c r="D699" s="7"/>
      <c r="E699" s="7"/>
      <c r="F699" s="7"/>
      <c r="G699" s="7"/>
      <c r="H699" s="7"/>
      <c r="I699" s="7"/>
      <c r="J699" s="7"/>
      <c r="K699" s="7"/>
      <c r="L699" s="7"/>
      <c r="M699" s="33"/>
      <c r="N699" s="33"/>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34"/>
      <c r="AX699" s="7"/>
      <c r="AY699" s="7"/>
      <c r="AZ699" s="7"/>
      <c r="BA699" s="7"/>
      <c r="BB699" s="7"/>
      <c r="BC699" s="7"/>
      <c r="BD699" s="7"/>
      <c r="BE699" s="7"/>
      <c r="BF699" s="7"/>
      <c r="BG699" s="35"/>
      <c r="BH699" s="7"/>
      <c r="BI699" s="7"/>
      <c r="BJ699" s="7"/>
      <c r="BK699" s="7"/>
      <c r="BL699" s="7"/>
      <c r="BM699" s="36"/>
      <c r="BN699" s="36"/>
      <c r="BO699" s="7"/>
      <c r="BP699" s="7"/>
      <c r="BQ699" s="7"/>
      <c r="BR699" s="7"/>
      <c r="BS699" s="7"/>
      <c r="BT699" s="7"/>
      <c r="BU699" s="7"/>
      <c r="BV699" s="7"/>
      <c r="BW699" s="7"/>
      <c r="BX699" s="7"/>
      <c r="BY699" s="7"/>
      <c r="BZ699" s="7"/>
      <c r="CA699" s="7"/>
      <c r="CB699" s="7"/>
      <c r="CC699" s="7"/>
      <c r="CD699" s="7"/>
      <c r="CE699" s="7"/>
      <c r="CF699" s="7"/>
      <c r="CG699" s="7"/>
      <c r="CH699" s="7"/>
      <c r="CI699" s="7"/>
      <c r="CJ699" s="7"/>
      <c r="CK699" s="7"/>
      <c r="CL699" s="7"/>
      <c r="CM699" s="7"/>
      <c r="CN699" s="7"/>
      <c r="CO699" s="7"/>
      <c r="CP699" s="7"/>
      <c r="CQ699" s="7"/>
      <c r="CR699" s="7"/>
      <c r="CS699" s="7"/>
      <c r="CT699" s="7"/>
      <c r="CU699" s="7"/>
      <c r="CV699" s="7"/>
      <c r="CW699" s="7"/>
      <c r="CX699" s="7"/>
      <c r="CY699" s="7"/>
      <c r="CZ699" s="7"/>
      <c r="DA699" s="7"/>
      <c r="DB699" s="7"/>
      <c r="DC699" s="7"/>
      <c r="DD699" s="7"/>
      <c r="DE699" s="7"/>
      <c r="DF699" s="7"/>
      <c r="DG699" s="7"/>
      <c r="DH699" s="7"/>
      <c r="DI699" s="7"/>
      <c r="DJ699" s="7"/>
      <c r="DK699" s="7"/>
    </row>
    <row r="700">
      <c r="A700" s="7"/>
      <c r="B700" s="7"/>
      <c r="C700" s="7"/>
      <c r="D700" s="7"/>
      <c r="E700" s="7"/>
      <c r="F700" s="7"/>
      <c r="G700" s="7"/>
      <c r="H700" s="7"/>
      <c r="I700" s="7"/>
      <c r="J700" s="7"/>
      <c r="K700" s="7"/>
      <c r="L700" s="7"/>
      <c r="M700" s="33"/>
      <c r="N700" s="33"/>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34"/>
      <c r="AX700" s="7"/>
      <c r="AY700" s="7"/>
      <c r="AZ700" s="7"/>
      <c r="BA700" s="7"/>
      <c r="BB700" s="7"/>
      <c r="BC700" s="7"/>
      <c r="BD700" s="7"/>
      <c r="BE700" s="7"/>
      <c r="BF700" s="7"/>
      <c r="BG700" s="35"/>
      <c r="BH700" s="7"/>
      <c r="BI700" s="7"/>
      <c r="BJ700" s="7"/>
      <c r="BK700" s="7"/>
      <c r="BL700" s="7"/>
      <c r="BM700" s="36"/>
      <c r="BN700" s="36"/>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c r="CZ700" s="7"/>
      <c r="DA700" s="7"/>
      <c r="DB700" s="7"/>
      <c r="DC700" s="7"/>
      <c r="DD700" s="7"/>
      <c r="DE700" s="7"/>
      <c r="DF700" s="7"/>
      <c r="DG700" s="7"/>
      <c r="DH700" s="7"/>
      <c r="DI700" s="7"/>
      <c r="DJ700" s="7"/>
      <c r="DK700" s="7"/>
    </row>
    <row r="701">
      <c r="A701" s="7"/>
      <c r="B701" s="7"/>
      <c r="C701" s="7"/>
      <c r="D701" s="7"/>
      <c r="E701" s="7"/>
      <c r="F701" s="7"/>
      <c r="G701" s="7"/>
      <c r="H701" s="7"/>
      <c r="I701" s="7"/>
      <c r="J701" s="7"/>
      <c r="K701" s="7"/>
      <c r="L701" s="7"/>
      <c r="M701" s="33"/>
      <c r="N701" s="33"/>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34"/>
      <c r="AX701" s="7"/>
      <c r="AY701" s="7"/>
      <c r="AZ701" s="7"/>
      <c r="BA701" s="7"/>
      <c r="BB701" s="7"/>
      <c r="BC701" s="7"/>
      <c r="BD701" s="7"/>
      <c r="BE701" s="7"/>
      <c r="BF701" s="7"/>
      <c r="BG701" s="35"/>
      <c r="BH701" s="7"/>
      <c r="BI701" s="7"/>
      <c r="BJ701" s="7"/>
      <c r="BK701" s="7"/>
      <c r="BL701" s="7"/>
      <c r="BM701" s="36"/>
      <c r="BN701" s="36"/>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c r="CZ701" s="7"/>
      <c r="DA701" s="7"/>
      <c r="DB701" s="7"/>
      <c r="DC701" s="7"/>
      <c r="DD701" s="7"/>
      <c r="DE701" s="7"/>
      <c r="DF701" s="7"/>
      <c r="DG701" s="7"/>
      <c r="DH701" s="7"/>
      <c r="DI701" s="7"/>
      <c r="DJ701" s="7"/>
      <c r="DK701" s="7"/>
    </row>
    <row r="702">
      <c r="A702" s="7"/>
      <c r="B702" s="7"/>
      <c r="C702" s="7"/>
      <c r="D702" s="7"/>
      <c r="E702" s="7"/>
      <c r="F702" s="7"/>
      <c r="G702" s="7"/>
      <c r="H702" s="7"/>
      <c r="I702" s="7"/>
      <c r="J702" s="7"/>
      <c r="K702" s="7"/>
      <c r="L702" s="7"/>
      <c r="M702" s="33"/>
      <c r="N702" s="33"/>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34"/>
      <c r="AX702" s="7"/>
      <c r="AY702" s="7"/>
      <c r="AZ702" s="7"/>
      <c r="BA702" s="7"/>
      <c r="BB702" s="7"/>
      <c r="BC702" s="7"/>
      <c r="BD702" s="7"/>
      <c r="BE702" s="7"/>
      <c r="BF702" s="7"/>
      <c r="BG702" s="35"/>
      <c r="BH702" s="7"/>
      <c r="BI702" s="7"/>
      <c r="BJ702" s="7"/>
      <c r="BK702" s="7"/>
      <c r="BL702" s="7"/>
      <c r="BM702" s="36"/>
      <c r="BN702" s="36"/>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c r="CZ702" s="7"/>
      <c r="DA702" s="7"/>
      <c r="DB702" s="7"/>
      <c r="DC702" s="7"/>
      <c r="DD702" s="7"/>
      <c r="DE702" s="7"/>
      <c r="DF702" s="7"/>
      <c r="DG702" s="7"/>
      <c r="DH702" s="7"/>
      <c r="DI702" s="7"/>
      <c r="DJ702" s="7"/>
      <c r="DK702" s="7"/>
    </row>
    <row r="703">
      <c r="A703" s="7"/>
      <c r="B703" s="7"/>
      <c r="C703" s="7"/>
      <c r="D703" s="7"/>
      <c r="E703" s="7"/>
      <c r="F703" s="7"/>
      <c r="G703" s="7"/>
      <c r="H703" s="7"/>
      <c r="I703" s="7"/>
      <c r="J703" s="7"/>
      <c r="K703" s="7"/>
      <c r="L703" s="7"/>
      <c r="M703" s="33"/>
      <c r="N703" s="33"/>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34"/>
      <c r="AX703" s="7"/>
      <c r="AY703" s="7"/>
      <c r="AZ703" s="7"/>
      <c r="BA703" s="7"/>
      <c r="BB703" s="7"/>
      <c r="BC703" s="7"/>
      <c r="BD703" s="7"/>
      <c r="BE703" s="7"/>
      <c r="BF703" s="7"/>
      <c r="BG703" s="35"/>
      <c r="BH703" s="7"/>
      <c r="BI703" s="7"/>
      <c r="BJ703" s="7"/>
      <c r="BK703" s="7"/>
      <c r="BL703" s="7"/>
      <c r="BM703" s="36"/>
      <c r="BN703" s="36"/>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c r="CZ703" s="7"/>
      <c r="DA703" s="7"/>
      <c r="DB703" s="7"/>
      <c r="DC703" s="7"/>
      <c r="DD703" s="7"/>
      <c r="DE703" s="7"/>
      <c r="DF703" s="7"/>
      <c r="DG703" s="7"/>
      <c r="DH703" s="7"/>
      <c r="DI703" s="7"/>
      <c r="DJ703" s="7"/>
      <c r="DK703" s="7"/>
    </row>
    <row r="704">
      <c r="A704" s="7"/>
      <c r="B704" s="7"/>
      <c r="C704" s="7"/>
      <c r="D704" s="7"/>
      <c r="E704" s="7"/>
      <c r="F704" s="7"/>
      <c r="G704" s="7"/>
      <c r="H704" s="7"/>
      <c r="I704" s="7"/>
      <c r="J704" s="7"/>
      <c r="K704" s="7"/>
      <c r="L704" s="7"/>
      <c r="M704" s="33"/>
      <c r="N704" s="33"/>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34"/>
      <c r="AX704" s="7"/>
      <c r="AY704" s="7"/>
      <c r="AZ704" s="7"/>
      <c r="BA704" s="7"/>
      <c r="BB704" s="7"/>
      <c r="BC704" s="7"/>
      <c r="BD704" s="7"/>
      <c r="BE704" s="7"/>
      <c r="BF704" s="7"/>
      <c r="BG704" s="35"/>
      <c r="BH704" s="7"/>
      <c r="BI704" s="7"/>
      <c r="BJ704" s="7"/>
      <c r="BK704" s="7"/>
      <c r="BL704" s="7"/>
      <c r="BM704" s="36"/>
      <c r="BN704" s="36"/>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c r="CP704" s="7"/>
      <c r="CQ704" s="7"/>
      <c r="CR704" s="7"/>
      <c r="CS704" s="7"/>
      <c r="CT704" s="7"/>
      <c r="CU704" s="7"/>
      <c r="CV704" s="7"/>
      <c r="CW704" s="7"/>
      <c r="CX704" s="7"/>
      <c r="CY704" s="7"/>
      <c r="CZ704" s="7"/>
      <c r="DA704" s="7"/>
      <c r="DB704" s="7"/>
      <c r="DC704" s="7"/>
      <c r="DD704" s="7"/>
      <c r="DE704" s="7"/>
      <c r="DF704" s="7"/>
      <c r="DG704" s="7"/>
      <c r="DH704" s="7"/>
      <c r="DI704" s="7"/>
      <c r="DJ704" s="7"/>
      <c r="DK704" s="7"/>
    </row>
    <row r="705">
      <c r="A705" s="7"/>
      <c r="B705" s="7"/>
      <c r="C705" s="7"/>
      <c r="D705" s="7"/>
      <c r="E705" s="7"/>
      <c r="F705" s="7"/>
      <c r="G705" s="7"/>
      <c r="H705" s="7"/>
      <c r="I705" s="7"/>
      <c r="J705" s="7"/>
      <c r="K705" s="7"/>
      <c r="L705" s="7"/>
      <c r="M705" s="33"/>
      <c r="N705" s="33"/>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34"/>
      <c r="AX705" s="7"/>
      <c r="AY705" s="7"/>
      <c r="AZ705" s="7"/>
      <c r="BA705" s="7"/>
      <c r="BB705" s="7"/>
      <c r="BC705" s="7"/>
      <c r="BD705" s="7"/>
      <c r="BE705" s="7"/>
      <c r="BF705" s="7"/>
      <c r="BG705" s="35"/>
      <c r="BH705" s="7"/>
      <c r="BI705" s="7"/>
      <c r="BJ705" s="7"/>
      <c r="BK705" s="7"/>
      <c r="BL705" s="7"/>
      <c r="BM705" s="36"/>
      <c r="BN705" s="36"/>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c r="CO705" s="7"/>
      <c r="CP705" s="7"/>
      <c r="CQ705" s="7"/>
      <c r="CR705" s="7"/>
      <c r="CS705" s="7"/>
      <c r="CT705" s="7"/>
      <c r="CU705" s="7"/>
      <c r="CV705" s="7"/>
      <c r="CW705" s="7"/>
      <c r="CX705" s="7"/>
      <c r="CY705" s="7"/>
      <c r="CZ705" s="7"/>
      <c r="DA705" s="7"/>
      <c r="DB705" s="7"/>
      <c r="DC705" s="7"/>
      <c r="DD705" s="7"/>
      <c r="DE705" s="7"/>
      <c r="DF705" s="7"/>
      <c r="DG705" s="7"/>
      <c r="DH705" s="7"/>
      <c r="DI705" s="7"/>
      <c r="DJ705" s="7"/>
      <c r="DK705" s="7"/>
    </row>
    <row r="706">
      <c r="A706" s="7"/>
      <c r="B706" s="7"/>
      <c r="C706" s="7"/>
      <c r="D706" s="7"/>
      <c r="E706" s="7"/>
      <c r="F706" s="7"/>
      <c r="G706" s="7"/>
      <c r="H706" s="7"/>
      <c r="I706" s="7"/>
      <c r="J706" s="7"/>
      <c r="K706" s="7"/>
      <c r="L706" s="7"/>
      <c r="M706" s="33"/>
      <c r="N706" s="33"/>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34"/>
      <c r="AX706" s="7"/>
      <c r="AY706" s="7"/>
      <c r="AZ706" s="7"/>
      <c r="BA706" s="7"/>
      <c r="BB706" s="7"/>
      <c r="BC706" s="7"/>
      <c r="BD706" s="7"/>
      <c r="BE706" s="7"/>
      <c r="BF706" s="7"/>
      <c r="BG706" s="35"/>
      <c r="BH706" s="7"/>
      <c r="BI706" s="7"/>
      <c r="BJ706" s="7"/>
      <c r="BK706" s="7"/>
      <c r="BL706" s="7"/>
      <c r="BM706" s="36"/>
      <c r="BN706" s="36"/>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c r="CX706" s="7"/>
      <c r="CY706" s="7"/>
      <c r="CZ706" s="7"/>
      <c r="DA706" s="7"/>
      <c r="DB706" s="7"/>
      <c r="DC706" s="7"/>
      <c r="DD706" s="7"/>
      <c r="DE706" s="7"/>
      <c r="DF706" s="7"/>
      <c r="DG706" s="7"/>
      <c r="DH706" s="7"/>
      <c r="DI706" s="7"/>
      <c r="DJ706" s="7"/>
      <c r="DK706" s="7"/>
    </row>
    <row r="707">
      <c r="A707" s="7"/>
      <c r="B707" s="7"/>
      <c r="C707" s="7"/>
      <c r="D707" s="7"/>
      <c r="E707" s="7"/>
      <c r="F707" s="7"/>
      <c r="G707" s="7"/>
      <c r="H707" s="7"/>
      <c r="I707" s="7"/>
      <c r="J707" s="7"/>
      <c r="K707" s="7"/>
      <c r="L707" s="7"/>
      <c r="M707" s="33"/>
      <c r="N707" s="33"/>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34"/>
      <c r="AX707" s="7"/>
      <c r="AY707" s="7"/>
      <c r="AZ707" s="7"/>
      <c r="BA707" s="7"/>
      <c r="BB707" s="7"/>
      <c r="BC707" s="7"/>
      <c r="BD707" s="7"/>
      <c r="BE707" s="7"/>
      <c r="BF707" s="7"/>
      <c r="BG707" s="35"/>
      <c r="BH707" s="7"/>
      <c r="BI707" s="7"/>
      <c r="BJ707" s="7"/>
      <c r="BK707" s="7"/>
      <c r="BL707" s="7"/>
      <c r="BM707" s="36"/>
      <c r="BN707" s="36"/>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c r="CX707" s="7"/>
      <c r="CY707" s="7"/>
      <c r="CZ707" s="7"/>
      <c r="DA707" s="7"/>
      <c r="DB707" s="7"/>
      <c r="DC707" s="7"/>
      <c r="DD707" s="7"/>
      <c r="DE707" s="7"/>
      <c r="DF707" s="7"/>
      <c r="DG707" s="7"/>
      <c r="DH707" s="7"/>
      <c r="DI707" s="7"/>
      <c r="DJ707" s="7"/>
      <c r="DK707" s="7"/>
    </row>
    <row r="708">
      <c r="A708" s="7"/>
      <c r="B708" s="7"/>
      <c r="C708" s="7"/>
      <c r="D708" s="7"/>
      <c r="E708" s="7"/>
      <c r="F708" s="7"/>
      <c r="G708" s="7"/>
      <c r="H708" s="7"/>
      <c r="I708" s="7"/>
      <c r="J708" s="7"/>
      <c r="K708" s="7"/>
      <c r="L708" s="7"/>
      <c r="M708" s="33"/>
      <c r="N708" s="33"/>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34"/>
      <c r="AX708" s="7"/>
      <c r="AY708" s="7"/>
      <c r="AZ708" s="7"/>
      <c r="BA708" s="7"/>
      <c r="BB708" s="7"/>
      <c r="BC708" s="7"/>
      <c r="BD708" s="7"/>
      <c r="BE708" s="7"/>
      <c r="BF708" s="7"/>
      <c r="BG708" s="35"/>
      <c r="BH708" s="7"/>
      <c r="BI708" s="7"/>
      <c r="BJ708" s="7"/>
      <c r="BK708" s="7"/>
      <c r="BL708" s="7"/>
      <c r="BM708" s="36"/>
      <c r="BN708" s="36"/>
      <c r="BO708" s="7"/>
      <c r="BP708" s="7"/>
      <c r="BQ708" s="7"/>
      <c r="BR708" s="7"/>
      <c r="BS708" s="7"/>
      <c r="BT708" s="7"/>
      <c r="BU708" s="7"/>
      <c r="BV708" s="7"/>
      <c r="BW708" s="7"/>
      <c r="BX708" s="7"/>
      <c r="BY708" s="7"/>
      <c r="BZ708" s="7"/>
      <c r="CA708" s="7"/>
      <c r="CB708" s="7"/>
      <c r="CC708" s="7"/>
      <c r="CD708" s="7"/>
      <c r="CE708" s="7"/>
      <c r="CF708" s="7"/>
      <c r="CG708" s="7"/>
      <c r="CH708" s="7"/>
      <c r="CI708" s="7"/>
      <c r="CJ708" s="7"/>
      <c r="CK708" s="7"/>
      <c r="CL708" s="7"/>
      <c r="CM708" s="7"/>
      <c r="CN708" s="7"/>
      <c r="CO708" s="7"/>
      <c r="CP708" s="7"/>
      <c r="CQ708" s="7"/>
      <c r="CR708" s="7"/>
      <c r="CS708" s="7"/>
      <c r="CT708" s="7"/>
      <c r="CU708" s="7"/>
      <c r="CV708" s="7"/>
      <c r="CW708" s="7"/>
      <c r="CX708" s="7"/>
      <c r="CY708" s="7"/>
      <c r="CZ708" s="7"/>
      <c r="DA708" s="7"/>
      <c r="DB708" s="7"/>
      <c r="DC708" s="7"/>
      <c r="DD708" s="7"/>
      <c r="DE708" s="7"/>
      <c r="DF708" s="7"/>
      <c r="DG708" s="7"/>
      <c r="DH708" s="7"/>
      <c r="DI708" s="7"/>
      <c r="DJ708" s="7"/>
      <c r="DK708" s="7"/>
    </row>
    <row r="709">
      <c r="A709" s="7"/>
      <c r="B709" s="7"/>
      <c r="C709" s="7"/>
      <c r="D709" s="7"/>
      <c r="E709" s="7"/>
      <c r="F709" s="7"/>
      <c r="G709" s="7"/>
      <c r="H709" s="7"/>
      <c r="I709" s="7"/>
      <c r="J709" s="7"/>
      <c r="K709" s="7"/>
      <c r="L709" s="7"/>
      <c r="M709" s="33"/>
      <c r="N709" s="33"/>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34"/>
      <c r="AX709" s="7"/>
      <c r="AY709" s="7"/>
      <c r="AZ709" s="7"/>
      <c r="BA709" s="7"/>
      <c r="BB709" s="7"/>
      <c r="BC709" s="7"/>
      <c r="BD709" s="7"/>
      <c r="BE709" s="7"/>
      <c r="BF709" s="7"/>
      <c r="BG709" s="35"/>
      <c r="BH709" s="7"/>
      <c r="BI709" s="7"/>
      <c r="BJ709" s="7"/>
      <c r="BK709" s="7"/>
      <c r="BL709" s="7"/>
      <c r="BM709" s="36"/>
      <c r="BN709" s="36"/>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CX709" s="7"/>
      <c r="CY709" s="7"/>
      <c r="CZ709" s="7"/>
      <c r="DA709" s="7"/>
      <c r="DB709" s="7"/>
      <c r="DC709" s="7"/>
      <c r="DD709" s="7"/>
      <c r="DE709" s="7"/>
      <c r="DF709" s="7"/>
      <c r="DG709" s="7"/>
      <c r="DH709" s="7"/>
      <c r="DI709" s="7"/>
      <c r="DJ709" s="7"/>
      <c r="DK709" s="7"/>
    </row>
    <row r="710">
      <c r="A710" s="7"/>
      <c r="B710" s="7"/>
      <c r="C710" s="7"/>
      <c r="D710" s="7"/>
      <c r="E710" s="7"/>
      <c r="F710" s="7"/>
      <c r="G710" s="7"/>
      <c r="H710" s="7"/>
      <c r="I710" s="7"/>
      <c r="J710" s="7"/>
      <c r="K710" s="7"/>
      <c r="L710" s="7"/>
      <c r="M710" s="33"/>
      <c r="N710" s="33"/>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34"/>
      <c r="AX710" s="7"/>
      <c r="AY710" s="7"/>
      <c r="AZ710" s="7"/>
      <c r="BA710" s="7"/>
      <c r="BB710" s="7"/>
      <c r="BC710" s="7"/>
      <c r="BD710" s="7"/>
      <c r="BE710" s="7"/>
      <c r="BF710" s="7"/>
      <c r="BG710" s="35"/>
      <c r="BH710" s="7"/>
      <c r="BI710" s="7"/>
      <c r="BJ710" s="7"/>
      <c r="BK710" s="7"/>
      <c r="BL710" s="7"/>
      <c r="BM710" s="36"/>
      <c r="BN710" s="36"/>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CX710" s="7"/>
      <c r="CY710" s="7"/>
      <c r="CZ710" s="7"/>
      <c r="DA710" s="7"/>
      <c r="DB710" s="7"/>
      <c r="DC710" s="7"/>
      <c r="DD710" s="7"/>
      <c r="DE710" s="7"/>
      <c r="DF710" s="7"/>
      <c r="DG710" s="7"/>
      <c r="DH710" s="7"/>
      <c r="DI710" s="7"/>
      <c r="DJ710" s="7"/>
      <c r="DK710" s="7"/>
    </row>
    <row r="711">
      <c r="A711" s="7"/>
      <c r="B711" s="7"/>
      <c r="C711" s="7"/>
      <c r="D711" s="7"/>
      <c r="E711" s="7"/>
      <c r="F711" s="7"/>
      <c r="G711" s="7"/>
      <c r="H711" s="7"/>
      <c r="I711" s="7"/>
      <c r="J711" s="7"/>
      <c r="K711" s="7"/>
      <c r="L711" s="7"/>
      <c r="M711" s="33"/>
      <c r="N711" s="33"/>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34"/>
      <c r="AX711" s="7"/>
      <c r="AY711" s="7"/>
      <c r="AZ711" s="7"/>
      <c r="BA711" s="7"/>
      <c r="BB711" s="7"/>
      <c r="BC711" s="7"/>
      <c r="BD711" s="7"/>
      <c r="BE711" s="7"/>
      <c r="BF711" s="7"/>
      <c r="BG711" s="35"/>
      <c r="BH711" s="7"/>
      <c r="BI711" s="7"/>
      <c r="BJ711" s="7"/>
      <c r="BK711" s="7"/>
      <c r="BL711" s="7"/>
      <c r="BM711" s="36"/>
      <c r="BN711" s="36"/>
      <c r="BO711" s="7"/>
      <c r="BP711" s="7"/>
      <c r="BQ711" s="7"/>
      <c r="BR711" s="7"/>
      <c r="BS711" s="7"/>
      <c r="BT711" s="7"/>
      <c r="BU711" s="7"/>
      <c r="BV711" s="7"/>
      <c r="BW711" s="7"/>
      <c r="BX711" s="7"/>
      <c r="BY711" s="7"/>
      <c r="BZ711" s="7"/>
      <c r="CA711" s="7"/>
      <c r="CB711" s="7"/>
      <c r="CC711" s="7"/>
      <c r="CD711" s="7"/>
      <c r="CE711" s="7"/>
      <c r="CF711" s="7"/>
      <c r="CG711" s="7"/>
      <c r="CH711" s="7"/>
      <c r="CI711" s="7"/>
      <c r="CJ711" s="7"/>
      <c r="CK711" s="7"/>
      <c r="CL711" s="7"/>
      <c r="CM711" s="7"/>
      <c r="CN711" s="7"/>
      <c r="CO711" s="7"/>
      <c r="CP711" s="7"/>
      <c r="CQ711" s="7"/>
      <c r="CR711" s="7"/>
      <c r="CS711" s="7"/>
      <c r="CT711" s="7"/>
      <c r="CU711" s="7"/>
      <c r="CV711" s="7"/>
      <c r="CW711" s="7"/>
      <c r="CX711" s="7"/>
      <c r="CY711" s="7"/>
      <c r="CZ711" s="7"/>
      <c r="DA711" s="7"/>
      <c r="DB711" s="7"/>
      <c r="DC711" s="7"/>
      <c r="DD711" s="7"/>
      <c r="DE711" s="7"/>
      <c r="DF711" s="7"/>
      <c r="DG711" s="7"/>
      <c r="DH711" s="7"/>
      <c r="DI711" s="7"/>
      <c r="DJ711" s="7"/>
      <c r="DK711" s="7"/>
    </row>
    <row r="712">
      <c r="A712" s="7"/>
      <c r="B712" s="7"/>
      <c r="C712" s="7"/>
      <c r="D712" s="7"/>
      <c r="E712" s="7"/>
      <c r="F712" s="7"/>
      <c r="G712" s="7"/>
      <c r="H712" s="7"/>
      <c r="I712" s="7"/>
      <c r="J712" s="7"/>
      <c r="K712" s="7"/>
      <c r="L712" s="7"/>
      <c r="M712" s="33"/>
      <c r="N712" s="33"/>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34"/>
      <c r="AX712" s="7"/>
      <c r="AY712" s="7"/>
      <c r="AZ712" s="7"/>
      <c r="BA712" s="7"/>
      <c r="BB712" s="7"/>
      <c r="BC712" s="7"/>
      <c r="BD712" s="7"/>
      <c r="BE712" s="7"/>
      <c r="BF712" s="7"/>
      <c r="BG712" s="35"/>
      <c r="BH712" s="7"/>
      <c r="BI712" s="7"/>
      <c r="BJ712" s="7"/>
      <c r="BK712" s="7"/>
      <c r="BL712" s="7"/>
      <c r="BM712" s="36"/>
      <c r="BN712" s="36"/>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CX712" s="7"/>
      <c r="CY712" s="7"/>
      <c r="CZ712" s="7"/>
      <c r="DA712" s="7"/>
      <c r="DB712" s="7"/>
      <c r="DC712" s="7"/>
      <c r="DD712" s="7"/>
      <c r="DE712" s="7"/>
      <c r="DF712" s="7"/>
      <c r="DG712" s="7"/>
      <c r="DH712" s="7"/>
      <c r="DI712" s="7"/>
      <c r="DJ712" s="7"/>
      <c r="DK712" s="7"/>
    </row>
    <row r="713">
      <c r="A713" s="7"/>
      <c r="B713" s="7"/>
      <c r="C713" s="7"/>
      <c r="D713" s="7"/>
      <c r="E713" s="7"/>
      <c r="F713" s="7"/>
      <c r="G713" s="7"/>
      <c r="H713" s="7"/>
      <c r="I713" s="7"/>
      <c r="J713" s="7"/>
      <c r="K713" s="7"/>
      <c r="L713" s="7"/>
      <c r="M713" s="33"/>
      <c r="N713" s="33"/>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34"/>
      <c r="AX713" s="7"/>
      <c r="AY713" s="7"/>
      <c r="AZ713" s="7"/>
      <c r="BA713" s="7"/>
      <c r="BB713" s="7"/>
      <c r="BC713" s="7"/>
      <c r="BD713" s="7"/>
      <c r="BE713" s="7"/>
      <c r="BF713" s="7"/>
      <c r="BG713" s="35"/>
      <c r="BH713" s="7"/>
      <c r="BI713" s="7"/>
      <c r="BJ713" s="7"/>
      <c r="BK713" s="7"/>
      <c r="BL713" s="7"/>
      <c r="BM713" s="36"/>
      <c r="BN713" s="36"/>
      <c r="BO713" s="7"/>
      <c r="BP713" s="7"/>
      <c r="BQ713" s="7"/>
      <c r="BR713" s="7"/>
      <c r="BS713" s="7"/>
      <c r="BT713" s="7"/>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CX713" s="7"/>
      <c r="CY713" s="7"/>
      <c r="CZ713" s="7"/>
      <c r="DA713" s="7"/>
      <c r="DB713" s="7"/>
      <c r="DC713" s="7"/>
      <c r="DD713" s="7"/>
      <c r="DE713" s="7"/>
      <c r="DF713" s="7"/>
      <c r="DG713" s="7"/>
      <c r="DH713" s="7"/>
      <c r="DI713" s="7"/>
      <c r="DJ713" s="7"/>
      <c r="DK713" s="7"/>
    </row>
    <row r="714">
      <c r="A714" s="7"/>
      <c r="B714" s="7"/>
      <c r="C714" s="7"/>
      <c r="D714" s="7"/>
      <c r="E714" s="7"/>
      <c r="F714" s="7"/>
      <c r="G714" s="7"/>
      <c r="H714" s="7"/>
      <c r="I714" s="7"/>
      <c r="J714" s="7"/>
      <c r="K714" s="7"/>
      <c r="L714" s="7"/>
      <c r="M714" s="33"/>
      <c r="N714" s="33"/>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34"/>
      <c r="AX714" s="7"/>
      <c r="AY714" s="7"/>
      <c r="AZ714" s="7"/>
      <c r="BA714" s="7"/>
      <c r="BB714" s="7"/>
      <c r="BC714" s="7"/>
      <c r="BD714" s="7"/>
      <c r="BE714" s="7"/>
      <c r="BF714" s="7"/>
      <c r="BG714" s="35"/>
      <c r="BH714" s="7"/>
      <c r="BI714" s="7"/>
      <c r="BJ714" s="7"/>
      <c r="BK714" s="7"/>
      <c r="BL714" s="7"/>
      <c r="BM714" s="36"/>
      <c r="BN714" s="36"/>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c r="CX714" s="7"/>
      <c r="CY714" s="7"/>
      <c r="CZ714" s="7"/>
      <c r="DA714" s="7"/>
      <c r="DB714" s="7"/>
      <c r="DC714" s="7"/>
      <c r="DD714" s="7"/>
      <c r="DE714" s="7"/>
      <c r="DF714" s="7"/>
      <c r="DG714" s="7"/>
      <c r="DH714" s="7"/>
      <c r="DI714" s="7"/>
      <c r="DJ714" s="7"/>
      <c r="DK714" s="7"/>
    </row>
    <row r="715">
      <c r="A715" s="7"/>
      <c r="B715" s="7"/>
      <c r="C715" s="7"/>
      <c r="D715" s="7"/>
      <c r="E715" s="7"/>
      <c r="F715" s="7"/>
      <c r="G715" s="7"/>
      <c r="H715" s="7"/>
      <c r="I715" s="7"/>
      <c r="J715" s="7"/>
      <c r="K715" s="7"/>
      <c r="L715" s="7"/>
      <c r="M715" s="33"/>
      <c r="N715" s="33"/>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34"/>
      <c r="AX715" s="7"/>
      <c r="AY715" s="7"/>
      <c r="AZ715" s="7"/>
      <c r="BA715" s="7"/>
      <c r="BB715" s="7"/>
      <c r="BC715" s="7"/>
      <c r="BD715" s="7"/>
      <c r="BE715" s="7"/>
      <c r="BF715" s="7"/>
      <c r="BG715" s="35"/>
      <c r="BH715" s="7"/>
      <c r="BI715" s="7"/>
      <c r="BJ715" s="7"/>
      <c r="BK715" s="7"/>
      <c r="BL715" s="7"/>
      <c r="BM715" s="36"/>
      <c r="BN715" s="36"/>
      <c r="BO715" s="7"/>
      <c r="BP715" s="7"/>
      <c r="BQ715" s="7"/>
      <c r="BR715" s="7"/>
      <c r="BS715" s="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c r="CY715" s="7"/>
      <c r="CZ715" s="7"/>
      <c r="DA715" s="7"/>
      <c r="DB715" s="7"/>
      <c r="DC715" s="7"/>
      <c r="DD715" s="7"/>
      <c r="DE715" s="7"/>
      <c r="DF715" s="7"/>
      <c r="DG715" s="7"/>
      <c r="DH715" s="7"/>
      <c r="DI715" s="7"/>
      <c r="DJ715" s="7"/>
      <c r="DK715" s="7"/>
    </row>
    <row r="716">
      <c r="A716" s="7"/>
      <c r="B716" s="7"/>
      <c r="C716" s="7"/>
      <c r="D716" s="7"/>
      <c r="E716" s="7"/>
      <c r="F716" s="7"/>
      <c r="G716" s="7"/>
      <c r="H716" s="7"/>
      <c r="I716" s="7"/>
      <c r="J716" s="7"/>
      <c r="K716" s="7"/>
      <c r="L716" s="7"/>
      <c r="M716" s="33"/>
      <c r="N716" s="33"/>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34"/>
      <c r="AX716" s="7"/>
      <c r="AY716" s="7"/>
      <c r="AZ716" s="7"/>
      <c r="BA716" s="7"/>
      <c r="BB716" s="7"/>
      <c r="BC716" s="7"/>
      <c r="BD716" s="7"/>
      <c r="BE716" s="7"/>
      <c r="BF716" s="7"/>
      <c r="BG716" s="35"/>
      <c r="BH716" s="7"/>
      <c r="BI716" s="7"/>
      <c r="BJ716" s="7"/>
      <c r="BK716" s="7"/>
      <c r="BL716" s="7"/>
      <c r="BM716" s="36"/>
      <c r="BN716" s="36"/>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c r="DA716" s="7"/>
      <c r="DB716" s="7"/>
      <c r="DC716" s="7"/>
      <c r="DD716" s="7"/>
      <c r="DE716" s="7"/>
      <c r="DF716" s="7"/>
      <c r="DG716" s="7"/>
      <c r="DH716" s="7"/>
      <c r="DI716" s="7"/>
      <c r="DJ716" s="7"/>
      <c r="DK716" s="7"/>
    </row>
    <row r="717">
      <c r="A717" s="7"/>
      <c r="B717" s="7"/>
      <c r="C717" s="7"/>
      <c r="D717" s="7"/>
      <c r="E717" s="7"/>
      <c r="F717" s="7"/>
      <c r="G717" s="7"/>
      <c r="H717" s="7"/>
      <c r="I717" s="7"/>
      <c r="J717" s="7"/>
      <c r="K717" s="7"/>
      <c r="L717" s="7"/>
      <c r="M717" s="33"/>
      <c r="N717" s="33"/>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34"/>
      <c r="AX717" s="7"/>
      <c r="AY717" s="7"/>
      <c r="AZ717" s="7"/>
      <c r="BA717" s="7"/>
      <c r="BB717" s="7"/>
      <c r="BC717" s="7"/>
      <c r="BD717" s="7"/>
      <c r="BE717" s="7"/>
      <c r="BF717" s="7"/>
      <c r="BG717" s="35"/>
      <c r="BH717" s="7"/>
      <c r="BI717" s="7"/>
      <c r="BJ717" s="7"/>
      <c r="BK717" s="7"/>
      <c r="BL717" s="7"/>
      <c r="BM717" s="36"/>
      <c r="BN717" s="36"/>
      <c r="BO717" s="7"/>
      <c r="BP717" s="7"/>
      <c r="BQ717" s="7"/>
      <c r="BR717" s="7"/>
      <c r="BS717" s="7"/>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c r="DA717" s="7"/>
      <c r="DB717" s="7"/>
      <c r="DC717" s="7"/>
      <c r="DD717" s="7"/>
      <c r="DE717" s="7"/>
      <c r="DF717" s="7"/>
      <c r="DG717" s="7"/>
      <c r="DH717" s="7"/>
      <c r="DI717" s="7"/>
      <c r="DJ717" s="7"/>
      <c r="DK717" s="7"/>
    </row>
    <row r="718">
      <c r="A718" s="7"/>
      <c r="B718" s="7"/>
      <c r="C718" s="7"/>
      <c r="D718" s="7"/>
      <c r="E718" s="7"/>
      <c r="F718" s="7"/>
      <c r="G718" s="7"/>
      <c r="H718" s="7"/>
      <c r="I718" s="7"/>
      <c r="J718" s="7"/>
      <c r="K718" s="7"/>
      <c r="L718" s="7"/>
      <c r="M718" s="33"/>
      <c r="N718" s="33"/>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34"/>
      <c r="AX718" s="7"/>
      <c r="AY718" s="7"/>
      <c r="AZ718" s="7"/>
      <c r="BA718" s="7"/>
      <c r="BB718" s="7"/>
      <c r="BC718" s="7"/>
      <c r="BD718" s="7"/>
      <c r="BE718" s="7"/>
      <c r="BF718" s="7"/>
      <c r="BG718" s="35"/>
      <c r="BH718" s="7"/>
      <c r="BI718" s="7"/>
      <c r="BJ718" s="7"/>
      <c r="BK718" s="7"/>
      <c r="BL718" s="7"/>
      <c r="BM718" s="36"/>
      <c r="BN718" s="36"/>
      <c r="BO718" s="7"/>
      <c r="BP718" s="7"/>
      <c r="BQ718" s="7"/>
      <c r="BR718" s="7"/>
      <c r="BS718" s="7"/>
      <c r="BT718" s="7"/>
      <c r="BU718" s="7"/>
      <c r="BV718" s="7"/>
      <c r="BW718" s="7"/>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c r="DA718" s="7"/>
      <c r="DB718" s="7"/>
      <c r="DC718" s="7"/>
      <c r="DD718" s="7"/>
      <c r="DE718" s="7"/>
      <c r="DF718" s="7"/>
      <c r="DG718" s="7"/>
      <c r="DH718" s="7"/>
      <c r="DI718" s="7"/>
      <c r="DJ718" s="7"/>
      <c r="DK718" s="7"/>
    </row>
    <row r="719">
      <c r="A719" s="7"/>
      <c r="B719" s="7"/>
      <c r="C719" s="7"/>
      <c r="D719" s="7"/>
      <c r="E719" s="7"/>
      <c r="F719" s="7"/>
      <c r="G719" s="7"/>
      <c r="H719" s="7"/>
      <c r="I719" s="7"/>
      <c r="J719" s="7"/>
      <c r="K719" s="7"/>
      <c r="L719" s="7"/>
      <c r="M719" s="33"/>
      <c r="N719" s="33"/>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34"/>
      <c r="AX719" s="7"/>
      <c r="AY719" s="7"/>
      <c r="AZ719" s="7"/>
      <c r="BA719" s="7"/>
      <c r="BB719" s="7"/>
      <c r="BC719" s="7"/>
      <c r="BD719" s="7"/>
      <c r="BE719" s="7"/>
      <c r="BF719" s="7"/>
      <c r="BG719" s="35"/>
      <c r="BH719" s="7"/>
      <c r="BI719" s="7"/>
      <c r="BJ719" s="7"/>
      <c r="BK719" s="7"/>
      <c r="BL719" s="7"/>
      <c r="BM719" s="36"/>
      <c r="BN719" s="36"/>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c r="DA719" s="7"/>
      <c r="DB719" s="7"/>
      <c r="DC719" s="7"/>
      <c r="DD719" s="7"/>
      <c r="DE719" s="7"/>
      <c r="DF719" s="7"/>
      <c r="DG719" s="7"/>
      <c r="DH719" s="7"/>
      <c r="DI719" s="7"/>
      <c r="DJ719" s="7"/>
      <c r="DK719" s="7"/>
    </row>
    <row r="720">
      <c r="A720" s="7"/>
      <c r="B720" s="7"/>
      <c r="C720" s="7"/>
      <c r="D720" s="7"/>
      <c r="E720" s="7"/>
      <c r="F720" s="7"/>
      <c r="G720" s="7"/>
      <c r="H720" s="7"/>
      <c r="I720" s="7"/>
      <c r="J720" s="7"/>
      <c r="K720" s="7"/>
      <c r="L720" s="7"/>
      <c r="M720" s="33"/>
      <c r="N720" s="33"/>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34"/>
      <c r="AX720" s="7"/>
      <c r="AY720" s="7"/>
      <c r="AZ720" s="7"/>
      <c r="BA720" s="7"/>
      <c r="BB720" s="7"/>
      <c r="BC720" s="7"/>
      <c r="BD720" s="7"/>
      <c r="BE720" s="7"/>
      <c r="BF720" s="7"/>
      <c r="BG720" s="35"/>
      <c r="BH720" s="7"/>
      <c r="BI720" s="7"/>
      <c r="BJ720" s="7"/>
      <c r="BK720" s="7"/>
      <c r="BL720" s="7"/>
      <c r="BM720" s="36"/>
      <c r="BN720" s="36"/>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c r="CY720" s="7"/>
      <c r="CZ720" s="7"/>
      <c r="DA720" s="7"/>
      <c r="DB720" s="7"/>
      <c r="DC720" s="7"/>
      <c r="DD720" s="7"/>
      <c r="DE720" s="7"/>
      <c r="DF720" s="7"/>
      <c r="DG720" s="7"/>
      <c r="DH720" s="7"/>
      <c r="DI720" s="7"/>
      <c r="DJ720" s="7"/>
      <c r="DK720" s="7"/>
    </row>
    <row r="721">
      <c r="A721" s="7"/>
      <c r="B721" s="7"/>
      <c r="C721" s="7"/>
      <c r="D721" s="7"/>
      <c r="E721" s="7"/>
      <c r="F721" s="7"/>
      <c r="G721" s="7"/>
      <c r="H721" s="7"/>
      <c r="I721" s="7"/>
      <c r="J721" s="7"/>
      <c r="K721" s="7"/>
      <c r="L721" s="7"/>
      <c r="M721" s="33"/>
      <c r="N721" s="33"/>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34"/>
      <c r="AX721" s="7"/>
      <c r="AY721" s="7"/>
      <c r="AZ721" s="7"/>
      <c r="BA721" s="7"/>
      <c r="BB721" s="7"/>
      <c r="BC721" s="7"/>
      <c r="BD721" s="7"/>
      <c r="BE721" s="7"/>
      <c r="BF721" s="7"/>
      <c r="BG721" s="35"/>
      <c r="BH721" s="7"/>
      <c r="BI721" s="7"/>
      <c r="BJ721" s="7"/>
      <c r="BK721" s="7"/>
      <c r="BL721" s="7"/>
      <c r="BM721" s="36"/>
      <c r="BN721" s="36"/>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c r="CY721" s="7"/>
      <c r="CZ721" s="7"/>
      <c r="DA721" s="7"/>
      <c r="DB721" s="7"/>
      <c r="DC721" s="7"/>
      <c r="DD721" s="7"/>
      <c r="DE721" s="7"/>
      <c r="DF721" s="7"/>
      <c r="DG721" s="7"/>
      <c r="DH721" s="7"/>
      <c r="DI721" s="7"/>
      <c r="DJ721" s="7"/>
      <c r="DK721" s="7"/>
    </row>
    <row r="722">
      <c r="A722" s="7"/>
      <c r="B722" s="7"/>
      <c r="C722" s="7"/>
      <c r="D722" s="7"/>
      <c r="E722" s="7"/>
      <c r="F722" s="7"/>
      <c r="G722" s="7"/>
      <c r="H722" s="7"/>
      <c r="I722" s="7"/>
      <c r="J722" s="7"/>
      <c r="K722" s="7"/>
      <c r="L722" s="7"/>
      <c r="M722" s="33"/>
      <c r="N722" s="33"/>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34"/>
      <c r="AX722" s="7"/>
      <c r="AY722" s="7"/>
      <c r="AZ722" s="7"/>
      <c r="BA722" s="7"/>
      <c r="BB722" s="7"/>
      <c r="BC722" s="7"/>
      <c r="BD722" s="7"/>
      <c r="BE722" s="7"/>
      <c r="BF722" s="7"/>
      <c r="BG722" s="35"/>
      <c r="BH722" s="7"/>
      <c r="BI722" s="7"/>
      <c r="BJ722" s="7"/>
      <c r="BK722" s="7"/>
      <c r="BL722" s="7"/>
      <c r="BM722" s="36"/>
      <c r="BN722" s="36"/>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c r="CY722" s="7"/>
      <c r="CZ722" s="7"/>
      <c r="DA722" s="7"/>
      <c r="DB722" s="7"/>
      <c r="DC722" s="7"/>
      <c r="DD722" s="7"/>
      <c r="DE722" s="7"/>
      <c r="DF722" s="7"/>
      <c r="DG722" s="7"/>
      <c r="DH722" s="7"/>
      <c r="DI722" s="7"/>
      <c r="DJ722" s="7"/>
      <c r="DK722" s="7"/>
    </row>
    <row r="723">
      <c r="A723" s="7"/>
      <c r="B723" s="7"/>
      <c r="C723" s="7"/>
      <c r="D723" s="7"/>
      <c r="E723" s="7"/>
      <c r="F723" s="7"/>
      <c r="G723" s="7"/>
      <c r="H723" s="7"/>
      <c r="I723" s="7"/>
      <c r="J723" s="7"/>
      <c r="K723" s="7"/>
      <c r="L723" s="7"/>
      <c r="M723" s="33"/>
      <c r="N723" s="33"/>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34"/>
      <c r="AX723" s="7"/>
      <c r="AY723" s="7"/>
      <c r="AZ723" s="7"/>
      <c r="BA723" s="7"/>
      <c r="BB723" s="7"/>
      <c r="BC723" s="7"/>
      <c r="BD723" s="7"/>
      <c r="BE723" s="7"/>
      <c r="BF723" s="7"/>
      <c r="BG723" s="35"/>
      <c r="BH723" s="7"/>
      <c r="BI723" s="7"/>
      <c r="BJ723" s="7"/>
      <c r="BK723" s="7"/>
      <c r="BL723" s="7"/>
      <c r="BM723" s="36"/>
      <c r="BN723" s="36"/>
      <c r="BO723" s="7"/>
      <c r="BP723" s="7"/>
      <c r="BQ723" s="7"/>
      <c r="BR723" s="7"/>
      <c r="BS723" s="7"/>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c r="CY723" s="7"/>
      <c r="CZ723" s="7"/>
      <c r="DA723" s="7"/>
      <c r="DB723" s="7"/>
      <c r="DC723" s="7"/>
      <c r="DD723" s="7"/>
      <c r="DE723" s="7"/>
      <c r="DF723" s="7"/>
      <c r="DG723" s="7"/>
      <c r="DH723" s="7"/>
      <c r="DI723" s="7"/>
      <c r="DJ723" s="7"/>
      <c r="DK723" s="7"/>
    </row>
    <row r="724">
      <c r="A724" s="7"/>
      <c r="B724" s="7"/>
      <c r="C724" s="7"/>
      <c r="D724" s="7"/>
      <c r="E724" s="7"/>
      <c r="F724" s="7"/>
      <c r="G724" s="7"/>
      <c r="H724" s="7"/>
      <c r="I724" s="7"/>
      <c r="J724" s="7"/>
      <c r="K724" s="7"/>
      <c r="L724" s="7"/>
      <c r="M724" s="33"/>
      <c r="N724" s="33"/>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34"/>
      <c r="AX724" s="7"/>
      <c r="AY724" s="7"/>
      <c r="AZ724" s="7"/>
      <c r="BA724" s="7"/>
      <c r="BB724" s="7"/>
      <c r="BC724" s="7"/>
      <c r="BD724" s="7"/>
      <c r="BE724" s="7"/>
      <c r="BF724" s="7"/>
      <c r="BG724" s="35"/>
      <c r="BH724" s="7"/>
      <c r="BI724" s="7"/>
      <c r="BJ724" s="7"/>
      <c r="BK724" s="7"/>
      <c r="BL724" s="7"/>
      <c r="BM724" s="36"/>
      <c r="BN724" s="36"/>
      <c r="BO724" s="7"/>
      <c r="BP724" s="7"/>
      <c r="BQ724" s="7"/>
      <c r="BR724" s="7"/>
      <c r="BS724" s="7"/>
      <c r="BT724" s="7"/>
      <c r="BU724" s="7"/>
      <c r="BV724" s="7"/>
      <c r="BW724" s="7"/>
      <c r="BX724" s="7"/>
      <c r="BY724" s="7"/>
      <c r="BZ724" s="7"/>
      <c r="CA724" s="7"/>
      <c r="CB724" s="7"/>
      <c r="CC724" s="7"/>
      <c r="CD724" s="7"/>
      <c r="CE724" s="7"/>
      <c r="CF724" s="7"/>
      <c r="CG724" s="7"/>
      <c r="CH724" s="7"/>
      <c r="CI724" s="7"/>
      <c r="CJ724" s="7"/>
      <c r="CK724" s="7"/>
      <c r="CL724" s="7"/>
      <c r="CM724" s="7"/>
      <c r="CN724" s="7"/>
      <c r="CO724" s="7"/>
      <c r="CP724" s="7"/>
      <c r="CQ724" s="7"/>
      <c r="CR724" s="7"/>
      <c r="CS724" s="7"/>
      <c r="CT724" s="7"/>
      <c r="CU724" s="7"/>
      <c r="CV724" s="7"/>
      <c r="CW724" s="7"/>
      <c r="CX724" s="7"/>
      <c r="CY724" s="7"/>
      <c r="CZ724" s="7"/>
      <c r="DA724" s="7"/>
      <c r="DB724" s="7"/>
      <c r="DC724" s="7"/>
      <c r="DD724" s="7"/>
      <c r="DE724" s="7"/>
      <c r="DF724" s="7"/>
      <c r="DG724" s="7"/>
      <c r="DH724" s="7"/>
      <c r="DI724" s="7"/>
      <c r="DJ724" s="7"/>
      <c r="DK724" s="7"/>
    </row>
    <row r="725">
      <c r="A725" s="7"/>
      <c r="B725" s="7"/>
      <c r="C725" s="7"/>
      <c r="D725" s="7"/>
      <c r="E725" s="7"/>
      <c r="F725" s="7"/>
      <c r="G725" s="7"/>
      <c r="H725" s="7"/>
      <c r="I725" s="7"/>
      <c r="J725" s="7"/>
      <c r="K725" s="7"/>
      <c r="L725" s="7"/>
      <c r="M725" s="33"/>
      <c r="N725" s="33"/>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34"/>
      <c r="AX725" s="7"/>
      <c r="AY725" s="7"/>
      <c r="AZ725" s="7"/>
      <c r="BA725" s="7"/>
      <c r="BB725" s="7"/>
      <c r="BC725" s="7"/>
      <c r="BD725" s="7"/>
      <c r="BE725" s="7"/>
      <c r="BF725" s="7"/>
      <c r="BG725" s="35"/>
      <c r="BH725" s="7"/>
      <c r="BI725" s="7"/>
      <c r="BJ725" s="7"/>
      <c r="BK725" s="7"/>
      <c r="BL725" s="7"/>
      <c r="BM725" s="36"/>
      <c r="BN725" s="36"/>
      <c r="BO725" s="7"/>
      <c r="BP725" s="7"/>
      <c r="BQ725" s="7"/>
      <c r="BR725" s="7"/>
      <c r="BS725" s="7"/>
      <c r="BT725" s="7"/>
      <c r="BU725" s="7"/>
      <c r="BV725" s="7"/>
      <c r="BW725" s="7"/>
      <c r="BX725" s="7"/>
      <c r="BY725" s="7"/>
      <c r="BZ725" s="7"/>
      <c r="CA725" s="7"/>
      <c r="CB725" s="7"/>
      <c r="CC725" s="7"/>
      <c r="CD725" s="7"/>
      <c r="CE725" s="7"/>
      <c r="CF725" s="7"/>
      <c r="CG725" s="7"/>
      <c r="CH725" s="7"/>
      <c r="CI725" s="7"/>
      <c r="CJ725" s="7"/>
      <c r="CK725" s="7"/>
      <c r="CL725" s="7"/>
      <c r="CM725" s="7"/>
      <c r="CN725" s="7"/>
      <c r="CO725" s="7"/>
      <c r="CP725" s="7"/>
      <c r="CQ725" s="7"/>
      <c r="CR725" s="7"/>
      <c r="CS725" s="7"/>
      <c r="CT725" s="7"/>
      <c r="CU725" s="7"/>
      <c r="CV725" s="7"/>
      <c r="CW725" s="7"/>
      <c r="CX725" s="7"/>
      <c r="CY725" s="7"/>
      <c r="CZ725" s="7"/>
      <c r="DA725" s="7"/>
      <c r="DB725" s="7"/>
      <c r="DC725" s="7"/>
      <c r="DD725" s="7"/>
      <c r="DE725" s="7"/>
      <c r="DF725" s="7"/>
      <c r="DG725" s="7"/>
      <c r="DH725" s="7"/>
      <c r="DI725" s="7"/>
      <c r="DJ725" s="7"/>
      <c r="DK725" s="7"/>
    </row>
    <row r="726">
      <c r="A726" s="7"/>
      <c r="B726" s="7"/>
      <c r="C726" s="7"/>
      <c r="D726" s="7"/>
      <c r="E726" s="7"/>
      <c r="F726" s="7"/>
      <c r="G726" s="7"/>
      <c r="H726" s="7"/>
      <c r="I726" s="7"/>
      <c r="J726" s="7"/>
      <c r="K726" s="7"/>
      <c r="L726" s="7"/>
      <c r="M726" s="33"/>
      <c r="N726" s="33"/>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34"/>
      <c r="AX726" s="7"/>
      <c r="AY726" s="7"/>
      <c r="AZ726" s="7"/>
      <c r="BA726" s="7"/>
      <c r="BB726" s="7"/>
      <c r="BC726" s="7"/>
      <c r="BD726" s="7"/>
      <c r="BE726" s="7"/>
      <c r="BF726" s="7"/>
      <c r="BG726" s="35"/>
      <c r="BH726" s="7"/>
      <c r="BI726" s="7"/>
      <c r="BJ726" s="7"/>
      <c r="BK726" s="7"/>
      <c r="BL726" s="7"/>
      <c r="BM726" s="36"/>
      <c r="BN726" s="36"/>
      <c r="BO726" s="7"/>
      <c r="BP726" s="7"/>
      <c r="BQ726" s="7"/>
      <c r="BR726" s="7"/>
      <c r="BS726" s="7"/>
      <c r="BT726" s="7"/>
      <c r="BU726" s="7"/>
      <c r="BV726" s="7"/>
      <c r="BW726" s="7"/>
      <c r="BX726" s="7"/>
      <c r="BY726" s="7"/>
      <c r="BZ726" s="7"/>
      <c r="CA726" s="7"/>
      <c r="CB726" s="7"/>
      <c r="CC726" s="7"/>
      <c r="CD726" s="7"/>
      <c r="CE726" s="7"/>
      <c r="CF726" s="7"/>
      <c r="CG726" s="7"/>
      <c r="CH726" s="7"/>
      <c r="CI726" s="7"/>
      <c r="CJ726" s="7"/>
      <c r="CK726" s="7"/>
      <c r="CL726" s="7"/>
      <c r="CM726" s="7"/>
      <c r="CN726" s="7"/>
      <c r="CO726" s="7"/>
      <c r="CP726" s="7"/>
      <c r="CQ726" s="7"/>
      <c r="CR726" s="7"/>
      <c r="CS726" s="7"/>
      <c r="CT726" s="7"/>
      <c r="CU726" s="7"/>
      <c r="CV726" s="7"/>
      <c r="CW726" s="7"/>
      <c r="CX726" s="7"/>
      <c r="CY726" s="7"/>
      <c r="CZ726" s="7"/>
      <c r="DA726" s="7"/>
      <c r="DB726" s="7"/>
      <c r="DC726" s="7"/>
      <c r="DD726" s="7"/>
      <c r="DE726" s="7"/>
      <c r="DF726" s="7"/>
      <c r="DG726" s="7"/>
      <c r="DH726" s="7"/>
      <c r="DI726" s="7"/>
      <c r="DJ726" s="7"/>
      <c r="DK726" s="7"/>
    </row>
    <row r="727">
      <c r="A727" s="7"/>
      <c r="B727" s="7"/>
      <c r="C727" s="7"/>
      <c r="D727" s="7"/>
      <c r="E727" s="7"/>
      <c r="F727" s="7"/>
      <c r="G727" s="7"/>
      <c r="H727" s="7"/>
      <c r="I727" s="7"/>
      <c r="J727" s="7"/>
      <c r="K727" s="7"/>
      <c r="L727" s="7"/>
      <c r="M727" s="33"/>
      <c r="N727" s="33"/>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34"/>
      <c r="AX727" s="7"/>
      <c r="AY727" s="7"/>
      <c r="AZ727" s="7"/>
      <c r="BA727" s="7"/>
      <c r="BB727" s="7"/>
      <c r="BC727" s="7"/>
      <c r="BD727" s="7"/>
      <c r="BE727" s="7"/>
      <c r="BF727" s="7"/>
      <c r="BG727" s="35"/>
      <c r="BH727" s="7"/>
      <c r="BI727" s="7"/>
      <c r="BJ727" s="7"/>
      <c r="BK727" s="7"/>
      <c r="BL727" s="7"/>
      <c r="BM727" s="36"/>
      <c r="BN727" s="36"/>
      <c r="BO727" s="7"/>
      <c r="BP727" s="7"/>
      <c r="BQ727" s="7"/>
      <c r="BR727" s="7"/>
      <c r="BS727" s="7"/>
      <c r="BT727" s="7"/>
      <c r="BU727" s="7"/>
      <c r="BV727" s="7"/>
      <c r="BW727" s="7"/>
      <c r="BX727" s="7"/>
      <c r="BY727" s="7"/>
      <c r="BZ727" s="7"/>
      <c r="CA727" s="7"/>
      <c r="CB727" s="7"/>
      <c r="CC727" s="7"/>
      <c r="CD727" s="7"/>
      <c r="CE727" s="7"/>
      <c r="CF727" s="7"/>
      <c r="CG727" s="7"/>
      <c r="CH727" s="7"/>
      <c r="CI727" s="7"/>
      <c r="CJ727" s="7"/>
      <c r="CK727" s="7"/>
      <c r="CL727" s="7"/>
      <c r="CM727" s="7"/>
      <c r="CN727" s="7"/>
      <c r="CO727" s="7"/>
      <c r="CP727" s="7"/>
      <c r="CQ727" s="7"/>
      <c r="CR727" s="7"/>
      <c r="CS727" s="7"/>
      <c r="CT727" s="7"/>
      <c r="CU727" s="7"/>
      <c r="CV727" s="7"/>
      <c r="CW727" s="7"/>
      <c r="CX727" s="7"/>
      <c r="CY727" s="7"/>
      <c r="CZ727" s="7"/>
      <c r="DA727" s="7"/>
      <c r="DB727" s="7"/>
      <c r="DC727" s="7"/>
      <c r="DD727" s="7"/>
      <c r="DE727" s="7"/>
      <c r="DF727" s="7"/>
      <c r="DG727" s="7"/>
      <c r="DH727" s="7"/>
      <c r="DI727" s="7"/>
      <c r="DJ727" s="7"/>
      <c r="DK727" s="7"/>
    </row>
    <row r="728">
      <c r="A728" s="7"/>
      <c r="B728" s="7"/>
      <c r="C728" s="7"/>
      <c r="D728" s="7"/>
      <c r="E728" s="7"/>
      <c r="F728" s="7"/>
      <c r="G728" s="7"/>
      <c r="H728" s="7"/>
      <c r="I728" s="7"/>
      <c r="J728" s="7"/>
      <c r="K728" s="7"/>
      <c r="L728" s="7"/>
      <c r="M728" s="33"/>
      <c r="N728" s="33"/>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34"/>
      <c r="AX728" s="7"/>
      <c r="AY728" s="7"/>
      <c r="AZ728" s="7"/>
      <c r="BA728" s="7"/>
      <c r="BB728" s="7"/>
      <c r="BC728" s="7"/>
      <c r="BD728" s="7"/>
      <c r="BE728" s="7"/>
      <c r="BF728" s="7"/>
      <c r="BG728" s="35"/>
      <c r="BH728" s="7"/>
      <c r="BI728" s="7"/>
      <c r="BJ728" s="7"/>
      <c r="BK728" s="7"/>
      <c r="BL728" s="7"/>
      <c r="BM728" s="36"/>
      <c r="BN728" s="36"/>
      <c r="BO728" s="7"/>
      <c r="BP728" s="7"/>
      <c r="BQ728" s="7"/>
      <c r="BR728" s="7"/>
      <c r="BS728" s="7"/>
      <c r="BT728" s="7"/>
      <c r="BU728" s="7"/>
      <c r="BV728" s="7"/>
      <c r="BW728" s="7"/>
      <c r="BX728" s="7"/>
      <c r="BY728" s="7"/>
      <c r="BZ728" s="7"/>
      <c r="CA728" s="7"/>
      <c r="CB728" s="7"/>
      <c r="CC728" s="7"/>
      <c r="CD728" s="7"/>
      <c r="CE728" s="7"/>
      <c r="CF728" s="7"/>
      <c r="CG728" s="7"/>
      <c r="CH728" s="7"/>
      <c r="CI728" s="7"/>
      <c r="CJ728" s="7"/>
      <c r="CK728" s="7"/>
      <c r="CL728" s="7"/>
      <c r="CM728" s="7"/>
      <c r="CN728" s="7"/>
      <c r="CO728" s="7"/>
      <c r="CP728" s="7"/>
      <c r="CQ728" s="7"/>
      <c r="CR728" s="7"/>
      <c r="CS728" s="7"/>
      <c r="CT728" s="7"/>
      <c r="CU728" s="7"/>
      <c r="CV728" s="7"/>
      <c r="CW728" s="7"/>
      <c r="CX728" s="7"/>
      <c r="CY728" s="7"/>
      <c r="CZ728" s="7"/>
      <c r="DA728" s="7"/>
      <c r="DB728" s="7"/>
      <c r="DC728" s="7"/>
      <c r="DD728" s="7"/>
      <c r="DE728" s="7"/>
      <c r="DF728" s="7"/>
      <c r="DG728" s="7"/>
      <c r="DH728" s="7"/>
      <c r="DI728" s="7"/>
      <c r="DJ728" s="7"/>
      <c r="DK728" s="7"/>
    </row>
    <row r="729">
      <c r="A729" s="7"/>
      <c r="B729" s="7"/>
      <c r="C729" s="7"/>
      <c r="D729" s="7"/>
      <c r="E729" s="7"/>
      <c r="F729" s="7"/>
      <c r="G729" s="7"/>
      <c r="H729" s="7"/>
      <c r="I729" s="7"/>
      <c r="J729" s="7"/>
      <c r="K729" s="7"/>
      <c r="L729" s="7"/>
      <c r="M729" s="33"/>
      <c r="N729" s="33"/>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34"/>
      <c r="AX729" s="7"/>
      <c r="AY729" s="7"/>
      <c r="AZ729" s="7"/>
      <c r="BA729" s="7"/>
      <c r="BB729" s="7"/>
      <c r="BC729" s="7"/>
      <c r="BD729" s="7"/>
      <c r="BE729" s="7"/>
      <c r="BF729" s="7"/>
      <c r="BG729" s="35"/>
      <c r="BH729" s="7"/>
      <c r="BI729" s="7"/>
      <c r="BJ729" s="7"/>
      <c r="BK729" s="7"/>
      <c r="BL729" s="7"/>
      <c r="BM729" s="36"/>
      <c r="BN729" s="36"/>
      <c r="BO729" s="7"/>
      <c r="BP729" s="7"/>
      <c r="BQ729" s="7"/>
      <c r="BR729" s="7"/>
      <c r="BS729" s="7"/>
      <c r="BT729" s="7"/>
      <c r="BU729" s="7"/>
      <c r="BV729" s="7"/>
      <c r="BW729" s="7"/>
      <c r="BX729" s="7"/>
      <c r="BY729" s="7"/>
      <c r="BZ729" s="7"/>
      <c r="CA729" s="7"/>
      <c r="CB729" s="7"/>
      <c r="CC729" s="7"/>
      <c r="CD729" s="7"/>
      <c r="CE729" s="7"/>
      <c r="CF729" s="7"/>
      <c r="CG729" s="7"/>
      <c r="CH729" s="7"/>
      <c r="CI729" s="7"/>
      <c r="CJ729" s="7"/>
      <c r="CK729" s="7"/>
      <c r="CL729" s="7"/>
      <c r="CM729" s="7"/>
      <c r="CN729" s="7"/>
      <c r="CO729" s="7"/>
      <c r="CP729" s="7"/>
      <c r="CQ729" s="7"/>
      <c r="CR729" s="7"/>
      <c r="CS729" s="7"/>
      <c r="CT729" s="7"/>
      <c r="CU729" s="7"/>
      <c r="CV729" s="7"/>
      <c r="CW729" s="7"/>
      <c r="CX729" s="7"/>
      <c r="CY729" s="7"/>
      <c r="CZ729" s="7"/>
      <c r="DA729" s="7"/>
      <c r="DB729" s="7"/>
      <c r="DC729" s="7"/>
      <c r="DD729" s="7"/>
      <c r="DE729" s="7"/>
      <c r="DF729" s="7"/>
      <c r="DG729" s="7"/>
      <c r="DH729" s="7"/>
      <c r="DI729" s="7"/>
      <c r="DJ729" s="7"/>
      <c r="DK729" s="7"/>
    </row>
    <row r="730">
      <c r="A730" s="7"/>
      <c r="B730" s="7"/>
      <c r="C730" s="7"/>
      <c r="D730" s="7"/>
      <c r="E730" s="7"/>
      <c r="F730" s="7"/>
      <c r="G730" s="7"/>
      <c r="H730" s="7"/>
      <c r="I730" s="7"/>
      <c r="J730" s="7"/>
      <c r="K730" s="7"/>
      <c r="L730" s="7"/>
      <c r="M730" s="33"/>
      <c r="N730" s="33"/>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34"/>
      <c r="AX730" s="7"/>
      <c r="AY730" s="7"/>
      <c r="AZ730" s="7"/>
      <c r="BA730" s="7"/>
      <c r="BB730" s="7"/>
      <c r="BC730" s="7"/>
      <c r="BD730" s="7"/>
      <c r="BE730" s="7"/>
      <c r="BF730" s="7"/>
      <c r="BG730" s="35"/>
      <c r="BH730" s="7"/>
      <c r="BI730" s="7"/>
      <c r="BJ730" s="7"/>
      <c r="BK730" s="7"/>
      <c r="BL730" s="7"/>
      <c r="BM730" s="36"/>
      <c r="BN730" s="36"/>
      <c r="BO730" s="7"/>
      <c r="BP730" s="7"/>
      <c r="BQ730" s="7"/>
      <c r="BR730" s="7"/>
      <c r="BS730" s="7"/>
      <c r="BT730" s="7"/>
      <c r="BU730" s="7"/>
      <c r="BV730" s="7"/>
      <c r="BW730" s="7"/>
      <c r="BX730" s="7"/>
      <c r="BY730" s="7"/>
      <c r="BZ730" s="7"/>
      <c r="CA730" s="7"/>
      <c r="CB730" s="7"/>
      <c r="CC730" s="7"/>
      <c r="CD730" s="7"/>
      <c r="CE730" s="7"/>
      <c r="CF730" s="7"/>
      <c r="CG730" s="7"/>
      <c r="CH730" s="7"/>
      <c r="CI730" s="7"/>
      <c r="CJ730" s="7"/>
      <c r="CK730" s="7"/>
      <c r="CL730" s="7"/>
      <c r="CM730" s="7"/>
      <c r="CN730" s="7"/>
      <c r="CO730" s="7"/>
      <c r="CP730" s="7"/>
      <c r="CQ730" s="7"/>
      <c r="CR730" s="7"/>
      <c r="CS730" s="7"/>
      <c r="CT730" s="7"/>
      <c r="CU730" s="7"/>
      <c r="CV730" s="7"/>
      <c r="CW730" s="7"/>
      <c r="CX730" s="7"/>
      <c r="CY730" s="7"/>
      <c r="CZ730" s="7"/>
      <c r="DA730" s="7"/>
      <c r="DB730" s="7"/>
      <c r="DC730" s="7"/>
      <c r="DD730" s="7"/>
      <c r="DE730" s="7"/>
      <c r="DF730" s="7"/>
      <c r="DG730" s="7"/>
      <c r="DH730" s="7"/>
      <c r="DI730" s="7"/>
      <c r="DJ730" s="7"/>
      <c r="DK730" s="7"/>
    </row>
    <row r="731">
      <c r="A731" s="7"/>
      <c r="B731" s="7"/>
      <c r="C731" s="7"/>
      <c r="D731" s="7"/>
      <c r="E731" s="7"/>
      <c r="F731" s="7"/>
      <c r="G731" s="7"/>
      <c r="H731" s="7"/>
      <c r="I731" s="7"/>
      <c r="J731" s="7"/>
      <c r="K731" s="7"/>
      <c r="L731" s="7"/>
      <c r="M731" s="33"/>
      <c r="N731" s="33"/>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34"/>
      <c r="AX731" s="7"/>
      <c r="AY731" s="7"/>
      <c r="AZ731" s="7"/>
      <c r="BA731" s="7"/>
      <c r="BB731" s="7"/>
      <c r="BC731" s="7"/>
      <c r="BD731" s="7"/>
      <c r="BE731" s="7"/>
      <c r="BF731" s="7"/>
      <c r="BG731" s="35"/>
      <c r="BH731" s="7"/>
      <c r="BI731" s="7"/>
      <c r="BJ731" s="7"/>
      <c r="BK731" s="7"/>
      <c r="BL731" s="7"/>
      <c r="BM731" s="36"/>
      <c r="BN731" s="36"/>
      <c r="BO731" s="7"/>
      <c r="BP731" s="7"/>
      <c r="BQ731" s="7"/>
      <c r="BR731" s="7"/>
      <c r="BS731" s="7"/>
      <c r="BT731" s="7"/>
      <c r="BU731" s="7"/>
      <c r="BV731" s="7"/>
      <c r="BW731" s="7"/>
      <c r="BX731" s="7"/>
      <c r="BY731" s="7"/>
      <c r="BZ731" s="7"/>
      <c r="CA731" s="7"/>
      <c r="CB731" s="7"/>
      <c r="CC731" s="7"/>
      <c r="CD731" s="7"/>
      <c r="CE731" s="7"/>
      <c r="CF731" s="7"/>
      <c r="CG731" s="7"/>
      <c r="CH731" s="7"/>
      <c r="CI731" s="7"/>
      <c r="CJ731" s="7"/>
      <c r="CK731" s="7"/>
      <c r="CL731" s="7"/>
      <c r="CM731" s="7"/>
      <c r="CN731" s="7"/>
      <c r="CO731" s="7"/>
      <c r="CP731" s="7"/>
      <c r="CQ731" s="7"/>
      <c r="CR731" s="7"/>
      <c r="CS731" s="7"/>
      <c r="CT731" s="7"/>
      <c r="CU731" s="7"/>
      <c r="CV731" s="7"/>
      <c r="CW731" s="7"/>
      <c r="CX731" s="7"/>
      <c r="CY731" s="7"/>
      <c r="CZ731" s="7"/>
      <c r="DA731" s="7"/>
      <c r="DB731" s="7"/>
      <c r="DC731" s="7"/>
      <c r="DD731" s="7"/>
      <c r="DE731" s="7"/>
      <c r="DF731" s="7"/>
      <c r="DG731" s="7"/>
      <c r="DH731" s="7"/>
      <c r="DI731" s="7"/>
      <c r="DJ731" s="7"/>
      <c r="DK731" s="7"/>
    </row>
    <row r="732">
      <c r="A732" s="7"/>
      <c r="B732" s="7"/>
      <c r="C732" s="7"/>
      <c r="D732" s="7"/>
      <c r="E732" s="7"/>
      <c r="F732" s="7"/>
      <c r="G732" s="7"/>
      <c r="H732" s="7"/>
      <c r="I732" s="7"/>
      <c r="J732" s="7"/>
      <c r="K732" s="7"/>
      <c r="L732" s="7"/>
      <c r="M732" s="33"/>
      <c r="N732" s="33"/>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34"/>
      <c r="AX732" s="7"/>
      <c r="AY732" s="7"/>
      <c r="AZ732" s="7"/>
      <c r="BA732" s="7"/>
      <c r="BB732" s="7"/>
      <c r="BC732" s="7"/>
      <c r="BD732" s="7"/>
      <c r="BE732" s="7"/>
      <c r="BF732" s="7"/>
      <c r="BG732" s="35"/>
      <c r="BH732" s="7"/>
      <c r="BI732" s="7"/>
      <c r="BJ732" s="7"/>
      <c r="BK732" s="7"/>
      <c r="BL732" s="7"/>
      <c r="BM732" s="36"/>
      <c r="BN732" s="36"/>
      <c r="BO732" s="7"/>
      <c r="BP732" s="7"/>
      <c r="BQ732" s="7"/>
      <c r="BR732" s="7"/>
      <c r="BS732" s="7"/>
      <c r="BT732" s="7"/>
      <c r="BU732" s="7"/>
      <c r="BV732" s="7"/>
      <c r="BW732" s="7"/>
      <c r="BX732" s="7"/>
      <c r="BY732" s="7"/>
      <c r="BZ732" s="7"/>
      <c r="CA732" s="7"/>
      <c r="CB732" s="7"/>
      <c r="CC732" s="7"/>
      <c r="CD732" s="7"/>
      <c r="CE732" s="7"/>
      <c r="CF732" s="7"/>
      <c r="CG732" s="7"/>
      <c r="CH732" s="7"/>
      <c r="CI732" s="7"/>
      <c r="CJ732" s="7"/>
      <c r="CK732" s="7"/>
      <c r="CL732" s="7"/>
      <c r="CM732" s="7"/>
      <c r="CN732" s="7"/>
      <c r="CO732" s="7"/>
      <c r="CP732" s="7"/>
      <c r="CQ732" s="7"/>
      <c r="CR732" s="7"/>
      <c r="CS732" s="7"/>
      <c r="CT732" s="7"/>
      <c r="CU732" s="7"/>
      <c r="CV732" s="7"/>
      <c r="CW732" s="7"/>
      <c r="CX732" s="7"/>
      <c r="CY732" s="7"/>
      <c r="CZ732" s="7"/>
      <c r="DA732" s="7"/>
      <c r="DB732" s="7"/>
      <c r="DC732" s="7"/>
      <c r="DD732" s="7"/>
      <c r="DE732" s="7"/>
      <c r="DF732" s="7"/>
      <c r="DG732" s="7"/>
      <c r="DH732" s="7"/>
      <c r="DI732" s="7"/>
      <c r="DJ732" s="7"/>
      <c r="DK732" s="7"/>
    </row>
    <row r="733">
      <c r="A733" s="7"/>
      <c r="B733" s="7"/>
      <c r="C733" s="7"/>
      <c r="D733" s="7"/>
      <c r="E733" s="7"/>
      <c r="F733" s="7"/>
      <c r="G733" s="7"/>
      <c r="H733" s="7"/>
      <c r="I733" s="7"/>
      <c r="J733" s="7"/>
      <c r="K733" s="7"/>
      <c r="L733" s="7"/>
      <c r="M733" s="33"/>
      <c r="N733" s="33"/>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34"/>
      <c r="AX733" s="7"/>
      <c r="AY733" s="7"/>
      <c r="AZ733" s="7"/>
      <c r="BA733" s="7"/>
      <c r="BB733" s="7"/>
      <c r="BC733" s="7"/>
      <c r="BD733" s="7"/>
      <c r="BE733" s="7"/>
      <c r="BF733" s="7"/>
      <c r="BG733" s="35"/>
      <c r="BH733" s="7"/>
      <c r="BI733" s="7"/>
      <c r="BJ733" s="7"/>
      <c r="BK733" s="7"/>
      <c r="BL733" s="7"/>
      <c r="BM733" s="36"/>
      <c r="BN733" s="36"/>
      <c r="BO733" s="7"/>
      <c r="BP733" s="7"/>
      <c r="BQ733" s="7"/>
      <c r="BR733" s="7"/>
      <c r="BS733" s="7"/>
      <c r="BT733" s="7"/>
      <c r="BU733" s="7"/>
      <c r="BV733" s="7"/>
      <c r="BW733" s="7"/>
      <c r="BX733" s="7"/>
      <c r="BY733" s="7"/>
      <c r="BZ733" s="7"/>
      <c r="CA733" s="7"/>
      <c r="CB733" s="7"/>
      <c r="CC733" s="7"/>
      <c r="CD733" s="7"/>
      <c r="CE733" s="7"/>
      <c r="CF733" s="7"/>
      <c r="CG733" s="7"/>
      <c r="CH733" s="7"/>
      <c r="CI733" s="7"/>
      <c r="CJ733" s="7"/>
      <c r="CK733" s="7"/>
      <c r="CL733" s="7"/>
      <c r="CM733" s="7"/>
      <c r="CN733" s="7"/>
      <c r="CO733" s="7"/>
      <c r="CP733" s="7"/>
      <c r="CQ733" s="7"/>
      <c r="CR733" s="7"/>
      <c r="CS733" s="7"/>
      <c r="CT733" s="7"/>
      <c r="CU733" s="7"/>
      <c r="CV733" s="7"/>
      <c r="CW733" s="7"/>
      <c r="CX733" s="7"/>
      <c r="CY733" s="7"/>
      <c r="CZ733" s="7"/>
      <c r="DA733" s="7"/>
      <c r="DB733" s="7"/>
      <c r="DC733" s="7"/>
      <c r="DD733" s="7"/>
      <c r="DE733" s="7"/>
      <c r="DF733" s="7"/>
      <c r="DG733" s="7"/>
      <c r="DH733" s="7"/>
      <c r="DI733" s="7"/>
      <c r="DJ733" s="7"/>
      <c r="DK733" s="7"/>
    </row>
    <row r="734">
      <c r="A734" s="7"/>
      <c r="B734" s="7"/>
      <c r="C734" s="7"/>
      <c r="D734" s="7"/>
      <c r="E734" s="7"/>
      <c r="F734" s="7"/>
      <c r="G734" s="7"/>
      <c r="H734" s="7"/>
      <c r="I734" s="7"/>
      <c r="J734" s="7"/>
      <c r="K734" s="7"/>
      <c r="L734" s="7"/>
      <c r="M734" s="33"/>
      <c r="N734" s="33"/>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34"/>
      <c r="AX734" s="7"/>
      <c r="AY734" s="7"/>
      <c r="AZ734" s="7"/>
      <c r="BA734" s="7"/>
      <c r="BB734" s="7"/>
      <c r="BC734" s="7"/>
      <c r="BD734" s="7"/>
      <c r="BE734" s="7"/>
      <c r="BF734" s="7"/>
      <c r="BG734" s="35"/>
      <c r="BH734" s="7"/>
      <c r="BI734" s="7"/>
      <c r="BJ734" s="7"/>
      <c r="BK734" s="7"/>
      <c r="BL734" s="7"/>
      <c r="BM734" s="36"/>
      <c r="BN734" s="36"/>
      <c r="BO734" s="7"/>
      <c r="BP734" s="7"/>
      <c r="BQ734" s="7"/>
      <c r="BR734" s="7"/>
      <c r="BS734" s="7"/>
      <c r="BT734" s="7"/>
      <c r="BU734" s="7"/>
      <c r="BV734" s="7"/>
      <c r="BW734" s="7"/>
      <c r="BX734" s="7"/>
      <c r="BY734" s="7"/>
      <c r="BZ734" s="7"/>
      <c r="CA734" s="7"/>
      <c r="CB734" s="7"/>
      <c r="CC734" s="7"/>
      <c r="CD734" s="7"/>
      <c r="CE734" s="7"/>
      <c r="CF734" s="7"/>
      <c r="CG734" s="7"/>
      <c r="CH734" s="7"/>
      <c r="CI734" s="7"/>
      <c r="CJ734" s="7"/>
      <c r="CK734" s="7"/>
      <c r="CL734" s="7"/>
      <c r="CM734" s="7"/>
      <c r="CN734" s="7"/>
      <c r="CO734" s="7"/>
      <c r="CP734" s="7"/>
      <c r="CQ734" s="7"/>
      <c r="CR734" s="7"/>
      <c r="CS734" s="7"/>
      <c r="CT734" s="7"/>
      <c r="CU734" s="7"/>
      <c r="CV734" s="7"/>
      <c r="CW734" s="7"/>
      <c r="CX734" s="7"/>
      <c r="CY734" s="7"/>
      <c r="CZ734" s="7"/>
      <c r="DA734" s="7"/>
      <c r="DB734" s="7"/>
      <c r="DC734" s="7"/>
      <c r="DD734" s="7"/>
      <c r="DE734" s="7"/>
      <c r="DF734" s="7"/>
      <c r="DG734" s="7"/>
      <c r="DH734" s="7"/>
      <c r="DI734" s="7"/>
      <c r="DJ734" s="7"/>
      <c r="DK734" s="7"/>
    </row>
    <row r="735">
      <c r="A735" s="7"/>
      <c r="B735" s="7"/>
      <c r="C735" s="7"/>
      <c r="D735" s="7"/>
      <c r="E735" s="7"/>
      <c r="F735" s="7"/>
      <c r="G735" s="7"/>
      <c r="H735" s="7"/>
      <c r="I735" s="7"/>
      <c r="J735" s="7"/>
      <c r="K735" s="7"/>
      <c r="L735" s="7"/>
      <c r="M735" s="33"/>
      <c r="N735" s="33"/>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34"/>
      <c r="AX735" s="7"/>
      <c r="AY735" s="7"/>
      <c r="AZ735" s="7"/>
      <c r="BA735" s="7"/>
      <c r="BB735" s="7"/>
      <c r="BC735" s="7"/>
      <c r="BD735" s="7"/>
      <c r="BE735" s="7"/>
      <c r="BF735" s="7"/>
      <c r="BG735" s="35"/>
      <c r="BH735" s="7"/>
      <c r="BI735" s="7"/>
      <c r="BJ735" s="7"/>
      <c r="BK735" s="7"/>
      <c r="BL735" s="7"/>
      <c r="BM735" s="36"/>
      <c r="BN735" s="36"/>
      <c r="BO735" s="7"/>
      <c r="BP735" s="7"/>
      <c r="BQ735" s="7"/>
      <c r="BR735" s="7"/>
      <c r="BS735" s="7"/>
      <c r="BT735" s="7"/>
      <c r="BU735" s="7"/>
      <c r="BV735" s="7"/>
      <c r="BW735" s="7"/>
      <c r="BX735" s="7"/>
      <c r="BY735" s="7"/>
      <c r="BZ735" s="7"/>
      <c r="CA735" s="7"/>
      <c r="CB735" s="7"/>
      <c r="CC735" s="7"/>
      <c r="CD735" s="7"/>
      <c r="CE735" s="7"/>
      <c r="CF735" s="7"/>
      <c r="CG735" s="7"/>
      <c r="CH735" s="7"/>
      <c r="CI735" s="7"/>
      <c r="CJ735" s="7"/>
      <c r="CK735" s="7"/>
      <c r="CL735" s="7"/>
      <c r="CM735" s="7"/>
      <c r="CN735" s="7"/>
      <c r="CO735" s="7"/>
      <c r="CP735" s="7"/>
      <c r="CQ735" s="7"/>
      <c r="CR735" s="7"/>
      <c r="CS735" s="7"/>
      <c r="CT735" s="7"/>
      <c r="CU735" s="7"/>
      <c r="CV735" s="7"/>
      <c r="CW735" s="7"/>
      <c r="CX735" s="7"/>
      <c r="CY735" s="7"/>
      <c r="CZ735" s="7"/>
      <c r="DA735" s="7"/>
      <c r="DB735" s="7"/>
      <c r="DC735" s="7"/>
      <c r="DD735" s="7"/>
      <c r="DE735" s="7"/>
      <c r="DF735" s="7"/>
      <c r="DG735" s="7"/>
      <c r="DH735" s="7"/>
      <c r="DI735" s="7"/>
      <c r="DJ735" s="7"/>
      <c r="DK735" s="7"/>
    </row>
    <row r="736">
      <c r="A736" s="7"/>
      <c r="B736" s="7"/>
      <c r="C736" s="7"/>
      <c r="D736" s="7"/>
      <c r="E736" s="7"/>
      <c r="F736" s="7"/>
      <c r="G736" s="7"/>
      <c r="H736" s="7"/>
      <c r="I736" s="7"/>
      <c r="J736" s="7"/>
      <c r="K736" s="7"/>
      <c r="L736" s="7"/>
      <c r="M736" s="33"/>
      <c r="N736" s="33"/>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34"/>
      <c r="AX736" s="7"/>
      <c r="AY736" s="7"/>
      <c r="AZ736" s="7"/>
      <c r="BA736" s="7"/>
      <c r="BB736" s="7"/>
      <c r="BC736" s="7"/>
      <c r="BD736" s="7"/>
      <c r="BE736" s="7"/>
      <c r="BF736" s="7"/>
      <c r="BG736" s="35"/>
      <c r="BH736" s="7"/>
      <c r="BI736" s="7"/>
      <c r="BJ736" s="7"/>
      <c r="BK736" s="7"/>
      <c r="BL736" s="7"/>
      <c r="BM736" s="36"/>
      <c r="BN736" s="36"/>
      <c r="BO736" s="7"/>
      <c r="BP736" s="7"/>
      <c r="BQ736" s="7"/>
      <c r="BR736" s="7"/>
      <c r="BS736" s="7"/>
      <c r="BT736" s="7"/>
      <c r="BU736" s="7"/>
      <c r="BV736" s="7"/>
      <c r="BW736" s="7"/>
      <c r="BX736" s="7"/>
      <c r="BY736" s="7"/>
      <c r="BZ736" s="7"/>
      <c r="CA736" s="7"/>
      <c r="CB736" s="7"/>
      <c r="CC736" s="7"/>
      <c r="CD736" s="7"/>
      <c r="CE736" s="7"/>
      <c r="CF736" s="7"/>
      <c r="CG736" s="7"/>
      <c r="CH736" s="7"/>
      <c r="CI736" s="7"/>
      <c r="CJ736" s="7"/>
      <c r="CK736" s="7"/>
      <c r="CL736" s="7"/>
      <c r="CM736" s="7"/>
      <c r="CN736" s="7"/>
      <c r="CO736" s="7"/>
      <c r="CP736" s="7"/>
      <c r="CQ736" s="7"/>
      <c r="CR736" s="7"/>
      <c r="CS736" s="7"/>
      <c r="CT736" s="7"/>
      <c r="CU736" s="7"/>
      <c r="CV736" s="7"/>
      <c r="CW736" s="7"/>
      <c r="CX736" s="7"/>
      <c r="CY736" s="7"/>
      <c r="CZ736" s="7"/>
      <c r="DA736" s="7"/>
      <c r="DB736" s="7"/>
      <c r="DC736" s="7"/>
      <c r="DD736" s="7"/>
      <c r="DE736" s="7"/>
      <c r="DF736" s="7"/>
      <c r="DG736" s="7"/>
      <c r="DH736" s="7"/>
      <c r="DI736" s="7"/>
      <c r="DJ736" s="7"/>
      <c r="DK736" s="7"/>
    </row>
    <row r="737">
      <c r="A737" s="7"/>
      <c r="B737" s="7"/>
      <c r="C737" s="7"/>
      <c r="D737" s="7"/>
      <c r="E737" s="7"/>
      <c r="F737" s="7"/>
      <c r="G737" s="7"/>
      <c r="H737" s="7"/>
      <c r="I737" s="7"/>
      <c r="J737" s="7"/>
      <c r="K737" s="7"/>
      <c r="L737" s="7"/>
      <c r="M737" s="33"/>
      <c r="N737" s="33"/>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34"/>
      <c r="AX737" s="7"/>
      <c r="AY737" s="7"/>
      <c r="AZ737" s="7"/>
      <c r="BA737" s="7"/>
      <c r="BB737" s="7"/>
      <c r="BC737" s="7"/>
      <c r="BD737" s="7"/>
      <c r="BE737" s="7"/>
      <c r="BF737" s="7"/>
      <c r="BG737" s="35"/>
      <c r="BH737" s="7"/>
      <c r="BI737" s="7"/>
      <c r="BJ737" s="7"/>
      <c r="BK737" s="7"/>
      <c r="BL737" s="7"/>
      <c r="BM737" s="36"/>
      <c r="BN737" s="36"/>
      <c r="BO737" s="7"/>
      <c r="BP737" s="7"/>
      <c r="BQ737" s="7"/>
      <c r="BR737" s="7"/>
      <c r="BS737" s="7"/>
      <c r="BT737" s="7"/>
      <c r="BU737" s="7"/>
      <c r="BV737" s="7"/>
      <c r="BW737" s="7"/>
      <c r="BX737" s="7"/>
      <c r="BY737" s="7"/>
      <c r="BZ737" s="7"/>
      <c r="CA737" s="7"/>
      <c r="CB737" s="7"/>
      <c r="CC737" s="7"/>
      <c r="CD737" s="7"/>
      <c r="CE737" s="7"/>
      <c r="CF737" s="7"/>
      <c r="CG737" s="7"/>
      <c r="CH737" s="7"/>
      <c r="CI737" s="7"/>
      <c r="CJ737" s="7"/>
      <c r="CK737" s="7"/>
      <c r="CL737" s="7"/>
      <c r="CM737" s="7"/>
      <c r="CN737" s="7"/>
      <c r="CO737" s="7"/>
      <c r="CP737" s="7"/>
      <c r="CQ737" s="7"/>
      <c r="CR737" s="7"/>
      <c r="CS737" s="7"/>
      <c r="CT737" s="7"/>
      <c r="CU737" s="7"/>
      <c r="CV737" s="7"/>
      <c r="CW737" s="7"/>
      <c r="CX737" s="7"/>
      <c r="CY737" s="7"/>
      <c r="CZ737" s="7"/>
      <c r="DA737" s="7"/>
      <c r="DB737" s="7"/>
      <c r="DC737" s="7"/>
      <c r="DD737" s="7"/>
      <c r="DE737" s="7"/>
      <c r="DF737" s="7"/>
      <c r="DG737" s="7"/>
      <c r="DH737" s="7"/>
      <c r="DI737" s="7"/>
      <c r="DJ737" s="7"/>
      <c r="DK737" s="7"/>
    </row>
    <row r="738">
      <c r="A738" s="7"/>
      <c r="B738" s="7"/>
      <c r="C738" s="7"/>
      <c r="D738" s="7"/>
      <c r="E738" s="7"/>
      <c r="F738" s="7"/>
      <c r="G738" s="7"/>
      <c r="H738" s="7"/>
      <c r="I738" s="7"/>
      <c r="J738" s="7"/>
      <c r="K738" s="7"/>
      <c r="L738" s="7"/>
      <c r="M738" s="33"/>
      <c r="N738" s="33"/>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34"/>
      <c r="AX738" s="7"/>
      <c r="AY738" s="7"/>
      <c r="AZ738" s="7"/>
      <c r="BA738" s="7"/>
      <c r="BB738" s="7"/>
      <c r="BC738" s="7"/>
      <c r="BD738" s="7"/>
      <c r="BE738" s="7"/>
      <c r="BF738" s="7"/>
      <c r="BG738" s="35"/>
      <c r="BH738" s="7"/>
      <c r="BI738" s="7"/>
      <c r="BJ738" s="7"/>
      <c r="BK738" s="7"/>
      <c r="BL738" s="7"/>
      <c r="BM738" s="36"/>
      <c r="BN738" s="36"/>
      <c r="BO738" s="7"/>
      <c r="BP738" s="7"/>
      <c r="BQ738" s="7"/>
      <c r="BR738" s="7"/>
      <c r="BS738" s="7"/>
      <c r="BT738" s="7"/>
      <c r="BU738" s="7"/>
      <c r="BV738" s="7"/>
      <c r="BW738" s="7"/>
      <c r="BX738" s="7"/>
      <c r="BY738" s="7"/>
      <c r="BZ738" s="7"/>
      <c r="CA738" s="7"/>
      <c r="CB738" s="7"/>
      <c r="CC738" s="7"/>
      <c r="CD738" s="7"/>
      <c r="CE738" s="7"/>
      <c r="CF738" s="7"/>
      <c r="CG738" s="7"/>
      <c r="CH738" s="7"/>
      <c r="CI738" s="7"/>
      <c r="CJ738" s="7"/>
      <c r="CK738" s="7"/>
      <c r="CL738" s="7"/>
      <c r="CM738" s="7"/>
      <c r="CN738" s="7"/>
      <c r="CO738" s="7"/>
      <c r="CP738" s="7"/>
      <c r="CQ738" s="7"/>
      <c r="CR738" s="7"/>
      <c r="CS738" s="7"/>
      <c r="CT738" s="7"/>
      <c r="CU738" s="7"/>
      <c r="CV738" s="7"/>
      <c r="CW738" s="7"/>
      <c r="CX738" s="7"/>
      <c r="CY738" s="7"/>
      <c r="CZ738" s="7"/>
      <c r="DA738" s="7"/>
      <c r="DB738" s="7"/>
      <c r="DC738" s="7"/>
      <c r="DD738" s="7"/>
      <c r="DE738" s="7"/>
      <c r="DF738" s="7"/>
      <c r="DG738" s="7"/>
      <c r="DH738" s="7"/>
      <c r="DI738" s="7"/>
      <c r="DJ738" s="7"/>
      <c r="DK738" s="7"/>
    </row>
    <row r="739">
      <c r="A739" s="7"/>
      <c r="B739" s="7"/>
      <c r="C739" s="7"/>
      <c r="D739" s="7"/>
      <c r="E739" s="7"/>
      <c r="F739" s="7"/>
      <c r="G739" s="7"/>
      <c r="H739" s="7"/>
      <c r="I739" s="7"/>
      <c r="J739" s="7"/>
      <c r="K739" s="7"/>
      <c r="L739" s="7"/>
      <c r="M739" s="33"/>
      <c r="N739" s="33"/>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34"/>
      <c r="AX739" s="7"/>
      <c r="AY739" s="7"/>
      <c r="AZ739" s="7"/>
      <c r="BA739" s="7"/>
      <c r="BB739" s="7"/>
      <c r="BC739" s="7"/>
      <c r="BD739" s="7"/>
      <c r="BE739" s="7"/>
      <c r="BF739" s="7"/>
      <c r="BG739" s="35"/>
      <c r="BH739" s="7"/>
      <c r="BI739" s="7"/>
      <c r="BJ739" s="7"/>
      <c r="BK739" s="7"/>
      <c r="BL739" s="7"/>
      <c r="BM739" s="36"/>
      <c r="BN739" s="36"/>
      <c r="BO739" s="7"/>
      <c r="BP739" s="7"/>
      <c r="BQ739" s="7"/>
      <c r="BR739" s="7"/>
      <c r="BS739" s="7"/>
      <c r="BT739" s="7"/>
      <c r="BU739" s="7"/>
      <c r="BV739" s="7"/>
      <c r="BW739" s="7"/>
      <c r="BX739" s="7"/>
      <c r="BY739" s="7"/>
      <c r="BZ739" s="7"/>
      <c r="CA739" s="7"/>
      <c r="CB739" s="7"/>
      <c r="CC739" s="7"/>
      <c r="CD739" s="7"/>
      <c r="CE739" s="7"/>
      <c r="CF739" s="7"/>
      <c r="CG739" s="7"/>
      <c r="CH739" s="7"/>
      <c r="CI739" s="7"/>
      <c r="CJ739" s="7"/>
      <c r="CK739" s="7"/>
      <c r="CL739" s="7"/>
      <c r="CM739" s="7"/>
      <c r="CN739" s="7"/>
      <c r="CO739" s="7"/>
      <c r="CP739" s="7"/>
      <c r="CQ739" s="7"/>
      <c r="CR739" s="7"/>
      <c r="CS739" s="7"/>
      <c r="CT739" s="7"/>
      <c r="CU739" s="7"/>
      <c r="CV739" s="7"/>
      <c r="CW739" s="7"/>
      <c r="CX739" s="7"/>
      <c r="CY739" s="7"/>
      <c r="CZ739" s="7"/>
      <c r="DA739" s="7"/>
      <c r="DB739" s="7"/>
      <c r="DC739" s="7"/>
      <c r="DD739" s="7"/>
      <c r="DE739" s="7"/>
      <c r="DF739" s="7"/>
      <c r="DG739" s="7"/>
      <c r="DH739" s="7"/>
      <c r="DI739" s="7"/>
      <c r="DJ739" s="7"/>
      <c r="DK739" s="7"/>
    </row>
    <row r="740">
      <c r="A740" s="7"/>
      <c r="B740" s="7"/>
      <c r="C740" s="7"/>
      <c r="D740" s="7"/>
      <c r="E740" s="7"/>
      <c r="F740" s="7"/>
      <c r="G740" s="7"/>
      <c r="H740" s="7"/>
      <c r="I740" s="7"/>
      <c r="J740" s="7"/>
      <c r="K740" s="7"/>
      <c r="L740" s="7"/>
      <c r="M740" s="33"/>
      <c r="N740" s="33"/>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34"/>
      <c r="AX740" s="7"/>
      <c r="AY740" s="7"/>
      <c r="AZ740" s="7"/>
      <c r="BA740" s="7"/>
      <c r="BB740" s="7"/>
      <c r="BC740" s="7"/>
      <c r="BD740" s="7"/>
      <c r="BE740" s="7"/>
      <c r="BF740" s="7"/>
      <c r="BG740" s="35"/>
      <c r="BH740" s="7"/>
      <c r="BI740" s="7"/>
      <c r="BJ740" s="7"/>
      <c r="BK740" s="7"/>
      <c r="BL740" s="7"/>
      <c r="BM740" s="36"/>
      <c r="BN740" s="36"/>
      <c r="BO740" s="7"/>
      <c r="BP740" s="7"/>
      <c r="BQ740" s="7"/>
      <c r="BR740" s="7"/>
      <c r="BS740" s="7"/>
      <c r="BT740" s="7"/>
      <c r="BU740" s="7"/>
      <c r="BV740" s="7"/>
      <c r="BW740" s="7"/>
      <c r="BX740" s="7"/>
      <c r="BY740" s="7"/>
      <c r="BZ740" s="7"/>
      <c r="CA740" s="7"/>
      <c r="CB740" s="7"/>
      <c r="CC740" s="7"/>
      <c r="CD740" s="7"/>
      <c r="CE740" s="7"/>
      <c r="CF740" s="7"/>
      <c r="CG740" s="7"/>
      <c r="CH740" s="7"/>
      <c r="CI740" s="7"/>
      <c r="CJ740" s="7"/>
      <c r="CK740" s="7"/>
      <c r="CL740" s="7"/>
      <c r="CM740" s="7"/>
      <c r="CN740" s="7"/>
      <c r="CO740" s="7"/>
      <c r="CP740" s="7"/>
      <c r="CQ740" s="7"/>
      <c r="CR740" s="7"/>
      <c r="CS740" s="7"/>
      <c r="CT740" s="7"/>
      <c r="CU740" s="7"/>
      <c r="CV740" s="7"/>
      <c r="CW740" s="7"/>
      <c r="CX740" s="7"/>
      <c r="CY740" s="7"/>
      <c r="CZ740" s="7"/>
      <c r="DA740" s="7"/>
      <c r="DB740" s="7"/>
      <c r="DC740" s="7"/>
      <c r="DD740" s="7"/>
      <c r="DE740" s="7"/>
      <c r="DF740" s="7"/>
      <c r="DG740" s="7"/>
      <c r="DH740" s="7"/>
      <c r="DI740" s="7"/>
      <c r="DJ740" s="7"/>
      <c r="DK740" s="7"/>
    </row>
    <row r="741">
      <c r="A741" s="7"/>
      <c r="B741" s="7"/>
      <c r="C741" s="7"/>
      <c r="D741" s="7"/>
      <c r="E741" s="7"/>
      <c r="F741" s="7"/>
      <c r="G741" s="7"/>
      <c r="H741" s="7"/>
      <c r="I741" s="7"/>
      <c r="J741" s="7"/>
      <c r="K741" s="7"/>
      <c r="L741" s="7"/>
      <c r="M741" s="33"/>
      <c r="N741" s="33"/>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34"/>
      <c r="AX741" s="7"/>
      <c r="AY741" s="7"/>
      <c r="AZ741" s="7"/>
      <c r="BA741" s="7"/>
      <c r="BB741" s="7"/>
      <c r="BC741" s="7"/>
      <c r="BD741" s="7"/>
      <c r="BE741" s="7"/>
      <c r="BF741" s="7"/>
      <c r="BG741" s="35"/>
      <c r="BH741" s="7"/>
      <c r="BI741" s="7"/>
      <c r="BJ741" s="7"/>
      <c r="BK741" s="7"/>
      <c r="BL741" s="7"/>
      <c r="BM741" s="36"/>
      <c r="BN741" s="36"/>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row>
    <row r="742">
      <c r="A742" s="7"/>
      <c r="B742" s="7"/>
      <c r="C742" s="7"/>
      <c r="D742" s="7"/>
      <c r="E742" s="7"/>
      <c r="F742" s="7"/>
      <c r="G742" s="7"/>
      <c r="H742" s="7"/>
      <c r="I742" s="7"/>
      <c r="J742" s="7"/>
      <c r="K742" s="7"/>
      <c r="L742" s="7"/>
      <c r="M742" s="33"/>
      <c r="N742" s="33"/>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34"/>
      <c r="AX742" s="7"/>
      <c r="AY742" s="7"/>
      <c r="AZ742" s="7"/>
      <c r="BA742" s="7"/>
      <c r="BB742" s="7"/>
      <c r="BC742" s="7"/>
      <c r="BD742" s="7"/>
      <c r="BE742" s="7"/>
      <c r="BF742" s="7"/>
      <c r="BG742" s="35"/>
      <c r="BH742" s="7"/>
      <c r="BI742" s="7"/>
      <c r="BJ742" s="7"/>
      <c r="BK742" s="7"/>
      <c r="BL742" s="7"/>
      <c r="BM742" s="36"/>
      <c r="BN742" s="36"/>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row>
    <row r="743">
      <c r="A743" s="7"/>
      <c r="B743" s="7"/>
      <c r="C743" s="7"/>
      <c r="D743" s="7"/>
      <c r="E743" s="7"/>
      <c r="F743" s="7"/>
      <c r="G743" s="7"/>
      <c r="H743" s="7"/>
      <c r="I743" s="7"/>
      <c r="J743" s="7"/>
      <c r="K743" s="7"/>
      <c r="L743" s="7"/>
      <c r="M743" s="33"/>
      <c r="N743" s="33"/>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34"/>
      <c r="AX743" s="7"/>
      <c r="AY743" s="7"/>
      <c r="AZ743" s="7"/>
      <c r="BA743" s="7"/>
      <c r="BB743" s="7"/>
      <c r="BC743" s="7"/>
      <c r="BD743" s="7"/>
      <c r="BE743" s="7"/>
      <c r="BF743" s="7"/>
      <c r="BG743" s="35"/>
      <c r="BH743" s="7"/>
      <c r="BI743" s="7"/>
      <c r="BJ743" s="7"/>
      <c r="BK743" s="7"/>
      <c r="BL743" s="7"/>
      <c r="BM743" s="36"/>
      <c r="BN743" s="36"/>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row>
    <row r="744">
      <c r="A744" s="7"/>
      <c r="B744" s="7"/>
      <c r="C744" s="7"/>
      <c r="D744" s="7"/>
      <c r="E744" s="7"/>
      <c r="F744" s="7"/>
      <c r="G744" s="7"/>
      <c r="H744" s="7"/>
      <c r="I744" s="7"/>
      <c r="J744" s="7"/>
      <c r="K744" s="7"/>
      <c r="L744" s="7"/>
      <c r="M744" s="33"/>
      <c r="N744" s="33"/>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34"/>
      <c r="AX744" s="7"/>
      <c r="AY744" s="7"/>
      <c r="AZ744" s="7"/>
      <c r="BA744" s="7"/>
      <c r="BB744" s="7"/>
      <c r="BC744" s="7"/>
      <c r="BD744" s="7"/>
      <c r="BE744" s="7"/>
      <c r="BF744" s="7"/>
      <c r="BG744" s="35"/>
      <c r="BH744" s="7"/>
      <c r="BI744" s="7"/>
      <c r="BJ744" s="7"/>
      <c r="BK744" s="7"/>
      <c r="BL744" s="7"/>
      <c r="BM744" s="36"/>
      <c r="BN744" s="36"/>
      <c r="BO744" s="7"/>
      <c r="BP744" s="7"/>
      <c r="BQ744" s="7"/>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7"/>
      <c r="CQ744" s="7"/>
      <c r="CR744" s="7"/>
      <c r="CS744" s="7"/>
      <c r="CT744" s="7"/>
      <c r="CU744" s="7"/>
      <c r="CV744" s="7"/>
      <c r="CW744" s="7"/>
      <c r="CX744" s="7"/>
      <c r="CY744" s="7"/>
      <c r="CZ744" s="7"/>
      <c r="DA744" s="7"/>
      <c r="DB744" s="7"/>
      <c r="DC744" s="7"/>
      <c r="DD744" s="7"/>
      <c r="DE744" s="7"/>
      <c r="DF744" s="7"/>
      <c r="DG744" s="7"/>
      <c r="DH744" s="7"/>
      <c r="DI744" s="7"/>
      <c r="DJ744" s="7"/>
      <c r="DK744" s="7"/>
    </row>
    <row r="745">
      <c r="A745" s="7"/>
      <c r="B745" s="7"/>
      <c r="C745" s="7"/>
      <c r="D745" s="7"/>
      <c r="E745" s="7"/>
      <c r="F745" s="7"/>
      <c r="G745" s="7"/>
      <c r="H745" s="7"/>
      <c r="I745" s="7"/>
      <c r="J745" s="7"/>
      <c r="K745" s="7"/>
      <c r="L745" s="7"/>
      <c r="M745" s="33"/>
      <c r="N745" s="33"/>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34"/>
      <c r="AX745" s="7"/>
      <c r="AY745" s="7"/>
      <c r="AZ745" s="7"/>
      <c r="BA745" s="7"/>
      <c r="BB745" s="7"/>
      <c r="BC745" s="7"/>
      <c r="BD745" s="7"/>
      <c r="BE745" s="7"/>
      <c r="BF745" s="7"/>
      <c r="BG745" s="35"/>
      <c r="BH745" s="7"/>
      <c r="BI745" s="7"/>
      <c r="BJ745" s="7"/>
      <c r="BK745" s="7"/>
      <c r="BL745" s="7"/>
      <c r="BM745" s="36"/>
      <c r="BN745" s="36"/>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row>
    <row r="746">
      <c r="A746" s="7"/>
      <c r="B746" s="7"/>
      <c r="C746" s="7"/>
      <c r="D746" s="7"/>
      <c r="E746" s="7"/>
      <c r="F746" s="7"/>
      <c r="G746" s="7"/>
      <c r="H746" s="7"/>
      <c r="I746" s="7"/>
      <c r="J746" s="7"/>
      <c r="K746" s="7"/>
      <c r="L746" s="7"/>
      <c r="M746" s="33"/>
      <c r="N746" s="33"/>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34"/>
      <c r="AX746" s="7"/>
      <c r="AY746" s="7"/>
      <c r="AZ746" s="7"/>
      <c r="BA746" s="7"/>
      <c r="BB746" s="7"/>
      <c r="BC746" s="7"/>
      <c r="BD746" s="7"/>
      <c r="BE746" s="7"/>
      <c r="BF746" s="7"/>
      <c r="BG746" s="35"/>
      <c r="BH746" s="7"/>
      <c r="BI746" s="7"/>
      <c r="BJ746" s="7"/>
      <c r="BK746" s="7"/>
      <c r="BL746" s="7"/>
      <c r="BM746" s="36"/>
      <c r="BN746" s="36"/>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row>
    <row r="747">
      <c r="A747" s="7"/>
      <c r="B747" s="7"/>
      <c r="C747" s="7"/>
      <c r="D747" s="7"/>
      <c r="E747" s="7"/>
      <c r="F747" s="7"/>
      <c r="G747" s="7"/>
      <c r="H747" s="7"/>
      <c r="I747" s="7"/>
      <c r="J747" s="7"/>
      <c r="K747" s="7"/>
      <c r="L747" s="7"/>
      <c r="M747" s="33"/>
      <c r="N747" s="33"/>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34"/>
      <c r="AX747" s="7"/>
      <c r="AY747" s="7"/>
      <c r="AZ747" s="7"/>
      <c r="BA747" s="7"/>
      <c r="BB747" s="7"/>
      <c r="BC747" s="7"/>
      <c r="BD747" s="7"/>
      <c r="BE747" s="7"/>
      <c r="BF747" s="7"/>
      <c r="BG747" s="35"/>
      <c r="BH747" s="7"/>
      <c r="BI747" s="7"/>
      <c r="BJ747" s="7"/>
      <c r="BK747" s="7"/>
      <c r="BL747" s="7"/>
      <c r="BM747" s="36"/>
      <c r="BN747" s="36"/>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row>
    <row r="748">
      <c r="A748" s="7"/>
      <c r="B748" s="7"/>
      <c r="C748" s="7"/>
      <c r="D748" s="7"/>
      <c r="E748" s="7"/>
      <c r="F748" s="7"/>
      <c r="G748" s="7"/>
      <c r="H748" s="7"/>
      <c r="I748" s="7"/>
      <c r="J748" s="7"/>
      <c r="K748" s="7"/>
      <c r="L748" s="7"/>
      <c r="M748" s="33"/>
      <c r="N748" s="33"/>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34"/>
      <c r="AX748" s="7"/>
      <c r="AY748" s="7"/>
      <c r="AZ748" s="7"/>
      <c r="BA748" s="7"/>
      <c r="BB748" s="7"/>
      <c r="BC748" s="7"/>
      <c r="BD748" s="7"/>
      <c r="BE748" s="7"/>
      <c r="BF748" s="7"/>
      <c r="BG748" s="35"/>
      <c r="BH748" s="7"/>
      <c r="BI748" s="7"/>
      <c r="BJ748" s="7"/>
      <c r="BK748" s="7"/>
      <c r="BL748" s="7"/>
      <c r="BM748" s="36"/>
      <c r="BN748" s="36"/>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row>
    <row r="749">
      <c r="A749" s="7"/>
      <c r="B749" s="7"/>
      <c r="C749" s="7"/>
      <c r="D749" s="7"/>
      <c r="E749" s="7"/>
      <c r="F749" s="7"/>
      <c r="G749" s="7"/>
      <c r="H749" s="7"/>
      <c r="I749" s="7"/>
      <c r="J749" s="7"/>
      <c r="K749" s="7"/>
      <c r="L749" s="7"/>
      <c r="M749" s="33"/>
      <c r="N749" s="33"/>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34"/>
      <c r="AX749" s="7"/>
      <c r="AY749" s="7"/>
      <c r="AZ749" s="7"/>
      <c r="BA749" s="7"/>
      <c r="BB749" s="7"/>
      <c r="BC749" s="7"/>
      <c r="BD749" s="7"/>
      <c r="BE749" s="7"/>
      <c r="BF749" s="7"/>
      <c r="BG749" s="35"/>
      <c r="BH749" s="7"/>
      <c r="BI749" s="7"/>
      <c r="BJ749" s="7"/>
      <c r="BK749" s="7"/>
      <c r="BL749" s="7"/>
      <c r="BM749" s="36"/>
      <c r="BN749" s="36"/>
      <c r="BO749" s="7"/>
      <c r="BP749" s="7"/>
      <c r="BQ749" s="7"/>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7"/>
      <c r="CQ749" s="7"/>
      <c r="CR749" s="7"/>
      <c r="CS749" s="7"/>
      <c r="CT749" s="7"/>
      <c r="CU749" s="7"/>
      <c r="CV749" s="7"/>
      <c r="CW749" s="7"/>
      <c r="CX749" s="7"/>
      <c r="CY749" s="7"/>
      <c r="CZ749" s="7"/>
      <c r="DA749" s="7"/>
      <c r="DB749" s="7"/>
      <c r="DC749" s="7"/>
      <c r="DD749" s="7"/>
      <c r="DE749" s="7"/>
      <c r="DF749" s="7"/>
      <c r="DG749" s="7"/>
      <c r="DH749" s="7"/>
      <c r="DI749" s="7"/>
      <c r="DJ749" s="7"/>
      <c r="DK749" s="7"/>
    </row>
    <row r="750">
      <c r="A750" s="7"/>
      <c r="B750" s="7"/>
      <c r="C750" s="7"/>
      <c r="D750" s="7"/>
      <c r="E750" s="7"/>
      <c r="F750" s="7"/>
      <c r="G750" s="7"/>
      <c r="H750" s="7"/>
      <c r="I750" s="7"/>
      <c r="J750" s="7"/>
      <c r="K750" s="7"/>
      <c r="L750" s="7"/>
      <c r="M750" s="33"/>
      <c r="N750" s="33"/>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34"/>
      <c r="AX750" s="7"/>
      <c r="AY750" s="7"/>
      <c r="AZ750" s="7"/>
      <c r="BA750" s="7"/>
      <c r="BB750" s="7"/>
      <c r="BC750" s="7"/>
      <c r="BD750" s="7"/>
      <c r="BE750" s="7"/>
      <c r="BF750" s="7"/>
      <c r="BG750" s="35"/>
      <c r="BH750" s="7"/>
      <c r="BI750" s="7"/>
      <c r="BJ750" s="7"/>
      <c r="BK750" s="7"/>
      <c r="BL750" s="7"/>
      <c r="BM750" s="36"/>
      <c r="BN750" s="36"/>
      <c r="BO750" s="7"/>
      <c r="BP750" s="7"/>
      <c r="BQ750" s="7"/>
      <c r="BR750" s="7"/>
      <c r="BS750" s="7"/>
      <c r="BT750" s="7"/>
      <c r="BU750" s="7"/>
      <c r="BV750" s="7"/>
      <c r="BW750" s="7"/>
      <c r="BX750" s="7"/>
      <c r="BY750" s="7"/>
      <c r="BZ750" s="7"/>
      <c r="CA750" s="7"/>
      <c r="CB750" s="7"/>
      <c r="CC750" s="7"/>
      <c r="CD750" s="7"/>
      <c r="CE750" s="7"/>
      <c r="CF750" s="7"/>
      <c r="CG750" s="7"/>
      <c r="CH750" s="7"/>
      <c r="CI750" s="7"/>
      <c r="CJ750" s="7"/>
      <c r="CK750" s="7"/>
      <c r="CL750" s="7"/>
      <c r="CM750" s="7"/>
      <c r="CN750" s="7"/>
      <c r="CO750" s="7"/>
      <c r="CP750" s="7"/>
      <c r="CQ750" s="7"/>
      <c r="CR750" s="7"/>
      <c r="CS750" s="7"/>
      <c r="CT750" s="7"/>
      <c r="CU750" s="7"/>
      <c r="CV750" s="7"/>
      <c r="CW750" s="7"/>
      <c r="CX750" s="7"/>
      <c r="CY750" s="7"/>
      <c r="CZ750" s="7"/>
      <c r="DA750" s="7"/>
      <c r="DB750" s="7"/>
      <c r="DC750" s="7"/>
      <c r="DD750" s="7"/>
      <c r="DE750" s="7"/>
      <c r="DF750" s="7"/>
      <c r="DG750" s="7"/>
      <c r="DH750" s="7"/>
      <c r="DI750" s="7"/>
      <c r="DJ750" s="7"/>
      <c r="DK750" s="7"/>
    </row>
    <row r="751">
      <c r="A751" s="7"/>
      <c r="B751" s="7"/>
      <c r="C751" s="7"/>
      <c r="D751" s="7"/>
      <c r="E751" s="7"/>
      <c r="F751" s="7"/>
      <c r="G751" s="7"/>
      <c r="H751" s="7"/>
      <c r="I751" s="7"/>
      <c r="J751" s="7"/>
      <c r="K751" s="7"/>
      <c r="L751" s="7"/>
      <c r="M751" s="33"/>
      <c r="N751" s="33"/>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34"/>
      <c r="AX751" s="7"/>
      <c r="AY751" s="7"/>
      <c r="AZ751" s="7"/>
      <c r="BA751" s="7"/>
      <c r="BB751" s="7"/>
      <c r="BC751" s="7"/>
      <c r="BD751" s="7"/>
      <c r="BE751" s="7"/>
      <c r="BF751" s="7"/>
      <c r="BG751" s="35"/>
      <c r="BH751" s="7"/>
      <c r="BI751" s="7"/>
      <c r="BJ751" s="7"/>
      <c r="BK751" s="7"/>
      <c r="BL751" s="7"/>
      <c r="BM751" s="36"/>
      <c r="BN751" s="36"/>
      <c r="BO751" s="7"/>
      <c r="BP751" s="7"/>
      <c r="BQ751" s="7"/>
      <c r="BR751" s="7"/>
      <c r="BS751" s="7"/>
      <c r="BT751" s="7"/>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row>
    <row r="752">
      <c r="A752" s="7"/>
      <c r="B752" s="7"/>
      <c r="C752" s="7"/>
      <c r="D752" s="7"/>
      <c r="E752" s="7"/>
      <c r="F752" s="7"/>
      <c r="G752" s="7"/>
      <c r="H752" s="7"/>
      <c r="I752" s="7"/>
      <c r="J752" s="7"/>
      <c r="K752" s="7"/>
      <c r="L752" s="7"/>
      <c r="M752" s="33"/>
      <c r="N752" s="33"/>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34"/>
      <c r="AX752" s="7"/>
      <c r="AY752" s="7"/>
      <c r="AZ752" s="7"/>
      <c r="BA752" s="7"/>
      <c r="BB752" s="7"/>
      <c r="BC752" s="7"/>
      <c r="BD752" s="7"/>
      <c r="BE752" s="7"/>
      <c r="BF752" s="7"/>
      <c r="BG752" s="35"/>
      <c r="BH752" s="7"/>
      <c r="BI752" s="7"/>
      <c r="BJ752" s="7"/>
      <c r="BK752" s="7"/>
      <c r="BL752" s="7"/>
      <c r="BM752" s="36"/>
      <c r="BN752" s="36"/>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row>
    <row r="753">
      <c r="A753" s="7"/>
      <c r="B753" s="7"/>
      <c r="C753" s="7"/>
      <c r="D753" s="7"/>
      <c r="E753" s="7"/>
      <c r="F753" s="7"/>
      <c r="G753" s="7"/>
      <c r="H753" s="7"/>
      <c r="I753" s="7"/>
      <c r="J753" s="7"/>
      <c r="K753" s="7"/>
      <c r="L753" s="7"/>
      <c r="M753" s="33"/>
      <c r="N753" s="33"/>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34"/>
      <c r="AX753" s="7"/>
      <c r="AY753" s="7"/>
      <c r="AZ753" s="7"/>
      <c r="BA753" s="7"/>
      <c r="BB753" s="7"/>
      <c r="BC753" s="7"/>
      <c r="BD753" s="7"/>
      <c r="BE753" s="7"/>
      <c r="BF753" s="7"/>
      <c r="BG753" s="35"/>
      <c r="BH753" s="7"/>
      <c r="BI753" s="7"/>
      <c r="BJ753" s="7"/>
      <c r="BK753" s="7"/>
      <c r="BL753" s="7"/>
      <c r="BM753" s="36"/>
      <c r="BN753" s="36"/>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row>
    <row r="754">
      <c r="A754" s="7"/>
      <c r="B754" s="7"/>
      <c r="C754" s="7"/>
      <c r="D754" s="7"/>
      <c r="E754" s="7"/>
      <c r="F754" s="7"/>
      <c r="G754" s="7"/>
      <c r="H754" s="7"/>
      <c r="I754" s="7"/>
      <c r="J754" s="7"/>
      <c r="K754" s="7"/>
      <c r="L754" s="7"/>
      <c r="M754" s="33"/>
      <c r="N754" s="33"/>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34"/>
      <c r="AX754" s="7"/>
      <c r="AY754" s="7"/>
      <c r="AZ754" s="7"/>
      <c r="BA754" s="7"/>
      <c r="BB754" s="7"/>
      <c r="BC754" s="7"/>
      <c r="BD754" s="7"/>
      <c r="BE754" s="7"/>
      <c r="BF754" s="7"/>
      <c r="BG754" s="35"/>
      <c r="BH754" s="7"/>
      <c r="BI754" s="7"/>
      <c r="BJ754" s="7"/>
      <c r="BK754" s="7"/>
      <c r="BL754" s="7"/>
      <c r="BM754" s="36"/>
      <c r="BN754" s="36"/>
      <c r="BO754" s="7"/>
      <c r="BP754" s="7"/>
      <c r="BQ754" s="7"/>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7"/>
      <c r="CQ754" s="7"/>
      <c r="CR754" s="7"/>
      <c r="CS754" s="7"/>
      <c r="CT754" s="7"/>
      <c r="CU754" s="7"/>
      <c r="CV754" s="7"/>
      <c r="CW754" s="7"/>
      <c r="CX754" s="7"/>
      <c r="CY754" s="7"/>
      <c r="CZ754" s="7"/>
      <c r="DA754" s="7"/>
      <c r="DB754" s="7"/>
      <c r="DC754" s="7"/>
      <c r="DD754" s="7"/>
      <c r="DE754" s="7"/>
      <c r="DF754" s="7"/>
      <c r="DG754" s="7"/>
      <c r="DH754" s="7"/>
      <c r="DI754" s="7"/>
      <c r="DJ754" s="7"/>
      <c r="DK754" s="7"/>
    </row>
    <row r="755">
      <c r="A755" s="7"/>
      <c r="B755" s="7"/>
      <c r="C755" s="7"/>
      <c r="D755" s="7"/>
      <c r="E755" s="7"/>
      <c r="F755" s="7"/>
      <c r="G755" s="7"/>
      <c r="H755" s="7"/>
      <c r="I755" s="7"/>
      <c r="J755" s="7"/>
      <c r="K755" s="7"/>
      <c r="L755" s="7"/>
      <c r="M755" s="33"/>
      <c r="N755" s="33"/>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34"/>
      <c r="AX755" s="7"/>
      <c r="AY755" s="7"/>
      <c r="AZ755" s="7"/>
      <c r="BA755" s="7"/>
      <c r="BB755" s="7"/>
      <c r="BC755" s="7"/>
      <c r="BD755" s="7"/>
      <c r="BE755" s="7"/>
      <c r="BF755" s="7"/>
      <c r="BG755" s="35"/>
      <c r="BH755" s="7"/>
      <c r="BI755" s="7"/>
      <c r="BJ755" s="7"/>
      <c r="BK755" s="7"/>
      <c r="BL755" s="7"/>
      <c r="BM755" s="36"/>
      <c r="BN755" s="36"/>
      <c r="BO755" s="7"/>
      <c r="BP755" s="7"/>
      <c r="BQ755" s="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7"/>
      <c r="CQ755" s="7"/>
      <c r="CR755" s="7"/>
      <c r="CS755" s="7"/>
      <c r="CT755" s="7"/>
      <c r="CU755" s="7"/>
      <c r="CV755" s="7"/>
      <c r="CW755" s="7"/>
      <c r="CX755" s="7"/>
      <c r="CY755" s="7"/>
      <c r="CZ755" s="7"/>
      <c r="DA755" s="7"/>
      <c r="DB755" s="7"/>
      <c r="DC755" s="7"/>
      <c r="DD755" s="7"/>
      <c r="DE755" s="7"/>
      <c r="DF755" s="7"/>
      <c r="DG755" s="7"/>
      <c r="DH755" s="7"/>
      <c r="DI755" s="7"/>
      <c r="DJ755" s="7"/>
      <c r="DK755" s="7"/>
    </row>
    <row r="756">
      <c r="A756" s="7"/>
      <c r="B756" s="7"/>
      <c r="C756" s="7"/>
      <c r="D756" s="7"/>
      <c r="E756" s="7"/>
      <c r="F756" s="7"/>
      <c r="G756" s="7"/>
      <c r="H756" s="7"/>
      <c r="I756" s="7"/>
      <c r="J756" s="7"/>
      <c r="K756" s="7"/>
      <c r="L756" s="7"/>
      <c r="M756" s="33"/>
      <c r="N756" s="33"/>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34"/>
      <c r="AX756" s="7"/>
      <c r="AY756" s="7"/>
      <c r="AZ756" s="7"/>
      <c r="BA756" s="7"/>
      <c r="BB756" s="7"/>
      <c r="BC756" s="7"/>
      <c r="BD756" s="7"/>
      <c r="BE756" s="7"/>
      <c r="BF756" s="7"/>
      <c r="BG756" s="35"/>
      <c r="BH756" s="7"/>
      <c r="BI756" s="7"/>
      <c r="BJ756" s="7"/>
      <c r="BK756" s="7"/>
      <c r="BL756" s="7"/>
      <c r="BM756" s="36"/>
      <c r="BN756" s="36"/>
      <c r="BO756" s="7"/>
      <c r="BP756" s="7"/>
      <c r="BQ756" s="7"/>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7"/>
      <c r="CR756" s="7"/>
      <c r="CS756" s="7"/>
      <c r="CT756" s="7"/>
      <c r="CU756" s="7"/>
      <c r="CV756" s="7"/>
      <c r="CW756" s="7"/>
      <c r="CX756" s="7"/>
      <c r="CY756" s="7"/>
      <c r="CZ756" s="7"/>
      <c r="DA756" s="7"/>
      <c r="DB756" s="7"/>
      <c r="DC756" s="7"/>
      <c r="DD756" s="7"/>
      <c r="DE756" s="7"/>
      <c r="DF756" s="7"/>
      <c r="DG756" s="7"/>
      <c r="DH756" s="7"/>
      <c r="DI756" s="7"/>
      <c r="DJ756" s="7"/>
      <c r="DK756" s="7"/>
    </row>
    <row r="757">
      <c r="A757" s="7"/>
      <c r="B757" s="7"/>
      <c r="C757" s="7"/>
      <c r="D757" s="7"/>
      <c r="E757" s="7"/>
      <c r="F757" s="7"/>
      <c r="G757" s="7"/>
      <c r="H757" s="7"/>
      <c r="I757" s="7"/>
      <c r="J757" s="7"/>
      <c r="K757" s="7"/>
      <c r="L757" s="7"/>
      <c r="M757" s="33"/>
      <c r="N757" s="33"/>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34"/>
      <c r="AX757" s="7"/>
      <c r="AY757" s="7"/>
      <c r="AZ757" s="7"/>
      <c r="BA757" s="7"/>
      <c r="BB757" s="7"/>
      <c r="BC757" s="7"/>
      <c r="BD757" s="7"/>
      <c r="BE757" s="7"/>
      <c r="BF757" s="7"/>
      <c r="BG757" s="35"/>
      <c r="BH757" s="7"/>
      <c r="BI757" s="7"/>
      <c r="BJ757" s="7"/>
      <c r="BK757" s="7"/>
      <c r="BL757" s="7"/>
      <c r="BM757" s="36"/>
      <c r="BN757" s="36"/>
      <c r="BO757" s="7"/>
      <c r="BP757" s="7"/>
      <c r="BQ757" s="7"/>
      <c r="BR757" s="7"/>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7"/>
      <c r="CR757" s="7"/>
      <c r="CS757" s="7"/>
      <c r="CT757" s="7"/>
      <c r="CU757" s="7"/>
      <c r="CV757" s="7"/>
      <c r="CW757" s="7"/>
      <c r="CX757" s="7"/>
      <c r="CY757" s="7"/>
      <c r="CZ757" s="7"/>
      <c r="DA757" s="7"/>
      <c r="DB757" s="7"/>
      <c r="DC757" s="7"/>
      <c r="DD757" s="7"/>
      <c r="DE757" s="7"/>
      <c r="DF757" s="7"/>
      <c r="DG757" s="7"/>
      <c r="DH757" s="7"/>
      <c r="DI757" s="7"/>
      <c r="DJ757" s="7"/>
      <c r="DK757" s="7"/>
    </row>
    <row r="758">
      <c r="A758" s="7"/>
      <c r="B758" s="7"/>
      <c r="C758" s="7"/>
      <c r="D758" s="7"/>
      <c r="E758" s="7"/>
      <c r="F758" s="7"/>
      <c r="G758" s="7"/>
      <c r="H758" s="7"/>
      <c r="I758" s="7"/>
      <c r="J758" s="7"/>
      <c r="K758" s="7"/>
      <c r="L758" s="7"/>
      <c r="M758" s="33"/>
      <c r="N758" s="33"/>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34"/>
      <c r="AX758" s="7"/>
      <c r="AY758" s="7"/>
      <c r="AZ758" s="7"/>
      <c r="BA758" s="7"/>
      <c r="BB758" s="7"/>
      <c r="BC758" s="7"/>
      <c r="BD758" s="7"/>
      <c r="BE758" s="7"/>
      <c r="BF758" s="7"/>
      <c r="BG758" s="35"/>
      <c r="BH758" s="7"/>
      <c r="BI758" s="7"/>
      <c r="BJ758" s="7"/>
      <c r="BK758" s="7"/>
      <c r="BL758" s="7"/>
      <c r="BM758" s="36"/>
      <c r="BN758" s="36"/>
      <c r="BO758" s="7"/>
      <c r="BP758" s="7"/>
      <c r="BQ758" s="7"/>
      <c r="BR758" s="7"/>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7"/>
      <c r="CR758" s="7"/>
      <c r="CS758" s="7"/>
      <c r="CT758" s="7"/>
      <c r="CU758" s="7"/>
      <c r="CV758" s="7"/>
      <c r="CW758" s="7"/>
      <c r="CX758" s="7"/>
      <c r="CY758" s="7"/>
      <c r="CZ758" s="7"/>
      <c r="DA758" s="7"/>
      <c r="DB758" s="7"/>
      <c r="DC758" s="7"/>
      <c r="DD758" s="7"/>
      <c r="DE758" s="7"/>
      <c r="DF758" s="7"/>
      <c r="DG758" s="7"/>
      <c r="DH758" s="7"/>
      <c r="DI758" s="7"/>
      <c r="DJ758" s="7"/>
      <c r="DK758" s="7"/>
    </row>
    <row r="759">
      <c r="A759" s="7"/>
      <c r="B759" s="7"/>
      <c r="C759" s="7"/>
      <c r="D759" s="7"/>
      <c r="E759" s="7"/>
      <c r="F759" s="7"/>
      <c r="G759" s="7"/>
      <c r="H759" s="7"/>
      <c r="I759" s="7"/>
      <c r="J759" s="7"/>
      <c r="K759" s="7"/>
      <c r="L759" s="7"/>
      <c r="M759" s="33"/>
      <c r="N759" s="33"/>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34"/>
      <c r="AX759" s="7"/>
      <c r="AY759" s="7"/>
      <c r="AZ759" s="7"/>
      <c r="BA759" s="7"/>
      <c r="BB759" s="7"/>
      <c r="BC759" s="7"/>
      <c r="BD759" s="7"/>
      <c r="BE759" s="7"/>
      <c r="BF759" s="7"/>
      <c r="BG759" s="35"/>
      <c r="BH759" s="7"/>
      <c r="BI759" s="7"/>
      <c r="BJ759" s="7"/>
      <c r="BK759" s="7"/>
      <c r="BL759" s="7"/>
      <c r="BM759" s="36"/>
      <c r="BN759" s="36"/>
      <c r="BO759" s="7"/>
      <c r="BP759" s="7"/>
      <c r="BQ759" s="7"/>
      <c r="BR759" s="7"/>
      <c r="BS759" s="7"/>
      <c r="BT759" s="7"/>
      <c r="BU759" s="7"/>
      <c r="BV759" s="7"/>
      <c r="BW759" s="7"/>
      <c r="BX759" s="7"/>
      <c r="BY759" s="7"/>
      <c r="BZ759" s="7"/>
      <c r="CA759" s="7"/>
      <c r="CB759" s="7"/>
      <c r="CC759" s="7"/>
      <c r="CD759" s="7"/>
      <c r="CE759" s="7"/>
      <c r="CF759" s="7"/>
      <c r="CG759" s="7"/>
      <c r="CH759" s="7"/>
      <c r="CI759" s="7"/>
      <c r="CJ759" s="7"/>
      <c r="CK759" s="7"/>
      <c r="CL759" s="7"/>
      <c r="CM759" s="7"/>
      <c r="CN759" s="7"/>
      <c r="CO759" s="7"/>
      <c r="CP759" s="7"/>
      <c r="CQ759" s="7"/>
      <c r="CR759" s="7"/>
      <c r="CS759" s="7"/>
      <c r="CT759" s="7"/>
      <c r="CU759" s="7"/>
      <c r="CV759" s="7"/>
      <c r="CW759" s="7"/>
      <c r="CX759" s="7"/>
      <c r="CY759" s="7"/>
      <c r="CZ759" s="7"/>
      <c r="DA759" s="7"/>
      <c r="DB759" s="7"/>
      <c r="DC759" s="7"/>
      <c r="DD759" s="7"/>
      <c r="DE759" s="7"/>
      <c r="DF759" s="7"/>
      <c r="DG759" s="7"/>
      <c r="DH759" s="7"/>
      <c r="DI759" s="7"/>
      <c r="DJ759" s="7"/>
      <c r="DK759" s="7"/>
    </row>
    <row r="760">
      <c r="A760" s="7"/>
      <c r="B760" s="7"/>
      <c r="C760" s="7"/>
      <c r="D760" s="7"/>
      <c r="E760" s="7"/>
      <c r="F760" s="7"/>
      <c r="G760" s="7"/>
      <c r="H760" s="7"/>
      <c r="I760" s="7"/>
      <c r="J760" s="7"/>
      <c r="K760" s="7"/>
      <c r="L760" s="7"/>
      <c r="M760" s="33"/>
      <c r="N760" s="33"/>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34"/>
      <c r="AX760" s="7"/>
      <c r="AY760" s="7"/>
      <c r="AZ760" s="7"/>
      <c r="BA760" s="7"/>
      <c r="BB760" s="7"/>
      <c r="BC760" s="7"/>
      <c r="BD760" s="7"/>
      <c r="BE760" s="7"/>
      <c r="BF760" s="7"/>
      <c r="BG760" s="35"/>
      <c r="BH760" s="7"/>
      <c r="BI760" s="7"/>
      <c r="BJ760" s="7"/>
      <c r="BK760" s="7"/>
      <c r="BL760" s="7"/>
      <c r="BM760" s="36"/>
      <c r="BN760" s="36"/>
      <c r="BO760" s="7"/>
      <c r="BP760" s="7"/>
      <c r="BQ760" s="7"/>
      <c r="BR760" s="7"/>
      <c r="BS760" s="7"/>
      <c r="BT760" s="7"/>
      <c r="BU760" s="7"/>
      <c r="BV760" s="7"/>
      <c r="BW760" s="7"/>
      <c r="BX760" s="7"/>
      <c r="BY760" s="7"/>
      <c r="BZ760" s="7"/>
      <c r="CA760" s="7"/>
      <c r="CB760" s="7"/>
      <c r="CC760" s="7"/>
      <c r="CD760" s="7"/>
      <c r="CE760" s="7"/>
      <c r="CF760" s="7"/>
      <c r="CG760" s="7"/>
      <c r="CH760" s="7"/>
      <c r="CI760" s="7"/>
      <c r="CJ760" s="7"/>
      <c r="CK760" s="7"/>
      <c r="CL760" s="7"/>
      <c r="CM760" s="7"/>
      <c r="CN760" s="7"/>
      <c r="CO760" s="7"/>
      <c r="CP760" s="7"/>
      <c r="CQ760" s="7"/>
      <c r="CR760" s="7"/>
      <c r="CS760" s="7"/>
      <c r="CT760" s="7"/>
      <c r="CU760" s="7"/>
      <c r="CV760" s="7"/>
      <c r="CW760" s="7"/>
      <c r="CX760" s="7"/>
      <c r="CY760" s="7"/>
      <c r="CZ760" s="7"/>
      <c r="DA760" s="7"/>
      <c r="DB760" s="7"/>
      <c r="DC760" s="7"/>
      <c r="DD760" s="7"/>
      <c r="DE760" s="7"/>
      <c r="DF760" s="7"/>
      <c r="DG760" s="7"/>
      <c r="DH760" s="7"/>
      <c r="DI760" s="7"/>
      <c r="DJ760" s="7"/>
      <c r="DK760" s="7"/>
    </row>
    <row r="761">
      <c r="A761" s="7"/>
      <c r="B761" s="7"/>
      <c r="C761" s="7"/>
      <c r="D761" s="7"/>
      <c r="E761" s="7"/>
      <c r="F761" s="7"/>
      <c r="G761" s="7"/>
      <c r="H761" s="7"/>
      <c r="I761" s="7"/>
      <c r="J761" s="7"/>
      <c r="K761" s="7"/>
      <c r="L761" s="7"/>
      <c r="M761" s="33"/>
      <c r="N761" s="33"/>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34"/>
      <c r="AX761" s="7"/>
      <c r="AY761" s="7"/>
      <c r="AZ761" s="7"/>
      <c r="BA761" s="7"/>
      <c r="BB761" s="7"/>
      <c r="BC761" s="7"/>
      <c r="BD761" s="7"/>
      <c r="BE761" s="7"/>
      <c r="BF761" s="7"/>
      <c r="BG761" s="35"/>
      <c r="BH761" s="7"/>
      <c r="BI761" s="7"/>
      <c r="BJ761" s="7"/>
      <c r="BK761" s="7"/>
      <c r="BL761" s="7"/>
      <c r="BM761" s="36"/>
      <c r="BN761" s="36"/>
      <c r="BO761" s="7"/>
      <c r="BP761" s="7"/>
      <c r="BQ761" s="7"/>
      <c r="BR761" s="7"/>
      <c r="BS761" s="7"/>
      <c r="BT761" s="7"/>
      <c r="BU761" s="7"/>
      <c r="BV761" s="7"/>
      <c r="BW761" s="7"/>
      <c r="BX761" s="7"/>
      <c r="BY761" s="7"/>
      <c r="BZ761" s="7"/>
      <c r="CA761" s="7"/>
      <c r="CB761" s="7"/>
      <c r="CC761" s="7"/>
      <c r="CD761" s="7"/>
      <c r="CE761" s="7"/>
      <c r="CF761" s="7"/>
      <c r="CG761" s="7"/>
      <c r="CH761" s="7"/>
      <c r="CI761" s="7"/>
      <c r="CJ761" s="7"/>
      <c r="CK761" s="7"/>
      <c r="CL761" s="7"/>
      <c r="CM761" s="7"/>
      <c r="CN761" s="7"/>
      <c r="CO761" s="7"/>
      <c r="CP761" s="7"/>
      <c r="CQ761" s="7"/>
      <c r="CR761" s="7"/>
      <c r="CS761" s="7"/>
      <c r="CT761" s="7"/>
      <c r="CU761" s="7"/>
      <c r="CV761" s="7"/>
      <c r="CW761" s="7"/>
      <c r="CX761" s="7"/>
      <c r="CY761" s="7"/>
      <c r="CZ761" s="7"/>
      <c r="DA761" s="7"/>
      <c r="DB761" s="7"/>
      <c r="DC761" s="7"/>
      <c r="DD761" s="7"/>
      <c r="DE761" s="7"/>
      <c r="DF761" s="7"/>
      <c r="DG761" s="7"/>
      <c r="DH761" s="7"/>
      <c r="DI761" s="7"/>
      <c r="DJ761" s="7"/>
      <c r="DK761" s="7"/>
    </row>
    <row r="762">
      <c r="A762" s="7"/>
      <c r="B762" s="7"/>
      <c r="C762" s="7"/>
      <c r="D762" s="7"/>
      <c r="E762" s="7"/>
      <c r="F762" s="7"/>
      <c r="G762" s="7"/>
      <c r="H762" s="7"/>
      <c r="I762" s="7"/>
      <c r="J762" s="7"/>
      <c r="K762" s="7"/>
      <c r="L762" s="7"/>
      <c r="M762" s="33"/>
      <c r="N762" s="33"/>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34"/>
      <c r="AX762" s="7"/>
      <c r="AY762" s="7"/>
      <c r="AZ762" s="7"/>
      <c r="BA762" s="7"/>
      <c r="BB762" s="7"/>
      <c r="BC762" s="7"/>
      <c r="BD762" s="7"/>
      <c r="BE762" s="7"/>
      <c r="BF762" s="7"/>
      <c r="BG762" s="35"/>
      <c r="BH762" s="7"/>
      <c r="BI762" s="7"/>
      <c r="BJ762" s="7"/>
      <c r="BK762" s="7"/>
      <c r="BL762" s="7"/>
      <c r="BM762" s="36"/>
      <c r="BN762" s="36"/>
      <c r="BO762" s="7"/>
      <c r="BP762" s="7"/>
      <c r="BQ762" s="7"/>
      <c r="BR762" s="7"/>
      <c r="BS762" s="7"/>
      <c r="BT762" s="7"/>
      <c r="BU762" s="7"/>
      <c r="BV762" s="7"/>
      <c r="BW762" s="7"/>
      <c r="BX762" s="7"/>
      <c r="BY762" s="7"/>
      <c r="BZ762" s="7"/>
      <c r="CA762" s="7"/>
      <c r="CB762" s="7"/>
      <c r="CC762" s="7"/>
      <c r="CD762" s="7"/>
      <c r="CE762" s="7"/>
      <c r="CF762" s="7"/>
      <c r="CG762" s="7"/>
      <c r="CH762" s="7"/>
      <c r="CI762" s="7"/>
      <c r="CJ762" s="7"/>
      <c r="CK762" s="7"/>
      <c r="CL762" s="7"/>
      <c r="CM762" s="7"/>
      <c r="CN762" s="7"/>
      <c r="CO762" s="7"/>
      <c r="CP762" s="7"/>
      <c r="CQ762" s="7"/>
      <c r="CR762" s="7"/>
      <c r="CS762" s="7"/>
      <c r="CT762" s="7"/>
      <c r="CU762" s="7"/>
      <c r="CV762" s="7"/>
      <c r="CW762" s="7"/>
      <c r="CX762" s="7"/>
      <c r="CY762" s="7"/>
      <c r="CZ762" s="7"/>
      <c r="DA762" s="7"/>
      <c r="DB762" s="7"/>
      <c r="DC762" s="7"/>
      <c r="DD762" s="7"/>
      <c r="DE762" s="7"/>
      <c r="DF762" s="7"/>
      <c r="DG762" s="7"/>
      <c r="DH762" s="7"/>
      <c r="DI762" s="7"/>
      <c r="DJ762" s="7"/>
      <c r="DK762" s="7"/>
    </row>
    <row r="763">
      <c r="A763" s="7"/>
      <c r="B763" s="7"/>
      <c r="C763" s="7"/>
      <c r="D763" s="7"/>
      <c r="E763" s="7"/>
      <c r="F763" s="7"/>
      <c r="G763" s="7"/>
      <c r="H763" s="7"/>
      <c r="I763" s="7"/>
      <c r="J763" s="7"/>
      <c r="K763" s="7"/>
      <c r="L763" s="7"/>
      <c r="M763" s="33"/>
      <c r="N763" s="33"/>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34"/>
      <c r="AX763" s="7"/>
      <c r="AY763" s="7"/>
      <c r="AZ763" s="7"/>
      <c r="BA763" s="7"/>
      <c r="BB763" s="7"/>
      <c r="BC763" s="7"/>
      <c r="BD763" s="7"/>
      <c r="BE763" s="7"/>
      <c r="BF763" s="7"/>
      <c r="BG763" s="35"/>
      <c r="BH763" s="7"/>
      <c r="BI763" s="7"/>
      <c r="BJ763" s="7"/>
      <c r="BK763" s="7"/>
      <c r="BL763" s="7"/>
      <c r="BM763" s="36"/>
      <c r="BN763" s="36"/>
      <c r="BO763" s="7"/>
      <c r="BP763" s="7"/>
      <c r="BQ763" s="7"/>
      <c r="BR763" s="7"/>
      <c r="BS763" s="7"/>
      <c r="BT763" s="7"/>
      <c r="BU763" s="7"/>
      <c r="BV763" s="7"/>
      <c r="BW763" s="7"/>
      <c r="BX763" s="7"/>
      <c r="BY763" s="7"/>
      <c r="BZ763" s="7"/>
      <c r="CA763" s="7"/>
      <c r="CB763" s="7"/>
      <c r="CC763" s="7"/>
      <c r="CD763" s="7"/>
      <c r="CE763" s="7"/>
      <c r="CF763" s="7"/>
      <c r="CG763" s="7"/>
      <c r="CH763" s="7"/>
      <c r="CI763" s="7"/>
      <c r="CJ763" s="7"/>
      <c r="CK763" s="7"/>
      <c r="CL763" s="7"/>
      <c r="CM763" s="7"/>
      <c r="CN763" s="7"/>
      <c r="CO763" s="7"/>
      <c r="CP763" s="7"/>
      <c r="CQ763" s="7"/>
      <c r="CR763" s="7"/>
      <c r="CS763" s="7"/>
      <c r="CT763" s="7"/>
      <c r="CU763" s="7"/>
      <c r="CV763" s="7"/>
      <c r="CW763" s="7"/>
      <c r="CX763" s="7"/>
      <c r="CY763" s="7"/>
      <c r="CZ763" s="7"/>
      <c r="DA763" s="7"/>
      <c r="DB763" s="7"/>
      <c r="DC763" s="7"/>
      <c r="DD763" s="7"/>
      <c r="DE763" s="7"/>
      <c r="DF763" s="7"/>
      <c r="DG763" s="7"/>
      <c r="DH763" s="7"/>
      <c r="DI763" s="7"/>
      <c r="DJ763" s="7"/>
      <c r="DK763" s="7"/>
    </row>
    <row r="764">
      <c r="A764" s="7"/>
      <c r="B764" s="7"/>
      <c r="C764" s="7"/>
      <c r="D764" s="7"/>
      <c r="E764" s="7"/>
      <c r="F764" s="7"/>
      <c r="G764" s="7"/>
      <c r="H764" s="7"/>
      <c r="I764" s="7"/>
      <c r="J764" s="7"/>
      <c r="K764" s="7"/>
      <c r="L764" s="7"/>
      <c r="M764" s="33"/>
      <c r="N764" s="33"/>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34"/>
      <c r="AX764" s="7"/>
      <c r="AY764" s="7"/>
      <c r="AZ764" s="7"/>
      <c r="BA764" s="7"/>
      <c r="BB764" s="7"/>
      <c r="BC764" s="7"/>
      <c r="BD764" s="7"/>
      <c r="BE764" s="7"/>
      <c r="BF764" s="7"/>
      <c r="BG764" s="35"/>
      <c r="BH764" s="7"/>
      <c r="BI764" s="7"/>
      <c r="BJ764" s="7"/>
      <c r="BK764" s="7"/>
      <c r="BL764" s="7"/>
      <c r="BM764" s="36"/>
      <c r="BN764" s="36"/>
      <c r="BO764" s="7"/>
      <c r="BP764" s="7"/>
      <c r="BQ764" s="7"/>
      <c r="BR764" s="7"/>
      <c r="BS764" s="7"/>
      <c r="BT764" s="7"/>
      <c r="BU764" s="7"/>
      <c r="BV764" s="7"/>
      <c r="BW764" s="7"/>
      <c r="BX764" s="7"/>
      <c r="BY764" s="7"/>
      <c r="BZ764" s="7"/>
      <c r="CA764" s="7"/>
      <c r="CB764" s="7"/>
      <c r="CC764" s="7"/>
      <c r="CD764" s="7"/>
      <c r="CE764" s="7"/>
      <c r="CF764" s="7"/>
      <c r="CG764" s="7"/>
      <c r="CH764" s="7"/>
      <c r="CI764" s="7"/>
      <c r="CJ764" s="7"/>
      <c r="CK764" s="7"/>
      <c r="CL764" s="7"/>
      <c r="CM764" s="7"/>
      <c r="CN764" s="7"/>
      <c r="CO764" s="7"/>
      <c r="CP764" s="7"/>
      <c r="CQ764" s="7"/>
      <c r="CR764" s="7"/>
      <c r="CS764" s="7"/>
      <c r="CT764" s="7"/>
      <c r="CU764" s="7"/>
      <c r="CV764" s="7"/>
      <c r="CW764" s="7"/>
      <c r="CX764" s="7"/>
      <c r="CY764" s="7"/>
      <c r="CZ764" s="7"/>
      <c r="DA764" s="7"/>
      <c r="DB764" s="7"/>
      <c r="DC764" s="7"/>
      <c r="DD764" s="7"/>
      <c r="DE764" s="7"/>
      <c r="DF764" s="7"/>
      <c r="DG764" s="7"/>
      <c r="DH764" s="7"/>
      <c r="DI764" s="7"/>
      <c r="DJ764" s="7"/>
      <c r="DK764" s="7"/>
    </row>
    <row r="765">
      <c r="A765" s="7"/>
      <c r="B765" s="7"/>
      <c r="C765" s="7"/>
      <c r="D765" s="7"/>
      <c r="E765" s="7"/>
      <c r="F765" s="7"/>
      <c r="G765" s="7"/>
      <c r="H765" s="7"/>
      <c r="I765" s="7"/>
      <c r="J765" s="7"/>
      <c r="K765" s="7"/>
      <c r="L765" s="7"/>
      <c r="M765" s="33"/>
      <c r="N765" s="33"/>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34"/>
      <c r="AX765" s="7"/>
      <c r="AY765" s="7"/>
      <c r="AZ765" s="7"/>
      <c r="BA765" s="7"/>
      <c r="BB765" s="7"/>
      <c r="BC765" s="7"/>
      <c r="BD765" s="7"/>
      <c r="BE765" s="7"/>
      <c r="BF765" s="7"/>
      <c r="BG765" s="35"/>
      <c r="BH765" s="7"/>
      <c r="BI765" s="7"/>
      <c r="BJ765" s="7"/>
      <c r="BK765" s="7"/>
      <c r="BL765" s="7"/>
      <c r="BM765" s="36"/>
      <c r="BN765" s="36"/>
      <c r="BO765" s="7"/>
      <c r="BP765" s="7"/>
      <c r="BQ765" s="7"/>
      <c r="BR765" s="7"/>
      <c r="BS765" s="7"/>
      <c r="BT765" s="7"/>
      <c r="BU765" s="7"/>
      <c r="BV765" s="7"/>
      <c r="BW765" s="7"/>
      <c r="BX765" s="7"/>
      <c r="BY765" s="7"/>
      <c r="BZ765" s="7"/>
      <c r="CA765" s="7"/>
      <c r="CB765" s="7"/>
      <c r="CC765" s="7"/>
      <c r="CD765" s="7"/>
      <c r="CE765" s="7"/>
      <c r="CF765" s="7"/>
      <c r="CG765" s="7"/>
      <c r="CH765" s="7"/>
      <c r="CI765" s="7"/>
      <c r="CJ765" s="7"/>
      <c r="CK765" s="7"/>
      <c r="CL765" s="7"/>
      <c r="CM765" s="7"/>
      <c r="CN765" s="7"/>
      <c r="CO765" s="7"/>
      <c r="CP765" s="7"/>
      <c r="CQ765" s="7"/>
      <c r="CR765" s="7"/>
      <c r="CS765" s="7"/>
      <c r="CT765" s="7"/>
      <c r="CU765" s="7"/>
      <c r="CV765" s="7"/>
      <c r="CW765" s="7"/>
      <c r="CX765" s="7"/>
      <c r="CY765" s="7"/>
      <c r="CZ765" s="7"/>
      <c r="DA765" s="7"/>
      <c r="DB765" s="7"/>
      <c r="DC765" s="7"/>
      <c r="DD765" s="7"/>
      <c r="DE765" s="7"/>
      <c r="DF765" s="7"/>
      <c r="DG765" s="7"/>
      <c r="DH765" s="7"/>
      <c r="DI765" s="7"/>
      <c r="DJ765" s="7"/>
      <c r="DK765" s="7"/>
    </row>
    <row r="766">
      <c r="A766" s="7"/>
      <c r="B766" s="7"/>
      <c r="C766" s="7"/>
      <c r="D766" s="7"/>
      <c r="E766" s="7"/>
      <c r="F766" s="7"/>
      <c r="G766" s="7"/>
      <c r="H766" s="7"/>
      <c r="I766" s="7"/>
      <c r="J766" s="7"/>
      <c r="K766" s="7"/>
      <c r="L766" s="7"/>
      <c r="M766" s="33"/>
      <c r="N766" s="33"/>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34"/>
      <c r="AX766" s="7"/>
      <c r="AY766" s="7"/>
      <c r="AZ766" s="7"/>
      <c r="BA766" s="7"/>
      <c r="BB766" s="7"/>
      <c r="BC766" s="7"/>
      <c r="BD766" s="7"/>
      <c r="BE766" s="7"/>
      <c r="BF766" s="7"/>
      <c r="BG766" s="35"/>
      <c r="BH766" s="7"/>
      <c r="BI766" s="7"/>
      <c r="BJ766" s="7"/>
      <c r="BK766" s="7"/>
      <c r="BL766" s="7"/>
      <c r="BM766" s="36"/>
      <c r="BN766" s="36"/>
      <c r="BO766" s="7"/>
      <c r="BP766" s="7"/>
      <c r="BQ766" s="7"/>
      <c r="BR766" s="7"/>
      <c r="BS766" s="7"/>
      <c r="BT766" s="7"/>
      <c r="BU766" s="7"/>
      <c r="BV766" s="7"/>
      <c r="BW766" s="7"/>
      <c r="BX766" s="7"/>
      <c r="BY766" s="7"/>
      <c r="BZ766" s="7"/>
      <c r="CA766" s="7"/>
      <c r="CB766" s="7"/>
      <c r="CC766" s="7"/>
      <c r="CD766" s="7"/>
      <c r="CE766" s="7"/>
      <c r="CF766" s="7"/>
      <c r="CG766" s="7"/>
      <c r="CH766" s="7"/>
      <c r="CI766" s="7"/>
      <c r="CJ766" s="7"/>
      <c r="CK766" s="7"/>
      <c r="CL766" s="7"/>
      <c r="CM766" s="7"/>
      <c r="CN766" s="7"/>
      <c r="CO766" s="7"/>
      <c r="CP766" s="7"/>
      <c r="CQ766" s="7"/>
      <c r="CR766" s="7"/>
      <c r="CS766" s="7"/>
      <c r="CT766" s="7"/>
      <c r="CU766" s="7"/>
      <c r="CV766" s="7"/>
      <c r="CW766" s="7"/>
      <c r="CX766" s="7"/>
      <c r="CY766" s="7"/>
      <c r="CZ766" s="7"/>
      <c r="DA766" s="7"/>
      <c r="DB766" s="7"/>
      <c r="DC766" s="7"/>
      <c r="DD766" s="7"/>
      <c r="DE766" s="7"/>
      <c r="DF766" s="7"/>
      <c r="DG766" s="7"/>
      <c r="DH766" s="7"/>
      <c r="DI766" s="7"/>
      <c r="DJ766" s="7"/>
      <c r="DK766" s="7"/>
    </row>
    <row r="767">
      <c r="A767" s="7"/>
      <c r="B767" s="7"/>
      <c r="C767" s="7"/>
      <c r="D767" s="7"/>
      <c r="E767" s="7"/>
      <c r="F767" s="7"/>
      <c r="G767" s="7"/>
      <c r="H767" s="7"/>
      <c r="I767" s="7"/>
      <c r="J767" s="7"/>
      <c r="K767" s="7"/>
      <c r="L767" s="7"/>
      <c r="M767" s="33"/>
      <c r="N767" s="33"/>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34"/>
      <c r="AX767" s="7"/>
      <c r="AY767" s="7"/>
      <c r="AZ767" s="7"/>
      <c r="BA767" s="7"/>
      <c r="BB767" s="7"/>
      <c r="BC767" s="7"/>
      <c r="BD767" s="7"/>
      <c r="BE767" s="7"/>
      <c r="BF767" s="7"/>
      <c r="BG767" s="35"/>
      <c r="BH767" s="7"/>
      <c r="BI767" s="7"/>
      <c r="BJ767" s="7"/>
      <c r="BK767" s="7"/>
      <c r="BL767" s="7"/>
      <c r="BM767" s="36"/>
      <c r="BN767" s="36"/>
      <c r="BO767" s="7"/>
      <c r="BP767" s="7"/>
      <c r="BQ767" s="7"/>
      <c r="BR767" s="7"/>
      <c r="BS767" s="7"/>
      <c r="BT767" s="7"/>
      <c r="BU767" s="7"/>
      <c r="BV767" s="7"/>
      <c r="BW767" s="7"/>
      <c r="BX767" s="7"/>
      <c r="BY767" s="7"/>
      <c r="BZ767" s="7"/>
      <c r="CA767" s="7"/>
      <c r="CB767" s="7"/>
      <c r="CC767" s="7"/>
      <c r="CD767" s="7"/>
      <c r="CE767" s="7"/>
      <c r="CF767" s="7"/>
      <c r="CG767" s="7"/>
      <c r="CH767" s="7"/>
      <c r="CI767" s="7"/>
      <c r="CJ767" s="7"/>
      <c r="CK767" s="7"/>
      <c r="CL767" s="7"/>
      <c r="CM767" s="7"/>
      <c r="CN767" s="7"/>
      <c r="CO767" s="7"/>
      <c r="CP767" s="7"/>
      <c r="CQ767" s="7"/>
      <c r="CR767" s="7"/>
      <c r="CS767" s="7"/>
      <c r="CT767" s="7"/>
      <c r="CU767" s="7"/>
      <c r="CV767" s="7"/>
      <c r="CW767" s="7"/>
      <c r="CX767" s="7"/>
      <c r="CY767" s="7"/>
      <c r="CZ767" s="7"/>
      <c r="DA767" s="7"/>
      <c r="DB767" s="7"/>
      <c r="DC767" s="7"/>
      <c r="DD767" s="7"/>
      <c r="DE767" s="7"/>
      <c r="DF767" s="7"/>
      <c r="DG767" s="7"/>
      <c r="DH767" s="7"/>
      <c r="DI767" s="7"/>
      <c r="DJ767" s="7"/>
      <c r="DK767" s="7"/>
    </row>
    <row r="768">
      <c r="A768" s="7"/>
      <c r="B768" s="7"/>
      <c r="C768" s="7"/>
      <c r="D768" s="7"/>
      <c r="E768" s="7"/>
      <c r="F768" s="7"/>
      <c r="G768" s="7"/>
      <c r="H768" s="7"/>
      <c r="I768" s="7"/>
      <c r="J768" s="7"/>
      <c r="K768" s="7"/>
      <c r="L768" s="7"/>
      <c r="M768" s="33"/>
      <c r="N768" s="33"/>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34"/>
      <c r="AX768" s="7"/>
      <c r="AY768" s="7"/>
      <c r="AZ768" s="7"/>
      <c r="BA768" s="7"/>
      <c r="BB768" s="7"/>
      <c r="BC768" s="7"/>
      <c r="BD768" s="7"/>
      <c r="BE768" s="7"/>
      <c r="BF768" s="7"/>
      <c r="BG768" s="35"/>
      <c r="BH768" s="7"/>
      <c r="BI768" s="7"/>
      <c r="BJ768" s="7"/>
      <c r="BK768" s="7"/>
      <c r="BL768" s="7"/>
      <c r="BM768" s="36"/>
      <c r="BN768" s="36"/>
      <c r="BO768" s="7"/>
      <c r="BP768" s="7"/>
      <c r="BQ768" s="7"/>
      <c r="BR768" s="7"/>
      <c r="BS768" s="7"/>
      <c r="BT768" s="7"/>
      <c r="BU768" s="7"/>
      <c r="BV768" s="7"/>
      <c r="BW768" s="7"/>
      <c r="BX768" s="7"/>
      <c r="BY768" s="7"/>
      <c r="BZ768" s="7"/>
      <c r="CA768" s="7"/>
      <c r="CB768" s="7"/>
      <c r="CC768" s="7"/>
      <c r="CD768" s="7"/>
      <c r="CE768" s="7"/>
      <c r="CF768" s="7"/>
      <c r="CG768" s="7"/>
      <c r="CH768" s="7"/>
      <c r="CI768" s="7"/>
      <c r="CJ768" s="7"/>
      <c r="CK768" s="7"/>
      <c r="CL768" s="7"/>
      <c r="CM768" s="7"/>
      <c r="CN768" s="7"/>
      <c r="CO768" s="7"/>
      <c r="CP768" s="7"/>
      <c r="CQ768" s="7"/>
      <c r="CR768" s="7"/>
      <c r="CS768" s="7"/>
      <c r="CT768" s="7"/>
      <c r="CU768" s="7"/>
      <c r="CV768" s="7"/>
      <c r="CW768" s="7"/>
      <c r="CX768" s="7"/>
      <c r="CY768" s="7"/>
      <c r="CZ768" s="7"/>
      <c r="DA768" s="7"/>
      <c r="DB768" s="7"/>
      <c r="DC768" s="7"/>
      <c r="DD768" s="7"/>
      <c r="DE768" s="7"/>
      <c r="DF768" s="7"/>
      <c r="DG768" s="7"/>
      <c r="DH768" s="7"/>
      <c r="DI768" s="7"/>
      <c r="DJ768" s="7"/>
      <c r="DK768" s="7"/>
    </row>
    <row r="769">
      <c r="A769" s="7"/>
      <c r="B769" s="7"/>
      <c r="C769" s="7"/>
      <c r="D769" s="7"/>
      <c r="E769" s="7"/>
      <c r="F769" s="7"/>
      <c r="G769" s="7"/>
      <c r="H769" s="7"/>
      <c r="I769" s="7"/>
      <c r="J769" s="7"/>
      <c r="K769" s="7"/>
      <c r="L769" s="7"/>
      <c r="M769" s="33"/>
      <c r="N769" s="33"/>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34"/>
      <c r="AX769" s="7"/>
      <c r="AY769" s="7"/>
      <c r="AZ769" s="7"/>
      <c r="BA769" s="7"/>
      <c r="BB769" s="7"/>
      <c r="BC769" s="7"/>
      <c r="BD769" s="7"/>
      <c r="BE769" s="7"/>
      <c r="BF769" s="7"/>
      <c r="BG769" s="35"/>
      <c r="BH769" s="7"/>
      <c r="BI769" s="7"/>
      <c r="BJ769" s="7"/>
      <c r="BK769" s="7"/>
      <c r="BL769" s="7"/>
      <c r="BM769" s="36"/>
      <c r="BN769" s="36"/>
      <c r="BO769" s="7"/>
      <c r="BP769" s="7"/>
      <c r="BQ769" s="7"/>
      <c r="BR769" s="7"/>
      <c r="BS769" s="7"/>
      <c r="BT769" s="7"/>
      <c r="BU769" s="7"/>
      <c r="BV769" s="7"/>
      <c r="BW769" s="7"/>
      <c r="BX769" s="7"/>
      <c r="BY769" s="7"/>
      <c r="BZ769" s="7"/>
      <c r="CA769" s="7"/>
      <c r="CB769" s="7"/>
      <c r="CC769" s="7"/>
      <c r="CD769" s="7"/>
      <c r="CE769" s="7"/>
      <c r="CF769" s="7"/>
      <c r="CG769" s="7"/>
      <c r="CH769" s="7"/>
      <c r="CI769" s="7"/>
      <c r="CJ769" s="7"/>
      <c r="CK769" s="7"/>
      <c r="CL769" s="7"/>
      <c r="CM769" s="7"/>
      <c r="CN769" s="7"/>
      <c r="CO769" s="7"/>
      <c r="CP769" s="7"/>
      <c r="CQ769" s="7"/>
      <c r="CR769" s="7"/>
      <c r="CS769" s="7"/>
      <c r="CT769" s="7"/>
      <c r="CU769" s="7"/>
      <c r="CV769" s="7"/>
      <c r="CW769" s="7"/>
      <c r="CX769" s="7"/>
      <c r="CY769" s="7"/>
      <c r="CZ769" s="7"/>
      <c r="DA769" s="7"/>
      <c r="DB769" s="7"/>
      <c r="DC769" s="7"/>
      <c r="DD769" s="7"/>
      <c r="DE769" s="7"/>
      <c r="DF769" s="7"/>
      <c r="DG769" s="7"/>
      <c r="DH769" s="7"/>
      <c r="DI769" s="7"/>
      <c r="DJ769" s="7"/>
      <c r="DK769" s="7"/>
    </row>
    <row r="770">
      <c r="A770" s="7"/>
      <c r="B770" s="7"/>
      <c r="C770" s="7"/>
      <c r="D770" s="7"/>
      <c r="E770" s="7"/>
      <c r="F770" s="7"/>
      <c r="G770" s="7"/>
      <c r="H770" s="7"/>
      <c r="I770" s="7"/>
      <c r="J770" s="7"/>
      <c r="K770" s="7"/>
      <c r="L770" s="7"/>
      <c r="M770" s="33"/>
      <c r="N770" s="33"/>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34"/>
      <c r="AX770" s="7"/>
      <c r="AY770" s="7"/>
      <c r="AZ770" s="7"/>
      <c r="BA770" s="7"/>
      <c r="BB770" s="7"/>
      <c r="BC770" s="7"/>
      <c r="BD770" s="7"/>
      <c r="BE770" s="7"/>
      <c r="BF770" s="7"/>
      <c r="BG770" s="35"/>
      <c r="BH770" s="7"/>
      <c r="BI770" s="7"/>
      <c r="BJ770" s="7"/>
      <c r="BK770" s="7"/>
      <c r="BL770" s="7"/>
      <c r="BM770" s="36"/>
      <c r="BN770" s="36"/>
      <c r="BO770" s="7"/>
      <c r="BP770" s="7"/>
      <c r="BQ770" s="7"/>
      <c r="BR770" s="7"/>
      <c r="BS770" s="7"/>
      <c r="BT770" s="7"/>
      <c r="BU770" s="7"/>
      <c r="BV770" s="7"/>
      <c r="BW770" s="7"/>
      <c r="BX770" s="7"/>
      <c r="BY770" s="7"/>
      <c r="BZ770" s="7"/>
      <c r="CA770" s="7"/>
      <c r="CB770" s="7"/>
      <c r="CC770" s="7"/>
      <c r="CD770" s="7"/>
      <c r="CE770" s="7"/>
      <c r="CF770" s="7"/>
      <c r="CG770" s="7"/>
      <c r="CH770" s="7"/>
      <c r="CI770" s="7"/>
      <c r="CJ770" s="7"/>
      <c r="CK770" s="7"/>
      <c r="CL770" s="7"/>
      <c r="CM770" s="7"/>
      <c r="CN770" s="7"/>
      <c r="CO770" s="7"/>
      <c r="CP770" s="7"/>
      <c r="CQ770" s="7"/>
      <c r="CR770" s="7"/>
      <c r="CS770" s="7"/>
      <c r="CT770" s="7"/>
      <c r="CU770" s="7"/>
      <c r="CV770" s="7"/>
      <c r="CW770" s="7"/>
      <c r="CX770" s="7"/>
      <c r="CY770" s="7"/>
      <c r="CZ770" s="7"/>
      <c r="DA770" s="7"/>
      <c r="DB770" s="7"/>
      <c r="DC770" s="7"/>
      <c r="DD770" s="7"/>
      <c r="DE770" s="7"/>
      <c r="DF770" s="7"/>
      <c r="DG770" s="7"/>
      <c r="DH770" s="7"/>
      <c r="DI770" s="7"/>
      <c r="DJ770" s="7"/>
      <c r="DK770" s="7"/>
    </row>
    <row r="771">
      <c r="A771" s="7"/>
      <c r="B771" s="7"/>
      <c r="C771" s="7"/>
      <c r="D771" s="7"/>
      <c r="E771" s="7"/>
      <c r="F771" s="7"/>
      <c r="G771" s="7"/>
      <c r="H771" s="7"/>
      <c r="I771" s="7"/>
      <c r="J771" s="7"/>
      <c r="K771" s="7"/>
      <c r="L771" s="7"/>
      <c r="M771" s="33"/>
      <c r="N771" s="33"/>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34"/>
      <c r="AX771" s="7"/>
      <c r="AY771" s="7"/>
      <c r="AZ771" s="7"/>
      <c r="BA771" s="7"/>
      <c r="BB771" s="7"/>
      <c r="BC771" s="7"/>
      <c r="BD771" s="7"/>
      <c r="BE771" s="7"/>
      <c r="BF771" s="7"/>
      <c r="BG771" s="35"/>
      <c r="BH771" s="7"/>
      <c r="BI771" s="7"/>
      <c r="BJ771" s="7"/>
      <c r="BK771" s="7"/>
      <c r="BL771" s="7"/>
      <c r="BM771" s="36"/>
      <c r="BN771" s="36"/>
      <c r="BO771" s="7"/>
      <c r="BP771" s="7"/>
      <c r="BQ771" s="7"/>
      <c r="BR771" s="7"/>
      <c r="BS771" s="7"/>
      <c r="BT771" s="7"/>
      <c r="BU771" s="7"/>
      <c r="BV771" s="7"/>
      <c r="BW771" s="7"/>
      <c r="BX771" s="7"/>
      <c r="BY771" s="7"/>
      <c r="BZ771" s="7"/>
      <c r="CA771" s="7"/>
      <c r="CB771" s="7"/>
      <c r="CC771" s="7"/>
      <c r="CD771" s="7"/>
      <c r="CE771" s="7"/>
      <c r="CF771" s="7"/>
      <c r="CG771" s="7"/>
      <c r="CH771" s="7"/>
      <c r="CI771" s="7"/>
      <c r="CJ771" s="7"/>
      <c r="CK771" s="7"/>
      <c r="CL771" s="7"/>
      <c r="CM771" s="7"/>
      <c r="CN771" s="7"/>
      <c r="CO771" s="7"/>
      <c r="CP771" s="7"/>
      <c r="CQ771" s="7"/>
      <c r="CR771" s="7"/>
      <c r="CS771" s="7"/>
      <c r="CT771" s="7"/>
      <c r="CU771" s="7"/>
      <c r="CV771" s="7"/>
      <c r="CW771" s="7"/>
      <c r="CX771" s="7"/>
      <c r="CY771" s="7"/>
      <c r="CZ771" s="7"/>
      <c r="DA771" s="7"/>
      <c r="DB771" s="7"/>
      <c r="DC771" s="7"/>
      <c r="DD771" s="7"/>
      <c r="DE771" s="7"/>
      <c r="DF771" s="7"/>
      <c r="DG771" s="7"/>
      <c r="DH771" s="7"/>
      <c r="DI771" s="7"/>
      <c r="DJ771" s="7"/>
      <c r="DK771" s="7"/>
    </row>
    <row r="772">
      <c r="A772" s="7"/>
      <c r="B772" s="7"/>
      <c r="C772" s="7"/>
      <c r="D772" s="7"/>
      <c r="E772" s="7"/>
      <c r="F772" s="7"/>
      <c r="G772" s="7"/>
      <c r="H772" s="7"/>
      <c r="I772" s="7"/>
      <c r="J772" s="7"/>
      <c r="K772" s="7"/>
      <c r="L772" s="7"/>
      <c r="M772" s="33"/>
      <c r="N772" s="33"/>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34"/>
      <c r="AX772" s="7"/>
      <c r="AY772" s="7"/>
      <c r="AZ772" s="7"/>
      <c r="BA772" s="7"/>
      <c r="BB772" s="7"/>
      <c r="BC772" s="7"/>
      <c r="BD772" s="7"/>
      <c r="BE772" s="7"/>
      <c r="BF772" s="7"/>
      <c r="BG772" s="35"/>
      <c r="BH772" s="7"/>
      <c r="BI772" s="7"/>
      <c r="BJ772" s="7"/>
      <c r="BK772" s="7"/>
      <c r="BL772" s="7"/>
      <c r="BM772" s="36"/>
      <c r="BN772" s="36"/>
      <c r="BO772" s="7"/>
      <c r="BP772" s="7"/>
      <c r="BQ772" s="7"/>
      <c r="BR772" s="7"/>
      <c r="BS772" s="7"/>
      <c r="BT772" s="7"/>
      <c r="BU772" s="7"/>
      <c r="BV772" s="7"/>
      <c r="BW772" s="7"/>
      <c r="BX772" s="7"/>
      <c r="BY772" s="7"/>
      <c r="BZ772" s="7"/>
      <c r="CA772" s="7"/>
      <c r="CB772" s="7"/>
      <c r="CC772" s="7"/>
      <c r="CD772" s="7"/>
      <c r="CE772" s="7"/>
      <c r="CF772" s="7"/>
      <c r="CG772" s="7"/>
      <c r="CH772" s="7"/>
      <c r="CI772" s="7"/>
      <c r="CJ772" s="7"/>
      <c r="CK772" s="7"/>
      <c r="CL772" s="7"/>
      <c r="CM772" s="7"/>
      <c r="CN772" s="7"/>
      <c r="CO772" s="7"/>
      <c r="CP772" s="7"/>
      <c r="CQ772" s="7"/>
      <c r="CR772" s="7"/>
      <c r="CS772" s="7"/>
      <c r="CT772" s="7"/>
      <c r="CU772" s="7"/>
      <c r="CV772" s="7"/>
      <c r="CW772" s="7"/>
      <c r="CX772" s="7"/>
      <c r="CY772" s="7"/>
      <c r="CZ772" s="7"/>
      <c r="DA772" s="7"/>
      <c r="DB772" s="7"/>
      <c r="DC772" s="7"/>
      <c r="DD772" s="7"/>
      <c r="DE772" s="7"/>
      <c r="DF772" s="7"/>
      <c r="DG772" s="7"/>
      <c r="DH772" s="7"/>
      <c r="DI772" s="7"/>
      <c r="DJ772" s="7"/>
      <c r="DK772" s="7"/>
    </row>
    <row r="773">
      <c r="A773" s="7"/>
      <c r="B773" s="7"/>
      <c r="C773" s="7"/>
      <c r="D773" s="7"/>
      <c r="E773" s="7"/>
      <c r="F773" s="7"/>
      <c r="G773" s="7"/>
      <c r="H773" s="7"/>
      <c r="I773" s="7"/>
      <c r="J773" s="7"/>
      <c r="K773" s="7"/>
      <c r="L773" s="7"/>
      <c r="M773" s="33"/>
      <c r="N773" s="33"/>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34"/>
      <c r="AX773" s="7"/>
      <c r="AY773" s="7"/>
      <c r="AZ773" s="7"/>
      <c r="BA773" s="7"/>
      <c r="BB773" s="7"/>
      <c r="BC773" s="7"/>
      <c r="BD773" s="7"/>
      <c r="BE773" s="7"/>
      <c r="BF773" s="7"/>
      <c r="BG773" s="35"/>
      <c r="BH773" s="7"/>
      <c r="BI773" s="7"/>
      <c r="BJ773" s="7"/>
      <c r="BK773" s="7"/>
      <c r="BL773" s="7"/>
      <c r="BM773" s="36"/>
      <c r="BN773" s="36"/>
      <c r="BO773" s="7"/>
      <c r="BP773" s="7"/>
      <c r="BQ773" s="7"/>
      <c r="BR773" s="7"/>
      <c r="BS773" s="7"/>
      <c r="BT773" s="7"/>
      <c r="BU773" s="7"/>
      <c r="BV773" s="7"/>
      <c r="BW773" s="7"/>
      <c r="BX773" s="7"/>
      <c r="BY773" s="7"/>
      <c r="BZ773" s="7"/>
      <c r="CA773" s="7"/>
      <c r="CB773" s="7"/>
      <c r="CC773" s="7"/>
      <c r="CD773" s="7"/>
      <c r="CE773" s="7"/>
      <c r="CF773" s="7"/>
      <c r="CG773" s="7"/>
      <c r="CH773" s="7"/>
      <c r="CI773" s="7"/>
      <c r="CJ773" s="7"/>
      <c r="CK773" s="7"/>
      <c r="CL773" s="7"/>
      <c r="CM773" s="7"/>
      <c r="CN773" s="7"/>
      <c r="CO773" s="7"/>
      <c r="CP773" s="7"/>
      <c r="CQ773" s="7"/>
      <c r="CR773" s="7"/>
      <c r="CS773" s="7"/>
      <c r="CT773" s="7"/>
      <c r="CU773" s="7"/>
      <c r="CV773" s="7"/>
      <c r="CW773" s="7"/>
      <c r="CX773" s="7"/>
      <c r="CY773" s="7"/>
      <c r="CZ773" s="7"/>
      <c r="DA773" s="7"/>
      <c r="DB773" s="7"/>
      <c r="DC773" s="7"/>
      <c r="DD773" s="7"/>
      <c r="DE773" s="7"/>
      <c r="DF773" s="7"/>
      <c r="DG773" s="7"/>
      <c r="DH773" s="7"/>
      <c r="DI773" s="7"/>
      <c r="DJ773" s="7"/>
      <c r="DK773" s="7"/>
    </row>
    <row r="774">
      <c r="A774" s="7"/>
      <c r="B774" s="7"/>
      <c r="C774" s="7"/>
      <c r="D774" s="7"/>
      <c r="E774" s="7"/>
      <c r="F774" s="7"/>
      <c r="G774" s="7"/>
      <c r="H774" s="7"/>
      <c r="I774" s="7"/>
      <c r="J774" s="7"/>
      <c r="K774" s="7"/>
      <c r="L774" s="7"/>
      <c r="M774" s="33"/>
      <c r="N774" s="33"/>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34"/>
      <c r="AX774" s="7"/>
      <c r="AY774" s="7"/>
      <c r="AZ774" s="7"/>
      <c r="BA774" s="7"/>
      <c r="BB774" s="7"/>
      <c r="BC774" s="7"/>
      <c r="BD774" s="7"/>
      <c r="BE774" s="7"/>
      <c r="BF774" s="7"/>
      <c r="BG774" s="35"/>
      <c r="BH774" s="7"/>
      <c r="BI774" s="7"/>
      <c r="BJ774" s="7"/>
      <c r="BK774" s="7"/>
      <c r="BL774" s="7"/>
      <c r="BM774" s="36"/>
      <c r="BN774" s="36"/>
      <c r="BO774" s="7"/>
      <c r="BP774" s="7"/>
      <c r="BQ774" s="7"/>
      <c r="BR774" s="7"/>
      <c r="BS774" s="7"/>
      <c r="BT774" s="7"/>
      <c r="BU774" s="7"/>
      <c r="BV774" s="7"/>
      <c r="BW774" s="7"/>
      <c r="BX774" s="7"/>
      <c r="BY774" s="7"/>
      <c r="BZ774" s="7"/>
      <c r="CA774" s="7"/>
      <c r="CB774" s="7"/>
      <c r="CC774" s="7"/>
      <c r="CD774" s="7"/>
      <c r="CE774" s="7"/>
      <c r="CF774" s="7"/>
      <c r="CG774" s="7"/>
      <c r="CH774" s="7"/>
      <c r="CI774" s="7"/>
      <c r="CJ774" s="7"/>
      <c r="CK774" s="7"/>
      <c r="CL774" s="7"/>
      <c r="CM774" s="7"/>
      <c r="CN774" s="7"/>
      <c r="CO774" s="7"/>
      <c r="CP774" s="7"/>
      <c r="CQ774" s="7"/>
      <c r="CR774" s="7"/>
      <c r="CS774" s="7"/>
      <c r="CT774" s="7"/>
      <c r="CU774" s="7"/>
      <c r="CV774" s="7"/>
      <c r="CW774" s="7"/>
      <c r="CX774" s="7"/>
      <c r="CY774" s="7"/>
      <c r="CZ774" s="7"/>
      <c r="DA774" s="7"/>
      <c r="DB774" s="7"/>
      <c r="DC774" s="7"/>
      <c r="DD774" s="7"/>
      <c r="DE774" s="7"/>
      <c r="DF774" s="7"/>
      <c r="DG774" s="7"/>
      <c r="DH774" s="7"/>
      <c r="DI774" s="7"/>
      <c r="DJ774" s="7"/>
      <c r="DK774" s="7"/>
    </row>
    <row r="775">
      <c r="A775" s="7"/>
      <c r="B775" s="7"/>
      <c r="C775" s="7"/>
      <c r="D775" s="7"/>
      <c r="E775" s="7"/>
      <c r="F775" s="7"/>
      <c r="G775" s="7"/>
      <c r="H775" s="7"/>
      <c r="I775" s="7"/>
      <c r="J775" s="7"/>
      <c r="K775" s="7"/>
      <c r="L775" s="7"/>
      <c r="M775" s="33"/>
      <c r="N775" s="33"/>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34"/>
      <c r="AX775" s="7"/>
      <c r="AY775" s="7"/>
      <c r="AZ775" s="7"/>
      <c r="BA775" s="7"/>
      <c r="BB775" s="7"/>
      <c r="BC775" s="7"/>
      <c r="BD775" s="7"/>
      <c r="BE775" s="7"/>
      <c r="BF775" s="7"/>
      <c r="BG775" s="35"/>
      <c r="BH775" s="7"/>
      <c r="BI775" s="7"/>
      <c r="BJ775" s="7"/>
      <c r="BK775" s="7"/>
      <c r="BL775" s="7"/>
      <c r="BM775" s="36"/>
      <c r="BN775" s="36"/>
      <c r="BO775" s="7"/>
      <c r="BP775" s="7"/>
      <c r="BQ775" s="7"/>
      <c r="BR775" s="7"/>
      <c r="BS775" s="7"/>
      <c r="BT775" s="7"/>
      <c r="BU775" s="7"/>
      <c r="BV775" s="7"/>
      <c r="BW775" s="7"/>
      <c r="BX775" s="7"/>
      <c r="BY775" s="7"/>
      <c r="BZ775" s="7"/>
      <c r="CA775" s="7"/>
      <c r="CB775" s="7"/>
      <c r="CC775" s="7"/>
      <c r="CD775" s="7"/>
      <c r="CE775" s="7"/>
      <c r="CF775" s="7"/>
      <c r="CG775" s="7"/>
      <c r="CH775" s="7"/>
      <c r="CI775" s="7"/>
      <c r="CJ775" s="7"/>
      <c r="CK775" s="7"/>
      <c r="CL775" s="7"/>
      <c r="CM775" s="7"/>
      <c r="CN775" s="7"/>
      <c r="CO775" s="7"/>
      <c r="CP775" s="7"/>
      <c r="CQ775" s="7"/>
      <c r="CR775" s="7"/>
      <c r="CS775" s="7"/>
      <c r="CT775" s="7"/>
      <c r="CU775" s="7"/>
      <c r="CV775" s="7"/>
      <c r="CW775" s="7"/>
      <c r="CX775" s="7"/>
      <c r="CY775" s="7"/>
      <c r="CZ775" s="7"/>
      <c r="DA775" s="7"/>
      <c r="DB775" s="7"/>
      <c r="DC775" s="7"/>
      <c r="DD775" s="7"/>
      <c r="DE775" s="7"/>
      <c r="DF775" s="7"/>
      <c r="DG775" s="7"/>
      <c r="DH775" s="7"/>
      <c r="DI775" s="7"/>
      <c r="DJ775" s="7"/>
      <c r="DK775" s="7"/>
    </row>
    <row r="776">
      <c r="A776" s="7"/>
      <c r="B776" s="7"/>
      <c r="C776" s="7"/>
      <c r="D776" s="7"/>
      <c r="E776" s="7"/>
      <c r="F776" s="7"/>
      <c r="G776" s="7"/>
      <c r="H776" s="7"/>
      <c r="I776" s="7"/>
      <c r="J776" s="7"/>
      <c r="K776" s="7"/>
      <c r="L776" s="7"/>
      <c r="M776" s="33"/>
      <c r="N776" s="33"/>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34"/>
      <c r="AX776" s="7"/>
      <c r="AY776" s="7"/>
      <c r="AZ776" s="7"/>
      <c r="BA776" s="7"/>
      <c r="BB776" s="7"/>
      <c r="BC776" s="7"/>
      <c r="BD776" s="7"/>
      <c r="BE776" s="7"/>
      <c r="BF776" s="7"/>
      <c r="BG776" s="35"/>
      <c r="BH776" s="7"/>
      <c r="BI776" s="7"/>
      <c r="BJ776" s="7"/>
      <c r="BK776" s="7"/>
      <c r="BL776" s="7"/>
      <c r="BM776" s="36"/>
      <c r="BN776" s="36"/>
      <c r="BO776" s="7"/>
      <c r="BP776" s="7"/>
      <c r="BQ776" s="7"/>
      <c r="BR776" s="7"/>
      <c r="BS776" s="7"/>
      <c r="BT776" s="7"/>
      <c r="BU776" s="7"/>
      <c r="BV776" s="7"/>
      <c r="BW776" s="7"/>
      <c r="BX776" s="7"/>
      <c r="BY776" s="7"/>
      <c r="BZ776" s="7"/>
      <c r="CA776" s="7"/>
      <c r="CB776" s="7"/>
      <c r="CC776" s="7"/>
      <c r="CD776" s="7"/>
      <c r="CE776" s="7"/>
      <c r="CF776" s="7"/>
      <c r="CG776" s="7"/>
      <c r="CH776" s="7"/>
      <c r="CI776" s="7"/>
      <c r="CJ776" s="7"/>
      <c r="CK776" s="7"/>
      <c r="CL776" s="7"/>
      <c r="CM776" s="7"/>
      <c r="CN776" s="7"/>
      <c r="CO776" s="7"/>
      <c r="CP776" s="7"/>
      <c r="CQ776" s="7"/>
      <c r="CR776" s="7"/>
      <c r="CS776" s="7"/>
      <c r="CT776" s="7"/>
      <c r="CU776" s="7"/>
      <c r="CV776" s="7"/>
      <c r="CW776" s="7"/>
      <c r="CX776" s="7"/>
      <c r="CY776" s="7"/>
      <c r="CZ776" s="7"/>
      <c r="DA776" s="7"/>
      <c r="DB776" s="7"/>
      <c r="DC776" s="7"/>
      <c r="DD776" s="7"/>
      <c r="DE776" s="7"/>
      <c r="DF776" s="7"/>
      <c r="DG776" s="7"/>
      <c r="DH776" s="7"/>
      <c r="DI776" s="7"/>
      <c r="DJ776" s="7"/>
      <c r="DK776" s="7"/>
    </row>
    <row r="777">
      <c r="A777" s="7"/>
      <c r="B777" s="7"/>
      <c r="C777" s="7"/>
      <c r="D777" s="7"/>
      <c r="E777" s="7"/>
      <c r="F777" s="7"/>
      <c r="G777" s="7"/>
      <c r="H777" s="7"/>
      <c r="I777" s="7"/>
      <c r="J777" s="7"/>
      <c r="K777" s="7"/>
      <c r="L777" s="7"/>
      <c r="M777" s="33"/>
      <c r="N777" s="33"/>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34"/>
      <c r="AX777" s="7"/>
      <c r="AY777" s="7"/>
      <c r="AZ777" s="7"/>
      <c r="BA777" s="7"/>
      <c r="BB777" s="7"/>
      <c r="BC777" s="7"/>
      <c r="BD777" s="7"/>
      <c r="BE777" s="7"/>
      <c r="BF777" s="7"/>
      <c r="BG777" s="35"/>
      <c r="BH777" s="7"/>
      <c r="BI777" s="7"/>
      <c r="BJ777" s="7"/>
      <c r="BK777" s="7"/>
      <c r="BL777" s="7"/>
      <c r="BM777" s="36"/>
      <c r="BN777" s="36"/>
      <c r="BO777" s="7"/>
      <c r="BP777" s="7"/>
      <c r="BQ777" s="7"/>
      <c r="BR777" s="7"/>
      <c r="BS777" s="7"/>
      <c r="BT777" s="7"/>
      <c r="BU777" s="7"/>
      <c r="BV777" s="7"/>
      <c r="BW777" s="7"/>
      <c r="BX777" s="7"/>
      <c r="BY777" s="7"/>
      <c r="BZ777" s="7"/>
      <c r="CA777" s="7"/>
      <c r="CB777" s="7"/>
      <c r="CC777" s="7"/>
      <c r="CD777" s="7"/>
      <c r="CE777" s="7"/>
      <c r="CF777" s="7"/>
      <c r="CG777" s="7"/>
      <c r="CH777" s="7"/>
      <c r="CI777" s="7"/>
      <c r="CJ777" s="7"/>
      <c r="CK777" s="7"/>
      <c r="CL777" s="7"/>
      <c r="CM777" s="7"/>
      <c r="CN777" s="7"/>
      <c r="CO777" s="7"/>
      <c r="CP777" s="7"/>
      <c r="CQ777" s="7"/>
      <c r="CR777" s="7"/>
      <c r="CS777" s="7"/>
      <c r="CT777" s="7"/>
      <c r="CU777" s="7"/>
      <c r="CV777" s="7"/>
      <c r="CW777" s="7"/>
      <c r="CX777" s="7"/>
      <c r="CY777" s="7"/>
      <c r="CZ777" s="7"/>
      <c r="DA777" s="7"/>
      <c r="DB777" s="7"/>
      <c r="DC777" s="7"/>
      <c r="DD777" s="7"/>
      <c r="DE777" s="7"/>
      <c r="DF777" s="7"/>
      <c r="DG777" s="7"/>
      <c r="DH777" s="7"/>
      <c r="DI777" s="7"/>
      <c r="DJ777" s="7"/>
      <c r="DK777" s="7"/>
    </row>
    <row r="778">
      <c r="A778" s="7"/>
      <c r="B778" s="7"/>
      <c r="C778" s="7"/>
      <c r="D778" s="7"/>
      <c r="E778" s="7"/>
      <c r="F778" s="7"/>
      <c r="G778" s="7"/>
      <c r="H778" s="7"/>
      <c r="I778" s="7"/>
      <c r="J778" s="7"/>
      <c r="K778" s="7"/>
      <c r="L778" s="7"/>
      <c r="M778" s="33"/>
      <c r="N778" s="33"/>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34"/>
      <c r="AX778" s="7"/>
      <c r="AY778" s="7"/>
      <c r="AZ778" s="7"/>
      <c r="BA778" s="7"/>
      <c r="BB778" s="7"/>
      <c r="BC778" s="7"/>
      <c r="BD778" s="7"/>
      <c r="BE778" s="7"/>
      <c r="BF778" s="7"/>
      <c r="BG778" s="35"/>
      <c r="BH778" s="7"/>
      <c r="BI778" s="7"/>
      <c r="BJ778" s="7"/>
      <c r="BK778" s="7"/>
      <c r="BL778" s="7"/>
      <c r="BM778" s="36"/>
      <c r="BN778" s="36"/>
      <c r="BO778" s="7"/>
      <c r="BP778" s="7"/>
      <c r="BQ778" s="7"/>
      <c r="BR778" s="7"/>
      <c r="BS778" s="7"/>
      <c r="BT778" s="7"/>
      <c r="BU778" s="7"/>
      <c r="BV778" s="7"/>
      <c r="BW778" s="7"/>
      <c r="BX778" s="7"/>
      <c r="BY778" s="7"/>
      <c r="BZ778" s="7"/>
      <c r="CA778" s="7"/>
      <c r="CB778" s="7"/>
      <c r="CC778" s="7"/>
      <c r="CD778" s="7"/>
      <c r="CE778" s="7"/>
      <c r="CF778" s="7"/>
      <c r="CG778" s="7"/>
      <c r="CH778" s="7"/>
      <c r="CI778" s="7"/>
      <c r="CJ778" s="7"/>
      <c r="CK778" s="7"/>
      <c r="CL778" s="7"/>
      <c r="CM778" s="7"/>
      <c r="CN778" s="7"/>
      <c r="CO778" s="7"/>
      <c r="CP778" s="7"/>
      <c r="CQ778" s="7"/>
      <c r="CR778" s="7"/>
      <c r="CS778" s="7"/>
      <c r="CT778" s="7"/>
      <c r="CU778" s="7"/>
      <c r="CV778" s="7"/>
      <c r="CW778" s="7"/>
      <c r="CX778" s="7"/>
      <c r="CY778" s="7"/>
      <c r="CZ778" s="7"/>
      <c r="DA778" s="7"/>
      <c r="DB778" s="7"/>
      <c r="DC778" s="7"/>
      <c r="DD778" s="7"/>
      <c r="DE778" s="7"/>
      <c r="DF778" s="7"/>
      <c r="DG778" s="7"/>
      <c r="DH778" s="7"/>
      <c r="DI778" s="7"/>
      <c r="DJ778" s="7"/>
      <c r="DK778" s="7"/>
    </row>
    <row r="779">
      <c r="A779" s="7"/>
      <c r="B779" s="7"/>
      <c r="C779" s="7"/>
      <c r="D779" s="7"/>
      <c r="E779" s="7"/>
      <c r="F779" s="7"/>
      <c r="G779" s="7"/>
      <c r="H779" s="7"/>
      <c r="I779" s="7"/>
      <c r="J779" s="7"/>
      <c r="K779" s="7"/>
      <c r="L779" s="7"/>
      <c r="M779" s="33"/>
      <c r="N779" s="33"/>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34"/>
      <c r="AX779" s="7"/>
      <c r="AY779" s="7"/>
      <c r="AZ779" s="7"/>
      <c r="BA779" s="7"/>
      <c r="BB779" s="7"/>
      <c r="BC779" s="7"/>
      <c r="BD779" s="7"/>
      <c r="BE779" s="7"/>
      <c r="BF779" s="7"/>
      <c r="BG779" s="35"/>
      <c r="BH779" s="7"/>
      <c r="BI779" s="7"/>
      <c r="BJ779" s="7"/>
      <c r="BK779" s="7"/>
      <c r="BL779" s="7"/>
      <c r="BM779" s="36"/>
      <c r="BN779" s="36"/>
      <c r="BO779" s="7"/>
      <c r="BP779" s="7"/>
      <c r="BQ779" s="7"/>
      <c r="BR779" s="7"/>
      <c r="BS779" s="7"/>
      <c r="BT779" s="7"/>
      <c r="BU779" s="7"/>
      <c r="BV779" s="7"/>
      <c r="BW779" s="7"/>
      <c r="BX779" s="7"/>
      <c r="BY779" s="7"/>
      <c r="BZ779" s="7"/>
      <c r="CA779" s="7"/>
      <c r="CB779" s="7"/>
      <c r="CC779" s="7"/>
      <c r="CD779" s="7"/>
      <c r="CE779" s="7"/>
      <c r="CF779" s="7"/>
      <c r="CG779" s="7"/>
      <c r="CH779" s="7"/>
      <c r="CI779" s="7"/>
      <c r="CJ779" s="7"/>
      <c r="CK779" s="7"/>
      <c r="CL779" s="7"/>
      <c r="CM779" s="7"/>
      <c r="CN779" s="7"/>
      <c r="CO779" s="7"/>
      <c r="CP779" s="7"/>
      <c r="CQ779" s="7"/>
      <c r="CR779" s="7"/>
      <c r="CS779" s="7"/>
      <c r="CT779" s="7"/>
      <c r="CU779" s="7"/>
      <c r="CV779" s="7"/>
      <c r="CW779" s="7"/>
      <c r="CX779" s="7"/>
      <c r="CY779" s="7"/>
      <c r="CZ779" s="7"/>
      <c r="DA779" s="7"/>
      <c r="DB779" s="7"/>
      <c r="DC779" s="7"/>
      <c r="DD779" s="7"/>
      <c r="DE779" s="7"/>
      <c r="DF779" s="7"/>
      <c r="DG779" s="7"/>
      <c r="DH779" s="7"/>
      <c r="DI779" s="7"/>
      <c r="DJ779" s="7"/>
      <c r="DK779" s="7"/>
    </row>
    <row r="780">
      <c r="A780" s="7"/>
      <c r="B780" s="7"/>
      <c r="C780" s="7"/>
      <c r="D780" s="7"/>
      <c r="E780" s="7"/>
      <c r="F780" s="7"/>
      <c r="G780" s="7"/>
      <c r="H780" s="7"/>
      <c r="I780" s="7"/>
      <c r="J780" s="7"/>
      <c r="K780" s="7"/>
      <c r="L780" s="7"/>
      <c r="M780" s="33"/>
      <c r="N780" s="33"/>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34"/>
      <c r="AX780" s="7"/>
      <c r="AY780" s="7"/>
      <c r="AZ780" s="7"/>
      <c r="BA780" s="7"/>
      <c r="BB780" s="7"/>
      <c r="BC780" s="7"/>
      <c r="BD780" s="7"/>
      <c r="BE780" s="7"/>
      <c r="BF780" s="7"/>
      <c r="BG780" s="35"/>
      <c r="BH780" s="7"/>
      <c r="BI780" s="7"/>
      <c r="BJ780" s="7"/>
      <c r="BK780" s="7"/>
      <c r="BL780" s="7"/>
      <c r="BM780" s="36"/>
      <c r="BN780" s="36"/>
      <c r="BO780" s="7"/>
      <c r="BP780" s="7"/>
      <c r="BQ780" s="7"/>
      <c r="BR780" s="7"/>
      <c r="BS780" s="7"/>
      <c r="BT780" s="7"/>
      <c r="BU780" s="7"/>
      <c r="BV780" s="7"/>
      <c r="BW780" s="7"/>
      <c r="BX780" s="7"/>
      <c r="BY780" s="7"/>
      <c r="BZ780" s="7"/>
      <c r="CA780" s="7"/>
      <c r="CB780" s="7"/>
      <c r="CC780" s="7"/>
      <c r="CD780" s="7"/>
      <c r="CE780" s="7"/>
      <c r="CF780" s="7"/>
      <c r="CG780" s="7"/>
      <c r="CH780" s="7"/>
      <c r="CI780" s="7"/>
      <c r="CJ780" s="7"/>
      <c r="CK780" s="7"/>
      <c r="CL780" s="7"/>
      <c r="CM780" s="7"/>
      <c r="CN780" s="7"/>
      <c r="CO780" s="7"/>
      <c r="CP780" s="7"/>
      <c r="CQ780" s="7"/>
      <c r="CR780" s="7"/>
      <c r="CS780" s="7"/>
      <c r="CT780" s="7"/>
      <c r="CU780" s="7"/>
      <c r="CV780" s="7"/>
      <c r="CW780" s="7"/>
      <c r="CX780" s="7"/>
      <c r="CY780" s="7"/>
      <c r="CZ780" s="7"/>
      <c r="DA780" s="7"/>
      <c r="DB780" s="7"/>
      <c r="DC780" s="7"/>
      <c r="DD780" s="7"/>
      <c r="DE780" s="7"/>
      <c r="DF780" s="7"/>
      <c r="DG780" s="7"/>
      <c r="DH780" s="7"/>
      <c r="DI780" s="7"/>
      <c r="DJ780" s="7"/>
      <c r="DK780" s="7"/>
    </row>
    <row r="781">
      <c r="A781" s="7"/>
      <c r="B781" s="7"/>
      <c r="C781" s="7"/>
      <c r="D781" s="7"/>
      <c r="E781" s="7"/>
      <c r="F781" s="7"/>
      <c r="G781" s="7"/>
      <c r="H781" s="7"/>
      <c r="I781" s="7"/>
      <c r="J781" s="7"/>
      <c r="K781" s="7"/>
      <c r="L781" s="7"/>
      <c r="M781" s="33"/>
      <c r="N781" s="33"/>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34"/>
      <c r="AX781" s="7"/>
      <c r="AY781" s="7"/>
      <c r="AZ781" s="7"/>
      <c r="BA781" s="7"/>
      <c r="BB781" s="7"/>
      <c r="BC781" s="7"/>
      <c r="BD781" s="7"/>
      <c r="BE781" s="7"/>
      <c r="BF781" s="7"/>
      <c r="BG781" s="35"/>
      <c r="BH781" s="7"/>
      <c r="BI781" s="7"/>
      <c r="BJ781" s="7"/>
      <c r="BK781" s="7"/>
      <c r="BL781" s="7"/>
      <c r="BM781" s="36"/>
      <c r="BN781" s="36"/>
      <c r="BO781" s="7"/>
      <c r="BP781" s="7"/>
      <c r="BQ781" s="7"/>
      <c r="BR781" s="7"/>
      <c r="BS781" s="7"/>
      <c r="BT781" s="7"/>
      <c r="BU781" s="7"/>
      <c r="BV781" s="7"/>
      <c r="BW781" s="7"/>
      <c r="BX781" s="7"/>
      <c r="BY781" s="7"/>
      <c r="BZ781" s="7"/>
      <c r="CA781" s="7"/>
      <c r="CB781" s="7"/>
      <c r="CC781" s="7"/>
      <c r="CD781" s="7"/>
      <c r="CE781" s="7"/>
      <c r="CF781" s="7"/>
      <c r="CG781" s="7"/>
      <c r="CH781" s="7"/>
      <c r="CI781" s="7"/>
      <c r="CJ781" s="7"/>
      <c r="CK781" s="7"/>
      <c r="CL781" s="7"/>
      <c r="CM781" s="7"/>
      <c r="CN781" s="7"/>
      <c r="CO781" s="7"/>
      <c r="CP781" s="7"/>
      <c r="CQ781" s="7"/>
      <c r="CR781" s="7"/>
      <c r="CS781" s="7"/>
      <c r="CT781" s="7"/>
      <c r="CU781" s="7"/>
      <c r="CV781" s="7"/>
      <c r="CW781" s="7"/>
      <c r="CX781" s="7"/>
      <c r="CY781" s="7"/>
      <c r="CZ781" s="7"/>
      <c r="DA781" s="7"/>
      <c r="DB781" s="7"/>
      <c r="DC781" s="7"/>
      <c r="DD781" s="7"/>
      <c r="DE781" s="7"/>
      <c r="DF781" s="7"/>
      <c r="DG781" s="7"/>
      <c r="DH781" s="7"/>
      <c r="DI781" s="7"/>
      <c r="DJ781" s="7"/>
      <c r="DK781" s="7"/>
    </row>
    <row r="782">
      <c r="A782" s="7"/>
      <c r="B782" s="7"/>
      <c r="C782" s="7"/>
      <c r="D782" s="7"/>
      <c r="E782" s="7"/>
      <c r="F782" s="7"/>
      <c r="G782" s="7"/>
      <c r="H782" s="7"/>
      <c r="I782" s="7"/>
      <c r="J782" s="7"/>
      <c r="K782" s="7"/>
      <c r="L782" s="7"/>
      <c r="M782" s="33"/>
      <c r="N782" s="33"/>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34"/>
      <c r="AX782" s="7"/>
      <c r="AY782" s="7"/>
      <c r="AZ782" s="7"/>
      <c r="BA782" s="7"/>
      <c r="BB782" s="7"/>
      <c r="BC782" s="7"/>
      <c r="BD782" s="7"/>
      <c r="BE782" s="7"/>
      <c r="BF782" s="7"/>
      <c r="BG782" s="35"/>
      <c r="BH782" s="7"/>
      <c r="BI782" s="7"/>
      <c r="BJ782" s="7"/>
      <c r="BK782" s="7"/>
      <c r="BL782" s="7"/>
      <c r="BM782" s="36"/>
      <c r="BN782" s="36"/>
      <c r="BO782" s="7"/>
      <c r="BP782" s="7"/>
      <c r="BQ782" s="7"/>
      <c r="BR782" s="7"/>
      <c r="BS782" s="7"/>
      <c r="BT782" s="7"/>
      <c r="BU782" s="7"/>
      <c r="BV782" s="7"/>
      <c r="BW782" s="7"/>
      <c r="BX782" s="7"/>
      <c r="BY782" s="7"/>
      <c r="BZ782" s="7"/>
      <c r="CA782" s="7"/>
      <c r="CB782" s="7"/>
      <c r="CC782" s="7"/>
      <c r="CD782" s="7"/>
      <c r="CE782" s="7"/>
      <c r="CF782" s="7"/>
      <c r="CG782" s="7"/>
      <c r="CH782" s="7"/>
      <c r="CI782" s="7"/>
      <c r="CJ782" s="7"/>
      <c r="CK782" s="7"/>
      <c r="CL782" s="7"/>
      <c r="CM782" s="7"/>
      <c r="CN782" s="7"/>
      <c r="CO782" s="7"/>
      <c r="CP782" s="7"/>
      <c r="CQ782" s="7"/>
      <c r="CR782" s="7"/>
      <c r="CS782" s="7"/>
      <c r="CT782" s="7"/>
      <c r="CU782" s="7"/>
      <c r="CV782" s="7"/>
      <c r="CW782" s="7"/>
      <c r="CX782" s="7"/>
      <c r="CY782" s="7"/>
      <c r="CZ782" s="7"/>
      <c r="DA782" s="7"/>
      <c r="DB782" s="7"/>
      <c r="DC782" s="7"/>
      <c r="DD782" s="7"/>
      <c r="DE782" s="7"/>
      <c r="DF782" s="7"/>
      <c r="DG782" s="7"/>
      <c r="DH782" s="7"/>
      <c r="DI782" s="7"/>
      <c r="DJ782" s="7"/>
      <c r="DK782" s="7"/>
    </row>
    <row r="783">
      <c r="A783" s="7"/>
      <c r="B783" s="7"/>
      <c r="C783" s="7"/>
      <c r="D783" s="7"/>
      <c r="E783" s="7"/>
      <c r="F783" s="7"/>
      <c r="G783" s="7"/>
      <c r="H783" s="7"/>
      <c r="I783" s="7"/>
      <c r="J783" s="7"/>
      <c r="K783" s="7"/>
      <c r="L783" s="7"/>
      <c r="M783" s="33"/>
      <c r="N783" s="33"/>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34"/>
      <c r="AX783" s="7"/>
      <c r="AY783" s="7"/>
      <c r="AZ783" s="7"/>
      <c r="BA783" s="7"/>
      <c r="BB783" s="7"/>
      <c r="BC783" s="7"/>
      <c r="BD783" s="7"/>
      <c r="BE783" s="7"/>
      <c r="BF783" s="7"/>
      <c r="BG783" s="35"/>
      <c r="BH783" s="7"/>
      <c r="BI783" s="7"/>
      <c r="BJ783" s="7"/>
      <c r="BK783" s="7"/>
      <c r="BL783" s="7"/>
      <c r="BM783" s="36"/>
      <c r="BN783" s="36"/>
      <c r="BO783" s="7"/>
      <c r="BP783" s="7"/>
      <c r="BQ783" s="7"/>
      <c r="BR783" s="7"/>
      <c r="BS783" s="7"/>
      <c r="BT783" s="7"/>
      <c r="BU783" s="7"/>
      <c r="BV783" s="7"/>
      <c r="BW783" s="7"/>
      <c r="BX783" s="7"/>
      <c r="BY783" s="7"/>
      <c r="BZ783" s="7"/>
      <c r="CA783" s="7"/>
      <c r="CB783" s="7"/>
      <c r="CC783" s="7"/>
      <c r="CD783" s="7"/>
      <c r="CE783" s="7"/>
      <c r="CF783" s="7"/>
      <c r="CG783" s="7"/>
      <c r="CH783" s="7"/>
      <c r="CI783" s="7"/>
      <c r="CJ783" s="7"/>
      <c r="CK783" s="7"/>
      <c r="CL783" s="7"/>
      <c r="CM783" s="7"/>
      <c r="CN783" s="7"/>
      <c r="CO783" s="7"/>
      <c r="CP783" s="7"/>
      <c r="CQ783" s="7"/>
      <c r="CR783" s="7"/>
      <c r="CS783" s="7"/>
      <c r="CT783" s="7"/>
      <c r="CU783" s="7"/>
      <c r="CV783" s="7"/>
      <c r="CW783" s="7"/>
      <c r="CX783" s="7"/>
      <c r="CY783" s="7"/>
      <c r="CZ783" s="7"/>
      <c r="DA783" s="7"/>
      <c r="DB783" s="7"/>
      <c r="DC783" s="7"/>
      <c r="DD783" s="7"/>
      <c r="DE783" s="7"/>
      <c r="DF783" s="7"/>
      <c r="DG783" s="7"/>
      <c r="DH783" s="7"/>
      <c r="DI783" s="7"/>
      <c r="DJ783" s="7"/>
      <c r="DK783" s="7"/>
    </row>
    <row r="784">
      <c r="A784" s="7"/>
      <c r="B784" s="7"/>
      <c r="C784" s="7"/>
      <c r="D784" s="7"/>
      <c r="E784" s="7"/>
      <c r="F784" s="7"/>
      <c r="G784" s="7"/>
      <c r="H784" s="7"/>
      <c r="I784" s="7"/>
      <c r="J784" s="7"/>
      <c r="K784" s="7"/>
      <c r="L784" s="7"/>
      <c r="M784" s="33"/>
      <c r="N784" s="33"/>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34"/>
      <c r="AX784" s="7"/>
      <c r="AY784" s="7"/>
      <c r="AZ784" s="7"/>
      <c r="BA784" s="7"/>
      <c r="BB784" s="7"/>
      <c r="BC784" s="7"/>
      <c r="BD784" s="7"/>
      <c r="BE784" s="7"/>
      <c r="BF784" s="7"/>
      <c r="BG784" s="35"/>
      <c r="BH784" s="7"/>
      <c r="BI784" s="7"/>
      <c r="BJ784" s="7"/>
      <c r="BK784" s="7"/>
      <c r="BL784" s="7"/>
      <c r="BM784" s="36"/>
      <c r="BN784" s="36"/>
      <c r="BO784" s="7"/>
      <c r="BP784" s="7"/>
      <c r="BQ784" s="7"/>
      <c r="BR784" s="7"/>
      <c r="BS784" s="7"/>
      <c r="BT784" s="7"/>
      <c r="BU784" s="7"/>
      <c r="BV784" s="7"/>
      <c r="BW784" s="7"/>
      <c r="BX784" s="7"/>
      <c r="BY784" s="7"/>
      <c r="BZ784" s="7"/>
      <c r="CA784" s="7"/>
      <c r="CB784" s="7"/>
      <c r="CC784" s="7"/>
      <c r="CD784" s="7"/>
      <c r="CE784" s="7"/>
      <c r="CF784" s="7"/>
      <c r="CG784" s="7"/>
      <c r="CH784" s="7"/>
      <c r="CI784" s="7"/>
      <c r="CJ784" s="7"/>
      <c r="CK784" s="7"/>
      <c r="CL784" s="7"/>
      <c r="CM784" s="7"/>
      <c r="CN784" s="7"/>
      <c r="CO784" s="7"/>
      <c r="CP784" s="7"/>
      <c r="CQ784" s="7"/>
      <c r="CR784" s="7"/>
      <c r="CS784" s="7"/>
      <c r="CT784" s="7"/>
      <c r="CU784" s="7"/>
      <c r="CV784" s="7"/>
      <c r="CW784" s="7"/>
      <c r="CX784" s="7"/>
      <c r="CY784" s="7"/>
      <c r="CZ784" s="7"/>
      <c r="DA784" s="7"/>
      <c r="DB784" s="7"/>
      <c r="DC784" s="7"/>
      <c r="DD784" s="7"/>
      <c r="DE784" s="7"/>
      <c r="DF784" s="7"/>
      <c r="DG784" s="7"/>
      <c r="DH784" s="7"/>
      <c r="DI784" s="7"/>
      <c r="DJ784" s="7"/>
      <c r="DK784" s="7"/>
    </row>
    <row r="785">
      <c r="A785" s="7"/>
      <c r="B785" s="7"/>
      <c r="C785" s="7"/>
      <c r="D785" s="7"/>
      <c r="E785" s="7"/>
      <c r="F785" s="7"/>
      <c r="G785" s="7"/>
      <c r="H785" s="7"/>
      <c r="I785" s="7"/>
      <c r="J785" s="7"/>
      <c r="K785" s="7"/>
      <c r="L785" s="7"/>
      <c r="M785" s="33"/>
      <c r="N785" s="33"/>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34"/>
      <c r="AX785" s="7"/>
      <c r="AY785" s="7"/>
      <c r="AZ785" s="7"/>
      <c r="BA785" s="7"/>
      <c r="BB785" s="7"/>
      <c r="BC785" s="7"/>
      <c r="BD785" s="7"/>
      <c r="BE785" s="7"/>
      <c r="BF785" s="7"/>
      <c r="BG785" s="35"/>
      <c r="BH785" s="7"/>
      <c r="BI785" s="7"/>
      <c r="BJ785" s="7"/>
      <c r="BK785" s="7"/>
      <c r="BL785" s="7"/>
      <c r="BM785" s="36"/>
      <c r="BN785" s="36"/>
      <c r="BO785" s="7"/>
      <c r="BP785" s="7"/>
      <c r="BQ785" s="7"/>
      <c r="BR785" s="7"/>
      <c r="BS785" s="7"/>
      <c r="BT785" s="7"/>
      <c r="BU785" s="7"/>
      <c r="BV785" s="7"/>
      <c r="BW785" s="7"/>
      <c r="BX785" s="7"/>
      <c r="BY785" s="7"/>
      <c r="BZ785" s="7"/>
      <c r="CA785" s="7"/>
      <c r="CB785" s="7"/>
      <c r="CC785" s="7"/>
      <c r="CD785" s="7"/>
      <c r="CE785" s="7"/>
      <c r="CF785" s="7"/>
      <c r="CG785" s="7"/>
      <c r="CH785" s="7"/>
      <c r="CI785" s="7"/>
      <c r="CJ785" s="7"/>
      <c r="CK785" s="7"/>
      <c r="CL785" s="7"/>
      <c r="CM785" s="7"/>
      <c r="CN785" s="7"/>
      <c r="CO785" s="7"/>
      <c r="CP785" s="7"/>
      <c r="CQ785" s="7"/>
      <c r="CR785" s="7"/>
      <c r="CS785" s="7"/>
      <c r="CT785" s="7"/>
      <c r="CU785" s="7"/>
      <c r="CV785" s="7"/>
      <c r="CW785" s="7"/>
      <c r="CX785" s="7"/>
      <c r="CY785" s="7"/>
      <c r="CZ785" s="7"/>
      <c r="DA785" s="7"/>
      <c r="DB785" s="7"/>
      <c r="DC785" s="7"/>
      <c r="DD785" s="7"/>
      <c r="DE785" s="7"/>
      <c r="DF785" s="7"/>
      <c r="DG785" s="7"/>
      <c r="DH785" s="7"/>
      <c r="DI785" s="7"/>
      <c r="DJ785" s="7"/>
      <c r="DK785" s="7"/>
    </row>
    <row r="786">
      <c r="A786" s="7"/>
      <c r="B786" s="7"/>
      <c r="C786" s="7"/>
      <c r="D786" s="7"/>
      <c r="E786" s="7"/>
      <c r="F786" s="7"/>
      <c r="G786" s="7"/>
      <c r="H786" s="7"/>
      <c r="I786" s="7"/>
      <c r="J786" s="7"/>
      <c r="K786" s="7"/>
      <c r="L786" s="7"/>
      <c r="M786" s="33"/>
      <c r="N786" s="33"/>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34"/>
      <c r="AX786" s="7"/>
      <c r="AY786" s="7"/>
      <c r="AZ786" s="7"/>
      <c r="BA786" s="7"/>
      <c r="BB786" s="7"/>
      <c r="BC786" s="7"/>
      <c r="BD786" s="7"/>
      <c r="BE786" s="7"/>
      <c r="BF786" s="7"/>
      <c r="BG786" s="35"/>
      <c r="BH786" s="7"/>
      <c r="BI786" s="7"/>
      <c r="BJ786" s="7"/>
      <c r="BK786" s="7"/>
      <c r="BL786" s="7"/>
      <c r="BM786" s="36"/>
      <c r="BN786" s="36"/>
      <c r="BO786" s="7"/>
      <c r="BP786" s="7"/>
      <c r="BQ786" s="7"/>
      <c r="BR786" s="7"/>
      <c r="BS786" s="7"/>
      <c r="BT786" s="7"/>
      <c r="BU786" s="7"/>
      <c r="BV786" s="7"/>
      <c r="BW786" s="7"/>
      <c r="BX786" s="7"/>
      <c r="BY786" s="7"/>
      <c r="BZ786" s="7"/>
      <c r="CA786" s="7"/>
      <c r="CB786" s="7"/>
      <c r="CC786" s="7"/>
      <c r="CD786" s="7"/>
      <c r="CE786" s="7"/>
      <c r="CF786" s="7"/>
      <c r="CG786" s="7"/>
      <c r="CH786" s="7"/>
      <c r="CI786" s="7"/>
      <c r="CJ786" s="7"/>
      <c r="CK786" s="7"/>
      <c r="CL786" s="7"/>
      <c r="CM786" s="7"/>
      <c r="CN786" s="7"/>
      <c r="CO786" s="7"/>
      <c r="CP786" s="7"/>
      <c r="CQ786" s="7"/>
      <c r="CR786" s="7"/>
      <c r="CS786" s="7"/>
      <c r="CT786" s="7"/>
      <c r="CU786" s="7"/>
      <c r="CV786" s="7"/>
      <c r="CW786" s="7"/>
      <c r="CX786" s="7"/>
      <c r="CY786" s="7"/>
      <c r="CZ786" s="7"/>
      <c r="DA786" s="7"/>
      <c r="DB786" s="7"/>
      <c r="DC786" s="7"/>
      <c r="DD786" s="7"/>
      <c r="DE786" s="7"/>
      <c r="DF786" s="7"/>
      <c r="DG786" s="7"/>
      <c r="DH786" s="7"/>
      <c r="DI786" s="7"/>
      <c r="DJ786" s="7"/>
      <c r="DK786" s="7"/>
    </row>
    <row r="787">
      <c r="A787" s="7"/>
      <c r="B787" s="7"/>
      <c r="C787" s="7"/>
      <c r="D787" s="7"/>
      <c r="E787" s="7"/>
      <c r="F787" s="7"/>
      <c r="G787" s="7"/>
      <c r="H787" s="7"/>
      <c r="I787" s="7"/>
      <c r="J787" s="7"/>
      <c r="K787" s="7"/>
      <c r="L787" s="7"/>
      <c r="M787" s="33"/>
      <c r="N787" s="33"/>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34"/>
      <c r="AX787" s="7"/>
      <c r="AY787" s="7"/>
      <c r="AZ787" s="7"/>
      <c r="BA787" s="7"/>
      <c r="BB787" s="7"/>
      <c r="BC787" s="7"/>
      <c r="BD787" s="7"/>
      <c r="BE787" s="7"/>
      <c r="BF787" s="7"/>
      <c r="BG787" s="35"/>
      <c r="BH787" s="7"/>
      <c r="BI787" s="7"/>
      <c r="BJ787" s="7"/>
      <c r="BK787" s="7"/>
      <c r="BL787" s="7"/>
      <c r="BM787" s="36"/>
      <c r="BN787" s="36"/>
      <c r="BO787" s="7"/>
      <c r="BP787" s="7"/>
      <c r="BQ787" s="7"/>
      <c r="BR787" s="7"/>
      <c r="BS787" s="7"/>
      <c r="BT787" s="7"/>
      <c r="BU787" s="7"/>
      <c r="BV787" s="7"/>
      <c r="BW787" s="7"/>
      <c r="BX787" s="7"/>
      <c r="BY787" s="7"/>
      <c r="BZ787" s="7"/>
      <c r="CA787" s="7"/>
      <c r="CB787" s="7"/>
      <c r="CC787" s="7"/>
      <c r="CD787" s="7"/>
      <c r="CE787" s="7"/>
      <c r="CF787" s="7"/>
      <c r="CG787" s="7"/>
      <c r="CH787" s="7"/>
      <c r="CI787" s="7"/>
      <c r="CJ787" s="7"/>
      <c r="CK787" s="7"/>
      <c r="CL787" s="7"/>
      <c r="CM787" s="7"/>
      <c r="CN787" s="7"/>
      <c r="CO787" s="7"/>
      <c r="CP787" s="7"/>
      <c r="CQ787" s="7"/>
      <c r="CR787" s="7"/>
      <c r="CS787" s="7"/>
      <c r="CT787" s="7"/>
      <c r="CU787" s="7"/>
      <c r="CV787" s="7"/>
      <c r="CW787" s="7"/>
      <c r="CX787" s="7"/>
      <c r="CY787" s="7"/>
      <c r="CZ787" s="7"/>
      <c r="DA787" s="7"/>
      <c r="DB787" s="7"/>
      <c r="DC787" s="7"/>
      <c r="DD787" s="7"/>
      <c r="DE787" s="7"/>
      <c r="DF787" s="7"/>
      <c r="DG787" s="7"/>
      <c r="DH787" s="7"/>
      <c r="DI787" s="7"/>
      <c r="DJ787" s="7"/>
      <c r="DK787" s="7"/>
    </row>
    <row r="788">
      <c r="A788" s="7"/>
      <c r="B788" s="7"/>
      <c r="C788" s="7"/>
      <c r="D788" s="7"/>
      <c r="E788" s="7"/>
      <c r="F788" s="7"/>
      <c r="G788" s="7"/>
      <c r="H788" s="7"/>
      <c r="I788" s="7"/>
      <c r="J788" s="7"/>
      <c r="K788" s="7"/>
      <c r="L788" s="7"/>
      <c r="M788" s="33"/>
      <c r="N788" s="33"/>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34"/>
      <c r="AX788" s="7"/>
      <c r="AY788" s="7"/>
      <c r="AZ788" s="7"/>
      <c r="BA788" s="7"/>
      <c r="BB788" s="7"/>
      <c r="BC788" s="7"/>
      <c r="BD788" s="7"/>
      <c r="BE788" s="7"/>
      <c r="BF788" s="7"/>
      <c r="BG788" s="35"/>
      <c r="BH788" s="7"/>
      <c r="BI788" s="7"/>
      <c r="BJ788" s="7"/>
      <c r="BK788" s="7"/>
      <c r="BL788" s="7"/>
      <c r="BM788" s="36"/>
      <c r="BN788" s="36"/>
      <c r="BO788" s="7"/>
      <c r="BP788" s="7"/>
      <c r="BQ788" s="7"/>
      <c r="BR788" s="7"/>
      <c r="BS788" s="7"/>
      <c r="BT788" s="7"/>
      <c r="BU788" s="7"/>
      <c r="BV788" s="7"/>
      <c r="BW788" s="7"/>
      <c r="BX788" s="7"/>
      <c r="BY788" s="7"/>
      <c r="BZ788" s="7"/>
      <c r="CA788" s="7"/>
      <c r="CB788" s="7"/>
      <c r="CC788" s="7"/>
      <c r="CD788" s="7"/>
      <c r="CE788" s="7"/>
      <c r="CF788" s="7"/>
      <c r="CG788" s="7"/>
      <c r="CH788" s="7"/>
      <c r="CI788" s="7"/>
      <c r="CJ788" s="7"/>
      <c r="CK788" s="7"/>
      <c r="CL788" s="7"/>
      <c r="CM788" s="7"/>
      <c r="CN788" s="7"/>
      <c r="CO788" s="7"/>
      <c r="CP788" s="7"/>
      <c r="CQ788" s="7"/>
      <c r="CR788" s="7"/>
      <c r="CS788" s="7"/>
      <c r="CT788" s="7"/>
      <c r="CU788" s="7"/>
      <c r="CV788" s="7"/>
      <c r="CW788" s="7"/>
      <c r="CX788" s="7"/>
      <c r="CY788" s="7"/>
      <c r="CZ788" s="7"/>
      <c r="DA788" s="7"/>
      <c r="DB788" s="7"/>
      <c r="DC788" s="7"/>
      <c r="DD788" s="7"/>
      <c r="DE788" s="7"/>
      <c r="DF788" s="7"/>
      <c r="DG788" s="7"/>
      <c r="DH788" s="7"/>
      <c r="DI788" s="7"/>
      <c r="DJ788" s="7"/>
      <c r="DK788" s="7"/>
    </row>
    <row r="789">
      <c r="A789" s="7"/>
      <c r="B789" s="7"/>
      <c r="C789" s="7"/>
      <c r="D789" s="7"/>
      <c r="E789" s="7"/>
      <c r="F789" s="7"/>
      <c r="G789" s="7"/>
      <c r="H789" s="7"/>
      <c r="I789" s="7"/>
      <c r="J789" s="7"/>
      <c r="K789" s="7"/>
      <c r="L789" s="7"/>
      <c r="M789" s="33"/>
      <c r="N789" s="33"/>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34"/>
      <c r="AX789" s="7"/>
      <c r="AY789" s="7"/>
      <c r="AZ789" s="7"/>
      <c r="BA789" s="7"/>
      <c r="BB789" s="7"/>
      <c r="BC789" s="7"/>
      <c r="BD789" s="7"/>
      <c r="BE789" s="7"/>
      <c r="BF789" s="7"/>
      <c r="BG789" s="35"/>
      <c r="BH789" s="7"/>
      <c r="BI789" s="7"/>
      <c r="BJ789" s="7"/>
      <c r="BK789" s="7"/>
      <c r="BL789" s="7"/>
      <c r="BM789" s="36"/>
      <c r="BN789" s="36"/>
      <c r="BO789" s="7"/>
      <c r="BP789" s="7"/>
      <c r="BQ789" s="7"/>
      <c r="BR789" s="7"/>
      <c r="BS789" s="7"/>
      <c r="BT789" s="7"/>
      <c r="BU789" s="7"/>
      <c r="BV789" s="7"/>
      <c r="BW789" s="7"/>
      <c r="BX789" s="7"/>
      <c r="BY789" s="7"/>
      <c r="BZ789" s="7"/>
      <c r="CA789" s="7"/>
      <c r="CB789" s="7"/>
      <c r="CC789" s="7"/>
      <c r="CD789" s="7"/>
      <c r="CE789" s="7"/>
      <c r="CF789" s="7"/>
      <c r="CG789" s="7"/>
      <c r="CH789" s="7"/>
      <c r="CI789" s="7"/>
      <c r="CJ789" s="7"/>
      <c r="CK789" s="7"/>
      <c r="CL789" s="7"/>
      <c r="CM789" s="7"/>
      <c r="CN789" s="7"/>
      <c r="CO789" s="7"/>
      <c r="CP789" s="7"/>
      <c r="CQ789" s="7"/>
      <c r="CR789" s="7"/>
      <c r="CS789" s="7"/>
      <c r="CT789" s="7"/>
      <c r="CU789" s="7"/>
      <c r="CV789" s="7"/>
      <c r="CW789" s="7"/>
      <c r="CX789" s="7"/>
      <c r="CY789" s="7"/>
      <c r="CZ789" s="7"/>
      <c r="DA789" s="7"/>
      <c r="DB789" s="7"/>
      <c r="DC789" s="7"/>
      <c r="DD789" s="7"/>
      <c r="DE789" s="7"/>
      <c r="DF789" s="7"/>
      <c r="DG789" s="7"/>
      <c r="DH789" s="7"/>
      <c r="DI789" s="7"/>
      <c r="DJ789" s="7"/>
      <c r="DK789" s="7"/>
    </row>
    <row r="790">
      <c r="A790" s="7"/>
      <c r="B790" s="7"/>
      <c r="C790" s="7"/>
      <c r="D790" s="7"/>
      <c r="E790" s="7"/>
      <c r="F790" s="7"/>
      <c r="G790" s="7"/>
      <c r="H790" s="7"/>
      <c r="I790" s="7"/>
      <c r="J790" s="7"/>
      <c r="K790" s="7"/>
      <c r="L790" s="7"/>
      <c r="M790" s="33"/>
      <c r="N790" s="33"/>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34"/>
      <c r="AX790" s="7"/>
      <c r="AY790" s="7"/>
      <c r="AZ790" s="7"/>
      <c r="BA790" s="7"/>
      <c r="BB790" s="7"/>
      <c r="BC790" s="7"/>
      <c r="BD790" s="7"/>
      <c r="BE790" s="7"/>
      <c r="BF790" s="7"/>
      <c r="BG790" s="35"/>
      <c r="BH790" s="7"/>
      <c r="BI790" s="7"/>
      <c r="BJ790" s="7"/>
      <c r="BK790" s="7"/>
      <c r="BL790" s="7"/>
      <c r="BM790" s="36"/>
      <c r="BN790" s="36"/>
      <c r="BO790" s="7"/>
      <c r="BP790" s="7"/>
      <c r="BQ790" s="7"/>
      <c r="BR790" s="7"/>
      <c r="BS790" s="7"/>
      <c r="BT790" s="7"/>
      <c r="BU790" s="7"/>
      <c r="BV790" s="7"/>
      <c r="BW790" s="7"/>
      <c r="BX790" s="7"/>
      <c r="BY790" s="7"/>
      <c r="BZ790" s="7"/>
      <c r="CA790" s="7"/>
      <c r="CB790" s="7"/>
      <c r="CC790" s="7"/>
      <c r="CD790" s="7"/>
      <c r="CE790" s="7"/>
      <c r="CF790" s="7"/>
      <c r="CG790" s="7"/>
      <c r="CH790" s="7"/>
      <c r="CI790" s="7"/>
      <c r="CJ790" s="7"/>
      <c r="CK790" s="7"/>
      <c r="CL790" s="7"/>
      <c r="CM790" s="7"/>
      <c r="CN790" s="7"/>
      <c r="CO790" s="7"/>
      <c r="CP790" s="7"/>
      <c r="CQ790" s="7"/>
      <c r="CR790" s="7"/>
      <c r="CS790" s="7"/>
      <c r="CT790" s="7"/>
      <c r="CU790" s="7"/>
      <c r="CV790" s="7"/>
      <c r="CW790" s="7"/>
      <c r="CX790" s="7"/>
      <c r="CY790" s="7"/>
      <c r="CZ790" s="7"/>
      <c r="DA790" s="7"/>
      <c r="DB790" s="7"/>
      <c r="DC790" s="7"/>
      <c r="DD790" s="7"/>
      <c r="DE790" s="7"/>
      <c r="DF790" s="7"/>
      <c r="DG790" s="7"/>
      <c r="DH790" s="7"/>
      <c r="DI790" s="7"/>
      <c r="DJ790" s="7"/>
      <c r="DK790" s="7"/>
    </row>
    <row r="791">
      <c r="A791" s="7"/>
      <c r="B791" s="7"/>
      <c r="C791" s="7"/>
      <c r="D791" s="7"/>
      <c r="E791" s="7"/>
      <c r="F791" s="7"/>
      <c r="G791" s="7"/>
      <c r="H791" s="7"/>
      <c r="I791" s="7"/>
      <c r="J791" s="7"/>
      <c r="K791" s="7"/>
      <c r="L791" s="7"/>
      <c r="M791" s="33"/>
      <c r="N791" s="33"/>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34"/>
      <c r="AX791" s="7"/>
      <c r="AY791" s="7"/>
      <c r="AZ791" s="7"/>
      <c r="BA791" s="7"/>
      <c r="BB791" s="7"/>
      <c r="BC791" s="7"/>
      <c r="BD791" s="7"/>
      <c r="BE791" s="7"/>
      <c r="BF791" s="7"/>
      <c r="BG791" s="35"/>
      <c r="BH791" s="7"/>
      <c r="BI791" s="7"/>
      <c r="BJ791" s="7"/>
      <c r="BK791" s="7"/>
      <c r="BL791" s="7"/>
      <c r="BM791" s="36"/>
      <c r="BN791" s="36"/>
      <c r="BO791" s="7"/>
      <c r="BP791" s="7"/>
      <c r="BQ791" s="7"/>
      <c r="BR791" s="7"/>
      <c r="BS791" s="7"/>
      <c r="BT791" s="7"/>
      <c r="BU791" s="7"/>
      <c r="BV791" s="7"/>
      <c r="BW791" s="7"/>
      <c r="BX791" s="7"/>
      <c r="BY791" s="7"/>
      <c r="BZ791" s="7"/>
      <c r="CA791" s="7"/>
      <c r="CB791" s="7"/>
      <c r="CC791" s="7"/>
      <c r="CD791" s="7"/>
      <c r="CE791" s="7"/>
      <c r="CF791" s="7"/>
      <c r="CG791" s="7"/>
      <c r="CH791" s="7"/>
      <c r="CI791" s="7"/>
      <c r="CJ791" s="7"/>
      <c r="CK791" s="7"/>
      <c r="CL791" s="7"/>
      <c r="CM791" s="7"/>
      <c r="CN791" s="7"/>
      <c r="CO791" s="7"/>
      <c r="CP791" s="7"/>
      <c r="CQ791" s="7"/>
      <c r="CR791" s="7"/>
      <c r="CS791" s="7"/>
      <c r="CT791" s="7"/>
      <c r="CU791" s="7"/>
      <c r="CV791" s="7"/>
      <c r="CW791" s="7"/>
      <c r="CX791" s="7"/>
      <c r="CY791" s="7"/>
      <c r="CZ791" s="7"/>
      <c r="DA791" s="7"/>
      <c r="DB791" s="7"/>
      <c r="DC791" s="7"/>
      <c r="DD791" s="7"/>
      <c r="DE791" s="7"/>
      <c r="DF791" s="7"/>
      <c r="DG791" s="7"/>
      <c r="DH791" s="7"/>
      <c r="DI791" s="7"/>
      <c r="DJ791" s="7"/>
      <c r="DK791" s="7"/>
    </row>
    <row r="792">
      <c r="A792" s="7"/>
      <c r="B792" s="7"/>
      <c r="C792" s="7"/>
      <c r="D792" s="7"/>
      <c r="E792" s="7"/>
      <c r="F792" s="7"/>
      <c r="G792" s="7"/>
      <c r="H792" s="7"/>
      <c r="I792" s="7"/>
      <c r="J792" s="7"/>
      <c r="K792" s="7"/>
      <c r="L792" s="7"/>
      <c r="M792" s="33"/>
      <c r="N792" s="33"/>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34"/>
      <c r="AX792" s="7"/>
      <c r="AY792" s="7"/>
      <c r="AZ792" s="7"/>
      <c r="BA792" s="7"/>
      <c r="BB792" s="7"/>
      <c r="BC792" s="7"/>
      <c r="BD792" s="7"/>
      <c r="BE792" s="7"/>
      <c r="BF792" s="7"/>
      <c r="BG792" s="35"/>
      <c r="BH792" s="7"/>
      <c r="BI792" s="7"/>
      <c r="BJ792" s="7"/>
      <c r="BK792" s="7"/>
      <c r="BL792" s="7"/>
      <c r="BM792" s="36"/>
      <c r="BN792" s="36"/>
      <c r="BO792" s="7"/>
      <c r="BP792" s="7"/>
      <c r="BQ792" s="7"/>
      <c r="BR792" s="7"/>
      <c r="BS792" s="7"/>
      <c r="BT792" s="7"/>
      <c r="BU792" s="7"/>
      <c r="BV792" s="7"/>
      <c r="BW792" s="7"/>
      <c r="BX792" s="7"/>
      <c r="BY792" s="7"/>
      <c r="BZ792" s="7"/>
      <c r="CA792" s="7"/>
      <c r="CB792" s="7"/>
      <c r="CC792" s="7"/>
      <c r="CD792" s="7"/>
      <c r="CE792" s="7"/>
      <c r="CF792" s="7"/>
      <c r="CG792" s="7"/>
      <c r="CH792" s="7"/>
      <c r="CI792" s="7"/>
      <c r="CJ792" s="7"/>
      <c r="CK792" s="7"/>
      <c r="CL792" s="7"/>
      <c r="CM792" s="7"/>
      <c r="CN792" s="7"/>
      <c r="CO792" s="7"/>
      <c r="CP792" s="7"/>
      <c r="CQ792" s="7"/>
      <c r="CR792" s="7"/>
      <c r="CS792" s="7"/>
      <c r="CT792" s="7"/>
      <c r="CU792" s="7"/>
      <c r="CV792" s="7"/>
      <c r="CW792" s="7"/>
      <c r="CX792" s="7"/>
      <c r="CY792" s="7"/>
      <c r="CZ792" s="7"/>
      <c r="DA792" s="7"/>
      <c r="DB792" s="7"/>
      <c r="DC792" s="7"/>
      <c r="DD792" s="7"/>
      <c r="DE792" s="7"/>
      <c r="DF792" s="7"/>
      <c r="DG792" s="7"/>
      <c r="DH792" s="7"/>
      <c r="DI792" s="7"/>
      <c r="DJ792" s="7"/>
      <c r="DK792" s="7"/>
    </row>
    <row r="793">
      <c r="A793" s="7"/>
      <c r="B793" s="7"/>
      <c r="C793" s="7"/>
      <c r="D793" s="7"/>
      <c r="E793" s="7"/>
      <c r="F793" s="7"/>
      <c r="G793" s="7"/>
      <c r="H793" s="7"/>
      <c r="I793" s="7"/>
      <c r="J793" s="7"/>
      <c r="K793" s="7"/>
      <c r="L793" s="7"/>
      <c r="M793" s="33"/>
      <c r="N793" s="33"/>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34"/>
      <c r="AX793" s="7"/>
      <c r="AY793" s="7"/>
      <c r="AZ793" s="7"/>
      <c r="BA793" s="7"/>
      <c r="BB793" s="7"/>
      <c r="BC793" s="7"/>
      <c r="BD793" s="7"/>
      <c r="BE793" s="7"/>
      <c r="BF793" s="7"/>
      <c r="BG793" s="35"/>
      <c r="BH793" s="7"/>
      <c r="BI793" s="7"/>
      <c r="BJ793" s="7"/>
      <c r="BK793" s="7"/>
      <c r="BL793" s="7"/>
      <c r="BM793" s="36"/>
      <c r="BN793" s="36"/>
      <c r="BO793" s="7"/>
      <c r="BP793" s="7"/>
      <c r="BQ793" s="7"/>
      <c r="BR793" s="7"/>
      <c r="BS793" s="7"/>
      <c r="BT793" s="7"/>
      <c r="BU793" s="7"/>
      <c r="BV793" s="7"/>
      <c r="BW793" s="7"/>
      <c r="BX793" s="7"/>
      <c r="BY793" s="7"/>
      <c r="BZ793" s="7"/>
      <c r="CA793" s="7"/>
      <c r="CB793" s="7"/>
      <c r="CC793" s="7"/>
      <c r="CD793" s="7"/>
      <c r="CE793" s="7"/>
      <c r="CF793" s="7"/>
      <c r="CG793" s="7"/>
      <c r="CH793" s="7"/>
      <c r="CI793" s="7"/>
      <c r="CJ793" s="7"/>
      <c r="CK793" s="7"/>
      <c r="CL793" s="7"/>
      <c r="CM793" s="7"/>
      <c r="CN793" s="7"/>
      <c r="CO793" s="7"/>
      <c r="CP793" s="7"/>
      <c r="CQ793" s="7"/>
      <c r="CR793" s="7"/>
      <c r="CS793" s="7"/>
      <c r="CT793" s="7"/>
      <c r="CU793" s="7"/>
      <c r="CV793" s="7"/>
      <c r="CW793" s="7"/>
      <c r="CX793" s="7"/>
      <c r="CY793" s="7"/>
      <c r="CZ793" s="7"/>
      <c r="DA793" s="7"/>
      <c r="DB793" s="7"/>
      <c r="DC793" s="7"/>
      <c r="DD793" s="7"/>
      <c r="DE793" s="7"/>
      <c r="DF793" s="7"/>
      <c r="DG793" s="7"/>
      <c r="DH793" s="7"/>
      <c r="DI793" s="7"/>
      <c r="DJ793" s="7"/>
      <c r="DK793" s="7"/>
    </row>
    <row r="794">
      <c r="A794" s="7"/>
      <c r="B794" s="7"/>
      <c r="C794" s="7"/>
      <c r="D794" s="7"/>
      <c r="E794" s="7"/>
      <c r="F794" s="7"/>
      <c r="G794" s="7"/>
      <c r="H794" s="7"/>
      <c r="I794" s="7"/>
      <c r="J794" s="7"/>
      <c r="K794" s="7"/>
      <c r="L794" s="7"/>
      <c r="M794" s="33"/>
      <c r="N794" s="33"/>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34"/>
      <c r="AX794" s="7"/>
      <c r="AY794" s="7"/>
      <c r="AZ794" s="7"/>
      <c r="BA794" s="7"/>
      <c r="BB794" s="7"/>
      <c r="BC794" s="7"/>
      <c r="BD794" s="7"/>
      <c r="BE794" s="7"/>
      <c r="BF794" s="7"/>
      <c r="BG794" s="35"/>
      <c r="BH794" s="7"/>
      <c r="BI794" s="7"/>
      <c r="BJ794" s="7"/>
      <c r="BK794" s="7"/>
      <c r="BL794" s="7"/>
      <c r="BM794" s="36"/>
      <c r="BN794" s="36"/>
      <c r="BO794" s="7"/>
      <c r="BP794" s="7"/>
      <c r="BQ794" s="7"/>
      <c r="BR794" s="7"/>
      <c r="BS794" s="7"/>
      <c r="BT794" s="7"/>
      <c r="BU794" s="7"/>
      <c r="BV794" s="7"/>
      <c r="BW794" s="7"/>
      <c r="BX794" s="7"/>
      <c r="BY794" s="7"/>
      <c r="BZ794" s="7"/>
      <c r="CA794" s="7"/>
      <c r="CB794" s="7"/>
      <c r="CC794" s="7"/>
      <c r="CD794" s="7"/>
      <c r="CE794" s="7"/>
      <c r="CF794" s="7"/>
      <c r="CG794" s="7"/>
      <c r="CH794" s="7"/>
      <c r="CI794" s="7"/>
      <c r="CJ794" s="7"/>
      <c r="CK794" s="7"/>
      <c r="CL794" s="7"/>
      <c r="CM794" s="7"/>
      <c r="CN794" s="7"/>
      <c r="CO794" s="7"/>
      <c r="CP794" s="7"/>
      <c r="CQ794" s="7"/>
      <c r="CR794" s="7"/>
      <c r="CS794" s="7"/>
      <c r="CT794" s="7"/>
      <c r="CU794" s="7"/>
      <c r="CV794" s="7"/>
      <c r="CW794" s="7"/>
      <c r="CX794" s="7"/>
      <c r="CY794" s="7"/>
      <c r="CZ794" s="7"/>
      <c r="DA794" s="7"/>
      <c r="DB794" s="7"/>
      <c r="DC794" s="7"/>
      <c r="DD794" s="7"/>
      <c r="DE794" s="7"/>
      <c r="DF794" s="7"/>
      <c r="DG794" s="7"/>
      <c r="DH794" s="7"/>
      <c r="DI794" s="7"/>
      <c r="DJ794" s="7"/>
      <c r="DK794" s="7"/>
    </row>
    <row r="795">
      <c r="A795" s="7"/>
      <c r="B795" s="7"/>
      <c r="C795" s="7"/>
      <c r="D795" s="7"/>
      <c r="E795" s="7"/>
      <c r="F795" s="7"/>
      <c r="G795" s="7"/>
      <c r="H795" s="7"/>
      <c r="I795" s="7"/>
      <c r="J795" s="7"/>
      <c r="K795" s="7"/>
      <c r="L795" s="7"/>
      <c r="M795" s="33"/>
      <c r="N795" s="33"/>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34"/>
      <c r="AX795" s="7"/>
      <c r="AY795" s="7"/>
      <c r="AZ795" s="7"/>
      <c r="BA795" s="7"/>
      <c r="BB795" s="7"/>
      <c r="BC795" s="7"/>
      <c r="BD795" s="7"/>
      <c r="BE795" s="7"/>
      <c r="BF795" s="7"/>
      <c r="BG795" s="35"/>
      <c r="BH795" s="7"/>
      <c r="BI795" s="7"/>
      <c r="BJ795" s="7"/>
      <c r="BK795" s="7"/>
      <c r="BL795" s="7"/>
      <c r="BM795" s="36"/>
      <c r="BN795" s="36"/>
      <c r="BO795" s="7"/>
      <c r="BP795" s="7"/>
      <c r="BQ795" s="7"/>
      <c r="BR795" s="7"/>
      <c r="BS795" s="7"/>
      <c r="BT795" s="7"/>
      <c r="BU795" s="7"/>
      <c r="BV795" s="7"/>
      <c r="BW795" s="7"/>
      <c r="BX795" s="7"/>
      <c r="BY795" s="7"/>
      <c r="BZ795" s="7"/>
      <c r="CA795" s="7"/>
      <c r="CB795" s="7"/>
      <c r="CC795" s="7"/>
      <c r="CD795" s="7"/>
      <c r="CE795" s="7"/>
      <c r="CF795" s="7"/>
      <c r="CG795" s="7"/>
      <c r="CH795" s="7"/>
      <c r="CI795" s="7"/>
      <c r="CJ795" s="7"/>
      <c r="CK795" s="7"/>
      <c r="CL795" s="7"/>
      <c r="CM795" s="7"/>
      <c r="CN795" s="7"/>
      <c r="CO795" s="7"/>
      <c r="CP795" s="7"/>
      <c r="CQ795" s="7"/>
      <c r="CR795" s="7"/>
      <c r="CS795" s="7"/>
      <c r="CT795" s="7"/>
      <c r="CU795" s="7"/>
      <c r="CV795" s="7"/>
      <c r="CW795" s="7"/>
      <c r="CX795" s="7"/>
      <c r="CY795" s="7"/>
      <c r="CZ795" s="7"/>
      <c r="DA795" s="7"/>
      <c r="DB795" s="7"/>
      <c r="DC795" s="7"/>
      <c r="DD795" s="7"/>
      <c r="DE795" s="7"/>
      <c r="DF795" s="7"/>
      <c r="DG795" s="7"/>
      <c r="DH795" s="7"/>
      <c r="DI795" s="7"/>
      <c r="DJ795" s="7"/>
      <c r="DK795" s="7"/>
    </row>
    <row r="796">
      <c r="A796" s="7"/>
      <c r="B796" s="7"/>
      <c r="C796" s="7"/>
      <c r="D796" s="7"/>
      <c r="E796" s="7"/>
      <c r="F796" s="7"/>
      <c r="G796" s="7"/>
      <c r="H796" s="7"/>
      <c r="I796" s="7"/>
      <c r="J796" s="7"/>
      <c r="K796" s="7"/>
      <c r="L796" s="7"/>
      <c r="M796" s="33"/>
      <c r="N796" s="33"/>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34"/>
      <c r="AX796" s="7"/>
      <c r="AY796" s="7"/>
      <c r="AZ796" s="7"/>
      <c r="BA796" s="7"/>
      <c r="BB796" s="7"/>
      <c r="BC796" s="7"/>
      <c r="BD796" s="7"/>
      <c r="BE796" s="7"/>
      <c r="BF796" s="7"/>
      <c r="BG796" s="35"/>
      <c r="BH796" s="7"/>
      <c r="BI796" s="7"/>
      <c r="BJ796" s="7"/>
      <c r="BK796" s="7"/>
      <c r="BL796" s="7"/>
      <c r="BM796" s="36"/>
      <c r="BN796" s="36"/>
      <c r="BO796" s="7"/>
      <c r="BP796" s="7"/>
      <c r="BQ796" s="7"/>
      <c r="BR796" s="7"/>
      <c r="BS796" s="7"/>
      <c r="BT796" s="7"/>
      <c r="BU796" s="7"/>
      <c r="BV796" s="7"/>
      <c r="BW796" s="7"/>
      <c r="BX796" s="7"/>
      <c r="BY796" s="7"/>
      <c r="BZ796" s="7"/>
      <c r="CA796" s="7"/>
      <c r="CB796" s="7"/>
      <c r="CC796" s="7"/>
      <c r="CD796" s="7"/>
      <c r="CE796" s="7"/>
      <c r="CF796" s="7"/>
      <c r="CG796" s="7"/>
      <c r="CH796" s="7"/>
      <c r="CI796" s="7"/>
      <c r="CJ796" s="7"/>
      <c r="CK796" s="7"/>
      <c r="CL796" s="7"/>
      <c r="CM796" s="7"/>
      <c r="CN796" s="7"/>
      <c r="CO796" s="7"/>
      <c r="CP796" s="7"/>
      <c r="CQ796" s="7"/>
      <c r="CR796" s="7"/>
      <c r="CS796" s="7"/>
      <c r="CT796" s="7"/>
      <c r="CU796" s="7"/>
      <c r="CV796" s="7"/>
      <c r="CW796" s="7"/>
      <c r="CX796" s="7"/>
      <c r="CY796" s="7"/>
      <c r="CZ796" s="7"/>
      <c r="DA796" s="7"/>
      <c r="DB796" s="7"/>
      <c r="DC796" s="7"/>
      <c r="DD796" s="7"/>
      <c r="DE796" s="7"/>
      <c r="DF796" s="7"/>
      <c r="DG796" s="7"/>
      <c r="DH796" s="7"/>
      <c r="DI796" s="7"/>
      <c r="DJ796" s="7"/>
      <c r="DK796" s="7"/>
    </row>
    <row r="797">
      <c r="A797" s="7"/>
      <c r="B797" s="7"/>
      <c r="C797" s="7"/>
      <c r="D797" s="7"/>
      <c r="E797" s="7"/>
      <c r="F797" s="7"/>
      <c r="G797" s="7"/>
      <c r="H797" s="7"/>
      <c r="I797" s="7"/>
      <c r="J797" s="7"/>
      <c r="K797" s="7"/>
      <c r="L797" s="7"/>
      <c r="M797" s="33"/>
      <c r="N797" s="33"/>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34"/>
      <c r="AX797" s="7"/>
      <c r="AY797" s="7"/>
      <c r="AZ797" s="7"/>
      <c r="BA797" s="7"/>
      <c r="BB797" s="7"/>
      <c r="BC797" s="7"/>
      <c r="BD797" s="7"/>
      <c r="BE797" s="7"/>
      <c r="BF797" s="7"/>
      <c r="BG797" s="35"/>
      <c r="BH797" s="7"/>
      <c r="BI797" s="7"/>
      <c r="BJ797" s="7"/>
      <c r="BK797" s="7"/>
      <c r="BL797" s="7"/>
      <c r="BM797" s="36"/>
      <c r="BN797" s="36"/>
      <c r="BO797" s="7"/>
      <c r="BP797" s="7"/>
      <c r="BQ797" s="7"/>
      <c r="BR797" s="7"/>
      <c r="BS797" s="7"/>
      <c r="BT797" s="7"/>
      <c r="BU797" s="7"/>
      <c r="BV797" s="7"/>
      <c r="BW797" s="7"/>
      <c r="BX797" s="7"/>
      <c r="BY797" s="7"/>
      <c r="BZ797" s="7"/>
      <c r="CA797" s="7"/>
      <c r="CB797" s="7"/>
      <c r="CC797" s="7"/>
      <c r="CD797" s="7"/>
      <c r="CE797" s="7"/>
      <c r="CF797" s="7"/>
      <c r="CG797" s="7"/>
      <c r="CH797" s="7"/>
      <c r="CI797" s="7"/>
      <c r="CJ797" s="7"/>
      <c r="CK797" s="7"/>
      <c r="CL797" s="7"/>
      <c r="CM797" s="7"/>
      <c r="CN797" s="7"/>
      <c r="CO797" s="7"/>
      <c r="CP797" s="7"/>
      <c r="CQ797" s="7"/>
      <c r="CR797" s="7"/>
      <c r="CS797" s="7"/>
      <c r="CT797" s="7"/>
      <c r="CU797" s="7"/>
      <c r="CV797" s="7"/>
      <c r="CW797" s="7"/>
      <c r="CX797" s="7"/>
      <c r="CY797" s="7"/>
      <c r="CZ797" s="7"/>
      <c r="DA797" s="7"/>
      <c r="DB797" s="7"/>
      <c r="DC797" s="7"/>
      <c r="DD797" s="7"/>
      <c r="DE797" s="7"/>
      <c r="DF797" s="7"/>
      <c r="DG797" s="7"/>
      <c r="DH797" s="7"/>
      <c r="DI797" s="7"/>
      <c r="DJ797" s="7"/>
      <c r="DK797" s="7"/>
    </row>
    <row r="798">
      <c r="A798" s="7"/>
      <c r="B798" s="7"/>
      <c r="C798" s="7"/>
      <c r="D798" s="7"/>
      <c r="E798" s="7"/>
      <c r="F798" s="7"/>
      <c r="G798" s="7"/>
      <c r="H798" s="7"/>
      <c r="I798" s="7"/>
      <c r="J798" s="7"/>
      <c r="K798" s="7"/>
      <c r="L798" s="7"/>
      <c r="M798" s="33"/>
      <c r="N798" s="33"/>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34"/>
      <c r="AX798" s="7"/>
      <c r="AY798" s="7"/>
      <c r="AZ798" s="7"/>
      <c r="BA798" s="7"/>
      <c r="BB798" s="7"/>
      <c r="BC798" s="7"/>
      <c r="BD798" s="7"/>
      <c r="BE798" s="7"/>
      <c r="BF798" s="7"/>
      <c r="BG798" s="35"/>
      <c r="BH798" s="7"/>
      <c r="BI798" s="7"/>
      <c r="BJ798" s="7"/>
      <c r="BK798" s="7"/>
      <c r="BL798" s="7"/>
      <c r="BM798" s="36"/>
      <c r="BN798" s="36"/>
      <c r="BO798" s="7"/>
      <c r="BP798" s="7"/>
      <c r="BQ798" s="7"/>
      <c r="BR798" s="7"/>
      <c r="BS798" s="7"/>
      <c r="BT798" s="7"/>
      <c r="BU798" s="7"/>
      <c r="BV798" s="7"/>
      <c r="BW798" s="7"/>
      <c r="BX798" s="7"/>
      <c r="BY798" s="7"/>
      <c r="BZ798" s="7"/>
      <c r="CA798" s="7"/>
      <c r="CB798" s="7"/>
      <c r="CC798" s="7"/>
      <c r="CD798" s="7"/>
      <c r="CE798" s="7"/>
      <c r="CF798" s="7"/>
      <c r="CG798" s="7"/>
      <c r="CH798" s="7"/>
      <c r="CI798" s="7"/>
      <c r="CJ798" s="7"/>
      <c r="CK798" s="7"/>
      <c r="CL798" s="7"/>
      <c r="CM798" s="7"/>
      <c r="CN798" s="7"/>
      <c r="CO798" s="7"/>
      <c r="CP798" s="7"/>
      <c r="CQ798" s="7"/>
      <c r="CR798" s="7"/>
      <c r="CS798" s="7"/>
      <c r="CT798" s="7"/>
      <c r="CU798" s="7"/>
      <c r="CV798" s="7"/>
      <c r="CW798" s="7"/>
      <c r="CX798" s="7"/>
      <c r="CY798" s="7"/>
      <c r="CZ798" s="7"/>
      <c r="DA798" s="7"/>
      <c r="DB798" s="7"/>
      <c r="DC798" s="7"/>
      <c r="DD798" s="7"/>
      <c r="DE798" s="7"/>
      <c r="DF798" s="7"/>
      <c r="DG798" s="7"/>
      <c r="DH798" s="7"/>
      <c r="DI798" s="7"/>
      <c r="DJ798" s="7"/>
      <c r="DK798" s="7"/>
    </row>
    <row r="799">
      <c r="A799" s="7"/>
      <c r="B799" s="7"/>
      <c r="C799" s="7"/>
      <c r="D799" s="7"/>
      <c r="E799" s="7"/>
      <c r="F799" s="7"/>
      <c r="G799" s="7"/>
      <c r="H799" s="7"/>
      <c r="I799" s="7"/>
      <c r="J799" s="7"/>
      <c r="K799" s="7"/>
      <c r="L799" s="7"/>
      <c r="M799" s="33"/>
      <c r="N799" s="33"/>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34"/>
      <c r="AX799" s="7"/>
      <c r="AY799" s="7"/>
      <c r="AZ799" s="7"/>
      <c r="BA799" s="7"/>
      <c r="BB799" s="7"/>
      <c r="BC799" s="7"/>
      <c r="BD799" s="7"/>
      <c r="BE799" s="7"/>
      <c r="BF799" s="7"/>
      <c r="BG799" s="35"/>
      <c r="BH799" s="7"/>
      <c r="BI799" s="7"/>
      <c r="BJ799" s="7"/>
      <c r="BK799" s="7"/>
      <c r="BL799" s="7"/>
      <c r="BM799" s="36"/>
      <c r="BN799" s="36"/>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7"/>
      <c r="CR799" s="7"/>
      <c r="CS799" s="7"/>
      <c r="CT799" s="7"/>
      <c r="CU799" s="7"/>
      <c r="CV799" s="7"/>
      <c r="CW799" s="7"/>
      <c r="CX799" s="7"/>
      <c r="CY799" s="7"/>
      <c r="CZ799" s="7"/>
      <c r="DA799" s="7"/>
      <c r="DB799" s="7"/>
      <c r="DC799" s="7"/>
      <c r="DD799" s="7"/>
      <c r="DE799" s="7"/>
      <c r="DF799" s="7"/>
      <c r="DG799" s="7"/>
      <c r="DH799" s="7"/>
      <c r="DI799" s="7"/>
      <c r="DJ799" s="7"/>
      <c r="DK799" s="7"/>
    </row>
    <row r="800">
      <c r="A800" s="7"/>
      <c r="B800" s="7"/>
      <c r="C800" s="7"/>
      <c r="D800" s="7"/>
      <c r="E800" s="7"/>
      <c r="F800" s="7"/>
      <c r="G800" s="7"/>
      <c r="H800" s="7"/>
      <c r="I800" s="7"/>
      <c r="J800" s="7"/>
      <c r="K800" s="7"/>
      <c r="L800" s="7"/>
      <c r="M800" s="33"/>
      <c r="N800" s="33"/>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34"/>
      <c r="AX800" s="7"/>
      <c r="AY800" s="7"/>
      <c r="AZ800" s="7"/>
      <c r="BA800" s="7"/>
      <c r="BB800" s="7"/>
      <c r="BC800" s="7"/>
      <c r="BD800" s="7"/>
      <c r="BE800" s="7"/>
      <c r="BF800" s="7"/>
      <c r="BG800" s="35"/>
      <c r="BH800" s="7"/>
      <c r="BI800" s="7"/>
      <c r="BJ800" s="7"/>
      <c r="BK800" s="7"/>
      <c r="BL800" s="7"/>
      <c r="BM800" s="36"/>
      <c r="BN800" s="36"/>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7"/>
      <c r="CR800" s="7"/>
      <c r="CS800" s="7"/>
      <c r="CT800" s="7"/>
      <c r="CU800" s="7"/>
      <c r="CV800" s="7"/>
      <c r="CW800" s="7"/>
      <c r="CX800" s="7"/>
      <c r="CY800" s="7"/>
      <c r="CZ800" s="7"/>
      <c r="DA800" s="7"/>
      <c r="DB800" s="7"/>
      <c r="DC800" s="7"/>
      <c r="DD800" s="7"/>
      <c r="DE800" s="7"/>
      <c r="DF800" s="7"/>
      <c r="DG800" s="7"/>
      <c r="DH800" s="7"/>
      <c r="DI800" s="7"/>
      <c r="DJ800" s="7"/>
      <c r="DK800" s="7"/>
    </row>
    <row r="801">
      <c r="A801" s="7"/>
      <c r="B801" s="7"/>
      <c r="C801" s="7"/>
      <c r="D801" s="7"/>
      <c r="E801" s="7"/>
      <c r="F801" s="7"/>
      <c r="G801" s="7"/>
      <c r="H801" s="7"/>
      <c r="I801" s="7"/>
      <c r="J801" s="7"/>
      <c r="K801" s="7"/>
      <c r="L801" s="7"/>
      <c r="M801" s="33"/>
      <c r="N801" s="33"/>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34"/>
      <c r="AX801" s="7"/>
      <c r="AY801" s="7"/>
      <c r="AZ801" s="7"/>
      <c r="BA801" s="7"/>
      <c r="BB801" s="7"/>
      <c r="BC801" s="7"/>
      <c r="BD801" s="7"/>
      <c r="BE801" s="7"/>
      <c r="BF801" s="7"/>
      <c r="BG801" s="35"/>
      <c r="BH801" s="7"/>
      <c r="BI801" s="7"/>
      <c r="BJ801" s="7"/>
      <c r="BK801" s="7"/>
      <c r="BL801" s="7"/>
      <c r="BM801" s="36"/>
      <c r="BN801" s="36"/>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7"/>
      <c r="CR801" s="7"/>
      <c r="CS801" s="7"/>
      <c r="CT801" s="7"/>
      <c r="CU801" s="7"/>
      <c r="CV801" s="7"/>
      <c r="CW801" s="7"/>
      <c r="CX801" s="7"/>
      <c r="CY801" s="7"/>
      <c r="CZ801" s="7"/>
      <c r="DA801" s="7"/>
      <c r="DB801" s="7"/>
      <c r="DC801" s="7"/>
      <c r="DD801" s="7"/>
      <c r="DE801" s="7"/>
      <c r="DF801" s="7"/>
      <c r="DG801" s="7"/>
      <c r="DH801" s="7"/>
      <c r="DI801" s="7"/>
      <c r="DJ801" s="7"/>
      <c r="DK801" s="7"/>
    </row>
    <row r="802">
      <c r="A802" s="7"/>
      <c r="B802" s="7"/>
      <c r="C802" s="7"/>
      <c r="D802" s="7"/>
      <c r="E802" s="7"/>
      <c r="F802" s="7"/>
      <c r="G802" s="7"/>
      <c r="H802" s="7"/>
      <c r="I802" s="7"/>
      <c r="J802" s="7"/>
      <c r="K802" s="7"/>
      <c r="L802" s="7"/>
      <c r="M802" s="33"/>
      <c r="N802" s="33"/>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34"/>
      <c r="AX802" s="7"/>
      <c r="AY802" s="7"/>
      <c r="AZ802" s="7"/>
      <c r="BA802" s="7"/>
      <c r="BB802" s="7"/>
      <c r="BC802" s="7"/>
      <c r="BD802" s="7"/>
      <c r="BE802" s="7"/>
      <c r="BF802" s="7"/>
      <c r="BG802" s="35"/>
      <c r="BH802" s="7"/>
      <c r="BI802" s="7"/>
      <c r="BJ802" s="7"/>
      <c r="BK802" s="7"/>
      <c r="BL802" s="7"/>
      <c r="BM802" s="36"/>
      <c r="BN802" s="36"/>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row>
    <row r="803">
      <c r="A803" s="7"/>
      <c r="B803" s="7"/>
      <c r="C803" s="7"/>
      <c r="D803" s="7"/>
      <c r="E803" s="7"/>
      <c r="F803" s="7"/>
      <c r="G803" s="7"/>
      <c r="H803" s="7"/>
      <c r="I803" s="7"/>
      <c r="J803" s="7"/>
      <c r="K803" s="7"/>
      <c r="L803" s="7"/>
      <c r="M803" s="33"/>
      <c r="N803" s="33"/>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34"/>
      <c r="AX803" s="7"/>
      <c r="AY803" s="7"/>
      <c r="AZ803" s="7"/>
      <c r="BA803" s="7"/>
      <c r="BB803" s="7"/>
      <c r="BC803" s="7"/>
      <c r="BD803" s="7"/>
      <c r="BE803" s="7"/>
      <c r="BF803" s="7"/>
      <c r="BG803" s="35"/>
      <c r="BH803" s="7"/>
      <c r="BI803" s="7"/>
      <c r="BJ803" s="7"/>
      <c r="BK803" s="7"/>
      <c r="BL803" s="7"/>
      <c r="BM803" s="36"/>
      <c r="BN803" s="36"/>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c r="DH803" s="7"/>
      <c r="DI803" s="7"/>
      <c r="DJ803" s="7"/>
      <c r="DK803" s="7"/>
    </row>
    <row r="804">
      <c r="A804" s="7"/>
      <c r="B804" s="7"/>
      <c r="C804" s="7"/>
      <c r="D804" s="7"/>
      <c r="E804" s="7"/>
      <c r="F804" s="7"/>
      <c r="G804" s="7"/>
      <c r="H804" s="7"/>
      <c r="I804" s="7"/>
      <c r="J804" s="7"/>
      <c r="K804" s="7"/>
      <c r="L804" s="7"/>
      <c r="M804" s="33"/>
      <c r="N804" s="33"/>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34"/>
      <c r="AX804" s="7"/>
      <c r="AY804" s="7"/>
      <c r="AZ804" s="7"/>
      <c r="BA804" s="7"/>
      <c r="BB804" s="7"/>
      <c r="BC804" s="7"/>
      <c r="BD804" s="7"/>
      <c r="BE804" s="7"/>
      <c r="BF804" s="7"/>
      <c r="BG804" s="35"/>
      <c r="BH804" s="7"/>
      <c r="BI804" s="7"/>
      <c r="BJ804" s="7"/>
      <c r="BK804" s="7"/>
      <c r="BL804" s="7"/>
      <c r="BM804" s="36"/>
      <c r="BN804" s="36"/>
      <c r="BO804" s="7"/>
      <c r="BP804" s="7"/>
      <c r="BQ804" s="7"/>
      <c r="BR804" s="7"/>
      <c r="BS804" s="7"/>
      <c r="BT804" s="7"/>
      <c r="BU804" s="7"/>
      <c r="BV804" s="7"/>
      <c r="BW804" s="7"/>
      <c r="BX804" s="7"/>
      <c r="BY804" s="7"/>
      <c r="BZ804" s="7"/>
      <c r="CA804" s="7"/>
      <c r="CB804" s="7"/>
      <c r="CC804" s="7"/>
      <c r="CD804" s="7"/>
      <c r="CE804" s="7"/>
      <c r="CF804" s="7"/>
      <c r="CG804" s="7"/>
      <c r="CH804" s="7"/>
      <c r="CI804" s="7"/>
      <c r="CJ804" s="7"/>
      <c r="CK804" s="7"/>
      <c r="CL804" s="7"/>
      <c r="CM804" s="7"/>
      <c r="CN804" s="7"/>
      <c r="CO804" s="7"/>
      <c r="CP804" s="7"/>
      <c r="CQ804" s="7"/>
      <c r="CR804" s="7"/>
      <c r="CS804" s="7"/>
      <c r="CT804" s="7"/>
      <c r="CU804" s="7"/>
      <c r="CV804" s="7"/>
      <c r="CW804" s="7"/>
      <c r="CX804" s="7"/>
      <c r="CY804" s="7"/>
      <c r="CZ804" s="7"/>
      <c r="DA804" s="7"/>
      <c r="DB804" s="7"/>
      <c r="DC804" s="7"/>
      <c r="DD804" s="7"/>
      <c r="DE804" s="7"/>
      <c r="DF804" s="7"/>
      <c r="DG804" s="7"/>
      <c r="DH804" s="7"/>
      <c r="DI804" s="7"/>
      <c r="DJ804" s="7"/>
      <c r="DK804" s="7"/>
    </row>
    <row r="805">
      <c r="A805" s="7"/>
      <c r="B805" s="7"/>
      <c r="C805" s="7"/>
      <c r="D805" s="7"/>
      <c r="E805" s="7"/>
      <c r="F805" s="7"/>
      <c r="G805" s="7"/>
      <c r="H805" s="7"/>
      <c r="I805" s="7"/>
      <c r="J805" s="7"/>
      <c r="K805" s="7"/>
      <c r="L805" s="7"/>
      <c r="M805" s="33"/>
      <c r="N805" s="33"/>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34"/>
      <c r="AX805" s="7"/>
      <c r="AY805" s="7"/>
      <c r="AZ805" s="7"/>
      <c r="BA805" s="7"/>
      <c r="BB805" s="7"/>
      <c r="BC805" s="7"/>
      <c r="BD805" s="7"/>
      <c r="BE805" s="7"/>
      <c r="BF805" s="7"/>
      <c r="BG805" s="35"/>
      <c r="BH805" s="7"/>
      <c r="BI805" s="7"/>
      <c r="BJ805" s="7"/>
      <c r="BK805" s="7"/>
      <c r="BL805" s="7"/>
      <c r="BM805" s="36"/>
      <c r="BN805" s="36"/>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row>
    <row r="806">
      <c r="A806" s="7"/>
      <c r="B806" s="7"/>
      <c r="C806" s="7"/>
      <c r="D806" s="7"/>
      <c r="E806" s="7"/>
      <c r="F806" s="7"/>
      <c r="G806" s="7"/>
      <c r="H806" s="7"/>
      <c r="I806" s="7"/>
      <c r="J806" s="7"/>
      <c r="K806" s="7"/>
      <c r="L806" s="7"/>
      <c r="M806" s="33"/>
      <c r="N806" s="33"/>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34"/>
      <c r="AX806" s="7"/>
      <c r="AY806" s="7"/>
      <c r="AZ806" s="7"/>
      <c r="BA806" s="7"/>
      <c r="BB806" s="7"/>
      <c r="BC806" s="7"/>
      <c r="BD806" s="7"/>
      <c r="BE806" s="7"/>
      <c r="BF806" s="7"/>
      <c r="BG806" s="35"/>
      <c r="BH806" s="7"/>
      <c r="BI806" s="7"/>
      <c r="BJ806" s="7"/>
      <c r="BK806" s="7"/>
      <c r="BL806" s="7"/>
      <c r="BM806" s="36"/>
      <c r="BN806" s="36"/>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c r="DH806" s="7"/>
      <c r="DI806" s="7"/>
      <c r="DJ806" s="7"/>
      <c r="DK806" s="7"/>
    </row>
    <row r="807">
      <c r="A807" s="7"/>
      <c r="B807" s="7"/>
      <c r="C807" s="7"/>
      <c r="D807" s="7"/>
      <c r="E807" s="7"/>
      <c r="F807" s="7"/>
      <c r="G807" s="7"/>
      <c r="H807" s="7"/>
      <c r="I807" s="7"/>
      <c r="J807" s="7"/>
      <c r="K807" s="7"/>
      <c r="L807" s="7"/>
      <c r="M807" s="33"/>
      <c r="N807" s="33"/>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34"/>
      <c r="AX807" s="7"/>
      <c r="AY807" s="7"/>
      <c r="AZ807" s="7"/>
      <c r="BA807" s="7"/>
      <c r="BB807" s="7"/>
      <c r="BC807" s="7"/>
      <c r="BD807" s="7"/>
      <c r="BE807" s="7"/>
      <c r="BF807" s="7"/>
      <c r="BG807" s="35"/>
      <c r="BH807" s="7"/>
      <c r="BI807" s="7"/>
      <c r="BJ807" s="7"/>
      <c r="BK807" s="7"/>
      <c r="BL807" s="7"/>
      <c r="BM807" s="36"/>
      <c r="BN807" s="36"/>
      <c r="BO807" s="7"/>
      <c r="BP807" s="7"/>
      <c r="BQ807" s="7"/>
      <c r="BR807" s="7"/>
      <c r="BS807" s="7"/>
      <c r="BT807" s="7"/>
      <c r="BU807" s="7"/>
      <c r="BV807" s="7"/>
      <c r="BW807" s="7"/>
      <c r="BX807" s="7"/>
      <c r="BY807" s="7"/>
      <c r="BZ807" s="7"/>
      <c r="CA807" s="7"/>
      <c r="CB807" s="7"/>
      <c r="CC807" s="7"/>
      <c r="CD807" s="7"/>
      <c r="CE807" s="7"/>
      <c r="CF807" s="7"/>
      <c r="CG807" s="7"/>
      <c r="CH807" s="7"/>
      <c r="CI807" s="7"/>
      <c r="CJ807" s="7"/>
      <c r="CK807" s="7"/>
      <c r="CL807" s="7"/>
      <c r="CM807" s="7"/>
      <c r="CN807" s="7"/>
      <c r="CO807" s="7"/>
      <c r="CP807" s="7"/>
      <c r="CQ807" s="7"/>
      <c r="CR807" s="7"/>
      <c r="CS807" s="7"/>
      <c r="CT807" s="7"/>
      <c r="CU807" s="7"/>
      <c r="CV807" s="7"/>
      <c r="CW807" s="7"/>
      <c r="CX807" s="7"/>
      <c r="CY807" s="7"/>
      <c r="CZ807" s="7"/>
      <c r="DA807" s="7"/>
      <c r="DB807" s="7"/>
      <c r="DC807" s="7"/>
      <c r="DD807" s="7"/>
      <c r="DE807" s="7"/>
      <c r="DF807" s="7"/>
      <c r="DG807" s="7"/>
      <c r="DH807" s="7"/>
      <c r="DI807" s="7"/>
      <c r="DJ807" s="7"/>
      <c r="DK807" s="7"/>
    </row>
    <row r="808">
      <c r="A808" s="7"/>
      <c r="B808" s="7"/>
      <c r="C808" s="7"/>
      <c r="D808" s="7"/>
      <c r="E808" s="7"/>
      <c r="F808" s="7"/>
      <c r="G808" s="7"/>
      <c r="H808" s="7"/>
      <c r="I808" s="7"/>
      <c r="J808" s="7"/>
      <c r="K808" s="7"/>
      <c r="L808" s="7"/>
      <c r="M808" s="33"/>
      <c r="N808" s="33"/>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34"/>
      <c r="AX808" s="7"/>
      <c r="AY808" s="7"/>
      <c r="AZ808" s="7"/>
      <c r="BA808" s="7"/>
      <c r="BB808" s="7"/>
      <c r="BC808" s="7"/>
      <c r="BD808" s="7"/>
      <c r="BE808" s="7"/>
      <c r="BF808" s="7"/>
      <c r="BG808" s="35"/>
      <c r="BH808" s="7"/>
      <c r="BI808" s="7"/>
      <c r="BJ808" s="7"/>
      <c r="BK808" s="7"/>
      <c r="BL808" s="7"/>
      <c r="BM808" s="36"/>
      <c r="BN808" s="36"/>
      <c r="BO808" s="7"/>
      <c r="BP808" s="7"/>
      <c r="BQ808" s="7"/>
      <c r="BR808" s="7"/>
      <c r="BS808" s="7"/>
      <c r="BT808" s="7"/>
      <c r="BU808" s="7"/>
      <c r="BV808" s="7"/>
      <c r="BW808" s="7"/>
      <c r="BX808" s="7"/>
      <c r="BY808" s="7"/>
      <c r="BZ808" s="7"/>
      <c r="CA808" s="7"/>
      <c r="CB808" s="7"/>
      <c r="CC808" s="7"/>
      <c r="CD808" s="7"/>
      <c r="CE808" s="7"/>
      <c r="CF808" s="7"/>
      <c r="CG808" s="7"/>
      <c r="CH808" s="7"/>
      <c r="CI808" s="7"/>
      <c r="CJ808" s="7"/>
      <c r="CK808" s="7"/>
      <c r="CL808" s="7"/>
      <c r="CM808" s="7"/>
      <c r="CN808" s="7"/>
      <c r="CO808" s="7"/>
      <c r="CP808" s="7"/>
      <c r="CQ808" s="7"/>
      <c r="CR808" s="7"/>
      <c r="CS808" s="7"/>
      <c r="CT808" s="7"/>
      <c r="CU808" s="7"/>
      <c r="CV808" s="7"/>
      <c r="CW808" s="7"/>
      <c r="CX808" s="7"/>
      <c r="CY808" s="7"/>
      <c r="CZ808" s="7"/>
      <c r="DA808" s="7"/>
      <c r="DB808" s="7"/>
      <c r="DC808" s="7"/>
      <c r="DD808" s="7"/>
      <c r="DE808" s="7"/>
      <c r="DF808" s="7"/>
      <c r="DG808" s="7"/>
      <c r="DH808" s="7"/>
      <c r="DI808" s="7"/>
      <c r="DJ808" s="7"/>
      <c r="DK808" s="7"/>
    </row>
    <row r="809">
      <c r="A809" s="7"/>
      <c r="B809" s="7"/>
      <c r="C809" s="7"/>
      <c r="D809" s="7"/>
      <c r="E809" s="7"/>
      <c r="F809" s="7"/>
      <c r="G809" s="7"/>
      <c r="H809" s="7"/>
      <c r="I809" s="7"/>
      <c r="J809" s="7"/>
      <c r="K809" s="7"/>
      <c r="L809" s="7"/>
      <c r="M809" s="33"/>
      <c r="N809" s="33"/>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34"/>
      <c r="AX809" s="7"/>
      <c r="AY809" s="7"/>
      <c r="AZ809" s="7"/>
      <c r="BA809" s="7"/>
      <c r="BB809" s="7"/>
      <c r="BC809" s="7"/>
      <c r="BD809" s="7"/>
      <c r="BE809" s="7"/>
      <c r="BF809" s="7"/>
      <c r="BG809" s="35"/>
      <c r="BH809" s="7"/>
      <c r="BI809" s="7"/>
      <c r="BJ809" s="7"/>
      <c r="BK809" s="7"/>
      <c r="BL809" s="7"/>
      <c r="BM809" s="36"/>
      <c r="BN809" s="36"/>
      <c r="BO809" s="7"/>
      <c r="BP809" s="7"/>
      <c r="BQ809" s="7"/>
      <c r="BR809" s="7"/>
      <c r="BS809" s="7"/>
      <c r="BT809" s="7"/>
      <c r="BU809" s="7"/>
      <c r="BV809" s="7"/>
      <c r="BW809" s="7"/>
      <c r="BX809" s="7"/>
      <c r="BY809" s="7"/>
      <c r="BZ809" s="7"/>
      <c r="CA809" s="7"/>
      <c r="CB809" s="7"/>
      <c r="CC809" s="7"/>
      <c r="CD809" s="7"/>
      <c r="CE809" s="7"/>
      <c r="CF809" s="7"/>
      <c r="CG809" s="7"/>
      <c r="CH809" s="7"/>
      <c r="CI809" s="7"/>
      <c r="CJ809" s="7"/>
      <c r="CK809" s="7"/>
      <c r="CL809" s="7"/>
      <c r="CM809" s="7"/>
      <c r="CN809" s="7"/>
      <c r="CO809" s="7"/>
      <c r="CP809" s="7"/>
      <c r="CQ809" s="7"/>
      <c r="CR809" s="7"/>
      <c r="CS809" s="7"/>
      <c r="CT809" s="7"/>
      <c r="CU809" s="7"/>
      <c r="CV809" s="7"/>
      <c r="CW809" s="7"/>
      <c r="CX809" s="7"/>
      <c r="CY809" s="7"/>
      <c r="CZ809" s="7"/>
      <c r="DA809" s="7"/>
      <c r="DB809" s="7"/>
      <c r="DC809" s="7"/>
      <c r="DD809" s="7"/>
      <c r="DE809" s="7"/>
      <c r="DF809" s="7"/>
      <c r="DG809" s="7"/>
      <c r="DH809" s="7"/>
      <c r="DI809" s="7"/>
      <c r="DJ809" s="7"/>
      <c r="DK809" s="7"/>
    </row>
    <row r="810">
      <c r="A810" s="7"/>
      <c r="B810" s="7"/>
      <c r="C810" s="7"/>
      <c r="D810" s="7"/>
      <c r="E810" s="7"/>
      <c r="F810" s="7"/>
      <c r="G810" s="7"/>
      <c r="H810" s="7"/>
      <c r="I810" s="7"/>
      <c r="J810" s="7"/>
      <c r="K810" s="7"/>
      <c r="L810" s="7"/>
      <c r="M810" s="33"/>
      <c r="N810" s="33"/>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34"/>
      <c r="AX810" s="7"/>
      <c r="AY810" s="7"/>
      <c r="AZ810" s="7"/>
      <c r="BA810" s="7"/>
      <c r="BB810" s="7"/>
      <c r="BC810" s="7"/>
      <c r="BD810" s="7"/>
      <c r="BE810" s="7"/>
      <c r="BF810" s="7"/>
      <c r="BG810" s="35"/>
      <c r="BH810" s="7"/>
      <c r="BI810" s="7"/>
      <c r="BJ810" s="7"/>
      <c r="BK810" s="7"/>
      <c r="BL810" s="7"/>
      <c r="BM810" s="36"/>
      <c r="BN810" s="36"/>
      <c r="BO810" s="7"/>
      <c r="BP810" s="7"/>
      <c r="BQ810" s="7"/>
      <c r="BR810" s="7"/>
      <c r="BS810" s="7"/>
      <c r="BT810" s="7"/>
      <c r="BU810" s="7"/>
      <c r="BV810" s="7"/>
      <c r="BW810" s="7"/>
      <c r="BX810" s="7"/>
      <c r="BY810" s="7"/>
      <c r="BZ810" s="7"/>
      <c r="CA810" s="7"/>
      <c r="CB810" s="7"/>
      <c r="CC810" s="7"/>
      <c r="CD810" s="7"/>
      <c r="CE810" s="7"/>
      <c r="CF810" s="7"/>
      <c r="CG810" s="7"/>
      <c r="CH810" s="7"/>
      <c r="CI810" s="7"/>
      <c r="CJ810" s="7"/>
      <c r="CK810" s="7"/>
      <c r="CL810" s="7"/>
      <c r="CM810" s="7"/>
      <c r="CN810" s="7"/>
      <c r="CO810" s="7"/>
      <c r="CP810" s="7"/>
      <c r="CQ810" s="7"/>
      <c r="CR810" s="7"/>
      <c r="CS810" s="7"/>
      <c r="CT810" s="7"/>
      <c r="CU810" s="7"/>
      <c r="CV810" s="7"/>
      <c r="CW810" s="7"/>
      <c r="CX810" s="7"/>
      <c r="CY810" s="7"/>
      <c r="CZ810" s="7"/>
      <c r="DA810" s="7"/>
      <c r="DB810" s="7"/>
      <c r="DC810" s="7"/>
      <c r="DD810" s="7"/>
      <c r="DE810" s="7"/>
      <c r="DF810" s="7"/>
      <c r="DG810" s="7"/>
      <c r="DH810" s="7"/>
      <c r="DI810" s="7"/>
      <c r="DJ810" s="7"/>
      <c r="DK810" s="7"/>
    </row>
    <row r="811">
      <c r="A811" s="7"/>
      <c r="B811" s="7"/>
      <c r="C811" s="7"/>
      <c r="D811" s="7"/>
      <c r="E811" s="7"/>
      <c r="F811" s="7"/>
      <c r="G811" s="7"/>
      <c r="H811" s="7"/>
      <c r="I811" s="7"/>
      <c r="J811" s="7"/>
      <c r="K811" s="7"/>
      <c r="L811" s="7"/>
      <c r="M811" s="33"/>
      <c r="N811" s="33"/>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34"/>
      <c r="AX811" s="7"/>
      <c r="AY811" s="7"/>
      <c r="AZ811" s="7"/>
      <c r="BA811" s="7"/>
      <c r="BB811" s="7"/>
      <c r="BC811" s="7"/>
      <c r="BD811" s="7"/>
      <c r="BE811" s="7"/>
      <c r="BF811" s="7"/>
      <c r="BG811" s="35"/>
      <c r="BH811" s="7"/>
      <c r="BI811" s="7"/>
      <c r="BJ811" s="7"/>
      <c r="BK811" s="7"/>
      <c r="BL811" s="7"/>
      <c r="BM811" s="36"/>
      <c r="BN811" s="36"/>
      <c r="BO811" s="7"/>
      <c r="BP811" s="7"/>
      <c r="BQ811" s="7"/>
      <c r="BR811" s="7"/>
      <c r="BS811" s="7"/>
      <c r="BT811" s="7"/>
      <c r="BU811" s="7"/>
      <c r="BV811" s="7"/>
      <c r="BW811" s="7"/>
      <c r="BX811" s="7"/>
      <c r="BY811" s="7"/>
      <c r="BZ811" s="7"/>
      <c r="CA811" s="7"/>
      <c r="CB811" s="7"/>
      <c r="CC811" s="7"/>
      <c r="CD811" s="7"/>
      <c r="CE811" s="7"/>
      <c r="CF811" s="7"/>
      <c r="CG811" s="7"/>
      <c r="CH811" s="7"/>
      <c r="CI811" s="7"/>
      <c r="CJ811" s="7"/>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row>
    <row r="812">
      <c r="A812" s="7"/>
      <c r="B812" s="7"/>
      <c r="C812" s="7"/>
      <c r="D812" s="7"/>
      <c r="E812" s="7"/>
      <c r="F812" s="7"/>
      <c r="G812" s="7"/>
      <c r="H812" s="7"/>
      <c r="I812" s="7"/>
      <c r="J812" s="7"/>
      <c r="K812" s="7"/>
      <c r="L812" s="7"/>
      <c r="M812" s="33"/>
      <c r="N812" s="33"/>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34"/>
      <c r="AX812" s="7"/>
      <c r="AY812" s="7"/>
      <c r="AZ812" s="7"/>
      <c r="BA812" s="7"/>
      <c r="BB812" s="7"/>
      <c r="BC812" s="7"/>
      <c r="BD812" s="7"/>
      <c r="BE812" s="7"/>
      <c r="BF812" s="7"/>
      <c r="BG812" s="35"/>
      <c r="BH812" s="7"/>
      <c r="BI812" s="7"/>
      <c r="BJ812" s="7"/>
      <c r="BK812" s="7"/>
      <c r="BL812" s="7"/>
      <c r="BM812" s="36"/>
      <c r="BN812" s="36"/>
      <c r="BO812" s="7"/>
      <c r="BP812" s="7"/>
      <c r="BQ812" s="7"/>
      <c r="BR812" s="7"/>
      <c r="BS812" s="7"/>
      <c r="BT812" s="7"/>
      <c r="BU812" s="7"/>
      <c r="BV812" s="7"/>
      <c r="BW812" s="7"/>
      <c r="BX812" s="7"/>
      <c r="BY812" s="7"/>
      <c r="BZ812" s="7"/>
      <c r="CA812" s="7"/>
      <c r="CB812" s="7"/>
      <c r="CC812" s="7"/>
      <c r="CD812" s="7"/>
      <c r="CE812" s="7"/>
      <c r="CF812" s="7"/>
      <c r="CG812" s="7"/>
      <c r="CH812" s="7"/>
      <c r="CI812" s="7"/>
      <c r="CJ812" s="7"/>
      <c r="CK812" s="7"/>
      <c r="CL812" s="7"/>
      <c r="CM812" s="7"/>
      <c r="CN812" s="7"/>
      <c r="CO812" s="7"/>
      <c r="CP812" s="7"/>
      <c r="CQ812" s="7"/>
      <c r="CR812" s="7"/>
      <c r="CS812" s="7"/>
      <c r="CT812" s="7"/>
      <c r="CU812" s="7"/>
      <c r="CV812" s="7"/>
      <c r="CW812" s="7"/>
      <c r="CX812" s="7"/>
      <c r="CY812" s="7"/>
      <c r="CZ812" s="7"/>
      <c r="DA812" s="7"/>
      <c r="DB812" s="7"/>
      <c r="DC812" s="7"/>
      <c r="DD812" s="7"/>
      <c r="DE812" s="7"/>
      <c r="DF812" s="7"/>
      <c r="DG812" s="7"/>
      <c r="DH812" s="7"/>
      <c r="DI812" s="7"/>
      <c r="DJ812" s="7"/>
      <c r="DK812" s="7"/>
    </row>
    <row r="813">
      <c r="A813" s="7"/>
      <c r="B813" s="7"/>
      <c r="C813" s="7"/>
      <c r="D813" s="7"/>
      <c r="E813" s="7"/>
      <c r="F813" s="7"/>
      <c r="G813" s="7"/>
      <c r="H813" s="7"/>
      <c r="I813" s="7"/>
      <c r="J813" s="7"/>
      <c r="K813" s="7"/>
      <c r="L813" s="7"/>
      <c r="M813" s="33"/>
      <c r="N813" s="33"/>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34"/>
      <c r="AX813" s="7"/>
      <c r="AY813" s="7"/>
      <c r="AZ813" s="7"/>
      <c r="BA813" s="7"/>
      <c r="BB813" s="7"/>
      <c r="BC813" s="7"/>
      <c r="BD813" s="7"/>
      <c r="BE813" s="7"/>
      <c r="BF813" s="7"/>
      <c r="BG813" s="35"/>
      <c r="BH813" s="7"/>
      <c r="BI813" s="7"/>
      <c r="BJ813" s="7"/>
      <c r="BK813" s="7"/>
      <c r="BL813" s="7"/>
      <c r="BM813" s="36"/>
      <c r="BN813" s="36"/>
      <c r="BO813" s="7"/>
      <c r="BP813" s="7"/>
      <c r="BQ813" s="7"/>
      <c r="BR813" s="7"/>
      <c r="BS813" s="7"/>
      <c r="BT813" s="7"/>
      <c r="BU813" s="7"/>
      <c r="BV813" s="7"/>
      <c r="BW813" s="7"/>
      <c r="BX813" s="7"/>
      <c r="BY813" s="7"/>
      <c r="BZ813" s="7"/>
      <c r="CA813" s="7"/>
      <c r="CB813" s="7"/>
      <c r="CC813" s="7"/>
      <c r="CD813" s="7"/>
      <c r="CE813" s="7"/>
      <c r="CF813" s="7"/>
      <c r="CG813" s="7"/>
      <c r="CH813" s="7"/>
      <c r="CI813" s="7"/>
      <c r="CJ813" s="7"/>
      <c r="CK813" s="7"/>
      <c r="CL813" s="7"/>
      <c r="CM813" s="7"/>
      <c r="CN813" s="7"/>
      <c r="CO813" s="7"/>
      <c r="CP813" s="7"/>
      <c r="CQ813" s="7"/>
      <c r="CR813" s="7"/>
      <c r="CS813" s="7"/>
      <c r="CT813" s="7"/>
      <c r="CU813" s="7"/>
      <c r="CV813" s="7"/>
      <c r="CW813" s="7"/>
      <c r="CX813" s="7"/>
      <c r="CY813" s="7"/>
      <c r="CZ813" s="7"/>
      <c r="DA813" s="7"/>
      <c r="DB813" s="7"/>
      <c r="DC813" s="7"/>
      <c r="DD813" s="7"/>
      <c r="DE813" s="7"/>
      <c r="DF813" s="7"/>
      <c r="DG813" s="7"/>
      <c r="DH813" s="7"/>
      <c r="DI813" s="7"/>
      <c r="DJ813" s="7"/>
      <c r="DK813" s="7"/>
    </row>
    <row r="814">
      <c r="A814" s="7"/>
      <c r="B814" s="7"/>
      <c r="C814" s="7"/>
      <c r="D814" s="7"/>
      <c r="E814" s="7"/>
      <c r="F814" s="7"/>
      <c r="G814" s="7"/>
      <c r="H814" s="7"/>
      <c r="I814" s="7"/>
      <c r="J814" s="7"/>
      <c r="K814" s="7"/>
      <c r="L814" s="7"/>
      <c r="M814" s="33"/>
      <c r="N814" s="33"/>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34"/>
      <c r="AX814" s="7"/>
      <c r="AY814" s="7"/>
      <c r="AZ814" s="7"/>
      <c r="BA814" s="7"/>
      <c r="BB814" s="7"/>
      <c r="BC814" s="7"/>
      <c r="BD814" s="7"/>
      <c r="BE814" s="7"/>
      <c r="BF814" s="7"/>
      <c r="BG814" s="35"/>
      <c r="BH814" s="7"/>
      <c r="BI814" s="7"/>
      <c r="BJ814" s="7"/>
      <c r="BK814" s="7"/>
      <c r="BL814" s="7"/>
      <c r="BM814" s="36"/>
      <c r="BN814" s="36"/>
      <c r="BO814" s="7"/>
      <c r="BP814" s="7"/>
      <c r="BQ814" s="7"/>
      <c r="BR814" s="7"/>
      <c r="BS814" s="7"/>
      <c r="BT814" s="7"/>
      <c r="BU814" s="7"/>
      <c r="BV814" s="7"/>
      <c r="BW814" s="7"/>
      <c r="BX814" s="7"/>
      <c r="BY814" s="7"/>
      <c r="BZ814" s="7"/>
      <c r="CA814" s="7"/>
      <c r="CB814" s="7"/>
      <c r="CC814" s="7"/>
      <c r="CD814" s="7"/>
      <c r="CE814" s="7"/>
      <c r="CF814" s="7"/>
      <c r="CG814" s="7"/>
      <c r="CH814" s="7"/>
      <c r="CI814" s="7"/>
      <c r="CJ814" s="7"/>
      <c r="CK814" s="7"/>
      <c r="CL814" s="7"/>
      <c r="CM814" s="7"/>
      <c r="CN814" s="7"/>
      <c r="CO814" s="7"/>
      <c r="CP814" s="7"/>
      <c r="CQ814" s="7"/>
      <c r="CR814" s="7"/>
      <c r="CS814" s="7"/>
      <c r="CT814" s="7"/>
      <c r="CU814" s="7"/>
      <c r="CV814" s="7"/>
      <c r="CW814" s="7"/>
      <c r="CX814" s="7"/>
      <c r="CY814" s="7"/>
      <c r="CZ814" s="7"/>
      <c r="DA814" s="7"/>
      <c r="DB814" s="7"/>
      <c r="DC814" s="7"/>
      <c r="DD814" s="7"/>
      <c r="DE814" s="7"/>
      <c r="DF814" s="7"/>
      <c r="DG814" s="7"/>
      <c r="DH814" s="7"/>
      <c r="DI814" s="7"/>
      <c r="DJ814" s="7"/>
      <c r="DK814" s="7"/>
    </row>
    <row r="815">
      <c r="A815" s="7"/>
      <c r="B815" s="7"/>
      <c r="C815" s="7"/>
      <c r="D815" s="7"/>
      <c r="E815" s="7"/>
      <c r="F815" s="7"/>
      <c r="G815" s="7"/>
      <c r="H815" s="7"/>
      <c r="I815" s="7"/>
      <c r="J815" s="7"/>
      <c r="K815" s="7"/>
      <c r="L815" s="7"/>
      <c r="M815" s="33"/>
      <c r="N815" s="33"/>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34"/>
      <c r="AX815" s="7"/>
      <c r="AY815" s="7"/>
      <c r="AZ815" s="7"/>
      <c r="BA815" s="7"/>
      <c r="BB815" s="7"/>
      <c r="BC815" s="7"/>
      <c r="BD815" s="7"/>
      <c r="BE815" s="7"/>
      <c r="BF815" s="7"/>
      <c r="BG815" s="35"/>
      <c r="BH815" s="7"/>
      <c r="BI815" s="7"/>
      <c r="BJ815" s="7"/>
      <c r="BK815" s="7"/>
      <c r="BL815" s="7"/>
      <c r="BM815" s="36"/>
      <c r="BN815" s="36"/>
      <c r="BO815" s="7"/>
      <c r="BP815" s="7"/>
      <c r="BQ815" s="7"/>
      <c r="BR815" s="7"/>
      <c r="BS815" s="7"/>
      <c r="BT815" s="7"/>
      <c r="BU815" s="7"/>
      <c r="BV815" s="7"/>
      <c r="BW815" s="7"/>
      <c r="BX815" s="7"/>
      <c r="BY815" s="7"/>
      <c r="BZ815" s="7"/>
      <c r="CA815" s="7"/>
      <c r="CB815" s="7"/>
      <c r="CC815" s="7"/>
      <c r="CD815" s="7"/>
      <c r="CE815" s="7"/>
      <c r="CF815" s="7"/>
      <c r="CG815" s="7"/>
      <c r="CH815" s="7"/>
      <c r="CI815" s="7"/>
      <c r="CJ815" s="7"/>
      <c r="CK815" s="7"/>
      <c r="CL815" s="7"/>
      <c r="CM815" s="7"/>
      <c r="CN815" s="7"/>
      <c r="CO815" s="7"/>
      <c r="CP815" s="7"/>
      <c r="CQ815" s="7"/>
      <c r="CR815" s="7"/>
      <c r="CS815" s="7"/>
      <c r="CT815" s="7"/>
      <c r="CU815" s="7"/>
      <c r="CV815" s="7"/>
      <c r="CW815" s="7"/>
      <c r="CX815" s="7"/>
      <c r="CY815" s="7"/>
      <c r="CZ815" s="7"/>
      <c r="DA815" s="7"/>
      <c r="DB815" s="7"/>
      <c r="DC815" s="7"/>
      <c r="DD815" s="7"/>
      <c r="DE815" s="7"/>
      <c r="DF815" s="7"/>
      <c r="DG815" s="7"/>
      <c r="DH815" s="7"/>
      <c r="DI815" s="7"/>
      <c r="DJ815" s="7"/>
      <c r="DK815" s="7"/>
    </row>
    <row r="816">
      <c r="A816" s="7"/>
      <c r="B816" s="7"/>
      <c r="C816" s="7"/>
      <c r="D816" s="7"/>
      <c r="E816" s="7"/>
      <c r="F816" s="7"/>
      <c r="G816" s="7"/>
      <c r="H816" s="7"/>
      <c r="I816" s="7"/>
      <c r="J816" s="7"/>
      <c r="K816" s="7"/>
      <c r="L816" s="7"/>
      <c r="M816" s="33"/>
      <c r="N816" s="33"/>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34"/>
      <c r="AX816" s="7"/>
      <c r="AY816" s="7"/>
      <c r="AZ816" s="7"/>
      <c r="BA816" s="7"/>
      <c r="BB816" s="7"/>
      <c r="BC816" s="7"/>
      <c r="BD816" s="7"/>
      <c r="BE816" s="7"/>
      <c r="BF816" s="7"/>
      <c r="BG816" s="35"/>
      <c r="BH816" s="7"/>
      <c r="BI816" s="7"/>
      <c r="BJ816" s="7"/>
      <c r="BK816" s="7"/>
      <c r="BL816" s="7"/>
      <c r="BM816" s="36"/>
      <c r="BN816" s="36"/>
      <c r="BO816" s="7"/>
      <c r="BP816" s="7"/>
      <c r="BQ816" s="7"/>
      <c r="BR816" s="7"/>
      <c r="BS816" s="7"/>
      <c r="BT816" s="7"/>
      <c r="BU816" s="7"/>
      <c r="BV816" s="7"/>
      <c r="BW816" s="7"/>
      <c r="BX816" s="7"/>
      <c r="BY816" s="7"/>
      <c r="BZ816" s="7"/>
      <c r="CA816" s="7"/>
      <c r="CB816" s="7"/>
      <c r="CC816" s="7"/>
      <c r="CD816" s="7"/>
      <c r="CE816" s="7"/>
      <c r="CF816" s="7"/>
      <c r="CG816" s="7"/>
      <c r="CH816" s="7"/>
      <c r="CI816" s="7"/>
      <c r="CJ816" s="7"/>
      <c r="CK816" s="7"/>
      <c r="CL816" s="7"/>
      <c r="CM816" s="7"/>
      <c r="CN816" s="7"/>
      <c r="CO816" s="7"/>
      <c r="CP816" s="7"/>
      <c r="CQ816" s="7"/>
      <c r="CR816" s="7"/>
      <c r="CS816" s="7"/>
      <c r="CT816" s="7"/>
      <c r="CU816" s="7"/>
      <c r="CV816" s="7"/>
      <c r="CW816" s="7"/>
      <c r="CX816" s="7"/>
      <c r="CY816" s="7"/>
      <c r="CZ816" s="7"/>
      <c r="DA816" s="7"/>
      <c r="DB816" s="7"/>
      <c r="DC816" s="7"/>
      <c r="DD816" s="7"/>
      <c r="DE816" s="7"/>
      <c r="DF816" s="7"/>
      <c r="DG816" s="7"/>
      <c r="DH816" s="7"/>
      <c r="DI816" s="7"/>
      <c r="DJ816" s="7"/>
      <c r="DK816" s="7"/>
    </row>
    <row r="817">
      <c r="A817" s="7"/>
      <c r="B817" s="7"/>
      <c r="C817" s="7"/>
      <c r="D817" s="7"/>
      <c r="E817" s="7"/>
      <c r="F817" s="7"/>
      <c r="G817" s="7"/>
      <c r="H817" s="7"/>
      <c r="I817" s="7"/>
      <c r="J817" s="7"/>
      <c r="K817" s="7"/>
      <c r="L817" s="7"/>
      <c r="M817" s="33"/>
      <c r="N817" s="33"/>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34"/>
      <c r="AX817" s="7"/>
      <c r="AY817" s="7"/>
      <c r="AZ817" s="7"/>
      <c r="BA817" s="7"/>
      <c r="BB817" s="7"/>
      <c r="BC817" s="7"/>
      <c r="BD817" s="7"/>
      <c r="BE817" s="7"/>
      <c r="BF817" s="7"/>
      <c r="BG817" s="35"/>
      <c r="BH817" s="7"/>
      <c r="BI817" s="7"/>
      <c r="BJ817" s="7"/>
      <c r="BK817" s="7"/>
      <c r="BL817" s="7"/>
      <c r="BM817" s="36"/>
      <c r="BN817" s="36"/>
      <c r="BO817" s="7"/>
      <c r="BP817" s="7"/>
      <c r="BQ817" s="7"/>
      <c r="BR817" s="7"/>
      <c r="BS817" s="7"/>
      <c r="BT817" s="7"/>
      <c r="BU817" s="7"/>
      <c r="BV817" s="7"/>
      <c r="BW817" s="7"/>
      <c r="BX817" s="7"/>
      <c r="BY817" s="7"/>
      <c r="BZ817" s="7"/>
      <c r="CA817" s="7"/>
      <c r="CB817" s="7"/>
      <c r="CC817" s="7"/>
      <c r="CD817" s="7"/>
      <c r="CE817" s="7"/>
      <c r="CF817" s="7"/>
      <c r="CG817" s="7"/>
      <c r="CH817" s="7"/>
      <c r="CI817" s="7"/>
      <c r="CJ817" s="7"/>
      <c r="CK817" s="7"/>
      <c r="CL817" s="7"/>
      <c r="CM817" s="7"/>
      <c r="CN817" s="7"/>
      <c r="CO817" s="7"/>
      <c r="CP817" s="7"/>
      <c r="CQ817" s="7"/>
      <c r="CR817" s="7"/>
      <c r="CS817" s="7"/>
      <c r="CT817" s="7"/>
      <c r="CU817" s="7"/>
      <c r="CV817" s="7"/>
      <c r="CW817" s="7"/>
      <c r="CX817" s="7"/>
      <c r="CY817" s="7"/>
      <c r="CZ817" s="7"/>
      <c r="DA817" s="7"/>
      <c r="DB817" s="7"/>
      <c r="DC817" s="7"/>
      <c r="DD817" s="7"/>
      <c r="DE817" s="7"/>
      <c r="DF817" s="7"/>
      <c r="DG817" s="7"/>
      <c r="DH817" s="7"/>
      <c r="DI817" s="7"/>
      <c r="DJ817" s="7"/>
      <c r="DK817" s="7"/>
    </row>
    <row r="818">
      <c r="A818" s="7"/>
      <c r="B818" s="7"/>
      <c r="C818" s="7"/>
      <c r="D818" s="7"/>
      <c r="E818" s="7"/>
      <c r="F818" s="7"/>
      <c r="G818" s="7"/>
      <c r="H818" s="7"/>
      <c r="I818" s="7"/>
      <c r="J818" s="7"/>
      <c r="K818" s="7"/>
      <c r="L818" s="7"/>
      <c r="M818" s="33"/>
      <c r="N818" s="33"/>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34"/>
      <c r="AX818" s="7"/>
      <c r="AY818" s="7"/>
      <c r="AZ818" s="7"/>
      <c r="BA818" s="7"/>
      <c r="BB818" s="7"/>
      <c r="BC818" s="7"/>
      <c r="BD818" s="7"/>
      <c r="BE818" s="7"/>
      <c r="BF818" s="7"/>
      <c r="BG818" s="35"/>
      <c r="BH818" s="7"/>
      <c r="BI818" s="7"/>
      <c r="BJ818" s="7"/>
      <c r="BK818" s="7"/>
      <c r="BL818" s="7"/>
      <c r="BM818" s="36"/>
      <c r="BN818" s="36"/>
      <c r="BO818" s="7"/>
      <c r="BP818" s="7"/>
      <c r="BQ818" s="7"/>
      <c r="BR818" s="7"/>
      <c r="BS818" s="7"/>
      <c r="BT818" s="7"/>
      <c r="BU818" s="7"/>
      <c r="BV818" s="7"/>
      <c r="BW818" s="7"/>
      <c r="BX818" s="7"/>
      <c r="BY818" s="7"/>
      <c r="BZ818" s="7"/>
      <c r="CA818" s="7"/>
      <c r="CB818" s="7"/>
      <c r="CC818" s="7"/>
      <c r="CD818" s="7"/>
      <c r="CE818" s="7"/>
      <c r="CF818" s="7"/>
      <c r="CG818" s="7"/>
      <c r="CH818" s="7"/>
      <c r="CI818" s="7"/>
      <c r="CJ818" s="7"/>
      <c r="CK818" s="7"/>
      <c r="CL818" s="7"/>
      <c r="CM818" s="7"/>
      <c r="CN818" s="7"/>
      <c r="CO818" s="7"/>
      <c r="CP818" s="7"/>
      <c r="CQ818" s="7"/>
      <c r="CR818" s="7"/>
      <c r="CS818" s="7"/>
      <c r="CT818" s="7"/>
      <c r="CU818" s="7"/>
      <c r="CV818" s="7"/>
      <c r="CW818" s="7"/>
      <c r="CX818" s="7"/>
      <c r="CY818" s="7"/>
      <c r="CZ818" s="7"/>
      <c r="DA818" s="7"/>
      <c r="DB818" s="7"/>
      <c r="DC818" s="7"/>
      <c r="DD818" s="7"/>
      <c r="DE818" s="7"/>
      <c r="DF818" s="7"/>
      <c r="DG818" s="7"/>
      <c r="DH818" s="7"/>
      <c r="DI818" s="7"/>
      <c r="DJ818" s="7"/>
      <c r="DK818" s="7"/>
    </row>
    <row r="819">
      <c r="A819" s="7"/>
      <c r="B819" s="7"/>
      <c r="C819" s="7"/>
      <c r="D819" s="7"/>
      <c r="E819" s="7"/>
      <c r="F819" s="7"/>
      <c r="G819" s="7"/>
      <c r="H819" s="7"/>
      <c r="I819" s="7"/>
      <c r="J819" s="7"/>
      <c r="K819" s="7"/>
      <c r="L819" s="7"/>
      <c r="M819" s="33"/>
      <c r="N819" s="33"/>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34"/>
      <c r="AX819" s="7"/>
      <c r="AY819" s="7"/>
      <c r="AZ819" s="7"/>
      <c r="BA819" s="7"/>
      <c r="BB819" s="7"/>
      <c r="BC819" s="7"/>
      <c r="BD819" s="7"/>
      <c r="BE819" s="7"/>
      <c r="BF819" s="7"/>
      <c r="BG819" s="35"/>
      <c r="BH819" s="7"/>
      <c r="BI819" s="7"/>
      <c r="BJ819" s="7"/>
      <c r="BK819" s="7"/>
      <c r="BL819" s="7"/>
      <c r="BM819" s="36"/>
      <c r="BN819" s="36"/>
      <c r="BO819" s="7"/>
      <c r="BP819" s="7"/>
      <c r="BQ819" s="7"/>
      <c r="BR819" s="7"/>
      <c r="BS819" s="7"/>
      <c r="BT819" s="7"/>
      <c r="BU819" s="7"/>
      <c r="BV819" s="7"/>
      <c r="BW819" s="7"/>
      <c r="BX819" s="7"/>
      <c r="BY819" s="7"/>
      <c r="BZ819" s="7"/>
      <c r="CA819" s="7"/>
      <c r="CB819" s="7"/>
      <c r="CC819" s="7"/>
      <c r="CD819" s="7"/>
      <c r="CE819" s="7"/>
      <c r="CF819" s="7"/>
      <c r="CG819" s="7"/>
      <c r="CH819" s="7"/>
      <c r="CI819" s="7"/>
      <c r="CJ819" s="7"/>
      <c r="CK819" s="7"/>
      <c r="CL819" s="7"/>
      <c r="CM819" s="7"/>
      <c r="CN819" s="7"/>
      <c r="CO819" s="7"/>
      <c r="CP819" s="7"/>
      <c r="CQ819" s="7"/>
      <c r="CR819" s="7"/>
      <c r="CS819" s="7"/>
      <c r="CT819" s="7"/>
      <c r="CU819" s="7"/>
      <c r="CV819" s="7"/>
      <c r="CW819" s="7"/>
      <c r="CX819" s="7"/>
      <c r="CY819" s="7"/>
      <c r="CZ819" s="7"/>
      <c r="DA819" s="7"/>
      <c r="DB819" s="7"/>
      <c r="DC819" s="7"/>
      <c r="DD819" s="7"/>
      <c r="DE819" s="7"/>
      <c r="DF819" s="7"/>
      <c r="DG819" s="7"/>
      <c r="DH819" s="7"/>
      <c r="DI819" s="7"/>
      <c r="DJ819" s="7"/>
      <c r="DK819" s="7"/>
    </row>
    <row r="820">
      <c r="A820" s="7"/>
      <c r="B820" s="7"/>
      <c r="C820" s="7"/>
      <c r="D820" s="7"/>
      <c r="E820" s="7"/>
      <c r="F820" s="7"/>
      <c r="G820" s="7"/>
      <c r="H820" s="7"/>
      <c r="I820" s="7"/>
      <c r="J820" s="7"/>
      <c r="K820" s="7"/>
      <c r="L820" s="7"/>
      <c r="M820" s="33"/>
      <c r="N820" s="33"/>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34"/>
      <c r="AX820" s="7"/>
      <c r="AY820" s="7"/>
      <c r="AZ820" s="7"/>
      <c r="BA820" s="7"/>
      <c r="BB820" s="7"/>
      <c r="BC820" s="7"/>
      <c r="BD820" s="7"/>
      <c r="BE820" s="7"/>
      <c r="BF820" s="7"/>
      <c r="BG820" s="35"/>
      <c r="BH820" s="7"/>
      <c r="BI820" s="7"/>
      <c r="BJ820" s="7"/>
      <c r="BK820" s="7"/>
      <c r="BL820" s="7"/>
      <c r="BM820" s="36"/>
      <c r="BN820" s="36"/>
      <c r="BO820" s="7"/>
      <c r="BP820" s="7"/>
      <c r="BQ820" s="7"/>
      <c r="BR820" s="7"/>
      <c r="BS820" s="7"/>
      <c r="BT820" s="7"/>
      <c r="BU820" s="7"/>
      <c r="BV820" s="7"/>
      <c r="BW820" s="7"/>
      <c r="BX820" s="7"/>
      <c r="BY820" s="7"/>
      <c r="BZ820" s="7"/>
      <c r="CA820" s="7"/>
      <c r="CB820" s="7"/>
      <c r="CC820" s="7"/>
      <c r="CD820" s="7"/>
      <c r="CE820" s="7"/>
      <c r="CF820" s="7"/>
      <c r="CG820" s="7"/>
      <c r="CH820" s="7"/>
      <c r="CI820" s="7"/>
      <c r="CJ820" s="7"/>
      <c r="CK820" s="7"/>
      <c r="CL820" s="7"/>
      <c r="CM820" s="7"/>
      <c r="CN820" s="7"/>
      <c r="CO820" s="7"/>
      <c r="CP820" s="7"/>
      <c r="CQ820" s="7"/>
      <c r="CR820" s="7"/>
      <c r="CS820" s="7"/>
      <c r="CT820" s="7"/>
      <c r="CU820" s="7"/>
      <c r="CV820" s="7"/>
      <c r="CW820" s="7"/>
      <c r="CX820" s="7"/>
      <c r="CY820" s="7"/>
      <c r="CZ820" s="7"/>
      <c r="DA820" s="7"/>
      <c r="DB820" s="7"/>
      <c r="DC820" s="7"/>
      <c r="DD820" s="7"/>
      <c r="DE820" s="7"/>
      <c r="DF820" s="7"/>
      <c r="DG820" s="7"/>
      <c r="DH820" s="7"/>
      <c r="DI820" s="7"/>
      <c r="DJ820" s="7"/>
      <c r="DK820" s="7"/>
    </row>
    <row r="821">
      <c r="A821" s="7"/>
      <c r="B821" s="7"/>
      <c r="C821" s="7"/>
      <c r="D821" s="7"/>
      <c r="E821" s="7"/>
      <c r="F821" s="7"/>
      <c r="G821" s="7"/>
      <c r="H821" s="7"/>
      <c r="I821" s="7"/>
      <c r="J821" s="7"/>
      <c r="K821" s="7"/>
      <c r="L821" s="7"/>
      <c r="M821" s="33"/>
      <c r="N821" s="33"/>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34"/>
      <c r="AX821" s="7"/>
      <c r="AY821" s="7"/>
      <c r="AZ821" s="7"/>
      <c r="BA821" s="7"/>
      <c r="BB821" s="7"/>
      <c r="BC821" s="7"/>
      <c r="BD821" s="7"/>
      <c r="BE821" s="7"/>
      <c r="BF821" s="7"/>
      <c r="BG821" s="35"/>
      <c r="BH821" s="7"/>
      <c r="BI821" s="7"/>
      <c r="BJ821" s="7"/>
      <c r="BK821" s="7"/>
      <c r="BL821" s="7"/>
      <c r="BM821" s="36"/>
      <c r="BN821" s="36"/>
      <c r="BO821" s="7"/>
      <c r="BP821" s="7"/>
      <c r="BQ821" s="7"/>
      <c r="BR821" s="7"/>
      <c r="BS821" s="7"/>
      <c r="BT821" s="7"/>
      <c r="BU821" s="7"/>
      <c r="BV821" s="7"/>
      <c r="BW821" s="7"/>
      <c r="BX821" s="7"/>
      <c r="BY821" s="7"/>
      <c r="BZ821" s="7"/>
      <c r="CA821" s="7"/>
      <c r="CB821" s="7"/>
      <c r="CC821" s="7"/>
      <c r="CD821" s="7"/>
      <c r="CE821" s="7"/>
      <c r="CF821" s="7"/>
      <c r="CG821" s="7"/>
      <c r="CH821" s="7"/>
      <c r="CI821" s="7"/>
      <c r="CJ821" s="7"/>
      <c r="CK821" s="7"/>
      <c r="CL821" s="7"/>
      <c r="CM821" s="7"/>
      <c r="CN821" s="7"/>
      <c r="CO821" s="7"/>
      <c r="CP821" s="7"/>
      <c r="CQ821" s="7"/>
      <c r="CR821" s="7"/>
      <c r="CS821" s="7"/>
      <c r="CT821" s="7"/>
      <c r="CU821" s="7"/>
      <c r="CV821" s="7"/>
      <c r="CW821" s="7"/>
      <c r="CX821" s="7"/>
      <c r="CY821" s="7"/>
      <c r="CZ821" s="7"/>
      <c r="DA821" s="7"/>
      <c r="DB821" s="7"/>
      <c r="DC821" s="7"/>
      <c r="DD821" s="7"/>
      <c r="DE821" s="7"/>
      <c r="DF821" s="7"/>
      <c r="DG821" s="7"/>
      <c r="DH821" s="7"/>
      <c r="DI821" s="7"/>
      <c r="DJ821" s="7"/>
      <c r="DK821" s="7"/>
    </row>
    <row r="822">
      <c r="A822" s="7"/>
      <c r="B822" s="7"/>
      <c r="C822" s="7"/>
      <c r="D822" s="7"/>
      <c r="E822" s="7"/>
      <c r="F822" s="7"/>
      <c r="G822" s="7"/>
      <c r="H822" s="7"/>
      <c r="I822" s="7"/>
      <c r="J822" s="7"/>
      <c r="K822" s="7"/>
      <c r="L822" s="7"/>
      <c r="M822" s="33"/>
      <c r="N822" s="33"/>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34"/>
      <c r="AX822" s="7"/>
      <c r="AY822" s="7"/>
      <c r="AZ822" s="7"/>
      <c r="BA822" s="7"/>
      <c r="BB822" s="7"/>
      <c r="BC822" s="7"/>
      <c r="BD822" s="7"/>
      <c r="BE822" s="7"/>
      <c r="BF822" s="7"/>
      <c r="BG822" s="35"/>
      <c r="BH822" s="7"/>
      <c r="BI822" s="7"/>
      <c r="BJ822" s="7"/>
      <c r="BK822" s="7"/>
      <c r="BL822" s="7"/>
      <c r="BM822" s="36"/>
      <c r="BN822" s="36"/>
      <c r="BO822" s="7"/>
      <c r="BP822" s="7"/>
      <c r="BQ822" s="7"/>
      <c r="BR822" s="7"/>
      <c r="BS822" s="7"/>
      <c r="BT822" s="7"/>
      <c r="BU822" s="7"/>
      <c r="BV822" s="7"/>
      <c r="BW822" s="7"/>
      <c r="BX822" s="7"/>
      <c r="BY822" s="7"/>
      <c r="BZ822" s="7"/>
      <c r="CA822" s="7"/>
      <c r="CB822" s="7"/>
      <c r="CC822" s="7"/>
      <c r="CD822" s="7"/>
      <c r="CE822" s="7"/>
      <c r="CF822" s="7"/>
      <c r="CG822" s="7"/>
      <c r="CH822" s="7"/>
      <c r="CI822" s="7"/>
      <c r="CJ822" s="7"/>
      <c r="CK822" s="7"/>
      <c r="CL822" s="7"/>
      <c r="CM822" s="7"/>
      <c r="CN822" s="7"/>
      <c r="CO822" s="7"/>
      <c r="CP822" s="7"/>
      <c r="CQ822" s="7"/>
      <c r="CR822" s="7"/>
      <c r="CS822" s="7"/>
      <c r="CT822" s="7"/>
      <c r="CU822" s="7"/>
      <c r="CV822" s="7"/>
      <c r="CW822" s="7"/>
      <c r="CX822" s="7"/>
      <c r="CY822" s="7"/>
      <c r="CZ822" s="7"/>
      <c r="DA822" s="7"/>
      <c r="DB822" s="7"/>
      <c r="DC822" s="7"/>
      <c r="DD822" s="7"/>
      <c r="DE822" s="7"/>
      <c r="DF822" s="7"/>
      <c r="DG822" s="7"/>
      <c r="DH822" s="7"/>
      <c r="DI822" s="7"/>
      <c r="DJ822" s="7"/>
      <c r="DK822" s="7"/>
    </row>
    <row r="823">
      <c r="A823" s="7"/>
      <c r="B823" s="7"/>
      <c r="C823" s="7"/>
      <c r="D823" s="7"/>
      <c r="E823" s="7"/>
      <c r="F823" s="7"/>
      <c r="G823" s="7"/>
      <c r="H823" s="7"/>
      <c r="I823" s="7"/>
      <c r="J823" s="7"/>
      <c r="K823" s="7"/>
      <c r="L823" s="7"/>
      <c r="M823" s="33"/>
      <c r="N823" s="33"/>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34"/>
      <c r="AX823" s="7"/>
      <c r="AY823" s="7"/>
      <c r="AZ823" s="7"/>
      <c r="BA823" s="7"/>
      <c r="BB823" s="7"/>
      <c r="BC823" s="7"/>
      <c r="BD823" s="7"/>
      <c r="BE823" s="7"/>
      <c r="BF823" s="7"/>
      <c r="BG823" s="35"/>
      <c r="BH823" s="7"/>
      <c r="BI823" s="7"/>
      <c r="BJ823" s="7"/>
      <c r="BK823" s="7"/>
      <c r="BL823" s="7"/>
      <c r="BM823" s="36"/>
      <c r="BN823" s="36"/>
      <c r="BO823" s="7"/>
      <c r="BP823" s="7"/>
      <c r="BQ823" s="7"/>
      <c r="BR823" s="7"/>
      <c r="BS823" s="7"/>
      <c r="BT823" s="7"/>
      <c r="BU823" s="7"/>
      <c r="BV823" s="7"/>
      <c r="BW823" s="7"/>
      <c r="BX823" s="7"/>
      <c r="BY823" s="7"/>
      <c r="BZ823" s="7"/>
      <c r="CA823" s="7"/>
      <c r="CB823" s="7"/>
      <c r="CC823" s="7"/>
      <c r="CD823" s="7"/>
      <c r="CE823" s="7"/>
      <c r="CF823" s="7"/>
      <c r="CG823" s="7"/>
      <c r="CH823" s="7"/>
      <c r="CI823" s="7"/>
      <c r="CJ823" s="7"/>
      <c r="CK823" s="7"/>
      <c r="CL823" s="7"/>
      <c r="CM823" s="7"/>
      <c r="CN823" s="7"/>
      <c r="CO823" s="7"/>
      <c r="CP823" s="7"/>
      <c r="CQ823" s="7"/>
      <c r="CR823" s="7"/>
      <c r="CS823" s="7"/>
      <c r="CT823" s="7"/>
      <c r="CU823" s="7"/>
      <c r="CV823" s="7"/>
      <c r="CW823" s="7"/>
      <c r="CX823" s="7"/>
      <c r="CY823" s="7"/>
      <c r="CZ823" s="7"/>
      <c r="DA823" s="7"/>
      <c r="DB823" s="7"/>
      <c r="DC823" s="7"/>
      <c r="DD823" s="7"/>
      <c r="DE823" s="7"/>
      <c r="DF823" s="7"/>
      <c r="DG823" s="7"/>
      <c r="DH823" s="7"/>
      <c r="DI823" s="7"/>
      <c r="DJ823" s="7"/>
      <c r="DK823" s="7"/>
    </row>
    <row r="824">
      <c r="A824" s="7"/>
      <c r="B824" s="7"/>
      <c r="C824" s="7"/>
      <c r="D824" s="7"/>
      <c r="E824" s="7"/>
      <c r="F824" s="7"/>
      <c r="G824" s="7"/>
      <c r="H824" s="7"/>
      <c r="I824" s="7"/>
      <c r="J824" s="7"/>
      <c r="K824" s="7"/>
      <c r="L824" s="7"/>
      <c r="M824" s="33"/>
      <c r="N824" s="33"/>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34"/>
      <c r="AX824" s="7"/>
      <c r="AY824" s="7"/>
      <c r="AZ824" s="7"/>
      <c r="BA824" s="7"/>
      <c r="BB824" s="7"/>
      <c r="BC824" s="7"/>
      <c r="BD824" s="7"/>
      <c r="BE824" s="7"/>
      <c r="BF824" s="7"/>
      <c r="BG824" s="35"/>
      <c r="BH824" s="7"/>
      <c r="BI824" s="7"/>
      <c r="BJ824" s="7"/>
      <c r="BK824" s="7"/>
      <c r="BL824" s="7"/>
      <c r="BM824" s="36"/>
      <c r="BN824" s="36"/>
      <c r="BO824" s="7"/>
      <c r="BP824" s="7"/>
      <c r="BQ824" s="7"/>
      <c r="BR824" s="7"/>
      <c r="BS824" s="7"/>
      <c r="BT824" s="7"/>
      <c r="BU824" s="7"/>
      <c r="BV824" s="7"/>
      <c r="BW824" s="7"/>
      <c r="BX824" s="7"/>
      <c r="BY824" s="7"/>
      <c r="BZ824" s="7"/>
      <c r="CA824" s="7"/>
      <c r="CB824" s="7"/>
      <c r="CC824" s="7"/>
      <c r="CD824" s="7"/>
      <c r="CE824" s="7"/>
      <c r="CF824" s="7"/>
      <c r="CG824" s="7"/>
      <c r="CH824" s="7"/>
      <c r="CI824" s="7"/>
      <c r="CJ824" s="7"/>
      <c r="CK824" s="7"/>
      <c r="CL824" s="7"/>
      <c r="CM824" s="7"/>
      <c r="CN824" s="7"/>
      <c r="CO824" s="7"/>
      <c r="CP824" s="7"/>
      <c r="CQ824" s="7"/>
      <c r="CR824" s="7"/>
      <c r="CS824" s="7"/>
      <c r="CT824" s="7"/>
      <c r="CU824" s="7"/>
      <c r="CV824" s="7"/>
      <c r="CW824" s="7"/>
      <c r="CX824" s="7"/>
      <c r="CY824" s="7"/>
      <c r="CZ824" s="7"/>
      <c r="DA824" s="7"/>
      <c r="DB824" s="7"/>
      <c r="DC824" s="7"/>
      <c r="DD824" s="7"/>
      <c r="DE824" s="7"/>
      <c r="DF824" s="7"/>
      <c r="DG824" s="7"/>
      <c r="DH824" s="7"/>
      <c r="DI824" s="7"/>
      <c r="DJ824" s="7"/>
      <c r="DK824" s="7"/>
    </row>
    <row r="825">
      <c r="A825" s="7"/>
      <c r="B825" s="7"/>
      <c r="C825" s="7"/>
      <c r="D825" s="7"/>
      <c r="E825" s="7"/>
      <c r="F825" s="7"/>
      <c r="G825" s="7"/>
      <c r="H825" s="7"/>
      <c r="I825" s="7"/>
      <c r="J825" s="7"/>
      <c r="K825" s="7"/>
      <c r="L825" s="7"/>
      <c r="M825" s="33"/>
      <c r="N825" s="33"/>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34"/>
      <c r="AX825" s="7"/>
      <c r="AY825" s="7"/>
      <c r="AZ825" s="7"/>
      <c r="BA825" s="7"/>
      <c r="BB825" s="7"/>
      <c r="BC825" s="7"/>
      <c r="BD825" s="7"/>
      <c r="BE825" s="7"/>
      <c r="BF825" s="7"/>
      <c r="BG825" s="35"/>
      <c r="BH825" s="7"/>
      <c r="BI825" s="7"/>
      <c r="BJ825" s="7"/>
      <c r="BK825" s="7"/>
      <c r="BL825" s="7"/>
      <c r="BM825" s="36"/>
      <c r="BN825" s="36"/>
      <c r="BO825" s="7"/>
      <c r="BP825" s="7"/>
      <c r="BQ825" s="7"/>
      <c r="BR825" s="7"/>
      <c r="BS825" s="7"/>
      <c r="BT825" s="7"/>
      <c r="BU825" s="7"/>
      <c r="BV825" s="7"/>
      <c r="BW825" s="7"/>
      <c r="BX825" s="7"/>
      <c r="BY825" s="7"/>
      <c r="BZ825" s="7"/>
      <c r="CA825" s="7"/>
      <c r="CB825" s="7"/>
      <c r="CC825" s="7"/>
      <c r="CD825" s="7"/>
      <c r="CE825" s="7"/>
      <c r="CF825" s="7"/>
      <c r="CG825" s="7"/>
      <c r="CH825" s="7"/>
      <c r="CI825" s="7"/>
      <c r="CJ825" s="7"/>
      <c r="CK825" s="7"/>
      <c r="CL825" s="7"/>
      <c r="CM825" s="7"/>
      <c r="CN825" s="7"/>
      <c r="CO825" s="7"/>
      <c r="CP825" s="7"/>
      <c r="CQ825" s="7"/>
      <c r="CR825" s="7"/>
      <c r="CS825" s="7"/>
      <c r="CT825" s="7"/>
      <c r="CU825" s="7"/>
      <c r="CV825" s="7"/>
      <c r="CW825" s="7"/>
      <c r="CX825" s="7"/>
      <c r="CY825" s="7"/>
      <c r="CZ825" s="7"/>
      <c r="DA825" s="7"/>
      <c r="DB825" s="7"/>
      <c r="DC825" s="7"/>
      <c r="DD825" s="7"/>
      <c r="DE825" s="7"/>
      <c r="DF825" s="7"/>
      <c r="DG825" s="7"/>
      <c r="DH825" s="7"/>
      <c r="DI825" s="7"/>
      <c r="DJ825" s="7"/>
      <c r="DK825" s="7"/>
    </row>
    <row r="826">
      <c r="A826" s="7"/>
      <c r="B826" s="7"/>
      <c r="C826" s="7"/>
      <c r="D826" s="7"/>
      <c r="E826" s="7"/>
      <c r="F826" s="7"/>
      <c r="G826" s="7"/>
      <c r="H826" s="7"/>
      <c r="I826" s="7"/>
      <c r="J826" s="7"/>
      <c r="K826" s="7"/>
      <c r="L826" s="7"/>
      <c r="M826" s="33"/>
      <c r="N826" s="33"/>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34"/>
      <c r="AX826" s="7"/>
      <c r="AY826" s="7"/>
      <c r="AZ826" s="7"/>
      <c r="BA826" s="7"/>
      <c r="BB826" s="7"/>
      <c r="BC826" s="7"/>
      <c r="BD826" s="7"/>
      <c r="BE826" s="7"/>
      <c r="BF826" s="7"/>
      <c r="BG826" s="35"/>
      <c r="BH826" s="7"/>
      <c r="BI826" s="7"/>
      <c r="BJ826" s="7"/>
      <c r="BK826" s="7"/>
      <c r="BL826" s="7"/>
      <c r="BM826" s="36"/>
      <c r="BN826" s="36"/>
      <c r="BO826" s="7"/>
      <c r="BP826" s="7"/>
      <c r="BQ826" s="7"/>
      <c r="BR826" s="7"/>
      <c r="BS826" s="7"/>
      <c r="BT826" s="7"/>
      <c r="BU826" s="7"/>
      <c r="BV826" s="7"/>
      <c r="BW826" s="7"/>
      <c r="BX826" s="7"/>
      <c r="BY826" s="7"/>
      <c r="BZ826" s="7"/>
      <c r="CA826" s="7"/>
      <c r="CB826" s="7"/>
      <c r="CC826" s="7"/>
      <c r="CD826" s="7"/>
      <c r="CE826" s="7"/>
      <c r="CF826" s="7"/>
      <c r="CG826" s="7"/>
      <c r="CH826" s="7"/>
      <c r="CI826" s="7"/>
      <c r="CJ826" s="7"/>
      <c r="CK826" s="7"/>
      <c r="CL826" s="7"/>
      <c r="CM826" s="7"/>
      <c r="CN826" s="7"/>
      <c r="CO826" s="7"/>
      <c r="CP826" s="7"/>
      <c r="CQ826" s="7"/>
      <c r="CR826" s="7"/>
      <c r="CS826" s="7"/>
      <c r="CT826" s="7"/>
      <c r="CU826" s="7"/>
      <c r="CV826" s="7"/>
      <c r="CW826" s="7"/>
      <c r="CX826" s="7"/>
      <c r="CY826" s="7"/>
      <c r="CZ826" s="7"/>
      <c r="DA826" s="7"/>
      <c r="DB826" s="7"/>
      <c r="DC826" s="7"/>
      <c r="DD826" s="7"/>
      <c r="DE826" s="7"/>
      <c r="DF826" s="7"/>
      <c r="DG826" s="7"/>
      <c r="DH826" s="7"/>
      <c r="DI826" s="7"/>
      <c r="DJ826" s="7"/>
      <c r="DK826" s="7"/>
    </row>
    <row r="827">
      <c r="A827" s="7"/>
      <c r="B827" s="7"/>
      <c r="C827" s="7"/>
      <c r="D827" s="7"/>
      <c r="E827" s="7"/>
      <c r="F827" s="7"/>
      <c r="G827" s="7"/>
      <c r="H827" s="7"/>
      <c r="I827" s="7"/>
      <c r="J827" s="7"/>
      <c r="K827" s="7"/>
      <c r="L827" s="7"/>
      <c r="M827" s="33"/>
      <c r="N827" s="33"/>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34"/>
      <c r="AX827" s="7"/>
      <c r="AY827" s="7"/>
      <c r="AZ827" s="7"/>
      <c r="BA827" s="7"/>
      <c r="BB827" s="7"/>
      <c r="BC827" s="7"/>
      <c r="BD827" s="7"/>
      <c r="BE827" s="7"/>
      <c r="BF827" s="7"/>
      <c r="BG827" s="35"/>
      <c r="BH827" s="7"/>
      <c r="BI827" s="7"/>
      <c r="BJ827" s="7"/>
      <c r="BK827" s="7"/>
      <c r="BL827" s="7"/>
      <c r="BM827" s="36"/>
      <c r="BN827" s="36"/>
      <c r="BO827" s="7"/>
      <c r="BP827" s="7"/>
      <c r="BQ827" s="7"/>
      <c r="BR827" s="7"/>
      <c r="BS827" s="7"/>
      <c r="BT827" s="7"/>
      <c r="BU827" s="7"/>
      <c r="BV827" s="7"/>
      <c r="BW827" s="7"/>
      <c r="BX827" s="7"/>
      <c r="BY827" s="7"/>
      <c r="BZ827" s="7"/>
      <c r="CA827" s="7"/>
      <c r="CB827" s="7"/>
      <c r="CC827" s="7"/>
      <c r="CD827" s="7"/>
      <c r="CE827" s="7"/>
      <c r="CF827" s="7"/>
      <c r="CG827" s="7"/>
      <c r="CH827" s="7"/>
      <c r="CI827" s="7"/>
      <c r="CJ827" s="7"/>
      <c r="CK827" s="7"/>
      <c r="CL827" s="7"/>
      <c r="CM827" s="7"/>
      <c r="CN827" s="7"/>
      <c r="CO827" s="7"/>
      <c r="CP827" s="7"/>
      <c r="CQ827" s="7"/>
      <c r="CR827" s="7"/>
      <c r="CS827" s="7"/>
      <c r="CT827" s="7"/>
      <c r="CU827" s="7"/>
      <c r="CV827" s="7"/>
      <c r="CW827" s="7"/>
      <c r="CX827" s="7"/>
      <c r="CY827" s="7"/>
      <c r="CZ827" s="7"/>
      <c r="DA827" s="7"/>
      <c r="DB827" s="7"/>
      <c r="DC827" s="7"/>
      <c r="DD827" s="7"/>
      <c r="DE827" s="7"/>
      <c r="DF827" s="7"/>
      <c r="DG827" s="7"/>
      <c r="DH827" s="7"/>
      <c r="DI827" s="7"/>
      <c r="DJ827" s="7"/>
      <c r="DK827" s="7"/>
    </row>
    <row r="828">
      <c r="A828" s="7"/>
      <c r="B828" s="7"/>
      <c r="C828" s="7"/>
      <c r="D828" s="7"/>
      <c r="E828" s="7"/>
      <c r="F828" s="7"/>
      <c r="G828" s="7"/>
      <c r="H828" s="7"/>
      <c r="I828" s="7"/>
      <c r="J828" s="7"/>
      <c r="K828" s="7"/>
      <c r="L828" s="7"/>
      <c r="M828" s="33"/>
      <c r="N828" s="33"/>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34"/>
      <c r="AX828" s="7"/>
      <c r="AY828" s="7"/>
      <c r="AZ828" s="7"/>
      <c r="BA828" s="7"/>
      <c r="BB828" s="7"/>
      <c r="BC828" s="7"/>
      <c r="BD828" s="7"/>
      <c r="BE828" s="7"/>
      <c r="BF828" s="7"/>
      <c r="BG828" s="35"/>
      <c r="BH828" s="7"/>
      <c r="BI828" s="7"/>
      <c r="BJ828" s="7"/>
      <c r="BK828" s="7"/>
      <c r="BL828" s="7"/>
      <c r="BM828" s="36"/>
      <c r="BN828" s="36"/>
      <c r="BO828" s="7"/>
      <c r="BP828" s="7"/>
      <c r="BQ828" s="7"/>
      <c r="BR828" s="7"/>
      <c r="BS828" s="7"/>
      <c r="BT828" s="7"/>
      <c r="BU828" s="7"/>
      <c r="BV828" s="7"/>
      <c r="BW828" s="7"/>
      <c r="BX828" s="7"/>
      <c r="BY828" s="7"/>
      <c r="BZ828" s="7"/>
      <c r="CA828" s="7"/>
      <c r="CB828" s="7"/>
      <c r="CC828" s="7"/>
      <c r="CD828" s="7"/>
      <c r="CE828" s="7"/>
      <c r="CF828" s="7"/>
      <c r="CG828" s="7"/>
      <c r="CH828" s="7"/>
      <c r="CI828" s="7"/>
      <c r="CJ828" s="7"/>
      <c r="CK828" s="7"/>
      <c r="CL828" s="7"/>
      <c r="CM828" s="7"/>
      <c r="CN828" s="7"/>
      <c r="CO828" s="7"/>
      <c r="CP828" s="7"/>
      <c r="CQ828" s="7"/>
      <c r="CR828" s="7"/>
      <c r="CS828" s="7"/>
      <c r="CT828" s="7"/>
      <c r="CU828" s="7"/>
      <c r="CV828" s="7"/>
      <c r="CW828" s="7"/>
      <c r="CX828" s="7"/>
      <c r="CY828" s="7"/>
      <c r="CZ828" s="7"/>
      <c r="DA828" s="7"/>
      <c r="DB828" s="7"/>
      <c r="DC828" s="7"/>
      <c r="DD828" s="7"/>
      <c r="DE828" s="7"/>
      <c r="DF828" s="7"/>
      <c r="DG828" s="7"/>
      <c r="DH828" s="7"/>
      <c r="DI828" s="7"/>
      <c r="DJ828" s="7"/>
      <c r="DK828" s="7"/>
    </row>
    <row r="829">
      <c r="A829" s="7"/>
      <c r="B829" s="7"/>
      <c r="C829" s="7"/>
      <c r="D829" s="7"/>
      <c r="E829" s="7"/>
      <c r="F829" s="7"/>
      <c r="G829" s="7"/>
      <c r="H829" s="7"/>
      <c r="I829" s="7"/>
      <c r="J829" s="7"/>
      <c r="K829" s="7"/>
      <c r="L829" s="7"/>
      <c r="M829" s="33"/>
      <c r="N829" s="33"/>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34"/>
      <c r="AX829" s="7"/>
      <c r="AY829" s="7"/>
      <c r="AZ829" s="7"/>
      <c r="BA829" s="7"/>
      <c r="BB829" s="7"/>
      <c r="BC829" s="7"/>
      <c r="BD829" s="7"/>
      <c r="BE829" s="7"/>
      <c r="BF829" s="7"/>
      <c r="BG829" s="35"/>
      <c r="BH829" s="7"/>
      <c r="BI829" s="7"/>
      <c r="BJ829" s="7"/>
      <c r="BK829" s="7"/>
      <c r="BL829" s="7"/>
      <c r="BM829" s="36"/>
      <c r="BN829" s="36"/>
      <c r="BO829" s="7"/>
      <c r="BP829" s="7"/>
      <c r="BQ829" s="7"/>
      <c r="BR829" s="7"/>
      <c r="BS829" s="7"/>
      <c r="BT829" s="7"/>
      <c r="BU829" s="7"/>
      <c r="BV829" s="7"/>
      <c r="BW829" s="7"/>
      <c r="BX829" s="7"/>
      <c r="BY829" s="7"/>
      <c r="BZ829" s="7"/>
      <c r="CA829" s="7"/>
      <c r="CB829" s="7"/>
      <c r="CC829" s="7"/>
      <c r="CD829" s="7"/>
      <c r="CE829" s="7"/>
      <c r="CF829" s="7"/>
      <c r="CG829" s="7"/>
      <c r="CH829" s="7"/>
      <c r="CI829" s="7"/>
      <c r="CJ829" s="7"/>
      <c r="CK829" s="7"/>
      <c r="CL829" s="7"/>
      <c r="CM829" s="7"/>
      <c r="CN829" s="7"/>
      <c r="CO829" s="7"/>
      <c r="CP829" s="7"/>
      <c r="CQ829" s="7"/>
      <c r="CR829" s="7"/>
      <c r="CS829" s="7"/>
      <c r="CT829" s="7"/>
      <c r="CU829" s="7"/>
      <c r="CV829" s="7"/>
      <c r="CW829" s="7"/>
      <c r="CX829" s="7"/>
      <c r="CY829" s="7"/>
      <c r="CZ829" s="7"/>
      <c r="DA829" s="7"/>
      <c r="DB829" s="7"/>
      <c r="DC829" s="7"/>
      <c r="DD829" s="7"/>
      <c r="DE829" s="7"/>
      <c r="DF829" s="7"/>
      <c r="DG829" s="7"/>
      <c r="DH829" s="7"/>
      <c r="DI829" s="7"/>
      <c r="DJ829" s="7"/>
      <c r="DK829" s="7"/>
    </row>
    <row r="830">
      <c r="A830" s="7"/>
      <c r="B830" s="7"/>
      <c r="C830" s="7"/>
      <c r="D830" s="7"/>
      <c r="E830" s="7"/>
      <c r="F830" s="7"/>
      <c r="G830" s="7"/>
      <c r="H830" s="7"/>
      <c r="I830" s="7"/>
      <c r="J830" s="7"/>
      <c r="K830" s="7"/>
      <c r="L830" s="7"/>
      <c r="M830" s="33"/>
      <c r="N830" s="33"/>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34"/>
      <c r="AX830" s="7"/>
      <c r="AY830" s="7"/>
      <c r="AZ830" s="7"/>
      <c r="BA830" s="7"/>
      <c r="BB830" s="7"/>
      <c r="BC830" s="7"/>
      <c r="BD830" s="7"/>
      <c r="BE830" s="7"/>
      <c r="BF830" s="7"/>
      <c r="BG830" s="35"/>
      <c r="BH830" s="7"/>
      <c r="BI830" s="7"/>
      <c r="BJ830" s="7"/>
      <c r="BK830" s="7"/>
      <c r="BL830" s="7"/>
      <c r="BM830" s="36"/>
      <c r="BN830" s="36"/>
      <c r="BO830" s="7"/>
      <c r="BP830" s="7"/>
      <c r="BQ830" s="7"/>
      <c r="BR830" s="7"/>
      <c r="BS830" s="7"/>
      <c r="BT830" s="7"/>
      <c r="BU830" s="7"/>
      <c r="BV830" s="7"/>
      <c r="BW830" s="7"/>
      <c r="BX830" s="7"/>
      <c r="BY830" s="7"/>
      <c r="BZ830" s="7"/>
      <c r="CA830" s="7"/>
      <c r="CB830" s="7"/>
      <c r="CC830" s="7"/>
      <c r="CD830" s="7"/>
      <c r="CE830" s="7"/>
      <c r="CF830" s="7"/>
      <c r="CG830" s="7"/>
      <c r="CH830" s="7"/>
      <c r="CI830" s="7"/>
      <c r="CJ830" s="7"/>
      <c r="CK830" s="7"/>
      <c r="CL830" s="7"/>
      <c r="CM830" s="7"/>
      <c r="CN830" s="7"/>
      <c r="CO830" s="7"/>
      <c r="CP830" s="7"/>
      <c r="CQ830" s="7"/>
      <c r="CR830" s="7"/>
      <c r="CS830" s="7"/>
      <c r="CT830" s="7"/>
      <c r="CU830" s="7"/>
      <c r="CV830" s="7"/>
      <c r="CW830" s="7"/>
      <c r="CX830" s="7"/>
      <c r="CY830" s="7"/>
      <c r="CZ830" s="7"/>
      <c r="DA830" s="7"/>
      <c r="DB830" s="7"/>
      <c r="DC830" s="7"/>
      <c r="DD830" s="7"/>
      <c r="DE830" s="7"/>
      <c r="DF830" s="7"/>
      <c r="DG830" s="7"/>
      <c r="DH830" s="7"/>
      <c r="DI830" s="7"/>
      <c r="DJ830" s="7"/>
      <c r="DK830" s="7"/>
    </row>
    <row r="831">
      <c r="A831" s="7"/>
      <c r="B831" s="7"/>
      <c r="C831" s="7"/>
      <c r="D831" s="7"/>
      <c r="E831" s="7"/>
      <c r="F831" s="7"/>
      <c r="G831" s="7"/>
      <c r="H831" s="7"/>
      <c r="I831" s="7"/>
      <c r="J831" s="7"/>
      <c r="K831" s="7"/>
      <c r="L831" s="7"/>
      <c r="M831" s="33"/>
      <c r="N831" s="33"/>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34"/>
      <c r="AX831" s="7"/>
      <c r="AY831" s="7"/>
      <c r="AZ831" s="7"/>
      <c r="BA831" s="7"/>
      <c r="BB831" s="7"/>
      <c r="BC831" s="7"/>
      <c r="BD831" s="7"/>
      <c r="BE831" s="7"/>
      <c r="BF831" s="7"/>
      <c r="BG831" s="35"/>
      <c r="BH831" s="7"/>
      <c r="BI831" s="7"/>
      <c r="BJ831" s="7"/>
      <c r="BK831" s="7"/>
      <c r="BL831" s="7"/>
      <c r="BM831" s="36"/>
      <c r="BN831" s="36"/>
      <c r="BO831" s="7"/>
      <c r="BP831" s="7"/>
      <c r="BQ831" s="7"/>
      <c r="BR831" s="7"/>
      <c r="BS831" s="7"/>
      <c r="BT831" s="7"/>
      <c r="BU831" s="7"/>
      <c r="BV831" s="7"/>
      <c r="BW831" s="7"/>
      <c r="BX831" s="7"/>
      <c r="BY831" s="7"/>
      <c r="BZ831" s="7"/>
      <c r="CA831" s="7"/>
      <c r="CB831" s="7"/>
      <c r="CC831" s="7"/>
      <c r="CD831" s="7"/>
      <c r="CE831" s="7"/>
      <c r="CF831" s="7"/>
      <c r="CG831" s="7"/>
      <c r="CH831" s="7"/>
      <c r="CI831" s="7"/>
      <c r="CJ831" s="7"/>
      <c r="CK831" s="7"/>
      <c r="CL831" s="7"/>
      <c r="CM831" s="7"/>
      <c r="CN831" s="7"/>
      <c r="CO831" s="7"/>
      <c r="CP831" s="7"/>
      <c r="CQ831" s="7"/>
      <c r="CR831" s="7"/>
      <c r="CS831" s="7"/>
      <c r="CT831" s="7"/>
      <c r="CU831" s="7"/>
      <c r="CV831" s="7"/>
      <c r="CW831" s="7"/>
      <c r="CX831" s="7"/>
      <c r="CY831" s="7"/>
      <c r="CZ831" s="7"/>
      <c r="DA831" s="7"/>
      <c r="DB831" s="7"/>
      <c r="DC831" s="7"/>
      <c r="DD831" s="7"/>
      <c r="DE831" s="7"/>
      <c r="DF831" s="7"/>
      <c r="DG831" s="7"/>
      <c r="DH831" s="7"/>
      <c r="DI831" s="7"/>
      <c r="DJ831" s="7"/>
      <c r="DK831" s="7"/>
    </row>
    <row r="832">
      <c r="A832" s="7"/>
      <c r="B832" s="7"/>
      <c r="C832" s="7"/>
      <c r="D832" s="7"/>
      <c r="E832" s="7"/>
      <c r="F832" s="7"/>
      <c r="G832" s="7"/>
      <c r="H832" s="7"/>
      <c r="I832" s="7"/>
      <c r="J832" s="7"/>
      <c r="K832" s="7"/>
      <c r="L832" s="7"/>
      <c r="M832" s="33"/>
      <c r="N832" s="33"/>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34"/>
      <c r="AX832" s="7"/>
      <c r="AY832" s="7"/>
      <c r="AZ832" s="7"/>
      <c r="BA832" s="7"/>
      <c r="BB832" s="7"/>
      <c r="BC832" s="7"/>
      <c r="BD832" s="7"/>
      <c r="BE832" s="7"/>
      <c r="BF832" s="7"/>
      <c r="BG832" s="35"/>
      <c r="BH832" s="7"/>
      <c r="BI832" s="7"/>
      <c r="BJ832" s="7"/>
      <c r="BK832" s="7"/>
      <c r="BL832" s="7"/>
      <c r="BM832" s="36"/>
      <c r="BN832" s="36"/>
      <c r="BO832" s="7"/>
      <c r="BP832" s="7"/>
      <c r="BQ832" s="7"/>
      <c r="BR832" s="7"/>
      <c r="BS832" s="7"/>
      <c r="BT832" s="7"/>
      <c r="BU832" s="7"/>
      <c r="BV832" s="7"/>
      <c r="BW832" s="7"/>
      <c r="BX832" s="7"/>
      <c r="BY832" s="7"/>
      <c r="BZ832" s="7"/>
      <c r="CA832" s="7"/>
      <c r="CB832" s="7"/>
      <c r="CC832" s="7"/>
      <c r="CD832" s="7"/>
      <c r="CE832" s="7"/>
      <c r="CF832" s="7"/>
      <c r="CG832" s="7"/>
      <c r="CH832" s="7"/>
      <c r="CI832" s="7"/>
      <c r="CJ832" s="7"/>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row>
    <row r="833">
      <c r="A833" s="7"/>
      <c r="B833" s="7"/>
      <c r="C833" s="7"/>
      <c r="D833" s="7"/>
      <c r="E833" s="7"/>
      <c r="F833" s="7"/>
      <c r="G833" s="7"/>
      <c r="H833" s="7"/>
      <c r="I833" s="7"/>
      <c r="J833" s="7"/>
      <c r="K833" s="7"/>
      <c r="L833" s="7"/>
      <c r="M833" s="33"/>
      <c r="N833" s="33"/>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34"/>
      <c r="AX833" s="7"/>
      <c r="AY833" s="7"/>
      <c r="AZ833" s="7"/>
      <c r="BA833" s="7"/>
      <c r="BB833" s="7"/>
      <c r="BC833" s="7"/>
      <c r="BD833" s="7"/>
      <c r="BE833" s="7"/>
      <c r="BF833" s="7"/>
      <c r="BG833" s="35"/>
      <c r="BH833" s="7"/>
      <c r="BI833" s="7"/>
      <c r="BJ833" s="7"/>
      <c r="BK833" s="7"/>
      <c r="BL833" s="7"/>
      <c r="BM833" s="36"/>
      <c r="BN833" s="36"/>
      <c r="BO833" s="7"/>
      <c r="BP833" s="7"/>
      <c r="BQ833" s="7"/>
      <c r="BR833" s="7"/>
      <c r="BS833" s="7"/>
      <c r="BT833" s="7"/>
      <c r="BU833" s="7"/>
      <c r="BV833" s="7"/>
      <c r="BW833" s="7"/>
      <c r="BX833" s="7"/>
      <c r="BY833" s="7"/>
      <c r="BZ833" s="7"/>
      <c r="CA833" s="7"/>
      <c r="CB833" s="7"/>
      <c r="CC833" s="7"/>
      <c r="CD833" s="7"/>
      <c r="CE833" s="7"/>
      <c r="CF833" s="7"/>
      <c r="CG833" s="7"/>
      <c r="CH833" s="7"/>
      <c r="CI833" s="7"/>
      <c r="CJ833" s="7"/>
      <c r="CK833" s="7"/>
      <c r="CL833" s="7"/>
      <c r="CM833" s="7"/>
      <c r="CN833" s="7"/>
      <c r="CO833" s="7"/>
      <c r="CP833" s="7"/>
      <c r="CQ833" s="7"/>
      <c r="CR833" s="7"/>
      <c r="CS833" s="7"/>
      <c r="CT833" s="7"/>
      <c r="CU833" s="7"/>
      <c r="CV833" s="7"/>
      <c r="CW833" s="7"/>
      <c r="CX833" s="7"/>
      <c r="CY833" s="7"/>
      <c r="CZ833" s="7"/>
      <c r="DA833" s="7"/>
      <c r="DB833" s="7"/>
      <c r="DC833" s="7"/>
      <c r="DD833" s="7"/>
      <c r="DE833" s="7"/>
      <c r="DF833" s="7"/>
      <c r="DG833" s="7"/>
      <c r="DH833" s="7"/>
      <c r="DI833" s="7"/>
      <c r="DJ833" s="7"/>
      <c r="DK833" s="7"/>
    </row>
    <row r="834">
      <c r="A834" s="7"/>
      <c r="B834" s="7"/>
      <c r="C834" s="7"/>
      <c r="D834" s="7"/>
      <c r="E834" s="7"/>
      <c r="F834" s="7"/>
      <c r="G834" s="7"/>
      <c r="H834" s="7"/>
      <c r="I834" s="7"/>
      <c r="J834" s="7"/>
      <c r="K834" s="7"/>
      <c r="L834" s="7"/>
      <c r="M834" s="33"/>
      <c r="N834" s="33"/>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34"/>
      <c r="AX834" s="7"/>
      <c r="AY834" s="7"/>
      <c r="AZ834" s="7"/>
      <c r="BA834" s="7"/>
      <c r="BB834" s="7"/>
      <c r="BC834" s="7"/>
      <c r="BD834" s="7"/>
      <c r="BE834" s="7"/>
      <c r="BF834" s="7"/>
      <c r="BG834" s="35"/>
      <c r="BH834" s="7"/>
      <c r="BI834" s="7"/>
      <c r="BJ834" s="7"/>
      <c r="BK834" s="7"/>
      <c r="BL834" s="7"/>
      <c r="BM834" s="36"/>
      <c r="BN834" s="36"/>
      <c r="BO834" s="7"/>
      <c r="BP834" s="7"/>
      <c r="BQ834" s="7"/>
      <c r="BR834" s="7"/>
      <c r="BS834" s="7"/>
      <c r="BT834" s="7"/>
      <c r="BU834" s="7"/>
      <c r="BV834" s="7"/>
      <c r="BW834" s="7"/>
      <c r="BX834" s="7"/>
      <c r="BY834" s="7"/>
      <c r="BZ834" s="7"/>
      <c r="CA834" s="7"/>
      <c r="CB834" s="7"/>
      <c r="CC834" s="7"/>
      <c r="CD834" s="7"/>
      <c r="CE834" s="7"/>
      <c r="CF834" s="7"/>
      <c r="CG834" s="7"/>
      <c r="CH834" s="7"/>
      <c r="CI834" s="7"/>
      <c r="CJ834" s="7"/>
      <c r="CK834" s="7"/>
      <c r="CL834" s="7"/>
      <c r="CM834" s="7"/>
      <c r="CN834" s="7"/>
      <c r="CO834" s="7"/>
      <c r="CP834" s="7"/>
      <c r="CQ834" s="7"/>
      <c r="CR834" s="7"/>
      <c r="CS834" s="7"/>
      <c r="CT834" s="7"/>
      <c r="CU834" s="7"/>
      <c r="CV834" s="7"/>
      <c r="CW834" s="7"/>
      <c r="CX834" s="7"/>
      <c r="CY834" s="7"/>
      <c r="CZ834" s="7"/>
      <c r="DA834" s="7"/>
      <c r="DB834" s="7"/>
      <c r="DC834" s="7"/>
      <c r="DD834" s="7"/>
      <c r="DE834" s="7"/>
      <c r="DF834" s="7"/>
      <c r="DG834" s="7"/>
      <c r="DH834" s="7"/>
      <c r="DI834" s="7"/>
      <c r="DJ834" s="7"/>
      <c r="DK834" s="7"/>
    </row>
    <row r="835">
      <c r="A835" s="7"/>
      <c r="B835" s="7"/>
      <c r="C835" s="7"/>
      <c r="D835" s="7"/>
      <c r="E835" s="7"/>
      <c r="F835" s="7"/>
      <c r="G835" s="7"/>
      <c r="H835" s="7"/>
      <c r="I835" s="7"/>
      <c r="J835" s="7"/>
      <c r="K835" s="7"/>
      <c r="L835" s="7"/>
      <c r="M835" s="33"/>
      <c r="N835" s="33"/>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34"/>
      <c r="AX835" s="7"/>
      <c r="AY835" s="7"/>
      <c r="AZ835" s="7"/>
      <c r="BA835" s="7"/>
      <c r="BB835" s="7"/>
      <c r="BC835" s="7"/>
      <c r="BD835" s="7"/>
      <c r="BE835" s="7"/>
      <c r="BF835" s="7"/>
      <c r="BG835" s="35"/>
      <c r="BH835" s="7"/>
      <c r="BI835" s="7"/>
      <c r="BJ835" s="7"/>
      <c r="BK835" s="7"/>
      <c r="BL835" s="7"/>
      <c r="BM835" s="36"/>
      <c r="BN835" s="36"/>
      <c r="BO835" s="7"/>
      <c r="BP835" s="7"/>
      <c r="BQ835" s="7"/>
      <c r="BR835" s="7"/>
      <c r="BS835" s="7"/>
      <c r="BT835" s="7"/>
      <c r="BU835" s="7"/>
      <c r="BV835" s="7"/>
      <c r="BW835" s="7"/>
      <c r="BX835" s="7"/>
      <c r="BY835" s="7"/>
      <c r="BZ835" s="7"/>
      <c r="CA835" s="7"/>
      <c r="CB835" s="7"/>
      <c r="CC835" s="7"/>
      <c r="CD835" s="7"/>
      <c r="CE835" s="7"/>
      <c r="CF835" s="7"/>
      <c r="CG835" s="7"/>
      <c r="CH835" s="7"/>
      <c r="CI835" s="7"/>
      <c r="CJ835" s="7"/>
      <c r="CK835" s="7"/>
      <c r="CL835" s="7"/>
      <c r="CM835" s="7"/>
      <c r="CN835" s="7"/>
      <c r="CO835" s="7"/>
      <c r="CP835" s="7"/>
      <c r="CQ835" s="7"/>
      <c r="CR835" s="7"/>
      <c r="CS835" s="7"/>
      <c r="CT835" s="7"/>
      <c r="CU835" s="7"/>
      <c r="CV835" s="7"/>
      <c r="CW835" s="7"/>
      <c r="CX835" s="7"/>
      <c r="CY835" s="7"/>
      <c r="CZ835" s="7"/>
      <c r="DA835" s="7"/>
      <c r="DB835" s="7"/>
      <c r="DC835" s="7"/>
      <c r="DD835" s="7"/>
      <c r="DE835" s="7"/>
      <c r="DF835" s="7"/>
      <c r="DG835" s="7"/>
      <c r="DH835" s="7"/>
      <c r="DI835" s="7"/>
      <c r="DJ835" s="7"/>
      <c r="DK835" s="7"/>
    </row>
    <row r="836">
      <c r="A836" s="7"/>
      <c r="B836" s="7"/>
      <c r="C836" s="7"/>
      <c r="D836" s="7"/>
      <c r="E836" s="7"/>
      <c r="F836" s="7"/>
      <c r="G836" s="7"/>
      <c r="H836" s="7"/>
      <c r="I836" s="7"/>
      <c r="J836" s="7"/>
      <c r="K836" s="7"/>
      <c r="L836" s="7"/>
      <c r="M836" s="33"/>
      <c r="N836" s="33"/>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34"/>
      <c r="AX836" s="7"/>
      <c r="AY836" s="7"/>
      <c r="AZ836" s="7"/>
      <c r="BA836" s="7"/>
      <c r="BB836" s="7"/>
      <c r="BC836" s="7"/>
      <c r="BD836" s="7"/>
      <c r="BE836" s="7"/>
      <c r="BF836" s="7"/>
      <c r="BG836" s="35"/>
      <c r="BH836" s="7"/>
      <c r="BI836" s="7"/>
      <c r="BJ836" s="7"/>
      <c r="BK836" s="7"/>
      <c r="BL836" s="7"/>
      <c r="BM836" s="36"/>
      <c r="BN836" s="36"/>
      <c r="BO836" s="7"/>
      <c r="BP836" s="7"/>
      <c r="BQ836" s="7"/>
      <c r="BR836" s="7"/>
      <c r="BS836" s="7"/>
      <c r="BT836" s="7"/>
      <c r="BU836" s="7"/>
      <c r="BV836" s="7"/>
      <c r="BW836" s="7"/>
      <c r="BX836" s="7"/>
      <c r="BY836" s="7"/>
      <c r="BZ836" s="7"/>
      <c r="CA836" s="7"/>
      <c r="CB836" s="7"/>
      <c r="CC836" s="7"/>
      <c r="CD836" s="7"/>
      <c r="CE836" s="7"/>
      <c r="CF836" s="7"/>
      <c r="CG836" s="7"/>
      <c r="CH836" s="7"/>
      <c r="CI836" s="7"/>
      <c r="CJ836" s="7"/>
      <c r="CK836" s="7"/>
      <c r="CL836" s="7"/>
      <c r="CM836" s="7"/>
      <c r="CN836" s="7"/>
      <c r="CO836" s="7"/>
      <c r="CP836" s="7"/>
      <c r="CQ836" s="7"/>
      <c r="CR836" s="7"/>
      <c r="CS836" s="7"/>
      <c r="CT836" s="7"/>
      <c r="CU836" s="7"/>
      <c r="CV836" s="7"/>
      <c r="CW836" s="7"/>
      <c r="CX836" s="7"/>
      <c r="CY836" s="7"/>
      <c r="CZ836" s="7"/>
      <c r="DA836" s="7"/>
      <c r="DB836" s="7"/>
      <c r="DC836" s="7"/>
      <c r="DD836" s="7"/>
      <c r="DE836" s="7"/>
      <c r="DF836" s="7"/>
      <c r="DG836" s="7"/>
      <c r="DH836" s="7"/>
      <c r="DI836" s="7"/>
      <c r="DJ836" s="7"/>
      <c r="DK836" s="7"/>
    </row>
    <row r="837">
      <c r="A837" s="7"/>
      <c r="B837" s="7"/>
      <c r="C837" s="7"/>
      <c r="D837" s="7"/>
      <c r="E837" s="7"/>
      <c r="F837" s="7"/>
      <c r="G837" s="7"/>
      <c r="H837" s="7"/>
      <c r="I837" s="7"/>
      <c r="J837" s="7"/>
      <c r="K837" s="7"/>
      <c r="L837" s="7"/>
      <c r="M837" s="33"/>
      <c r="N837" s="33"/>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34"/>
      <c r="AX837" s="7"/>
      <c r="AY837" s="7"/>
      <c r="AZ837" s="7"/>
      <c r="BA837" s="7"/>
      <c r="BB837" s="7"/>
      <c r="BC837" s="7"/>
      <c r="BD837" s="7"/>
      <c r="BE837" s="7"/>
      <c r="BF837" s="7"/>
      <c r="BG837" s="35"/>
      <c r="BH837" s="7"/>
      <c r="BI837" s="7"/>
      <c r="BJ837" s="7"/>
      <c r="BK837" s="7"/>
      <c r="BL837" s="7"/>
      <c r="BM837" s="36"/>
      <c r="BN837" s="36"/>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c r="CO837" s="7"/>
      <c r="CP837" s="7"/>
      <c r="CQ837" s="7"/>
      <c r="CR837" s="7"/>
      <c r="CS837" s="7"/>
      <c r="CT837" s="7"/>
      <c r="CU837" s="7"/>
      <c r="CV837" s="7"/>
      <c r="CW837" s="7"/>
      <c r="CX837" s="7"/>
      <c r="CY837" s="7"/>
      <c r="CZ837" s="7"/>
      <c r="DA837" s="7"/>
      <c r="DB837" s="7"/>
      <c r="DC837" s="7"/>
      <c r="DD837" s="7"/>
      <c r="DE837" s="7"/>
      <c r="DF837" s="7"/>
      <c r="DG837" s="7"/>
      <c r="DH837" s="7"/>
      <c r="DI837" s="7"/>
      <c r="DJ837" s="7"/>
      <c r="DK837" s="7"/>
    </row>
    <row r="838">
      <c r="A838" s="7"/>
      <c r="B838" s="7"/>
      <c r="C838" s="7"/>
      <c r="D838" s="7"/>
      <c r="E838" s="7"/>
      <c r="F838" s="7"/>
      <c r="G838" s="7"/>
      <c r="H838" s="7"/>
      <c r="I838" s="7"/>
      <c r="J838" s="7"/>
      <c r="K838" s="7"/>
      <c r="L838" s="7"/>
      <c r="M838" s="33"/>
      <c r="N838" s="33"/>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34"/>
      <c r="AX838" s="7"/>
      <c r="AY838" s="7"/>
      <c r="AZ838" s="7"/>
      <c r="BA838" s="7"/>
      <c r="BB838" s="7"/>
      <c r="BC838" s="7"/>
      <c r="BD838" s="7"/>
      <c r="BE838" s="7"/>
      <c r="BF838" s="7"/>
      <c r="BG838" s="35"/>
      <c r="BH838" s="7"/>
      <c r="BI838" s="7"/>
      <c r="BJ838" s="7"/>
      <c r="BK838" s="7"/>
      <c r="BL838" s="7"/>
      <c r="BM838" s="36"/>
      <c r="BN838" s="36"/>
      <c r="BO838" s="7"/>
      <c r="BP838" s="7"/>
      <c r="BQ838" s="7"/>
      <c r="BR838" s="7"/>
      <c r="BS838" s="7"/>
      <c r="BT838" s="7"/>
      <c r="BU838" s="7"/>
      <c r="BV838" s="7"/>
      <c r="BW838" s="7"/>
      <c r="BX838" s="7"/>
      <c r="BY838" s="7"/>
      <c r="BZ838" s="7"/>
      <c r="CA838" s="7"/>
      <c r="CB838" s="7"/>
      <c r="CC838" s="7"/>
      <c r="CD838" s="7"/>
      <c r="CE838" s="7"/>
      <c r="CF838" s="7"/>
      <c r="CG838" s="7"/>
      <c r="CH838" s="7"/>
      <c r="CI838" s="7"/>
      <c r="CJ838" s="7"/>
      <c r="CK838" s="7"/>
      <c r="CL838" s="7"/>
      <c r="CM838" s="7"/>
      <c r="CN838" s="7"/>
      <c r="CO838" s="7"/>
      <c r="CP838" s="7"/>
      <c r="CQ838" s="7"/>
      <c r="CR838" s="7"/>
      <c r="CS838" s="7"/>
      <c r="CT838" s="7"/>
      <c r="CU838" s="7"/>
      <c r="CV838" s="7"/>
      <c r="CW838" s="7"/>
      <c r="CX838" s="7"/>
      <c r="CY838" s="7"/>
      <c r="CZ838" s="7"/>
      <c r="DA838" s="7"/>
      <c r="DB838" s="7"/>
      <c r="DC838" s="7"/>
      <c r="DD838" s="7"/>
      <c r="DE838" s="7"/>
      <c r="DF838" s="7"/>
      <c r="DG838" s="7"/>
      <c r="DH838" s="7"/>
      <c r="DI838" s="7"/>
      <c r="DJ838" s="7"/>
      <c r="DK838" s="7"/>
    </row>
    <row r="839">
      <c r="A839" s="7"/>
      <c r="B839" s="7"/>
      <c r="C839" s="7"/>
      <c r="D839" s="7"/>
      <c r="E839" s="7"/>
      <c r="F839" s="7"/>
      <c r="G839" s="7"/>
      <c r="H839" s="7"/>
      <c r="I839" s="7"/>
      <c r="J839" s="7"/>
      <c r="K839" s="7"/>
      <c r="L839" s="7"/>
      <c r="M839" s="33"/>
      <c r="N839" s="33"/>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34"/>
      <c r="AX839" s="7"/>
      <c r="AY839" s="7"/>
      <c r="AZ839" s="7"/>
      <c r="BA839" s="7"/>
      <c r="BB839" s="7"/>
      <c r="BC839" s="7"/>
      <c r="BD839" s="7"/>
      <c r="BE839" s="7"/>
      <c r="BF839" s="7"/>
      <c r="BG839" s="35"/>
      <c r="BH839" s="7"/>
      <c r="BI839" s="7"/>
      <c r="BJ839" s="7"/>
      <c r="BK839" s="7"/>
      <c r="BL839" s="7"/>
      <c r="BM839" s="36"/>
      <c r="BN839" s="36"/>
      <c r="BO839" s="7"/>
      <c r="BP839" s="7"/>
      <c r="BQ839" s="7"/>
      <c r="BR839" s="7"/>
      <c r="BS839" s="7"/>
      <c r="BT839" s="7"/>
      <c r="BU839" s="7"/>
      <c r="BV839" s="7"/>
      <c r="BW839" s="7"/>
      <c r="BX839" s="7"/>
      <c r="BY839" s="7"/>
      <c r="BZ839" s="7"/>
      <c r="CA839" s="7"/>
      <c r="CB839" s="7"/>
      <c r="CC839" s="7"/>
      <c r="CD839" s="7"/>
      <c r="CE839" s="7"/>
      <c r="CF839" s="7"/>
      <c r="CG839" s="7"/>
      <c r="CH839" s="7"/>
      <c r="CI839" s="7"/>
      <c r="CJ839" s="7"/>
      <c r="CK839" s="7"/>
      <c r="CL839" s="7"/>
      <c r="CM839" s="7"/>
      <c r="CN839" s="7"/>
      <c r="CO839" s="7"/>
      <c r="CP839" s="7"/>
      <c r="CQ839" s="7"/>
      <c r="CR839" s="7"/>
      <c r="CS839" s="7"/>
      <c r="CT839" s="7"/>
      <c r="CU839" s="7"/>
      <c r="CV839" s="7"/>
      <c r="CW839" s="7"/>
      <c r="CX839" s="7"/>
      <c r="CY839" s="7"/>
      <c r="CZ839" s="7"/>
      <c r="DA839" s="7"/>
      <c r="DB839" s="7"/>
      <c r="DC839" s="7"/>
      <c r="DD839" s="7"/>
      <c r="DE839" s="7"/>
      <c r="DF839" s="7"/>
      <c r="DG839" s="7"/>
      <c r="DH839" s="7"/>
      <c r="DI839" s="7"/>
      <c r="DJ839" s="7"/>
      <c r="DK839" s="7"/>
    </row>
    <row r="840">
      <c r="A840" s="7"/>
      <c r="B840" s="7"/>
      <c r="C840" s="7"/>
      <c r="D840" s="7"/>
      <c r="E840" s="7"/>
      <c r="F840" s="7"/>
      <c r="G840" s="7"/>
      <c r="H840" s="7"/>
      <c r="I840" s="7"/>
      <c r="J840" s="7"/>
      <c r="K840" s="7"/>
      <c r="L840" s="7"/>
      <c r="M840" s="33"/>
      <c r="N840" s="33"/>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34"/>
      <c r="AX840" s="7"/>
      <c r="AY840" s="7"/>
      <c r="AZ840" s="7"/>
      <c r="BA840" s="7"/>
      <c r="BB840" s="7"/>
      <c r="BC840" s="7"/>
      <c r="BD840" s="7"/>
      <c r="BE840" s="7"/>
      <c r="BF840" s="7"/>
      <c r="BG840" s="35"/>
      <c r="BH840" s="7"/>
      <c r="BI840" s="7"/>
      <c r="BJ840" s="7"/>
      <c r="BK840" s="7"/>
      <c r="BL840" s="7"/>
      <c r="BM840" s="36"/>
      <c r="BN840" s="36"/>
      <c r="BO840" s="7"/>
      <c r="BP840" s="7"/>
      <c r="BQ840" s="7"/>
      <c r="BR840" s="7"/>
      <c r="BS840" s="7"/>
      <c r="BT840" s="7"/>
      <c r="BU840" s="7"/>
      <c r="BV840" s="7"/>
      <c r="BW840" s="7"/>
      <c r="BX840" s="7"/>
      <c r="BY840" s="7"/>
      <c r="BZ840" s="7"/>
      <c r="CA840" s="7"/>
      <c r="CB840" s="7"/>
      <c r="CC840" s="7"/>
      <c r="CD840" s="7"/>
      <c r="CE840" s="7"/>
      <c r="CF840" s="7"/>
      <c r="CG840" s="7"/>
      <c r="CH840" s="7"/>
      <c r="CI840" s="7"/>
      <c r="CJ840" s="7"/>
      <c r="CK840" s="7"/>
      <c r="CL840" s="7"/>
      <c r="CM840" s="7"/>
      <c r="CN840" s="7"/>
      <c r="CO840" s="7"/>
      <c r="CP840" s="7"/>
      <c r="CQ840" s="7"/>
      <c r="CR840" s="7"/>
      <c r="CS840" s="7"/>
      <c r="CT840" s="7"/>
      <c r="CU840" s="7"/>
      <c r="CV840" s="7"/>
      <c r="CW840" s="7"/>
      <c r="CX840" s="7"/>
      <c r="CY840" s="7"/>
      <c r="CZ840" s="7"/>
      <c r="DA840" s="7"/>
      <c r="DB840" s="7"/>
      <c r="DC840" s="7"/>
      <c r="DD840" s="7"/>
      <c r="DE840" s="7"/>
      <c r="DF840" s="7"/>
      <c r="DG840" s="7"/>
      <c r="DH840" s="7"/>
      <c r="DI840" s="7"/>
      <c r="DJ840" s="7"/>
      <c r="DK840" s="7"/>
    </row>
    <row r="841">
      <c r="A841" s="7"/>
      <c r="B841" s="7"/>
      <c r="C841" s="7"/>
      <c r="D841" s="7"/>
      <c r="E841" s="7"/>
      <c r="F841" s="7"/>
      <c r="G841" s="7"/>
      <c r="H841" s="7"/>
      <c r="I841" s="7"/>
      <c r="J841" s="7"/>
      <c r="K841" s="7"/>
      <c r="L841" s="7"/>
      <c r="M841" s="33"/>
      <c r="N841" s="33"/>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34"/>
      <c r="AX841" s="7"/>
      <c r="AY841" s="7"/>
      <c r="AZ841" s="7"/>
      <c r="BA841" s="7"/>
      <c r="BB841" s="7"/>
      <c r="BC841" s="7"/>
      <c r="BD841" s="7"/>
      <c r="BE841" s="7"/>
      <c r="BF841" s="7"/>
      <c r="BG841" s="35"/>
      <c r="BH841" s="7"/>
      <c r="BI841" s="7"/>
      <c r="BJ841" s="7"/>
      <c r="BK841" s="7"/>
      <c r="BL841" s="7"/>
      <c r="BM841" s="36"/>
      <c r="BN841" s="36"/>
      <c r="BO841" s="7"/>
      <c r="BP841" s="7"/>
      <c r="BQ841" s="7"/>
      <c r="BR841" s="7"/>
      <c r="BS841" s="7"/>
      <c r="BT841" s="7"/>
      <c r="BU841" s="7"/>
      <c r="BV841" s="7"/>
      <c r="BW841" s="7"/>
      <c r="BX841" s="7"/>
      <c r="BY841" s="7"/>
      <c r="BZ841" s="7"/>
      <c r="CA841" s="7"/>
      <c r="CB841" s="7"/>
      <c r="CC841" s="7"/>
      <c r="CD841" s="7"/>
      <c r="CE841" s="7"/>
      <c r="CF841" s="7"/>
      <c r="CG841" s="7"/>
      <c r="CH841" s="7"/>
      <c r="CI841" s="7"/>
      <c r="CJ841" s="7"/>
      <c r="CK841" s="7"/>
      <c r="CL841" s="7"/>
      <c r="CM841" s="7"/>
      <c r="CN841" s="7"/>
      <c r="CO841" s="7"/>
      <c r="CP841" s="7"/>
      <c r="CQ841" s="7"/>
      <c r="CR841" s="7"/>
      <c r="CS841" s="7"/>
      <c r="CT841" s="7"/>
      <c r="CU841" s="7"/>
      <c r="CV841" s="7"/>
      <c r="CW841" s="7"/>
      <c r="CX841" s="7"/>
      <c r="CY841" s="7"/>
      <c r="CZ841" s="7"/>
      <c r="DA841" s="7"/>
      <c r="DB841" s="7"/>
      <c r="DC841" s="7"/>
      <c r="DD841" s="7"/>
      <c r="DE841" s="7"/>
      <c r="DF841" s="7"/>
      <c r="DG841" s="7"/>
      <c r="DH841" s="7"/>
      <c r="DI841" s="7"/>
      <c r="DJ841" s="7"/>
      <c r="DK841" s="7"/>
    </row>
    <row r="842">
      <c r="A842" s="7"/>
      <c r="B842" s="7"/>
      <c r="C842" s="7"/>
      <c r="D842" s="7"/>
      <c r="E842" s="7"/>
      <c r="F842" s="7"/>
      <c r="G842" s="7"/>
      <c r="H842" s="7"/>
      <c r="I842" s="7"/>
      <c r="J842" s="7"/>
      <c r="K842" s="7"/>
      <c r="L842" s="7"/>
      <c r="M842" s="33"/>
      <c r="N842" s="33"/>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34"/>
      <c r="AX842" s="7"/>
      <c r="AY842" s="7"/>
      <c r="AZ842" s="7"/>
      <c r="BA842" s="7"/>
      <c r="BB842" s="7"/>
      <c r="BC842" s="7"/>
      <c r="BD842" s="7"/>
      <c r="BE842" s="7"/>
      <c r="BF842" s="7"/>
      <c r="BG842" s="35"/>
      <c r="BH842" s="7"/>
      <c r="BI842" s="7"/>
      <c r="BJ842" s="7"/>
      <c r="BK842" s="7"/>
      <c r="BL842" s="7"/>
      <c r="BM842" s="36"/>
      <c r="BN842" s="36"/>
      <c r="BO842" s="7"/>
      <c r="BP842" s="7"/>
      <c r="BQ842" s="7"/>
      <c r="BR842" s="7"/>
      <c r="BS842" s="7"/>
      <c r="BT842" s="7"/>
      <c r="BU842" s="7"/>
      <c r="BV842" s="7"/>
      <c r="BW842" s="7"/>
      <c r="BX842" s="7"/>
      <c r="BY842" s="7"/>
      <c r="BZ842" s="7"/>
      <c r="CA842" s="7"/>
      <c r="CB842" s="7"/>
      <c r="CC842" s="7"/>
      <c r="CD842" s="7"/>
      <c r="CE842" s="7"/>
      <c r="CF842" s="7"/>
      <c r="CG842" s="7"/>
      <c r="CH842" s="7"/>
      <c r="CI842" s="7"/>
      <c r="CJ842" s="7"/>
      <c r="CK842" s="7"/>
      <c r="CL842" s="7"/>
      <c r="CM842" s="7"/>
      <c r="CN842" s="7"/>
      <c r="CO842" s="7"/>
      <c r="CP842" s="7"/>
      <c r="CQ842" s="7"/>
      <c r="CR842" s="7"/>
      <c r="CS842" s="7"/>
      <c r="CT842" s="7"/>
      <c r="CU842" s="7"/>
      <c r="CV842" s="7"/>
      <c r="CW842" s="7"/>
      <c r="CX842" s="7"/>
      <c r="CY842" s="7"/>
      <c r="CZ842" s="7"/>
      <c r="DA842" s="7"/>
      <c r="DB842" s="7"/>
      <c r="DC842" s="7"/>
      <c r="DD842" s="7"/>
      <c r="DE842" s="7"/>
      <c r="DF842" s="7"/>
      <c r="DG842" s="7"/>
      <c r="DH842" s="7"/>
      <c r="DI842" s="7"/>
      <c r="DJ842" s="7"/>
      <c r="DK842" s="7"/>
    </row>
    <row r="843">
      <c r="A843" s="7"/>
      <c r="B843" s="7"/>
      <c r="C843" s="7"/>
      <c r="D843" s="7"/>
      <c r="E843" s="7"/>
      <c r="F843" s="7"/>
      <c r="G843" s="7"/>
      <c r="H843" s="7"/>
      <c r="I843" s="7"/>
      <c r="J843" s="7"/>
      <c r="K843" s="7"/>
      <c r="L843" s="7"/>
      <c r="M843" s="33"/>
      <c r="N843" s="33"/>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34"/>
      <c r="AX843" s="7"/>
      <c r="AY843" s="7"/>
      <c r="AZ843" s="7"/>
      <c r="BA843" s="7"/>
      <c r="BB843" s="7"/>
      <c r="BC843" s="7"/>
      <c r="BD843" s="7"/>
      <c r="BE843" s="7"/>
      <c r="BF843" s="7"/>
      <c r="BG843" s="35"/>
      <c r="BH843" s="7"/>
      <c r="BI843" s="7"/>
      <c r="BJ843" s="7"/>
      <c r="BK843" s="7"/>
      <c r="BL843" s="7"/>
      <c r="BM843" s="36"/>
      <c r="BN843" s="36"/>
      <c r="BO843" s="7"/>
      <c r="BP843" s="7"/>
      <c r="BQ843" s="7"/>
      <c r="BR843" s="7"/>
      <c r="BS843" s="7"/>
      <c r="BT843" s="7"/>
      <c r="BU843" s="7"/>
      <c r="BV843" s="7"/>
      <c r="BW843" s="7"/>
      <c r="BX843" s="7"/>
      <c r="BY843" s="7"/>
      <c r="BZ843" s="7"/>
      <c r="CA843" s="7"/>
      <c r="CB843" s="7"/>
      <c r="CC843" s="7"/>
      <c r="CD843" s="7"/>
      <c r="CE843" s="7"/>
      <c r="CF843" s="7"/>
      <c r="CG843" s="7"/>
      <c r="CH843" s="7"/>
      <c r="CI843" s="7"/>
      <c r="CJ843" s="7"/>
      <c r="CK843" s="7"/>
      <c r="CL843" s="7"/>
      <c r="CM843" s="7"/>
      <c r="CN843" s="7"/>
      <c r="CO843" s="7"/>
      <c r="CP843" s="7"/>
      <c r="CQ843" s="7"/>
      <c r="CR843" s="7"/>
      <c r="CS843" s="7"/>
      <c r="CT843" s="7"/>
      <c r="CU843" s="7"/>
      <c r="CV843" s="7"/>
      <c r="CW843" s="7"/>
      <c r="CX843" s="7"/>
      <c r="CY843" s="7"/>
      <c r="CZ843" s="7"/>
      <c r="DA843" s="7"/>
      <c r="DB843" s="7"/>
      <c r="DC843" s="7"/>
      <c r="DD843" s="7"/>
      <c r="DE843" s="7"/>
      <c r="DF843" s="7"/>
      <c r="DG843" s="7"/>
      <c r="DH843" s="7"/>
      <c r="DI843" s="7"/>
      <c r="DJ843" s="7"/>
      <c r="DK843" s="7"/>
    </row>
    <row r="844">
      <c r="A844" s="7"/>
      <c r="B844" s="7"/>
      <c r="C844" s="7"/>
      <c r="D844" s="7"/>
      <c r="E844" s="7"/>
      <c r="F844" s="7"/>
      <c r="G844" s="7"/>
      <c r="H844" s="7"/>
      <c r="I844" s="7"/>
      <c r="J844" s="7"/>
      <c r="K844" s="7"/>
      <c r="L844" s="7"/>
      <c r="M844" s="33"/>
      <c r="N844" s="33"/>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34"/>
      <c r="AX844" s="7"/>
      <c r="AY844" s="7"/>
      <c r="AZ844" s="7"/>
      <c r="BA844" s="7"/>
      <c r="BB844" s="7"/>
      <c r="BC844" s="7"/>
      <c r="BD844" s="7"/>
      <c r="BE844" s="7"/>
      <c r="BF844" s="7"/>
      <c r="BG844" s="35"/>
      <c r="BH844" s="7"/>
      <c r="BI844" s="7"/>
      <c r="BJ844" s="7"/>
      <c r="BK844" s="7"/>
      <c r="BL844" s="7"/>
      <c r="BM844" s="36"/>
      <c r="BN844" s="36"/>
      <c r="BO844" s="7"/>
      <c r="BP844" s="7"/>
      <c r="BQ844" s="7"/>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CO844" s="7"/>
      <c r="CP844" s="7"/>
      <c r="CQ844" s="7"/>
      <c r="CR844" s="7"/>
      <c r="CS844" s="7"/>
      <c r="CT844" s="7"/>
      <c r="CU844" s="7"/>
      <c r="CV844" s="7"/>
      <c r="CW844" s="7"/>
      <c r="CX844" s="7"/>
      <c r="CY844" s="7"/>
      <c r="CZ844" s="7"/>
      <c r="DA844" s="7"/>
      <c r="DB844" s="7"/>
      <c r="DC844" s="7"/>
      <c r="DD844" s="7"/>
      <c r="DE844" s="7"/>
      <c r="DF844" s="7"/>
      <c r="DG844" s="7"/>
      <c r="DH844" s="7"/>
      <c r="DI844" s="7"/>
      <c r="DJ844" s="7"/>
      <c r="DK844" s="7"/>
    </row>
    <row r="845">
      <c r="A845" s="7"/>
      <c r="B845" s="7"/>
      <c r="C845" s="7"/>
      <c r="D845" s="7"/>
      <c r="E845" s="7"/>
      <c r="F845" s="7"/>
      <c r="G845" s="7"/>
      <c r="H845" s="7"/>
      <c r="I845" s="7"/>
      <c r="J845" s="7"/>
      <c r="K845" s="7"/>
      <c r="L845" s="7"/>
      <c r="M845" s="33"/>
      <c r="N845" s="33"/>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34"/>
      <c r="AX845" s="7"/>
      <c r="AY845" s="7"/>
      <c r="AZ845" s="7"/>
      <c r="BA845" s="7"/>
      <c r="BB845" s="7"/>
      <c r="BC845" s="7"/>
      <c r="BD845" s="7"/>
      <c r="BE845" s="7"/>
      <c r="BF845" s="7"/>
      <c r="BG845" s="35"/>
      <c r="BH845" s="7"/>
      <c r="BI845" s="7"/>
      <c r="BJ845" s="7"/>
      <c r="BK845" s="7"/>
      <c r="BL845" s="7"/>
      <c r="BM845" s="36"/>
      <c r="BN845" s="36"/>
      <c r="BO845" s="7"/>
      <c r="BP845" s="7"/>
      <c r="BQ845" s="7"/>
      <c r="BR845" s="7"/>
      <c r="BS845" s="7"/>
      <c r="BT845" s="7"/>
      <c r="BU845" s="7"/>
      <c r="BV845" s="7"/>
      <c r="BW845" s="7"/>
      <c r="BX845" s="7"/>
      <c r="BY845" s="7"/>
      <c r="BZ845" s="7"/>
      <c r="CA845" s="7"/>
      <c r="CB845" s="7"/>
      <c r="CC845" s="7"/>
      <c r="CD845" s="7"/>
      <c r="CE845" s="7"/>
      <c r="CF845" s="7"/>
      <c r="CG845" s="7"/>
      <c r="CH845" s="7"/>
      <c r="CI845" s="7"/>
      <c r="CJ845" s="7"/>
      <c r="CK845" s="7"/>
      <c r="CL845" s="7"/>
      <c r="CM845" s="7"/>
      <c r="CN845" s="7"/>
      <c r="CO845" s="7"/>
      <c r="CP845" s="7"/>
      <c r="CQ845" s="7"/>
      <c r="CR845" s="7"/>
      <c r="CS845" s="7"/>
      <c r="CT845" s="7"/>
      <c r="CU845" s="7"/>
      <c r="CV845" s="7"/>
      <c r="CW845" s="7"/>
      <c r="CX845" s="7"/>
      <c r="CY845" s="7"/>
      <c r="CZ845" s="7"/>
      <c r="DA845" s="7"/>
      <c r="DB845" s="7"/>
      <c r="DC845" s="7"/>
      <c r="DD845" s="7"/>
      <c r="DE845" s="7"/>
      <c r="DF845" s="7"/>
      <c r="DG845" s="7"/>
      <c r="DH845" s="7"/>
      <c r="DI845" s="7"/>
      <c r="DJ845" s="7"/>
      <c r="DK845" s="7"/>
    </row>
    <row r="846">
      <c r="A846" s="7"/>
      <c r="B846" s="7"/>
      <c r="C846" s="7"/>
      <c r="D846" s="7"/>
      <c r="E846" s="7"/>
      <c r="F846" s="7"/>
      <c r="G846" s="7"/>
      <c r="H846" s="7"/>
      <c r="I846" s="7"/>
      <c r="J846" s="7"/>
      <c r="K846" s="7"/>
      <c r="L846" s="7"/>
      <c r="M846" s="33"/>
      <c r="N846" s="33"/>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34"/>
      <c r="AX846" s="7"/>
      <c r="AY846" s="7"/>
      <c r="AZ846" s="7"/>
      <c r="BA846" s="7"/>
      <c r="BB846" s="7"/>
      <c r="BC846" s="7"/>
      <c r="BD846" s="7"/>
      <c r="BE846" s="7"/>
      <c r="BF846" s="7"/>
      <c r="BG846" s="35"/>
      <c r="BH846" s="7"/>
      <c r="BI846" s="7"/>
      <c r="BJ846" s="7"/>
      <c r="BK846" s="7"/>
      <c r="BL846" s="7"/>
      <c r="BM846" s="36"/>
      <c r="BN846" s="36"/>
      <c r="BO846" s="7"/>
      <c r="BP846" s="7"/>
      <c r="BQ846" s="7"/>
      <c r="BR846" s="7"/>
      <c r="BS846" s="7"/>
      <c r="BT846" s="7"/>
      <c r="BU846" s="7"/>
      <c r="BV846" s="7"/>
      <c r="BW846" s="7"/>
      <c r="BX846" s="7"/>
      <c r="BY846" s="7"/>
      <c r="BZ846" s="7"/>
      <c r="CA846" s="7"/>
      <c r="CB846" s="7"/>
      <c r="CC846" s="7"/>
      <c r="CD846" s="7"/>
      <c r="CE846" s="7"/>
      <c r="CF846" s="7"/>
      <c r="CG846" s="7"/>
      <c r="CH846" s="7"/>
      <c r="CI846" s="7"/>
      <c r="CJ846" s="7"/>
      <c r="CK846" s="7"/>
      <c r="CL846" s="7"/>
      <c r="CM846" s="7"/>
      <c r="CN846" s="7"/>
      <c r="CO846" s="7"/>
      <c r="CP846" s="7"/>
      <c r="CQ846" s="7"/>
      <c r="CR846" s="7"/>
      <c r="CS846" s="7"/>
      <c r="CT846" s="7"/>
      <c r="CU846" s="7"/>
      <c r="CV846" s="7"/>
      <c r="CW846" s="7"/>
      <c r="CX846" s="7"/>
      <c r="CY846" s="7"/>
      <c r="CZ846" s="7"/>
      <c r="DA846" s="7"/>
      <c r="DB846" s="7"/>
      <c r="DC846" s="7"/>
      <c r="DD846" s="7"/>
      <c r="DE846" s="7"/>
      <c r="DF846" s="7"/>
      <c r="DG846" s="7"/>
      <c r="DH846" s="7"/>
      <c r="DI846" s="7"/>
      <c r="DJ846" s="7"/>
      <c r="DK846" s="7"/>
    </row>
    <row r="847">
      <c r="A847" s="7"/>
      <c r="B847" s="7"/>
      <c r="C847" s="7"/>
      <c r="D847" s="7"/>
      <c r="E847" s="7"/>
      <c r="F847" s="7"/>
      <c r="G847" s="7"/>
      <c r="H847" s="7"/>
      <c r="I847" s="7"/>
      <c r="J847" s="7"/>
      <c r="K847" s="7"/>
      <c r="L847" s="7"/>
      <c r="M847" s="33"/>
      <c r="N847" s="33"/>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34"/>
      <c r="AX847" s="7"/>
      <c r="AY847" s="7"/>
      <c r="AZ847" s="7"/>
      <c r="BA847" s="7"/>
      <c r="BB847" s="7"/>
      <c r="BC847" s="7"/>
      <c r="BD847" s="7"/>
      <c r="BE847" s="7"/>
      <c r="BF847" s="7"/>
      <c r="BG847" s="35"/>
      <c r="BH847" s="7"/>
      <c r="BI847" s="7"/>
      <c r="BJ847" s="7"/>
      <c r="BK847" s="7"/>
      <c r="BL847" s="7"/>
      <c r="BM847" s="36"/>
      <c r="BN847" s="36"/>
      <c r="BO847" s="7"/>
      <c r="BP847" s="7"/>
      <c r="BQ847" s="7"/>
      <c r="BR847" s="7"/>
      <c r="BS847" s="7"/>
      <c r="BT847" s="7"/>
      <c r="BU847" s="7"/>
      <c r="BV847" s="7"/>
      <c r="BW847" s="7"/>
      <c r="BX847" s="7"/>
      <c r="BY847" s="7"/>
      <c r="BZ847" s="7"/>
      <c r="CA847" s="7"/>
      <c r="CB847" s="7"/>
      <c r="CC847" s="7"/>
      <c r="CD847" s="7"/>
      <c r="CE847" s="7"/>
      <c r="CF847" s="7"/>
      <c r="CG847" s="7"/>
      <c r="CH847" s="7"/>
      <c r="CI847" s="7"/>
      <c r="CJ847" s="7"/>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row>
    <row r="848">
      <c r="A848" s="7"/>
      <c r="B848" s="7"/>
      <c r="C848" s="7"/>
      <c r="D848" s="7"/>
      <c r="E848" s="7"/>
      <c r="F848" s="7"/>
      <c r="G848" s="7"/>
      <c r="H848" s="7"/>
      <c r="I848" s="7"/>
      <c r="J848" s="7"/>
      <c r="K848" s="7"/>
      <c r="L848" s="7"/>
      <c r="M848" s="33"/>
      <c r="N848" s="33"/>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34"/>
      <c r="AX848" s="7"/>
      <c r="AY848" s="7"/>
      <c r="AZ848" s="7"/>
      <c r="BA848" s="7"/>
      <c r="BB848" s="7"/>
      <c r="BC848" s="7"/>
      <c r="BD848" s="7"/>
      <c r="BE848" s="7"/>
      <c r="BF848" s="7"/>
      <c r="BG848" s="35"/>
      <c r="BH848" s="7"/>
      <c r="BI848" s="7"/>
      <c r="BJ848" s="7"/>
      <c r="BK848" s="7"/>
      <c r="BL848" s="7"/>
      <c r="BM848" s="36"/>
      <c r="BN848" s="36"/>
      <c r="BO848" s="7"/>
      <c r="BP848" s="7"/>
      <c r="BQ848" s="7"/>
      <c r="BR848" s="7"/>
      <c r="BS848" s="7"/>
      <c r="BT848" s="7"/>
      <c r="BU848" s="7"/>
      <c r="BV848" s="7"/>
      <c r="BW848" s="7"/>
      <c r="BX848" s="7"/>
      <c r="BY848" s="7"/>
      <c r="BZ848" s="7"/>
      <c r="CA848" s="7"/>
      <c r="CB848" s="7"/>
      <c r="CC848" s="7"/>
      <c r="CD848" s="7"/>
      <c r="CE848" s="7"/>
      <c r="CF848" s="7"/>
      <c r="CG848" s="7"/>
      <c r="CH848" s="7"/>
      <c r="CI848" s="7"/>
      <c r="CJ848" s="7"/>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row>
    <row r="849">
      <c r="A849" s="7"/>
      <c r="B849" s="7"/>
      <c r="C849" s="7"/>
      <c r="D849" s="7"/>
      <c r="E849" s="7"/>
      <c r="F849" s="7"/>
      <c r="G849" s="7"/>
      <c r="H849" s="7"/>
      <c r="I849" s="7"/>
      <c r="J849" s="7"/>
      <c r="K849" s="7"/>
      <c r="L849" s="7"/>
      <c r="M849" s="33"/>
      <c r="N849" s="33"/>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34"/>
      <c r="AX849" s="7"/>
      <c r="AY849" s="7"/>
      <c r="AZ849" s="7"/>
      <c r="BA849" s="7"/>
      <c r="BB849" s="7"/>
      <c r="BC849" s="7"/>
      <c r="BD849" s="7"/>
      <c r="BE849" s="7"/>
      <c r="BF849" s="7"/>
      <c r="BG849" s="35"/>
      <c r="BH849" s="7"/>
      <c r="BI849" s="7"/>
      <c r="BJ849" s="7"/>
      <c r="BK849" s="7"/>
      <c r="BL849" s="7"/>
      <c r="BM849" s="36"/>
      <c r="BN849" s="36"/>
      <c r="BO849" s="7"/>
      <c r="BP849" s="7"/>
      <c r="BQ849" s="7"/>
      <c r="BR849" s="7"/>
      <c r="BS849" s="7"/>
      <c r="BT849" s="7"/>
      <c r="BU849" s="7"/>
      <c r="BV849" s="7"/>
      <c r="BW849" s="7"/>
      <c r="BX849" s="7"/>
      <c r="BY849" s="7"/>
      <c r="BZ849" s="7"/>
      <c r="CA849" s="7"/>
      <c r="CB849" s="7"/>
      <c r="CC849" s="7"/>
      <c r="CD849" s="7"/>
      <c r="CE849" s="7"/>
      <c r="CF849" s="7"/>
      <c r="CG849" s="7"/>
      <c r="CH849" s="7"/>
      <c r="CI849" s="7"/>
      <c r="CJ849" s="7"/>
      <c r="CK849" s="7"/>
      <c r="CL849" s="7"/>
      <c r="CM849" s="7"/>
      <c r="CN849" s="7"/>
      <c r="CO849" s="7"/>
      <c r="CP849" s="7"/>
      <c r="CQ849" s="7"/>
      <c r="CR849" s="7"/>
      <c r="CS849" s="7"/>
      <c r="CT849" s="7"/>
      <c r="CU849" s="7"/>
      <c r="CV849" s="7"/>
      <c r="CW849" s="7"/>
      <c r="CX849" s="7"/>
      <c r="CY849" s="7"/>
      <c r="CZ849" s="7"/>
      <c r="DA849" s="7"/>
      <c r="DB849" s="7"/>
      <c r="DC849" s="7"/>
      <c r="DD849" s="7"/>
      <c r="DE849" s="7"/>
      <c r="DF849" s="7"/>
      <c r="DG849" s="7"/>
      <c r="DH849" s="7"/>
      <c r="DI849" s="7"/>
      <c r="DJ849" s="7"/>
      <c r="DK849" s="7"/>
    </row>
    <row r="850">
      <c r="A850" s="7"/>
      <c r="B850" s="7"/>
      <c r="C850" s="7"/>
      <c r="D850" s="7"/>
      <c r="E850" s="7"/>
      <c r="F850" s="7"/>
      <c r="G850" s="7"/>
      <c r="H850" s="7"/>
      <c r="I850" s="7"/>
      <c r="J850" s="7"/>
      <c r="K850" s="7"/>
      <c r="L850" s="7"/>
      <c r="M850" s="33"/>
      <c r="N850" s="33"/>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34"/>
      <c r="AX850" s="7"/>
      <c r="AY850" s="7"/>
      <c r="AZ850" s="7"/>
      <c r="BA850" s="7"/>
      <c r="BB850" s="7"/>
      <c r="BC850" s="7"/>
      <c r="BD850" s="7"/>
      <c r="BE850" s="7"/>
      <c r="BF850" s="7"/>
      <c r="BG850" s="35"/>
      <c r="BH850" s="7"/>
      <c r="BI850" s="7"/>
      <c r="BJ850" s="7"/>
      <c r="BK850" s="7"/>
      <c r="BL850" s="7"/>
      <c r="BM850" s="36"/>
      <c r="BN850" s="36"/>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c r="CO850" s="7"/>
      <c r="CP850" s="7"/>
      <c r="CQ850" s="7"/>
      <c r="CR850" s="7"/>
      <c r="CS850" s="7"/>
      <c r="CT850" s="7"/>
      <c r="CU850" s="7"/>
      <c r="CV850" s="7"/>
      <c r="CW850" s="7"/>
      <c r="CX850" s="7"/>
      <c r="CY850" s="7"/>
      <c r="CZ850" s="7"/>
      <c r="DA850" s="7"/>
      <c r="DB850" s="7"/>
      <c r="DC850" s="7"/>
      <c r="DD850" s="7"/>
      <c r="DE850" s="7"/>
      <c r="DF850" s="7"/>
      <c r="DG850" s="7"/>
      <c r="DH850" s="7"/>
      <c r="DI850" s="7"/>
      <c r="DJ850" s="7"/>
      <c r="DK850" s="7"/>
    </row>
    <row r="851">
      <c r="A851" s="7"/>
      <c r="B851" s="7"/>
      <c r="C851" s="7"/>
      <c r="D851" s="7"/>
      <c r="E851" s="7"/>
      <c r="F851" s="7"/>
      <c r="G851" s="7"/>
      <c r="H851" s="7"/>
      <c r="I851" s="7"/>
      <c r="J851" s="7"/>
      <c r="K851" s="7"/>
      <c r="L851" s="7"/>
      <c r="M851" s="33"/>
      <c r="N851" s="33"/>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34"/>
      <c r="AX851" s="7"/>
      <c r="AY851" s="7"/>
      <c r="AZ851" s="7"/>
      <c r="BA851" s="7"/>
      <c r="BB851" s="7"/>
      <c r="BC851" s="7"/>
      <c r="BD851" s="7"/>
      <c r="BE851" s="7"/>
      <c r="BF851" s="7"/>
      <c r="BG851" s="35"/>
      <c r="BH851" s="7"/>
      <c r="BI851" s="7"/>
      <c r="BJ851" s="7"/>
      <c r="BK851" s="7"/>
      <c r="BL851" s="7"/>
      <c r="BM851" s="36"/>
      <c r="BN851" s="36"/>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c r="CO851" s="7"/>
      <c r="CP851" s="7"/>
      <c r="CQ851" s="7"/>
      <c r="CR851" s="7"/>
      <c r="CS851" s="7"/>
      <c r="CT851" s="7"/>
      <c r="CU851" s="7"/>
      <c r="CV851" s="7"/>
      <c r="CW851" s="7"/>
      <c r="CX851" s="7"/>
      <c r="CY851" s="7"/>
      <c r="CZ851" s="7"/>
      <c r="DA851" s="7"/>
      <c r="DB851" s="7"/>
      <c r="DC851" s="7"/>
      <c r="DD851" s="7"/>
      <c r="DE851" s="7"/>
      <c r="DF851" s="7"/>
      <c r="DG851" s="7"/>
      <c r="DH851" s="7"/>
      <c r="DI851" s="7"/>
      <c r="DJ851" s="7"/>
      <c r="DK851" s="7"/>
    </row>
    <row r="852">
      <c r="A852" s="7"/>
      <c r="B852" s="7"/>
      <c r="C852" s="7"/>
      <c r="D852" s="7"/>
      <c r="E852" s="7"/>
      <c r="F852" s="7"/>
      <c r="G852" s="7"/>
      <c r="H852" s="7"/>
      <c r="I852" s="7"/>
      <c r="J852" s="7"/>
      <c r="K852" s="7"/>
      <c r="L852" s="7"/>
      <c r="M852" s="33"/>
      <c r="N852" s="33"/>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34"/>
      <c r="AX852" s="7"/>
      <c r="AY852" s="7"/>
      <c r="AZ852" s="7"/>
      <c r="BA852" s="7"/>
      <c r="BB852" s="7"/>
      <c r="BC852" s="7"/>
      <c r="BD852" s="7"/>
      <c r="BE852" s="7"/>
      <c r="BF852" s="7"/>
      <c r="BG852" s="35"/>
      <c r="BH852" s="7"/>
      <c r="BI852" s="7"/>
      <c r="BJ852" s="7"/>
      <c r="BK852" s="7"/>
      <c r="BL852" s="7"/>
      <c r="BM852" s="36"/>
      <c r="BN852" s="36"/>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c r="CO852" s="7"/>
      <c r="CP852" s="7"/>
      <c r="CQ852" s="7"/>
      <c r="CR852" s="7"/>
      <c r="CS852" s="7"/>
      <c r="CT852" s="7"/>
      <c r="CU852" s="7"/>
      <c r="CV852" s="7"/>
      <c r="CW852" s="7"/>
      <c r="CX852" s="7"/>
      <c r="CY852" s="7"/>
      <c r="CZ852" s="7"/>
      <c r="DA852" s="7"/>
      <c r="DB852" s="7"/>
      <c r="DC852" s="7"/>
      <c r="DD852" s="7"/>
      <c r="DE852" s="7"/>
      <c r="DF852" s="7"/>
      <c r="DG852" s="7"/>
      <c r="DH852" s="7"/>
      <c r="DI852" s="7"/>
      <c r="DJ852" s="7"/>
      <c r="DK852" s="7"/>
    </row>
    <row r="853">
      <c r="A853" s="7"/>
      <c r="B853" s="7"/>
      <c r="C853" s="7"/>
      <c r="D853" s="7"/>
      <c r="E853" s="7"/>
      <c r="F853" s="7"/>
      <c r="G853" s="7"/>
      <c r="H853" s="7"/>
      <c r="I853" s="7"/>
      <c r="J853" s="7"/>
      <c r="K853" s="7"/>
      <c r="L853" s="7"/>
      <c r="M853" s="33"/>
      <c r="N853" s="33"/>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34"/>
      <c r="AX853" s="7"/>
      <c r="AY853" s="7"/>
      <c r="AZ853" s="7"/>
      <c r="BA853" s="7"/>
      <c r="BB853" s="7"/>
      <c r="BC853" s="7"/>
      <c r="BD853" s="7"/>
      <c r="BE853" s="7"/>
      <c r="BF853" s="7"/>
      <c r="BG853" s="35"/>
      <c r="BH853" s="7"/>
      <c r="BI853" s="7"/>
      <c r="BJ853" s="7"/>
      <c r="BK853" s="7"/>
      <c r="BL853" s="7"/>
      <c r="BM853" s="36"/>
      <c r="BN853" s="36"/>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row>
    <row r="854">
      <c r="A854" s="7"/>
      <c r="B854" s="7"/>
      <c r="C854" s="7"/>
      <c r="D854" s="7"/>
      <c r="E854" s="7"/>
      <c r="F854" s="7"/>
      <c r="G854" s="7"/>
      <c r="H854" s="7"/>
      <c r="I854" s="7"/>
      <c r="J854" s="7"/>
      <c r="K854" s="7"/>
      <c r="L854" s="7"/>
      <c r="M854" s="33"/>
      <c r="N854" s="33"/>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34"/>
      <c r="AX854" s="7"/>
      <c r="AY854" s="7"/>
      <c r="AZ854" s="7"/>
      <c r="BA854" s="7"/>
      <c r="BB854" s="7"/>
      <c r="BC854" s="7"/>
      <c r="BD854" s="7"/>
      <c r="BE854" s="7"/>
      <c r="BF854" s="7"/>
      <c r="BG854" s="35"/>
      <c r="BH854" s="7"/>
      <c r="BI854" s="7"/>
      <c r="BJ854" s="7"/>
      <c r="BK854" s="7"/>
      <c r="BL854" s="7"/>
      <c r="BM854" s="36"/>
      <c r="BN854" s="36"/>
      <c r="BO854" s="7"/>
      <c r="BP854" s="7"/>
      <c r="BQ854" s="7"/>
      <c r="BR854" s="7"/>
      <c r="BS854" s="7"/>
      <c r="BT854" s="7"/>
      <c r="BU854" s="7"/>
      <c r="BV854" s="7"/>
      <c r="BW854" s="7"/>
      <c r="BX854" s="7"/>
      <c r="BY854" s="7"/>
      <c r="BZ854" s="7"/>
      <c r="CA854" s="7"/>
      <c r="CB854" s="7"/>
      <c r="CC854" s="7"/>
      <c r="CD854" s="7"/>
      <c r="CE854" s="7"/>
      <c r="CF854" s="7"/>
      <c r="CG854" s="7"/>
      <c r="CH854" s="7"/>
      <c r="CI854" s="7"/>
      <c r="CJ854" s="7"/>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row>
    <row r="855">
      <c r="A855" s="7"/>
      <c r="B855" s="7"/>
      <c r="C855" s="7"/>
      <c r="D855" s="7"/>
      <c r="E855" s="7"/>
      <c r="F855" s="7"/>
      <c r="G855" s="7"/>
      <c r="H855" s="7"/>
      <c r="I855" s="7"/>
      <c r="J855" s="7"/>
      <c r="K855" s="7"/>
      <c r="L855" s="7"/>
      <c r="M855" s="33"/>
      <c r="N855" s="33"/>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34"/>
      <c r="AX855" s="7"/>
      <c r="AY855" s="7"/>
      <c r="AZ855" s="7"/>
      <c r="BA855" s="7"/>
      <c r="BB855" s="7"/>
      <c r="BC855" s="7"/>
      <c r="BD855" s="7"/>
      <c r="BE855" s="7"/>
      <c r="BF855" s="7"/>
      <c r="BG855" s="35"/>
      <c r="BH855" s="7"/>
      <c r="BI855" s="7"/>
      <c r="BJ855" s="7"/>
      <c r="BK855" s="7"/>
      <c r="BL855" s="7"/>
      <c r="BM855" s="36"/>
      <c r="BN855" s="36"/>
      <c r="BO855" s="7"/>
      <c r="BP855" s="7"/>
      <c r="BQ855" s="7"/>
      <c r="BR855" s="7"/>
      <c r="BS855" s="7"/>
      <c r="BT855" s="7"/>
      <c r="BU855" s="7"/>
      <c r="BV855" s="7"/>
      <c r="BW855" s="7"/>
      <c r="BX855" s="7"/>
      <c r="BY855" s="7"/>
      <c r="BZ855" s="7"/>
      <c r="CA855" s="7"/>
      <c r="CB855" s="7"/>
      <c r="CC855" s="7"/>
      <c r="CD855" s="7"/>
      <c r="CE855" s="7"/>
      <c r="CF855" s="7"/>
      <c r="CG855" s="7"/>
      <c r="CH855" s="7"/>
      <c r="CI855" s="7"/>
      <c r="CJ855" s="7"/>
      <c r="CK855" s="7"/>
      <c r="CL855" s="7"/>
      <c r="CM855" s="7"/>
      <c r="CN855" s="7"/>
      <c r="CO855" s="7"/>
      <c r="CP855" s="7"/>
      <c r="CQ855" s="7"/>
      <c r="CR855" s="7"/>
      <c r="CS855" s="7"/>
      <c r="CT855" s="7"/>
      <c r="CU855" s="7"/>
      <c r="CV855" s="7"/>
      <c r="CW855" s="7"/>
      <c r="CX855" s="7"/>
      <c r="CY855" s="7"/>
      <c r="CZ855" s="7"/>
      <c r="DA855" s="7"/>
      <c r="DB855" s="7"/>
      <c r="DC855" s="7"/>
      <c r="DD855" s="7"/>
      <c r="DE855" s="7"/>
      <c r="DF855" s="7"/>
      <c r="DG855" s="7"/>
      <c r="DH855" s="7"/>
      <c r="DI855" s="7"/>
      <c r="DJ855" s="7"/>
      <c r="DK855" s="7"/>
    </row>
    <row r="856">
      <c r="A856" s="7"/>
      <c r="B856" s="7"/>
      <c r="C856" s="7"/>
      <c r="D856" s="7"/>
      <c r="E856" s="7"/>
      <c r="F856" s="7"/>
      <c r="G856" s="7"/>
      <c r="H856" s="7"/>
      <c r="I856" s="7"/>
      <c r="J856" s="7"/>
      <c r="K856" s="7"/>
      <c r="L856" s="7"/>
      <c r="M856" s="33"/>
      <c r="N856" s="33"/>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34"/>
      <c r="AX856" s="7"/>
      <c r="AY856" s="7"/>
      <c r="AZ856" s="7"/>
      <c r="BA856" s="7"/>
      <c r="BB856" s="7"/>
      <c r="BC856" s="7"/>
      <c r="BD856" s="7"/>
      <c r="BE856" s="7"/>
      <c r="BF856" s="7"/>
      <c r="BG856" s="35"/>
      <c r="BH856" s="7"/>
      <c r="BI856" s="7"/>
      <c r="BJ856" s="7"/>
      <c r="BK856" s="7"/>
      <c r="BL856" s="7"/>
      <c r="BM856" s="36"/>
      <c r="BN856" s="36"/>
      <c r="BO856" s="7"/>
      <c r="BP856" s="7"/>
      <c r="BQ856" s="7"/>
      <c r="BR856" s="7"/>
      <c r="BS856" s="7"/>
      <c r="BT856" s="7"/>
      <c r="BU856" s="7"/>
      <c r="BV856" s="7"/>
      <c r="BW856" s="7"/>
      <c r="BX856" s="7"/>
      <c r="BY856" s="7"/>
      <c r="BZ856" s="7"/>
      <c r="CA856" s="7"/>
      <c r="CB856" s="7"/>
      <c r="CC856" s="7"/>
      <c r="CD856" s="7"/>
      <c r="CE856" s="7"/>
      <c r="CF856" s="7"/>
      <c r="CG856" s="7"/>
      <c r="CH856" s="7"/>
      <c r="CI856" s="7"/>
      <c r="CJ856" s="7"/>
      <c r="CK856" s="7"/>
      <c r="CL856" s="7"/>
      <c r="CM856" s="7"/>
      <c r="CN856" s="7"/>
      <c r="CO856" s="7"/>
      <c r="CP856" s="7"/>
      <c r="CQ856" s="7"/>
      <c r="CR856" s="7"/>
      <c r="CS856" s="7"/>
      <c r="CT856" s="7"/>
      <c r="CU856" s="7"/>
      <c r="CV856" s="7"/>
      <c r="CW856" s="7"/>
      <c r="CX856" s="7"/>
      <c r="CY856" s="7"/>
      <c r="CZ856" s="7"/>
      <c r="DA856" s="7"/>
      <c r="DB856" s="7"/>
      <c r="DC856" s="7"/>
      <c r="DD856" s="7"/>
      <c r="DE856" s="7"/>
      <c r="DF856" s="7"/>
      <c r="DG856" s="7"/>
      <c r="DH856" s="7"/>
      <c r="DI856" s="7"/>
      <c r="DJ856" s="7"/>
      <c r="DK856" s="7"/>
    </row>
    <row r="857">
      <c r="A857" s="7"/>
      <c r="B857" s="7"/>
      <c r="C857" s="7"/>
      <c r="D857" s="7"/>
      <c r="E857" s="7"/>
      <c r="F857" s="7"/>
      <c r="G857" s="7"/>
      <c r="H857" s="7"/>
      <c r="I857" s="7"/>
      <c r="J857" s="7"/>
      <c r="K857" s="7"/>
      <c r="L857" s="7"/>
      <c r="M857" s="33"/>
      <c r="N857" s="33"/>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34"/>
      <c r="AX857" s="7"/>
      <c r="AY857" s="7"/>
      <c r="AZ857" s="7"/>
      <c r="BA857" s="7"/>
      <c r="BB857" s="7"/>
      <c r="BC857" s="7"/>
      <c r="BD857" s="7"/>
      <c r="BE857" s="7"/>
      <c r="BF857" s="7"/>
      <c r="BG857" s="35"/>
      <c r="BH857" s="7"/>
      <c r="BI857" s="7"/>
      <c r="BJ857" s="7"/>
      <c r="BK857" s="7"/>
      <c r="BL857" s="7"/>
      <c r="BM857" s="36"/>
      <c r="BN857" s="36"/>
      <c r="BO857" s="7"/>
      <c r="BP857" s="7"/>
      <c r="BQ857" s="7"/>
      <c r="BR857" s="7"/>
      <c r="BS857" s="7"/>
      <c r="BT857" s="7"/>
      <c r="BU857" s="7"/>
      <c r="BV857" s="7"/>
      <c r="BW857" s="7"/>
      <c r="BX857" s="7"/>
      <c r="BY857" s="7"/>
      <c r="BZ857" s="7"/>
      <c r="CA857" s="7"/>
      <c r="CB857" s="7"/>
      <c r="CC857" s="7"/>
      <c r="CD857" s="7"/>
      <c r="CE857" s="7"/>
      <c r="CF857" s="7"/>
      <c r="CG857" s="7"/>
      <c r="CH857" s="7"/>
      <c r="CI857" s="7"/>
      <c r="CJ857" s="7"/>
      <c r="CK857" s="7"/>
      <c r="CL857" s="7"/>
      <c r="CM857" s="7"/>
      <c r="CN857" s="7"/>
      <c r="CO857" s="7"/>
      <c r="CP857" s="7"/>
      <c r="CQ857" s="7"/>
      <c r="CR857" s="7"/>
      <c r="CS857" s="7"/>
      <c r="CT857" s="7"/>
      <c r="CU857" s="7"/>
      <c r="CV857" s="7"/>
      <c r="CW857" s="7"/>
      <c r="CX857" s="7"/>
      <c r="CY857" s="7"/>
      <c r="CZ857" s="7"/>
      <c r="DA857" s="7"/>
      <c r="DB857" s="7"/>
      <c r="DC857" s="7"/>
      <c r="DD857" s="7"/>
      <c r="DE857" s="7"/>
      <c r="DF857" s="7"/>
      <c r="DG857" s="7"/>
      <c r="DH857" s="7"/>
      <c r="DI857" s="7"/>
      <c r="DJ857" s="7"/>
      <c r="DK857" s="7"/>
    </row>
    <row r="858">
      <c r="A858" s="7"/>
      <c r="B858" s="7"/>
      <c r="C858" s="7"/>
      <c r="D858" s="7"/>
      <c r="E858" s="7"/>
      <c r="F858" s="7"/>
      <c r="G858" s="7"/>
      <c r="H858" s="7"/>
      <c r="I858" s="7"/>
      <c r="J858" s="7"/>
      <c r="K858" s="7"/>
      <c r="L858" s="7"/>
      <c r="M858" s="33"/>
      <c r="N858" s="33"/>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34"/>
      <c r="AX858" s="7"/>
      <c r="AY858" s="7"/>
      <c r="AZ858" s="7"/>
      <c r="BA858" s="7"/>
      <c r="BB858" s="7"/>
      <c r="BC858" s="7"/>
      <c r="BD858" s="7"/>
      <c r="BE858" s="7"/>
      <c r="BF858" s="7"/>
      <c r="BG858" s="35"/>
      <c r="BH858" s="7"/>
      <c r="BI858" s="7"/>
      <c r="BJ858" s="7"/>
      <c r="BK858" s="7"/>
      <c r="BL858" s="7"/>
      <c r="BM858" s="36"/>
      <c r="BN858" s="36"/>
      <c r="BO858" s="7"/>
      <c r="BP858" s="7"/>
      <c r="BQ858" s="7"/>
      <c r="BR858" s="7"/>
      <c r="BS858" s="7"/>
      <c r="BT858" s="7"/>
      <c r="BU858" s="7"/>
      <c r="BV858" s="7"/>
      <c r="BW858" s="7"/>
      <c r="BX858" s="7"/>
      <c r="BY858" s="7"/>
      <c r="BZ858" s="7"/>
      <c r="CA858" s="7"/>
      <c r="CB858" s="7"/>
      <c r="CC858" s="7"/>
      <c r="CD858" s="7"/>
      <c r="CE858" s="7"/>
      <c r="CF858" s="7"/>
      <c r="CG858" s="7"/>
      <c r="CH858" s="7"/>
      <c r="CI858" s="7"/>
      <c r="CJ858" s="7"/>
      <c r="CK858" s="7"/>
      <c r="CL858" s="7"/>
      <c r="CM858" s="7"/>
      <c r="CN858" s="7"/>
      <c r="CO858" s="7"/>
      <c r="CP858" s="7"/>
      <c r="CQ858" s="7"/>
      <c r="CR858" s="7"/>
      <c r="CS858" s="7"/>
      <c r="CT858" s="7"/>
      <c r="CU858" s="7"/>
      <c r="CV858" s="7"/>
      <c r="CW858" s="7"/>
      <c r="CX858" s="7"/>
      <c r="CY858" s="7"/>
      <c r="CZ858" s="7"/>
      <c r="DA858" s="7"/>
      <c r="DB858" s="7"/>
      <c r="DC858" s="7"/>
      <c r="DD858" s="7"/>
      <c r="DE858" s="7"/>
      <c r="DF858" s="7"/>
      <c r="DG858" s="7"/>
      <c r="DH858" s="7"/>
      <c r="DI858" s="7"/>
      <c r="DJ858" s="7"/>
      <c r="DK858" s="7"/>
    </row>
    <row r="859">
      <c r="A859" s="7"/>
      <c r="B859" s="7"/>
      <c r="C859" s="7"/>
      <c r="D859" s="7"/>
      <c r="E859" s="7"/>
      <c r="F859" s="7"/>
      <c r="G859" s="7"/>
      <c r="H859" s="7"/>
      <c r="I859" s="7"/>
      <c r="J859" s="7"/>
      <c r="K859" s="7"/>
      <c r="L859" s="7"/>
      <c r="M859" s="33"/>
      <c r="N859" s="33"/>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34"/>
      <c r="AX859" s="7"/>
      <c r="AY859" s="7"/>
      <c r="AZ859" s="7"/>
      <c r="BA859" s="7"/>
      <c r="BB859" s="7"/>
      <c r="BC859" s="7"/>
      <c r="BD859" s="7"/>
      <c r="BE859" s="7"/>
      <c r="BF859" s="7"/>
      <c r="BG859" s="35"/>
      <c r="BH859" s="7"/>
      <c r="BI859" s="7"/>
      <c r="BJ859" s="7"/>
      <c r="BK859" s="7"/>
      <c r="BL859" s="7"/>
      <c r="BM859" s="36"/>
      <c r="BN859" s="36"/>
      <c r="BO859" s="7"/>
      <c r="BP859" s="7"/>
      <c r="BQ859" s="7"/>
      <c r="BR859" s="7"/>
      <c r="BS859" s="7"/>
      <c r="BT859" s="7"/>
      <c r="BU859" s="7"/>
      <c r="BV859" s="7"/>
      <c r="BW859" s="7"/>
      <c r="BX859" s="7"/>
      <c r="BY859" s="7"/>
      <c r="BZ859" s="7"/>
      <c r="CA859" s="7"/>
      <c r="CB859" s="7"/>
      <c r="CC859" s="7"/>
      <c r="CD859" s="7"/>
      <c r="CE859" s="7"/>
      <c r="CF859" s="7"/>
      <c r="CG859" s="7"/>
      <c r="CH859" s="7"/>
      <c r="CI859" s="7"/>
      <c r="CJ859" s="7"/>
      <c r="CK859" s="7"/>
      <c r="CL859" s="7"/>
      <c r="CM859" s="7"/>
      <c r="CN859" s="7"/>
      <c r="CO859" s="7"/>
      <c r="CP859" s="7"/>
      <c r="CQ859" s="7"/>
      <c r="CR859" s="7"/>
      <c r="CS859" s="7"/>
      <c r="CT859" s="7"/>
      <c r="CU859" s="7"/>
      <c r="CV859" s="7"/>
      <c r="CW859" s="7"/>
      <c r="CX859" s="7"/>
      <c r="CY859" s="7"/>
      <c r="CZ859" s="7"/>
      <c r="DA859" s="7"/>
      <c r="DB859" s="7"/>
      <c r="DC859" s="7"/>
      <c r="DD859" s="7"/>
      <c r="DE859" s="7"/>
      <c r="DF859" s="7"/>
      <c r="DG859" s="7"/>
      <c r="DH859" s="7"/>
      <c r="DI859" s="7"/>
      <c r="DJ859" s="7"/>
      <c r="DK859" s="7"/>
    </row>
    <row r="860">
      <c r="A860" s="7"/>
      <c r="B860" s="7"/>
      <c r="C860" s="7"/>
      <c r="D860" s="7"/>
      <c r="E860" s="7"/>
      <c r="F860" s="7"/>
      <c r="G860" s="7"/>
      <c r="H860" s="7"/>
      <c r="I860" s="7"/>
      <c r="J860" s="7"/>
      <c r="K860" s="7"/>
      <c r="L860" s="7"/>
      <c r="M860" s="33"/>
      <c r="N860" s="33"/>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34"/>
      <c r="AX860" s="7"/>
      <c r="AY860" s="7"/>
      <c r="AZ860" s="7"/>
      <c r="BA860" s="7"/>
      <c r="BB860" s="7"/>
      <c r="BC860" s="7"/>
      <c r="BD860" s="7"/>
      <c r="BE860" s="7"/>
      <c r="BF860" s="7"/>
      <c r="BG860" s="35"/>
      <c r="BH860" s="7"/>
      <c r="BI860" s="7"/>
      <c r="BJ860" s="7"/>
      <c r="BK860" s="7"/>
      <c r="BL860" s="7"/>
      <c r="BM860" s="36"/>
      <c r="BN860" s="36"/>
      <c r="BO860" s="7"/>
      <c r="BP860" s="7"/>
      <c r="BQ860" s="7"/>
      <c r="BR860" s="7"/>
      <c r="BS860" s="7"/>
      <c r="BT860" s="7"/>
      <c r="BU860" s="7"/>
      <c r="BV860" s="7"/>
      <c r="BW860" s="7"/>
      <c r="BX860" s="7"/>
      <c r="BY860" s="7"/>
      <c r="BZ860" s="7"/>
      <c r="CA860" s="7"/>
      <c r="CB860" s="7"/>
      <c r="CC860" s="7"/>
      <c r="CD860" s="7"/>
      <c r="CE860" s="7"/>
      <c r="CF860" s="7"/>
      <c r="CG860" s="7"/>
      <c r="CH860" s="7"/>
      <c r="CI860" s="7"/>
      <c r="CJ860" s="7"/>
      <c r="CK860" s="7"/>
      <c r="CL860" s="7"/>
      <c r="CM860" s="7"/>
      <c r="CN860" s="7"/>
      <c r="CO860" s="7"/>
      <c r="CP860" s="7"/>
      <c r="CQ860" s="7"/>
      <c r="CR860" s="7"/>
      <c r="CS860" s="7"/>
      <c r="CT860" s="7"/>
      <c r="CU860" s="7"/>
      <c r="CV860" s="7"/>
      <c r="CW860" s="7"/>
      <c r="CX860" s="7"/>
      <c r="CY860" s="7"/>
      <c r="CZ860" s="7"/>
      <c r="DA860" s="7"/>
      <c r="DB860" s="7"/>
      <c r="DC860" s="7"/>
      <c r="DD860" s="7"/>
      <c r="DE860" s="7"/>
      <c r="DF860" s="7"/>
      <c r="DG860" s="7"/>
      <c r="DH860" s="7"/>
      <c r="DI860" s="7"/>
      <c r="DJ860" s="7"/>
      <c r="DK860" s="7"/>
    </row>
    <row r="861">
      <c r="A861" s="7"/>
      <c r="B861" s="7"/>
      <c r="C861" s="7"/>
      <c r="D861" s="7"/>
      <c r="E861" s="7"/>
      <c r="F861" s="7"/>
      <c r="G861" s="7"/>
      <c r="H861" s="7"/>
      <c r="I861" s="7"/>
      <c r="J861" s="7"/>
      <c r="K861" s="7"/>
      <c r="L861" s="7"/>
      <c r="M861" s="33"/>
      <c r="N861" s="33"/>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34"/>
      <c r="AX861" s="7"/>
      <c r="AY861" s="7"/>
      <c r="AZ861" s="7"/>
      <c r="BA861" s="7"/>
      <c r="BB861" s="7"/>
      <c r="BC861" s="7"/>
      <c r="BD861" s="7"/>
      <c r="BE861" s="7"/>
      <c r="BF861" s="7"/>
      <c r="BG861" s="35"/>
      <c r="BH861" s="7"/>
      <c r="BI861" s="7"/>
      <c r="BJ861" s="7"/>
      <c r="BK861" s="7"/>
      <c r="BL861" s="7"/>
      <c r="BM861" s="36"/>
      <c r="BN861" s="36"/>
      <c r="BO861" s="7"/>
      <c r="BP861" s="7"/>
      <c r="BQ861" s="7"/>
      <c r="BR861" s="7"/>
      <c r="BS861" s="7"/>
      <c r="BT861" s="7"/>
      <c r="BU861" s="7"/>
      <c r="BV861" s="7"/>
      <c r="BW861" s="7"/>
      <c r="BX861" s="7"/>
      <c r="BY861" s="7"/>
      <c r="BZ861" s="7"/>
      <c r="CA861" s="7"/>
      <c r="CB861" s="7"/>
      <c r="CC861" s="7"/>
      <c r="CD861" s="7"/>
      <c r="CE861" s="7"/>
      <c r="CF861" s="7"/>
      <c r="CG861" s="7"/>
      <c r="CH861" s="7"/>
      <c r="CI861" s="7"/>
      <c r="CJ861" s="7"/>
      <c r="CK861" s="7"/>
      <c r="CL861" s="7"/>
      <c r="CM861" s="7"/>
      <c r="CN861" s="7"/>
      <c r="CO861" s="7"/>
      <c r="CP861" s="7"/>
      <c r="CQ861" s="7"/>
      <c r="CR861" s="7"/>
      <c r="CS861" s="7"/>
      <c r="CT861" s="7"/>
      <c r="CU861" s="7"/>
      <c r="CV861" s="7"/>
      <c r="CW861" s="7"/>
      <c r="CX861" s="7"/>
      <c r="CY861" s="7"/>
      <c r="CZ861" s="7"/>
      <c r="DA861" s="7"/>
      <c r="DB861" s="7"/>
      <c r="DC861" s="7"/>
      <c r="DD861" s="7"/>
      <c r="DE861" s="7"/>
      <c r="DF861" s="7"/>
      <c r="DG861" s="7"/>
      <c r="DH861" s="7"/>
      <c r="DI861" s="7"/>
      <c r="DJ861" s="7"/>
      <c r="DK861" s="7"/>
    </row>
    <row r="862">
      <c r="A862" s="7"/>
      <c r="B862" s="7"/>
      <c r="C862" s="7"/>
      <c r="D862" s="7"/>
      <c r="E862" s="7"/>
      <c r="F862" s="7"/>
      <c r="G862" s="7"/>
      <c r="H862" s="7"/>
      <c r="I862" s="7"/>
      <c r="J862" s="7"/>
      <c r="K862" s="7"/>
      <c r="L862" s="7"/>
      <c r="M862" s="33"/>
      <c r="N862" s="33"/>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34"/>
      <c r="AX862" s="7"/>
      <c r="AY862" s="7"/>
      <c r="AZ862" s="7"/>
      <c r="BA862" s="7"/>
      <c r="BB862" s="7"/>
      <c r="BC862" s="7"/>
      <c r="BD862" s="7"/>
      <c r="BE862" s="7"/>
      <c r="BF862" s="7"/>
      <c r="BG862" s="35"/>
      <c r="BH862" s="7"/>
      <c r="BI862" s="7"/>
      <c r="BJ862" s="7"/>
      <c r="BK862" s="7"/>
      <c r="BL862" s="7"/>
      <c r="BM862" s="36"/>
      <c r="BN862" s="36"/>
      <c r="BO862" s="7"/>
      <c r="BP862" s="7"/>
      <c r="BQ862" s="7"/>
      <c r="BR862" s="7"/>
      <c r="BS862" s="7"/>
      <c r="BT862" s="7"/>
      <c r="BU862" s="7"/>
      <c r="BV862" s="7"/>
      <c r="BW862" s="7"/>
      <c r="BX862" s="7"/>
      <c r="BY862" s="7"/>
      <c r="BZ862" s="7"/>
      <c r="CA862" s="7"/>
      <c r="CB862" s="7"/>
      <c r="CC862" s="7"/>
      <c r="CD862" s="7"/>
      <c r="CE862" s="7"/>
      <c r="CF862" s="7"/>
      <c r="CG862" s="7"/>
      <c r="CH862" s="7"/>
      <c r="CI862" s="7"/>
      <c r="CJ862" s="7"/>
      <c r="CK862" s="7"/>
      <c r="CL862" s="7"/>
      <c r="CM862" s="7"/>
      <c r="CN862" s="7"/>
      <c r="CO862" s="7"/>
      <c r="CP862" s="7"/>
      <c r="CQ862" s="7"/>
      <c r="CR862" s="7"/>
      <c r="CS862" s="7"/>
      <c r="CT862" s="7"/>
      <c r="CU862" s="7"/>
      <c r="CV862" s="7"/>
      <c r="CW862" s="7"/>
      <c r="CX862" s="7"/>
      <c r="CY862" s="7"/>
      <c r="CZ862" s="7"/>
      <c r="DA862" s="7"/>
      <c r="DB862" s="7"/>
      <c r="DC862" s="7"/>
      <c r="DD862" s="7"/>
      <c r="DE862" s="7"/>
      <c r="DF862" s="7"/>
      <c r="DG862" s="7"/>
      <c r="DH862" s="7"/>
      <c r="DI862" s="7"/>
      <c r="DJ862" s="7"/>
      <c r="DK862" s="7"/>
    </row>
    <row r="863">
      <c r="A863" s="7"/>
      <c r="B863" s="7"/>
      <c r="C863" s="7"/>
      <c r="D863" s="7"/>
      <c r="E863" s="7"/>
      <c r="F863" s="7"/>
      <c r="G863" s="7"/>
      <c r="H863" s="7"/>
      <c r="I863" s="7"/>
      <c r="J863" s="7"/>
      <c r="K863" s="7"/>
      <c r="L863" s="7"/>
      <c r="M863" s="33"/>
      <c r="N863" s="33"/>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34"/>
      <c r="AX863" s="7"/>
      <c r="AY863" s="7"/>
      <c r="AZ863" s="7"/>
      <c r="BA863" s="7"/>
      <c r="BB863" s="7"/>
      <c r="BC863" s="7"/>
      <c r="BD863" s="7"/>
      <c r="BE863" s="7"/>
      <c r="BF863" s="7"/>
      <c r="BG863" s="35"/>
      <c r="BH863" s="7"/>
      <c r="BI863" s="7"/>
      <c r="BJ863" s="7"/>
      <c r="BK863" s="7"/>
      <c r="BL863" s="7"/>
      <c r="BM863" s="36"/>
      <c r="BN863" s="36"/>
      <c r="BO863" s="7"/>
      <c r="BP863" s="7"/>
      <c r="BQ863" s="7"/>
      <c r="BR863" s="7"/>
      <c r="BS863" s="7"/>
      <c r="BT863" s="7"/>
      <c r="BU863" s="7"/>
      <c r="BV863" s="7"/>
      <c r="BW863" s="7"/>
      <c r="BX863" s="7"/>
      <c r="BY863" s="7"/>
      <c r="BZ863" s="7"/>
      <c r="CA863" s="7"/>
      <c r="CB863" s="7"/>
      <c r="CC863" s="7"/>
      <c r="CD863" s="7"/>
      <c r="CE863" s="7"/>
      <c r="CF863" s="7"/>
      <c r="CG863" s="7"/>
      <c r="CH863" s="7"/>
      <c r="CI863" s="7"/>
      <c r="CJ863" s="7"/>
      <c r="CK863" s="7"/>
      <c r="CL863" s="7"/>
      <c r="CM863" s="7"/>
      <c r="CN863" s="7"/>
      <c r="CO863" s="7"/>
      <c r="CP863" s="7"/>
      <c r="CQ863" s="7"/>
      <c r="CR863" s="7"/>
      <c r="CS863" s="7"/>
      <c r="CT863" s="7"/>
      <c r="CU863" s="7"/>
      <c r="CV863" s="7"/>
      <c r="CW863" s="7"/>
      <c r="CX863" s="7"/>
      <c r="CY863" s="7"/>
      <c r="CZ863" s="7"/>
      <c r="DA863" s="7"/>
      <c r="DB863" s="7"/>
      <c r="DC863" s="7"/>
      <c r="DD863" s="7"/>
      <c r="DE863" s="7"/>
      <c r="DF863" s="7"/>
      <c r="DG863" s="7"/>
      <c r="DH863" s="7"/>
      <c r="DI863" s="7"/>
      <c r="DJ863" s="7"/>
      <c r="DK863" s="7"/>
    </row>
    <row r="864">
      <c r="A864" s="7"/>
      <c r="B864" s="7"/>
      <c r="C864" s="7"/>
      <c r="D864" s="7"/>
      <c r="E864" s="7"/>
      <c r="F864" s="7"/>
      <c r="G864" s="7"/>
      <c r="H864" s="7"/>
      <c r="I864" s="7"/>
      <c r="J864" s="7"/>
      <c r="K864" s="7"/>
      <c r="L864" s="7"/>
      <c r="M864" s="33"/>
      <c r="N864" s="33"/>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34"/>
      <c r="AX864" s="7"/>
      <c r="AY864" s="7"/>
      <c r="AZ864" s="7"/>
      <c r="BA864" s="7"/>
      <c r="BB864" s="7"/>
      <c r="BC864" s="7"/>
      <c r="BD864" s="7"/>
      <c r="BE864" s="7"/>
      <c r="BF864" s="7"/>
      <c r="BG864" s="35"/>
      <c r="BH864" s="7"/>
      <c r="BI864" s="7"/>
      <c r="BJ864" s="7"/>
      <c r="BK864" s="7"/>
      <c r="BL864" s="7"/>
      <c r="BM864" s="36"/>
      <c r="BN864" s="36"/>
      <c r="BO864" s="7"/>
      <c r="BP864" s="7"/>
      <c r="BQ864" s="7"/>
      <c r="BR864" s="7"/>
      <c r="BS864" s="7"/>
      <c r="BT864" s="7"/>
      <c r="BU864" s="7"/>
      <c r="BV864" s="7"/>
      <c r="BW864" s="7"/>
      <c r="BX864" s="7"/>
      <c r="BY864" s="7"/>
      <c r="BZ864" s="7"/>
      <c r="CA864" s="7"/>
      <c r="CB864" s="7"/>
      <c r="CC864" s="7"/>
      <c r="CD864" s="7"/>
      <c r="CE864" s="7"/>
      <c r="CF864" s="7"/>
      <c r="CG864" s="7"/>
      <c r="CH864" s="7"/>
      <c r="CI864" s="7"/>
      <c r="CJ864" s="7"/>
      <c r="CK864" s="7"/>
      <c r="CL864" s="7"/>
      <c r="CM864" s="7"/>
      <c r="CN864" s="7"/>
      <c r="CO864" s="7"/>
      <c r="CP864" s="7"/>
      <c r="CQ864" s="7"/>
      <c r="CR864" s="7"/>
      <c r="CS864" s="7"/>
      <c r="CT864" s="7"/>
      <c r="CU864" s="7"/>
      <c r="CV864" s="7"/>
      <c r="CW864" s="7"/>
      <c r="CX864" s="7"/>
      <c r="CY864" s="7"/>
      <c r="CZ864" s="7"/>
      <c r="DA864" s="7"/>
      <c r="DB864" s="7"/>
      <c r="DC864" s="7"/>
      <c r="DD864" s="7"/>
      <c r="DE864" s="7"/>
      <c r="DF864" s="7"/>
      <c r="DG864" s="7"/>
      <c r="DH864" s="7"/>
      <c r="DI864" s="7"/>
      <c r="DJ864" s="7"/>
      <c r="DK864" s="7"/>
    </row>
    <row r="865">
      <c r="A865" s="7"/>
      <c r="B865" s="7"/>
      <c r="C865" s="7"/>
      <c r="D865" s="7"/>
      <c r="E865" s="7"/>
      <c r="F865" s="7"/>
      <c r="G865" s="7"/>
      <c r="H865" s="7"/>
      <c r="I865" s="7"/>
      <c r="J865" s="7"/>
      <c r="K865" s="7"/>
      <c r="L865" s="7"/>
      <c r="M865" s="33"/>
      <c r="N865" s="33"/>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34"/>
      <c r="AX865" s="7"/>
      <c r="AY865" s="7"/>
      <c r="AZ865" s="7"/>
      <c r="BA865" s="7"/>
      <c r="BB865" s="7"/>
      <c r="BC865" s="7"/>
      <c r="BD865" s="7"/>
      <c r="BE865" s="7"/>
      <c r="BF865" s="7"/>
      <c r="BG865" s="35"/>
      <c r="BH865" s="7"/>
      <c r="BI865" s="7"/>
      <c r="BJ865" s="7"/>
      <c r="BK865" s="7"/>
      <c r="BL865" s="7"/>
      <c r="BM865" s="36"/>
      <c r="BN865" s="36"/>
      <c r="BO865" s="7"/>
      <c r="BP865" s="7"/>
      <c r="BQ865" s="7"/>
      <c r="BR865" s="7"/>
      <c r="BS865" s="7"/>
      <c r="BT865" s="7"/>
      <c r="BU865" s="7"/>
      <c r="BV865" s="7"/>
      <c r="BW865" s="7"/>
      <c r="BX865" s="7"/>
      <c r="BY865" s="7"/>
      <c r="BZ865" s="7"/>
      <c r="CA865" s="7"/>
      <c r="CB865" s="7"/>
      <c r="CC865" s="7"/>
      <c r="CD865" s="7"/>
      <c r="CE865" s="7"/>
      <c r="CF865" s="7"/>
      <c r="CG865" s="7"/>
      <c r="CH865" s="7"/>
      <c r="CI865" s="7"/>
      <c r="CJ865" s="7"/>
      <c r="CK865" s="7"/>
      <c r="CL865" s="7"/>
      <c r="CM865" s="7"/>
      <c r="CN865" s="7"/>
      <c r="CO865" s="7"/>
      <c r="CP865" s="7"/>
      <c r="CQ865" s="7"/>
      <c r="CR865" s="7"/>
      <c r="CS865" s="7"/>
      <c r="CT865" s="7"/>
      <c r="CU865" s="7"/>
      <c r="CV865" s="7"/>
      <c r="CW865" s="7"/>
      <c r="CX865" s="7"/>
      <c r="CY865" s="7"/>
      <c r="CZ865" s="7"/>
      <c r="DA865" s="7"/>
      <c r="DB865" s="7"/>
      <c r="DC865" s="7"/>
      <c r="DD865" s="7"/>
      <c r="DE865" s="7"/>
      <c r="DF865" s="7"/>
      <c r="DG865" s="7"/>
      <c r="DH865" s="7"/>
      <c r="DI865" s="7"/>
      <c r="DJ865" s="7"/>
      <c r="DK865" s="7"/>
    </row>
    <row r="866">
      <c r="A866" s="7"/>
      <c r="B866" s="7"/>
      <c r="C866" s="7"/>
      <c r="D866" s="7"/>
      <c r="E866" s="7"/>
      <c r="F866" s="7"/>
      <c r="G866" s="7"/>
      <c r="H866" s="7"/>
      <c r="I866" s="7"/>
      <c r="J866" s="7"/>
      <c r="K866" s="7"/>
      <c r="L866" s="7"/>
      <c r="M866" s="33"/>
      <c r="N866" s="33"/>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34"/>
      <c r="AX866" s="7"/>
      <c r="AY866" s="7"/>
      <c r="AZ866" s="7"/>
      <c r="BA866" s="7"/>
      <c r="BB866" s="7"/>
      <c r="BC866" s="7"/>
      <c r="BD866" s="7"/>
      <c r="BE866" s="7"/>
      <c r="BF866" s="7"/>
      <c r="BG866" s="35"/>
      <c r="BH866" s="7"/>
      <c r="BI866" s="7"/>
      <c r="BJ866" s="7"/>
      <c r="BK866" s="7"/>
      <c r="BL866" s="7"/>
      <c r="BM866" s="36"/>
      <c r="BN866" s="36"/>
      <c r="BO866" s="7"/>
      <c r="BP866" s="7"/>
      <c r="BQ866" s="7"/>
      <c r="BR866" s="7"/>
      <c r="BS866" s="7"/>
      <c r="BT866" s="7"/>
      <c r="BU866" s="7"/>
      <c r="BV866" s="7"/>
      <c r="BW866" s="7"/>
      <c r="BX866" s="7"/>
      <c r="BY866" s="7"/>
      <c r="BZ866" s="7"/>
      <c r="CA866" s="7"/>
      <c r="CB866" s="7"/>
      <c r="CC866" s="7"/>
      <c r="CD866" s="7"/>
      <c r="CE866" s="7"/>
      <c r="CF866" s="7"/>
      <c r="CG866" s="7"/>
      <c r="CH866" s="7"/>
      <c r="CI866" s="7"/>
      <c r="CJ866" s="7"/>
      <c r="CK866" s="7"/>
      <c r="CL866" s="7"/>
      <c r="CM866" s="7"/>
      <c r="CN866" s="7"/>
      <c r="CO866" s="7"/>
      <c r="CP866" s="7"/>
      <c r="CQ866" s="7"/>
      <c r="CR866" s="7"/>
      <c r="CS866" s="7"/>
      <c r="CT866" s="7"/>
      <c r="CU866" s="7"/>
      <c r="CV866" s="7"/>
      <c r="CW866" s="7"/>
      <c r="CX866" s="7"/>
      <c r="CY866" s="7"/>
      <c r="CZ866" s="7"/>
      <c r="DA866" s="7"/>
      <c r="DB866" s="7"/>
      <c r="DC866" s="7"/>
      <c r="DD866" s="7"/>
      <c r="DE866" s="7"/>
      <c r="DF866" s="7"/>
      <c r="DG866" s="7"/>
      <c r="DH866" s="7"/>
      <c r="DI866" s="7"/>
      <c r="DJ866" s="7"/>
      <c r="DK866" s="7"/>
    </row>
    <row r="867">
      <c r="A867" s="7"/>
      <c r="B867" s="7"/>
      <c r="C867" s="7"/>
      <c r="D867" s="7"/>
      <c r="E867" s="7"/>
      <c r="F867" s="7"/>
      <c r="G867" s="7"/>
      <c r="H867" s="7"/>
      <c r="I867" s="7"/>
      <c r="J867" s="7"/>
      <c r="K867" s="7"/>
      <c r="L867" s="7"/>
      <c r="M867" s="33"/>
      <c r="N867" s="33"/>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34"/>
      <c r="AX867" s="7"/>
      <c r="AY867" s="7"/>
      <c r="AZ867" s="7"/>
      <c r="BA867" s="7"/>
      <c r="BB867" s="7"/>
      <c r="BC867" s="7"/>
      <c r="BD867" s="7"/>
      <c r="BE867" s="7"/>
      <c r="BF867" s="7"/>
      <c r="BG867" s="35"/>
      <c r="BH867" s="7"/>
      <c r="BI867" s="7"/>
      <c r="BJ867" s="7"/>
      <c r="BK867" s="7"/>
      <c r="BL867" s="7"/>
      <c r="BM867" s="36"/>
      <c r="BN867" s="36"/>
      <c r="BO867" s="7"/>
      <c r="BP867" s="7"/>
      <c r="BQ867" s="7"/>
      <c r="BR867" s="7"/>
      <c r="BS867" s="7"/>
      <c r="BT867" s="7"/>
      <c r="BU867" s="7"/>
      <c r="BV867" s="7"/>
      <c r="BW867" s="7"/>
      <c r="BX867" s="7"/>
      <c r="BY867" s="7"/>
      <c r="BZ867" s="7"/>
      <c r="CA867" s="7"/>
      <c r="CB867" s="7"/>
      <c r="CC867" s="7"/>
      <c r="CD867" s="7"/>
      <c r="CE867" s="7"/>
      <c r="CF867" s="7"/>
      <c r="CG867" s="7"/>
      <c r="CH867" s="7"/>
      <c r="CI867" s="7"/>
      <c r="CJ867" s="7"/>
      <c r="CK867" s="7"/>
      <c r="CL867" s="7"/>
      <c r="CM867" s="7"/>
      <c r="CN867" s="7"/>
      <c r="CO867" s="7"/>
      <c r="CP867" s="7"/>
      <c r="CQ867" s="7"/>
      <c r="CR867" s="7"/>
      <c r="CS867" s="7"/>
      <c r="CT867" s="7"/>
      <c r="CU867" s="7"/>
      <c r="CV867" s="7"/>
      <c r="CW867" s="7"/>
      <c r="CX867" s="7"/>
      <c r="CY867" s="7"/>
      <c r="CZ867" s="7"/>
      <c r="DA867" s="7"/>
      <c r="DB867" s="7"/>
      <c r="DC867" s="7"/>
      <c r="DD867" s="7"/>
      <c r="DE867" s="7"/>
      <c r="DF867" s="7"/>
      <c r="DG867" s="7"/>
      <c r="DH867" s="7"/>
      <c r="DI867" s="7"/>
      <c r="DJ867" s="7"/>
      <c r="DK867" s="7"/>
    </row>
    <row r="868">
      <c r="A868" s="7"/>
      <c r="B868" s="7"/>
      <c r="C868" s="7"/>
      <c r="D868" s="7"/>
      <c r="E868" s="7"/>
      <c r="F868" s="7"/>
      <c r="G868" s="7"/>
      <c r="H868" s="7"/>
      <c r="I868" s="7"/>
      <c r="J868" s="7"/>
      <c r="K868" s="7"/>
      <c r="L868" s="7"/>
      <c r="M868" s="33"/>
      <c r="N868" s="33"/>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34"/>
      <c r="AX868" s="7"/>
      <c r="AY868" s="7"/>
      <c r="AZ868" s="7"/>
      <c r="BA868" s="7"/>
      <c r="BB868" s="7"/>
      <c r="BC868" s="7"/>
      <c r="BD868" s="7"/>
      <c r="BE868" s="7"/>
      <c r="BF868" s="7"/>
      <c r="BG868" s="35"/>
      <c r="BH868" s="7"/>
      <c r="BI868" s="7"/>
      <c r="BJ868" s="7"/>
      <c r="BK868" s="7"/>
      <c r="BL868" s="7"/>
      <c r="BM868" s="36"/>
      <c r="BN868" s="36"/>
      <c r="BO868" s="7"/>
      <c r="BP868" s="7"/>
      <c r="BQ868" s="7"/>
      <c r="BR868" s="7"/>
      <c r="BS868" s="7"/>
      <c r="BT868" s="7"/>
      <c r="BU868" s="7"/>
      <c r="BV868" s="7"/>
      <c r="BW868" s="7"/>
      <c r="BX868" s="7"/>
      <c r="BY868" s="7"/>
      <c r="BZ868" s="7"/>
      <c r="CA868" s="7"/>
      <c r="CB868" s="7"/>
      <c r="CC868" s="7"/>
      <c r="CD868" s="7"/>
      <c r="CE868" s="7"/>
      <c r="CF868" s="7"/>
      <c r="CG868" s="7"/>
      <c r="CH868" s="7"/>
      <c r="CI868" s="7"/>
      <c r="CJ868" s="7"/>
      <c r="CK868" s="7"/>
      <c r="CL868" s="7"/>
      <c r="CM868" s="7"/>
      <c r="CN868" s="7"/>
      <c r="CO868" s="7"/>
      <c r="CP868" s="7"/>
      <c r="CQ868" s="7"/>
      <c r="CR868" s="7"/>
      <c r="CS868" s="7"/>
      <c r="CT868" s="7"/>
      <c r="CU868" s="7"/>
      <c r="CV868" s="7"/>
      <c r="CW868" s="7"/>
      <c r="CX868" s="7"/>
      <c r="CY868" s="7"/>
      <c r="CZ868" s="7"/>
      <c r="DA868" s="7"/>
      <c r="DB868" s="7"/>
      <c r="DC868" s="7"/>
      <c r="DD868" s="7"/>
      <c r="DE868" s="7"/>
      <c r="DF868" s="7"/>
      <c r="DG868" s="7"/>
      <c r="DH868" s="7"/>
      <c r="DI868" s="7"/>
      <c r="DJ868" s="7"/>
      <c r="DK868" s="7"/>
    </row>
    <row r="869">
      <c r="A869" s="7"/>
      <c r="B869" s="7"/>
      <c r="C869" s="7"/>
      <c r="D869" s="7"/>
      <c r="E869" s="7"/>
      <c r="F869" s="7"/>
      <c r="G869" s="7"/>
      <c r="H869" s="7"/>
      <c r="I869" s="7"/>
      <c r="J869" s="7"/>
      <c r="K869" s="7"/>
      <c r="L869" s="7"/>
      <c r="M869" s="33"/>
      <c r="N869" s="33"/>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34"/>
      <c r="AX869" s="7"/>
      <c r="AY869" s="7"/>
      <c r="AZ869" s="7"/>
      <c r="BA869" s="7"/>
      <c r="BB869" s="7"/>
      <c r="BC869" s="7"/>
      <c r="BD869" s="7"/>
      <c r="BE869" s="7"/>
      <c r="BF869" s="7"/>
      <c r="BG869" s="35"/>
      <c r="BH869" s="7"/>
      <c r="BI869" s="7"/>
      <c r="BJ869" s="7"/>
      <c r="BK869" s="7"/>
      <c r="BL869" s="7"/>
      <c r="BM869" s="36"/>
      <c r="BN869" s="36"/>
      <c r="BO869" s="7"/>
      <c r="BP869" s="7"/>
      <c r="BQ869" s="7"/>
      <c r="BR869" s="7"/>
      <c r="BS869" s="7"/>
      <c r="BT869" s="7"/>
      <c r="BU869" s="7"/>
      <c r="BV869" s="7"/>
      <c r="BW869" s="7"/>
      <c r="BX869" s="7"/>
      <c r="BY869" s="7"/>
      <c r="BZ869" s="7"/>
      <c r="CA869" s="7"/>
      <c r="CB869" s="7"/>
      <c r="CC869" s="7"/>
      <c r="CD869" s="7"/>
      <c r="CE869" s="7"/>
      <c r="CF869" s="7"/>
      <c r="CG869" s="7"/>
      <c r="CH869" s="7"/>
      <c r="CI869" s="7"/>
      <c r="CJ869" s="7"/>
      <c r="CK869" s="7"/>
      <c r="CL869" s="7"/>
      <c r="CM869" s="7"/>
      <c r="CN869" s="7"/>
      <c r="CO869" s="7"/>
      <c r="CP869" s="7"/>
      <c r="CQ869" s="7"/>
      <c r="CR869" s="7"/>
      <c r="CS869" s="7"/>
      <c r="CT869" s="7"/>
      <c r="CU869" s="7"/>
      <c r="CV869" s="7"/>
      <c r="CW869" s="7"/>
      <c r="CX869" s="7"/>
      <c r="CY869" s="7"/>
      <c r="CZ869" s="7"/>
      <c r="DA869" s="7"/>
      <c r="DB869" s="7"/>
      <c r="DC869" s="7"/>
      <c r="DD869" s="7"/>
      <c r="DE869" s="7"/>
      <c r="DF869" s="7"/>
      <c r="DG869" s="7"/>
      <c r="DH869" s="7"/>
      <c r="DI869" s="7"/>
      <c r="DJ869" s="7"/>
      <c r="DK869" s="7"/>
    </row>
    <row r="870">
      <c r="A870" s="7"/>
      <c r="B870" s="7"/>
      <c r="C870" s="7"/>
      <c r="D870" s="7"/>
      <c r="E870" s="7"/>
      <c r="F870" s="7"/>
      <c r="G870" s="7"/>
      <c r="H870" s="7"/>
      <c r="I870" s="7"/>
      <c r="J870" s="7"/>
      <c r="K870" s="7"/>
      <c r="L870" s="7"/>
      <c r="M870" s="33"/>
      <c r="N870" s="33"/>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34"/>
      <c r="AX870" s="7"/>
      <c r="AY870" s="7"/>
      <c r="AZ870" s="7"/>
      <c r="BA870" s="7"/>
      <c r="BB870" s="7"/>
      <c r="BC870" s="7"/>
      <c r="BD870" s="7"/>
      <c r="BE870" s="7"/>
      <c r="BF870" s="7"/>
      <c r="BG870" s="35"/>
      <c r="BH870" s="7"/>
      <c r="BI870" s="7"/>
      <c r="BJ870" s="7"/>
      <c r="BK870" s="7"/>
      <c r="BL870" s="7"/>
      <c r="BM870" s="36"/>
      <c r="BN870" s="36"/>
      <c r="BO870" s="7"/>
      <c r="BP870" s="7"/>
      <c r="BQ870" s="7"/>
      <c r="BR870" s="7"/>
      <c r="BS870" s="7"/>
      <c r="BT870" s="7"/>
      <c r="BU870" s="7"/>
      <c r="BV870" s="7"/>
      <c r="BW870" s="7"/>
      <c r="BX870" s="7"/>
      <c r="BY870" s="7"/>
      <c r="BZ870" s="7"/>
      <c r="CA870" s="7"/>
      <c r="CB870" s="7"/>
      <c r="CC870" s="7"/>
      <c r="CD870" s="7"/>
      <c r="CE870" s="7"/>
      <c r="CF870" s="7"/>
      <c r="CG870" s="7"/>
      <c r="CH870" s="7"/>
      <c r="CI870" s="7"/>
      <c r="CJ870" s="7"/>
      <c r="CK870" s="7"/>
      <c r="CL870" s="7"/>
      <c r="CM870" s="7"/>
      <c r="CN870" s="7"/>
      <c r="CO870" s="7"/>
      <c r="CP870" s="7"/>
      <c r="CQ870" s="7"/>
      <c r="CR870" s="7"/>
      <c r="CS870" s="7"/>
      <c r="CT870" s="7"/>
      <c r="CU870" s="7"/>
      <c r="CV870" s="7"/>
      <c r="CW870" s="7"/>
      <c r="CX870" s="7"/>
      <c r="CY870" s="7"/>
      <c r="CZ870" s="7"/>
      <c r="DA870" s="7"/>
      <c r="DB870" s="7"/>
      <c r="DC870" s="7"/>
      <c r="DD870" s="7"/>
      <c r="DE870" s="7"/>
      <c r="DF870" s="7"/>
      <c r="DG870" s="7"/>
      <c r="DH870" s="7"/>
      <c r="DI870" s="7"/>
      <c r="DJ870" s="7"/>
      <c r="DK870" s="7"/>
    </row>
    <row r="871">
      <c r="A871" s="7"/>
      <c r="B871" s="7"/>
      <c r="C871" s="7"/>
      <c r="D871" s="7"/>
      <c r="E871" s="7"/>
      <c r="F871" s="7"/>
      <c r="G871" s="7"/>
      <c r="H871" s="7"/>
      <c r="I871" s="7"/>
      <c r="J871" s="7"/>
      <c r="K871" s="7"/>
      <c r="L871" s="7"/>
      <c r="M871" s="33"/>
      <c r="N871" s="33"/>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34"/>
      <c r="AX871" s="7"/>
      <c r="AY871" s="7"/>
      <c r="AZ871" s="7"/>
      <c r="BA871" s="7"/>
      <c r="BB871" s="7"/>
      <c r="BC871" s="7"/>
      <c r="BD871" s="7"/>
      <c r="BE871" s="7"/>
      <c r="BF871" s="7"/>
      <c r="BG871" s="35"/>
      <c r="BH871" s="7"/>
      <c r="BI871" s="7"/>
      <c r="BJ871" s="7"/>
      <c r="BK871" s="7"/>
      <c r="BL871" s="7"/>
      <c r="BM871" s="36"/>
      <c r="BN871" s="36"/>
      <c r="BO871" s="7"/>
      <c r="BP871" s="7"/>
      <c r="BQ871" s="7"/>
      <c r="BR871" s="7"/>
      <c r="BS871" s="7"/>
      <c r="BT871" s="7"/>
      <c r="BU871" s="7"/>
      <c r="BV871" s="7"/>
      <c r="BW871" s="7"/>
      <c r="BX871" s="7"/>
      <c r="BY871" s="7"/>
      <c r="BZ871" s="7"/>
      <c r="CA871" s="7"/>
      <c r="CB871" s="7"/>
      <c r="CC871" s="7"/>
      <c r="CD871" s="7"/>
      <c r="CE871" s="7"/>
      <c r="CF871" s="7"/>
      <c r="CG871" s="7"/>
      <c r="CH871" s="7"/>
      <c r="CI871" s="7"/>
      <c r="CJ871" s="7"/>
      <c r="CK871" s="7"/>
      <c r="CL871" s="7"/>
      <c r="CM871" s="7"/>
      <c r="CN871" s="7"/>
      <c r="CO871" s="7"/>
      <c r="CP871" s="7"/>
      <c r="CQ871" s="7"/>
      <c r="CR871" s="7"/>
      <c r="CS871" s="7"/>
      <c r="CT871" s="7"/>
      <c r="CU871" s="7"/>
      <c r="CV871" s="7"/>
      <c r="CW871" s="7"/>
      <c r="CX871" s="7"/>
      <c r="CY871" s="7"/>
      <c r="CZ871" s="7"/>
      <c r="DA871" s="7"/>
      <c r="DB871" s="7"/>
      <c r="DC871" s="7"/>
      <c r="DD871" s="7"/>
      <c r="DE871" s="7"/>
      <c r="DF871" s="7"/>
      <c r="DG871" s="7"/>
      <c r="DH871" s="7"/>
      <c r="DI871" s="7"/>
      <c r="DJ871" s="7"/>
      <c r="DK871" s="7"/>
    </row>
    <row r="872">
      <c r="A872" s="7"/>
      <c r="B872" s="7"/>
      <c r="C872" s="7"/>
      <c r="D872" s="7"/>
      <c r="E872" s="7"/>
      <c r="F872" s="7"/>
      <c r="G872" s="7"/>
      <c r="H872" s="7"/>
      <c r="I872" s="7"/>
      <c r="J872" s="7"/>
      <c r="K872" s="7"/>
      <c r="L872" s="7"/>
      <c r="M872" s="33"/>
      <c r="N872" s="33"/>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34"/>
      <c r="AX872" s="7"/>
      <c r="AY872" s="7"/>
      <c r="AZ872" s="7"/>
      <c r="BA872" s="7"/>
      <c r="BB872" s="7"/>
      <c r="BC872" s="7"/>
      <c r="BD872" s="7"/>
      <c r="BE872" s="7"/>
      <c r="BF872" s="7"/>
      <c r="BG872" s="35"/>
      <c r="BH872" s="7"/>
      <c r="BI872" s="7"/>
      <c r="BJ872" s="7"/>
      <c r="BK872" s="7"/>
      <c r="BL872" s="7"/>
      <c r="BM872" s="36"/>
      <c r="BN872" s="36"/>
      <c r="BO872" s="7"/>
      <c r="BP872" s="7"/>
      <c r="BQ872" s="7"/>
      <c r="BR872" s="7"/>
      <c r="BS872" s="7"/>
      <c r="BT872" s="7"/>
      <c r="BU872" s="7"/>
      <c r="BV872" s="7"/>
      <c r="BW872" s="7"/>
      <c r="BX872" s="7"/>
      <c r="BY872" s="7"/>
      <c r="BZ872" s="7"/>
      <c r="CA872" s="7"/>
      <c r="CB872" s="7"/>
      <c r="CC872" s="7"/>
      <c r="CD872" s="7"/>
      <c r="CE872" s="7"/>
      <c r="CF872" s="7"/>
      <c r="CG872" s="7"/>
      <c r="CH872" s="7"/>
      <c r="CI872" s="7"/>
      <c r="CJ872" s="7"/>
      <c r="CK872" s="7"/>
      <c r="CL872" s="7"/>
      <c r="CM872" s="7"/>
      <c r="CN872" s="7"/>
      <c r="CO872" s="7"/>
      <c r="CP872" s="7"/>
      <c r="CQ872" s="7"/>
      <c r="CR872" s="7"/>
      <c r="CS872" s="7"/>
      <c r="CT872" s="7"/>
      <c r="CU872" s="7"/>
      <c r="CV872" s="7"/>
      <c r="CW872" s="7"/>
      <c r="CX872" s="7"/>
      <c r="CY872" s="7"/>
      <c r="CZ872" s="7"/>
      <c r="DA872" s="7"/>
      <c r="DB872" s="7"/>
      <c r="DC872" s="7"/>
      <c r="DD872" s="7"/>
      <c r="DE872" s="7"/>
      <c r="DF872" s="7"/>
      <c r="DG872" s="7"/>
      <c r="DH872" s="7"/>
      <c r="DI872" s="7"/>
      <c r="DJ872" s="7"/>
      <c r="DK872" s="7"/>
    </row>
    <row r="873">
      <c r="A873" s="7"/>
      <c r="B873" s="7"/>
      <c r="C873" s="7"/>
      <c r="D873" s="7"/>
      <c r="E873" s="7"/>
      <c r="F873" s="7"/>
      <c r="G873" s="7"/>
      <c r="H873" s="7"/>
      <c r="I873" s="7"/>
      <c r="J873" s="7"/>
      <c r="K873" s="7"/>
      <c r="L873" s="7"/>
      <c r="M873" s="33"/>
      <c r="N873" s="33"/>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34"/>
      <c r="AX873" s="7"/>
      <c r="AY873" s="7"/>
      <c r="AZ873" s="7"/>
      <c r="BA873" s="7"/>
      <c r="BB873" s="7"/>
      <c r="BC873" s="7"/>
      <c r="BD873" s="7"/>
      <c r="BE873" s="7"/>
      <c r="BF873" s="7"/>
      <c r="BG873" s="35"/>
      <c r="BH873" s="7"/>
      <c r="BI873" s="7"/>
      <c r="BJ873" s="7"/>
      <c r="BK873" s="7"/>
      <c r="BL873" s="7"/>
      <c r="BM873" s="36"/>
      <c r="BN873" s="36"/>
      <c r="BO873" s="7"/>
      <c r="BP873" s="7"/>
      <c r="BQ873" s="7"/>
      <c r="BR873" s="7"/>
      <c r="BS873" s="7"/>
      <c r="BT873" s="7"/>
      <c r="BU873" s="7"/>
      <c r="BV873" s="7"/>
      <c r="BW873" s="7"/>
      <c r="BX873" s="7"/>
      <c r="BY873" s="7"/>
      <c r="BZ873" s="7"/>
      <c r="CA873" s="7"/>
      <c r="CB873" s="7"/>
      <c r="CC873" s="7"/>
      <c r="CD873" s="7"/>
      <c r="CE873" s="7"/>
      <c r="CF873" s="7"/>
      <c r="CG873" s="7"/>
      <c r="CH873" s="7"/>
      <c r="CI873" s="7"/>
      <c r="CJ873" s="7"/>
      <c r="CK873" s="7"/>
      <c r="CL873" s="7"/>
      <c r="CM873" s="7"/>
      <c r="CN873" s="7"/>
      <c r="CO873" s="7"/>
      <c r="CP873" s="7"/>
      <c r="CQ873" s="7"/>
      <c r="CR873" s="7"/>
      <c r="CS873" s="7"/>
      <c r="CT873" s="7"/>
      <c r="CU873" s="7"/>
      <c r="CV873" s="7"/>
      <c r="CW873" s="7"/>
      <c r="CX873" s="7"/>
      <c r="CY873" s="7"/>
      <c r="CZ873" s="7"/>
      <c r="DA873" s="7"/>
      <c r="DB873" s="7"/>
      <c r="DC873" s="7"/>
      <c r="DD873" s="7"/>
      <c r="DE873" s="7"/>
      <c r="DF873" s="7"/>
      <c r="DG873" s="7"/>
      <c r="DH873" s="7"/>
      <c r="DI873" s="7"/>
      <c r="DJ873" s="7"/>
      <c r="DK873" s="7"/>
    </row>
    <row r="874">
      <c r="A874" s="7"/>
      <c r="B874" s="7"/>
      <c r="C874" s="7"/>
      <c r="D874" s="7"/>
      <c r="E874" s="7"/>
      <c r="F874" s="7"/>
      <c r="G874" s="7"/>
      <c r="H874" s="7"/>
      <c r="I874" s="7"/>
      <c r="J874" s="7"/>
      <c r="K874" s="7"/>
      <c r="L874" s="7"/>
      <c r="M874" s="33"/>
      <c r="N874" s="33"/>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34"/>
      <c r="AX874" s="7"/>
      <c r="AY874" s="7"/>
      <c r="AZ874" s="7"/>
      <c r="BA874" s="7"/>
      <c r="BB874" s="7"/>
      <c r="BC874" s="7"/>
      <c r="BD874" s="7"/>
      <c r="BE874" s="7"/>
      <c r="BF874" s="7"/>
      <c r="BG874" s="35"/>
      <c r="BH874" s="7"/>
      <c r="BI874" s="7"/>
      <c r="BJ874" s="7"/>
      <c r="BK874" s="7"/>
      <c r="BL874" s="7"/>
      <c r="BM874" s="36"/>
      <c r="BN874" s="36"/>
      <c r="BO874" s="7"/>
      <c r="BP874" s="7"/>
      <c r="BQ874" s="7"/>
      <c r="BR874" s="7"/>
      <c r="BS874" s="7"/>
      <c r="BT874" s="7"/>
      <c r="BU874" s="7"/>
      <c r="BV874" s="7"/>
      <c r="BW874" s="7"/>
      <c r="BX874" s="7"/>
      <c r="BY874" s="7"/>
      <c r="BZ874" s="7"/>
      <c r="CA874" s="7"/>
      <c r="CB874" s="7"/>
      <c r="CC874" s="7"/>
      <c r="CD874" s="7"/>
      <c r="CE874" s="7"/>
      <c r="CF874" s="7"/>
      <c r="CG874" s="7"/>
      <c r="CH874" s="7"/>
      <c r="CI874" s="7"/>
      <c r="CJ874" s="7"/>
      <c r="CK874" s="7"/>
      <c r="CL874" s="7"/>
      <c r="CM874" s="7"/>
      <c r="CN874" s="7"/>
      <c r="CO874" s="7"/>
      <c r="CP874" s="7"/>
      <c r="CQ874" s="7"/>
      <c r="CR874" s="7"/>
      <c r="CS874" s="7"/>
      <c r="CT874" s="7"/>
      <c r="CU874" s="7"/>
      <c r="CV874" s="7"/>
      <c r="CW874" s="7"/>
      <c r="CX874" s="7"/>
      <c r="CY874" s="7"/>
      <c r="CZ874" s="7"/>
      <c r="DA874" s="7"/>
      <c r="DB874" s="7"/>
      <c r="DC874" s="7"/>
      <c r="DD874" s="7"/>
      <c r="DE874" s="7"/>
      <c r="DF874" s="7"/>
      <c r="DG874" s="7"/>
      <c r="DH874" s="7"/>
      <c r="DI874" s="7"/>
      <c r="DJ874" s="7"/>
      <c r="DK874" s="7"/>
    </row>
    <row r="875">
      <c r="A875" s="7"/>
      <c r="B875" s="7"/>
      <c r="C875" s="7"/>
      <c r="D875" s="7"/>
      <c r="E875" s="7"/>
      <c r="F875" s="7"/>
      <c r="G875" s="7"/>
      <c r="H875" s="7"/>
      <c r="I875" s="7"/>
      <c r="J875" s="7"/>
      <c r="K875" s="7"/>
      <c r="L875" s="7"/>
      <c r="M875" s="33"/>
      <c r="N875" s="33"/>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34"/>
      <c r="AX875" s="7"/>
      <c r="AY875" s="7"/>
      <c r="AZ875" s="7"/>
      <c r="BA875" s="7"/>
      <c r="BB875" s="7"/>
      <c r="BC875" s="7"/>
      <c r="BD875" s="7"/>
      <c r="BE875" s="7"/>
      <c r="BF875" s="7"/>
      <c r="BG875" s="35"/>
      <c r="BH875" s="7"/>
      <c r="BI875" s="7"/>
      <c r="BJ875" s="7"/>
      <c r="BK875" s="7"/>
      <c r="BL875" s="7"/>
      <c r="BM875" s="36"/>
      <c r="BN875" s="36"/>
      <c r="BO875" s="7"/>
      <c r="BP875" s="7"/>
      <c r="BQ875" s="7"/>
      <c r="BR875" s="7"/>
      <c r="BS875" s="7"/>
      <c r="BT875" s="7"/>
      <c r="BU875" s="7"/>
      <c r="BV875" s="7"/>
      <c r="BW875" s="7"/>
      <c r="BX875" s="7"/>
      <c r="BY875" s="7"/>
      <c r="BZ875" s="7"/>
      <c r="CA875" s="7"/>
      <c r="CB875" s="7"/>
      <c r="CC875" s="7"/>
      <c r="CD875" s="7"/>
      <c r="CE875" s="7"/>
      <c r="CF875" s="7"/>
      <c r="CG875" s="7"/>
      <c r="CH875" s="7"/>
      <c r="CI875" s="7"/>
      <c r="CJ875" s="7"/>
      <c r="CK875" s="7"/>
      <c r="CL875" s="7"/>
      <c r="CM875" s="7"/>
      <c r="CN875" s="7"/>
      <c r="CO875" s="7"/>
      <c r="CP875" s="7"/>
      <c r="CQ875" s="7"/>
      <c r="CR875" s="7"/>
      <c r="CS875" s="7"/>
      <c r="CT875" s="7"/>
      <c r="CU875" s="7"/>
      <c r="CV875" s="7"/>
      <c r="CW875" s="7"/>
      <c r="CX875" s="7"/>
      <c r="CY875" s="7"/>
      <c r="CZ875" s="7"/>
      <c r="DA875" s="7"/>
      <c r="DB875" s="7"/>
      <c r="DC875" s="7"/>
      <c r="DD875" s="7"/>
      <c r="DE875" s="7"/>
      <c r="DF875" s="7"/>
      <c r="DG875" s="7"/>
      <c r="DH875" s="7"/>
      <c r="DI875" s="7"/>
      <c r="DJ875" s="7"/>
      <c r="DK875" s="7"/>
    </row>
    <row r="876">
      <c r="A876" s="7"/>
      <c r="B876" s="7"/>
      <c r="C876" s="7"/>
      <c r="D876" s="7"/>
      <c r="E876" s="7"/>
      <c r="F876" s="7"/>
      <c r="G876" s="7"/>
      <c r="H876" s="7"/>
      <c r="I876" s="7"/>
      <c r="J876" s="7"/>
      <c r="K876" s="7"/>
      <c r="L876" s="7"/>
      <c r="M876" s="33"/>
      <c r="N876" s="33"/>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34"/>
      <c r="AX876" s="7"/>
      <c r="AY876" s="7"/>
      <c r="AZ876" s="7"/>
      <c r="BA876" s="7"/>
      <c r="BB876" s="7"/>
      <c r="BC876" s="7"/>
      <c r="BD876" s="7"/>
      <c r="BE876" s="7"/>
      <c r="BF876" s="7"/>
      <c r="BG876" s="35"/>
      <c r="BH876" s="7"/>
      <c r="BI876" s="7"/>
      <c r="BJ876" s="7"/>
      <c r="BK876" s="7"/>
      <c r="BL876" s="7"/>
      <c r="BM876" s="36"/>
      <c r="BN876" s="36"/>
      <c r="BO876" s="7"/>
      <c r="BP876" s="7"/>
      <c r="BQ876" s="7"/>
      <c r="BR876" s="7"/>
      <c r="BS876" s="7"/>
      <c r="BT876" s="7"/>
      <c r="BU876" s="7"/>
      <c r="BV876" s="7"/>
      <c r="BW876" s="7"/>
      <c r="BX876" s="7"/>
      <c r="BY876" s="7"/>
      <c r="BZ876" s="7"/>
      <c r="CA876" s="7"/>
      <c r="CB876" s="7"/>
      <c r="CC876" s="7"/>
      <c r="CD876" s="7"/>
      <c r="CE876" s="7"/>
      <c r="CF876" s="7"/>
      <c r="CG876" s="7"/>
      <c r="CH876" s="7"/>
      <c r="CI876" s="7"/>
      <c r="CJ876" s="7"/>
      <c r="CK876" s="7"/>
      <c r="CL876" s="7"/>
      <c r="CM876" s="7"/>
      <c r="CN876" s="7"/>
      <c r="CO876" s="7"/>
      <c r="CP876" s="7"/>
      <c r="CQ876" s="7"/>
      <c r="CR876" s="7"/>
      <c r="CS876" s="7"/>
      <c r="CT876" s="7"/>
      <c r="CU876" s="7"/>
      <c r="CV876" s="7"/>
      <c r="CW876" s="7"/>
      <c r="CX876" s="7"/>
      <c r="CY876" s="7"/>
      <c r="CZ876" s="7"/>
      <c r="DA876" s="7"/>
      <c r="DB876" s="7"/>
      <c r="DC876" s="7"/>
      <c r="DD876" s="7"/>
      <c r="DE876" s="7"/>
      <c r="DF876" s="7"/>
      <c r="DG876" s="7"/>
      <c r="DH876" s="7"/>
      <c r="DI876" s="7"/>
      <c r="DJ876" s="7"/>
      <c r="DK876" s="7"/>
    </row>
    <row r="877">
      <c r="A877" s="7"/>
      <c r="B877" s="7"/>
      <c r="C877" s="7"/>
      <c r="D877" s="7"/>
      <c r="E877" s="7"/>
      <c r="F877" s="7"/>
      <c r="G877" s="7"/>
      <c r="H877" s="7"/>
      <c r="I877" s="7"/>
      <c r="J877" s="7"/>
      <c r="K877" s="7"/>
      <c r="L877" s="7"/>
      <c r="M877" s="33"/>
      <c r="N877" s="33"/>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34"/>
      <c r="AX877" s="7"/>
      <c r="AY877" s="7"/>
      <c r="AZ877" s="7"/>
      <c r="BA877" s="7"/>
      <c r="BB877" s="7"/>
      <c r="BC877" s="7"/>
      <c r="BD877" s="7"/>
      <c r="BE877" s="7"/>
      <c r="BF877" s="7"/>
      <c r="BG877" s="35"/>
      <c r="BH877" s="7"/>
      <c r="BI877" s="7"/>
      <c r="BJ877" s="7"/>
      <c r="BK877" s="7"/>
      <c r="BL877" s="7"/>
      <c r="BM877" s="36"/>
      <c r="BN877" s="36"/>
      <c r="BO877" s="7"/>
      <c r="BP877" s="7"/>
      <c r="BQ877" s="7"/>
      <c r="BR877" s="7"/>
      <c r="BS877" s="7"/>
      <c r="BT877" s="7"/>
      <c r="BU877" s="7"/>
      <c r="BV877" s="7"/>
      <c r="BW877" s="7"/>
      <c r="BX877" s="7"/>
      <c r="BY877" s="7"/>
      <c r="BZ877" s="7"/>
      <c r="CA877" s="7"/>
      <c r="CB877" s="7"/>
      <c r="CC877" s="7"/>
      <c r="CD877" s="7"/>
      <c r="CE877" s="7"/>
      <c r="CF877" s="7"/>
      <c r="CG877" s="7"/>
      <c r="CH877" s="7"/>
      <c r="CI877" s="7"/>
      <c r="CJ877" s="7"/>
      <c r="CK877" s="7"/>
      <c r="CL877" s="7"/>
      <c r="CM877" s="7"/>
      <c r="CN877" s="7"/>
      <c r="CO877" s="7"/>
      <c r="CP877" s="7"/>
      <c r="CQ877" s="7"/>
      <c r="CR877" s="7"/>
      <c r="CS877" s="7"/>
      <c r="CT877" s="7"/>
      <c r="CU877" s="7"/>
      <c r="CV877" s="7"/>
      <c r="CW877" s="7"/>
      <c r="CX877" s="7"/>
      <c r="CY877" s="7"/>
      <c r="CZ877" s="7"/>
      <c r="DA877" s="7"/>
      <c r="DB877" s="7"/>
      <c r="DC877" s="7"/>
      <c r="DD877" s="7"/>
      <c r="DE877" s="7"/>
      <c r="DF877" s="7"/>
      <c r="DG877" s="7"/>
      <c r="DH877" s="7"/>
      <c r="DI877" s="7"/>
      <c r="DJ877" s="7"/>
      <c r="DK877" s="7"/>
    </row>
    <row r="878">
      <c r="A878" s="7"/>
      <c r="B878" s="7"/>
      <c r="C878" s="7"/>
      <c r="D878" s="7"/>
      <c r="E878" s="7"/>
      <c r="F878" s="7"/>
      <c r="G878" s="7"/>
      <c r="H878" s="7"/>
      <c r="I878" s="7"/>
      <c r="J878" s="7"/>
      <c r="K878" s="7"/>
      <c r="L878" s="7"/>
      <c r="M878" s="33"/>
      <c r="N878" s="33"/>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34"/>
      <c r="AX878" s="7"/>
      <c r="AY878" s="7"/>
      <c r="AZ878" s="7"/>
      <c r="BA878" s="7"/>
      <c r="BB878" s="7"/>
      <c r="BC878" s="7"/>
      <c r="BD878" s="7"/>
      <c r="BE878" s="7"/>
      <c r="BF878" s="7"/>
      <c r="BG878" s="35"/>
      <c r="BH878" s="7"/>
      <c r="BI878" s="7"/>
      <c r="BJ878" s="7"/>
      <c r="BK878" s="7"/>
      <c r="BL878" s="7"/>
      <c r="BM878" s="36"/>
      <c r="BN878" s="36"/>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7"/>
      <c r="CR878" s="7"/>
      <c r="CS878" s="7"/>
      <c r="CT878" s="7"/>
      <c r="CU878" s="7"/>
      <c r="CV878" s="7"/>
      <c r="CW878" s="7"/>
      <c r="CX878" s="7"/>
      <c r="CY878" s="7"/>
      <c r="CZ878" s="7"/>
      <c r="DA878" s="7"/>
      <c r="DB878" s="7"/>
      <c r="DC878" s="7"/>
      <c r="DD878" s="7"/>
      <c r="DE878" s="7"/>
      <c r="DF878" s="7"/>
      <c r="DG878" s="7"/>
      <c r="DH878" s="7"/>
      <c r="DI878" s="7"/>
      <c r="DJ878" s="7"/>
      <c r="DK878" s="7"/>
    </row>
    <row r="879">
      <c r="A879" s="7"/>
      <c r="B879" s="7"/>
      <c r="C879" s="7"/>
      <c r="D879" s="7"/>
      <c r="E879" s="7"/>
      <c r="F879" s="7"/>
      <c r="G879" s="7"/>
      <c r="H879" s="7"/>
      <c r="I879" s="7"/>
      <c r="J879" s="7"/>
      <c r="K879" s="7"/>
      <c r="L879" s="7"/>
      <c r="M879" s="33"/>
      <c r="N879" s="33"/>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34"/>
      <c r="AX879" s="7"/>
      <c r="AY879" s="7"/>
      <c r="AZ879" s="7"/>
      <c r="BA879" s="7"/>
      <c r="BB879" s="7"/>
      <c r="BC879" s="7"/>
      <c r="BD879" s="7"/>
      <c r="BE879" s="7"/>
      <c r="BF879" s="7"/>
      <c r="BG879" s="35"/>
      <c r="BH879" s="7"/>
      <c r="BI879" s="7"/>
      <c r="BJ879" s="7"/>
      <c r="BK879" s="7"/>
      <c r="BL879" s="7"/>
      <c r="BM879" s="36"/>
      <c r="BN879" s="36"/>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7"/>
      <c r="CR879" s="7"/>
      <c r="CS879" s="7"/>
      <c r="CT879" s="7"/>
      <c r="CU879" s="7"/>
      <c r="CV879" s="7"/>
      <c r="CW879" s="7"/>
      <c r="CX879" s="7"/>
      <c r="CY879" s="7"/>
      <c r="CZ879" s="7"/>
      <c r="DA879" s="7"/>
      <c r="DB879" s="7"/>
      <c r="DC879" s="7"/>
      <c r="DD879" s="7"/>
      <c r="DE879" s="7"/>
      <c r="DF879" s="7"/>
      <c r="DG879" s="7"/>
      <c r="DH879" s="7"/>
      <c r="DI879" s="7"/>
      <c r="DJ879" s="7"/>
      <c r="DK879" s="7"/>
    </row>
    <row r="880">
      <c r="A880" s="7"/>
      <c r="B880" s="7"/>
      <c r="C880" s="7"/>
      <c r="D880" s="7"/>
      <c r="E880" s="7"/>
      <c r="F880" s="7"/>
      <c r="G880" s="7"/>
      <c r="H880" s="7"/>
      <c r="I880" s="7"/>
      <c r="J880" s="7"/>
      <c r="K880" s="7"/>
      <c r="L880" s="7"/>
      <c r="M880" s="33"/>
      <c r="N880" s="33"/>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34"/>
      <c r="AX880" s="7"/>
      <c r="AY880" s="7"/>
      <c r="AZ880" s="7"/>
      <c r="BA880" s="7"/>
      <c r="BB880" s="7"/>
      <c r="BC880" s="7"/>
      <c r="BD880" s="7"/>
      <c r="BE880" s="7"/>
      <c r="BF880" s="7"/>
      <c r="BG880" s="35"/>
      <c r="BH880" s="7"/>
      <c r="BI880" s="7"/>
      <c r="BJ880" s="7"/>
      <c r="BK880" s="7"/>
      <c r="BL880" s="7"/>
      <c r="BM880" s="36"/>
      <c r="BN880" s="36"/>
      <c r="BO880" s="7"/>
      <c r="BP880" s="7"/>
      <c r="BQ880" s="7"/>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7"/>
      <c r="CR880" s="7"/>
      <c r="CS880" s="7"/>
      <c r="CT880" s="7"/>
      <c r="CU880" s="7"/>
      <c r="CV880" s="7"/>
      <c r="CW880" s="7"/>
      <c r="CX880" s="7"/>
      <c r="CY880" s="7"/>
      <c r="CZ880" s="7"/>
      <c r="DA880" s="7"/>
      <c r="DB880" s="7"/>
      <c r="DC880" s="7"/>
      <c r="DD880" s="7"/>
      <c r="DE880" s="7"/>
      <c r="DF880" s="7"/>
      <c r="DG880" s="7"/>
      <c r="DH880" s="7"/>
      <c r="DI880" s="7"/>
      <c r="DJ880" s="7"/>
      <c r="DK880" s="7"/>
    </row>
    <row r="881">
      <c r="A881" s="7"/>
      <c r="B881" s="7"/>
      <c r="C881" s="7"/>
      <c r="D881" s="7"/>
      <c r="E881" s="7"/>
      <c r="F881" s="7"/>
      <c r="G881" s="7"/>
      <c r="H881" s="7"/>
      <c r="I881" s="7"/>
      <c r="J881" s="7"/>
      <c r="K881" s="7"/>
      <c r="L881" s="7"/>
      <c r="M881" s="33"/>
      <c r="N881" s="33"/>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34"/>
      <c r="AX881" s="7"/>
      <c r="AY881" s="7"/>
      <c r="AZ881" s="7"/>
      <c r="BA881" s="7"/>
      <c r="BB881" s="7"/>
      <c r="BC881" s="7"/>
      <c r="BD881" s="7"/>
      <c r="BE881" s="7"/>
      <c r="BF881" s="7"/>
      <c r="BG881" s="35"/>
      <c r="BH881" s="7"/>
      <c r="BI881" s="7"/>
      <c r="BJ881" s="7"/>
      <c r="BK881" s="7"/>
      <c r="BL881" s="7"/>
      <c r="BM881" s="36"/>
      <c r="BN881" s="36"/>
      <c r="BO881" s="7"/>
      <c r="BP881" s="7"/>
      <c r="BQ881" s="7"/>
      <c r="BR881" s="7"/>
      <c r="BS881" s="7"/>
      <c r="BT881" s="7"/>
      <c r="BU881" s="7"/>
      <c r="BV881" s="7"/>
      <c r="BW881" s="7"/>
      <c r="BX881" s="7"/>
      <c r="BY881" s="7"/>
      <c r="BZ881" s="7"/>
      <c r="CA881" s="7"/>
      <c r="CB881" s="7"/>
      <c r="CC881" s="7"/>
      <c r="CD881" s="7"/>
      <c r="CE881" s="7"/>
      <c r="CF881" s="7"/>
      <c r="CG881" s="7"/>
      <c r="CH881" s="7"/>
      <c r="CI881" s="7"/>
      <c r="CJ881" s="7"/>
      <c r="CK881" s="7"/>
      <c r="CL881" s="7"/>
      <c r="CM881" s="7"/>
      <c r="CN881" s="7"/>
      <c r="CO881" s="7"/>
      <c r="CP881" s="7"/>
      <c r="CQ881" s="7"/>
      <c r="CR881" s="7"/>
      <c r="CS881" s="7"/>
      <c r="CT881" s="7"/>
      <c r="CU881" s="7"/>
      <c r="CV881" s="7"/>
      <c r="CW881" s="7"/>
      <c r="CX881" s="7"/>
      <c r="CY881" s="7"/>
      <c r="CZ881" s="7"/>
      <c r="DA881" s="7"/>
      <c r="DB881" s="7"/>
      <c r="DC881" s="7"/>
      <c r="DD881" s="7"/>
      <c r="DE881" s="7"/>
      <c r="DF881" s="7"/>
      <c r="DG881" s="7"/>
      <c r="DH881" s="7"/>
      <c r="DI881" s="7"/>
      <c r="DJ881" s="7"/>
      <c r="DK881" s="7"/>
    </row>
    <row r="882">
      <c r="A882" s="7"/>
      <c r="B882" s="7"/>
      <c r="C882" s="7"/>
      <c r="D882" s="7"/>
      <c r="E882" s="7"/>
      <c r="F882" s="7"/>
      <c r="G882" s="7"/>
      <c r="H882" s="7"/>
      <c r="I882" s="7"/>
      <c r="J882" s="7"/>
      <c r="K882" s="7"/>
      <c r="L882" s="7"/>
      <c r="M882" s="33"/>
      <c r="N882" s="33"/>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34"/>
      <c r="AX882" s="7"/>
      <c r="AY882" s="7"/>
      <c r="AZ882" s="7"/>
      <c r="BA882" s="7"/>
      <c r="BB882" s="7"/>
      <c r="BC882" s="7"/>
      <c r="BD882" s="7"/>
      <c r="BE882" s="7"/>
      <c r="BF882" s="7"/>
      <c r="BG882" s="35"/>
      <c r="BH882" s="7"/>
      <c r="BI882" s="7"/>
      <c r="BJ882" s="7"/>
      <c r="BK882" s="7"/>
      <c r="BL882" s="7"/>
      <c r="BM882" s="36"/>
      <c r="BN882" s="36"/>
      <c r="BO882" s="7"/>
      <c r="BP882" s="7"/>
      <c r="BQ882" s="7"/>
      <c r="BR882" s="7"/>
      <c r="BS882" s="7"/>
      <c r="BT882" s="7"/>
      <c r="BU882" s="7"/>
      <c r="BV882" s="7"/>
      <c r="BW882" s="7"/>
      <c r="BX882" s="7"/>
      <c r="BY882" s="7"/>
      <c r="BZ882" s="7"/>
      <c r="CA882" s="7"/>
      <c r="CB882" s="7"/>
      <c r="CC882" s="7"/>
      <c r="CD882" s="7"/>
      <c r="CE882" s="7"/>
      <c r="CF882" s="7"/>
      <c r="CG882" s="7"/>
      <c r="CH882" s="7"/>
      <c r="CI882" s="7"/>
      <c r="CJ882" s="7"/>
      <c r="CK882" s="7"/>
      <c r="CL882" s="7"/>
      <c r="CM882" s="7"/>
      <c r="CN882" s="7"/>
      <c r="CO882" s="7"/>
      <c r="CP882" s="7"/>
      <c r="CQ882" s="7"/>
      <c r="CR882" s="7"/>
      <c r="CS882" s="7"/>
      <c r="CT882" s="7"/>
      <c r="CU882" s="7"/>
      <c r="CV882" s="7"/>
      <c r="CW882" s="7"/>
      <c r="CX882" s="7"/>
      <c r="CY882" s="7"/>
      <c r="CZ882" s="7"/>
      <c r="DA882" s="7"/>
      <c r="DB882" s="7"/>
      <c r="DC882" s="7"/>
      <c r="DD882" s="7"/>
      <c r="DE882" s="7"/>
      <c r="DF882" s="7"/>
      <c r="DG882" s="7"/>
      <c r="DH882" s="7"/>
      <c r="DI882" s="7"/>
      <c r="DJ882" s="7"/>
      <c r="DK882" s="7"/>
    </row>
    <row r="883">
      <c r="A883" s="7"/>
      <c r="B883" s="7"/>
      <c r="C883" s="7"/>
      <c r="D883" s="7"/>
      <c r="E883" s="7"/>
      <c r="F883" s="7"/>
      <c r="G883" s="7"/>
      <c r="H883" s="7"/>
      <c r="I883" s="7"/>
      <c r="J883" s="7"/>
      <c r="K883" s="7"/>
      <c r="L883" s="7"/>
      <c r="M883" s="33"/>
      <c r="N883" s="33"/>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34"/>
      <c r="AX883" s="7"/>
      <c r="AY883" s="7"/>
      <c r="AZ883" s="7"/>
      <c r="BA883" s="7"/>
      <c r="BB883" s="7"/>
      <c r="BC883" s="7"/>
      <c r="BD883" s="7"/>
      <c r="BE883" s="7"/>
      <c r="BF883" s="7"/>
      <c r="BG883" s="35"/>
      <c r="BH883" s="7"/>
      <c r="BI883" s="7"/>
      <c r="BJ883" s="7"/>
      <c r="BK883" s="7"/>
      <c r="BL883" s="7"/>
      <c r="BM883" s="36"/>
      <c r="BN883" s="36"/>
      <c r="BO883" s="7"/>
      <c r="BP883" s="7"/>
      <c r="BQ883" s="7"/>
      <c r="BR883" s="7"/>
      <c r="BS883" s="7"/>
      <c r="BT883" s="7"/>
      <c r="BU883" s="7"/>
      <c r="BV883" s="7"/>
      <c r="BW883" s="7"/>
      <c r="BX883" s="7"/>
      <c r="BY883" s="7"/>
      <c r="BZ883" s="7"/>
      <c r="CA883" s="7"/>
      <c r="CB883" s="7"/>
      <c r="CC883" s="7"/>
      <c r="CD883" s="7"/>
      <c r="CE883" s="7"/>
      <c r="CF883" s="7"/>
      <c r="CG883" s="7"/>
      <c r="CH883" s="7"/>
      <c r="CI883" s="7"/>
      <c r="CJ883" s="7"/>
      <c r="CK883" s="7"/>
      <c r="CL883" s="7"/>
      <c r="CM883" s="7"/>
      <c r="CN883" s="7"/>
      <c r="CO883" s="7"/>
      <c r="CP883" s="7"/>
      <c r="CQ883" s="7"/>
      <c r="CR883" s="7"/>
      <c r="CS883" s="7"/>
      <c r="CT883" s="7"/>
      <c r="CU883" s="7"/>
      <c r="CV883" s="7"/>
      <c r="CW883" s="7"/>
      <c r="CX883" s="7"/>
      <c r="CY883" s="7"/>
      <c r="CZ883" s="7"/>
      <c r="DA883" s="7"/>
      <c r="DB883" s="7"/>
      <c r="DC883" s="7"/>
      <c r="DD883" s="7"/>
      <c r="DE883" s="7"/>
      <c r="DF883" s="7"/>
      <c r="DG883" s="7"/>
      <c r="DH883" s="7"/>
      <c r="DI883" s="7"/>
      <c r="DJ883" s="7"/>
      <c r="DK883" s="7"/>
    </row>
    <row r="884">
      <c r="A884" s="7"/>
      <c r="B884" s="7"/>
      <c r="C884" s="7"/>
      <c r="D884" s="7"/>
      <c r="E884" s="7"/>
      <c r="F884" s="7"/>
      <c r="G884" s="7"/>
      <c r="H884" s="7"/>
      <c r="I884" s="7"/>
      <c r="J884" s="7"/>
      <c r="K884" s="7"/>
      <c r="L884" s="7"/>
      <c r="M884" s="33"/>
      <c r="N884" s="33"/>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34"/>
      <c r="AX884" s="7"/>
      <c r="AY884" s="7"/>
      <c r="AZ884" s="7"/>
      <c r="BA884" s="7"/>
      <c r="BB884" s="7"/>
      <c r="BC884" s="7"/>
      <c r="BD884" s="7"/>
      <c r="BE884" s="7"/>
      <c r="BF884" s="7"/>
      <c r="BG884" s="35"/>
      <c r="BH884" s="7"/>
      <c r="BI884" s="7"/>
      <c r="BJ884" s="7"/>
      <c r="BK884" s="7"/>
      <c r="BL884" s="7"/>
      <c r="BM884" s="36"/>
      <c r="BN884" s="36"/>
      <c r="BO884" s="7"/>
      <c r="BP884" s="7"/>
      <c r="BQ884" s="7"/>
      <c r="BR884" s="7"/>
      <c r="BS884" s="7"/>
      <c r="BT884" s="7"/>
      <c r="BU884" s="7"/>
      <c r="BV884" s="7"/>
      <c r="BW884" s="7"/>
      <c r="BX884" s="7"/>
      <c r="BY884" s="7"/>
      <c r="BZ884" s="7"/>
      <c r="CA884" s="7"/>
      <c r="CB884" s="7"/>
      <c r="CC884" s="7"/>
      <c r="CD884" s="7"/>
      <c r="CE884" s="7"/>
      <c r="CF884" s="7"/>
      <c r="CG884" s="7"/>
      <c r="CH884" s="7"/>
      <c r="CI884" s="7"/>
      <c r="CJ884" s="7"/>
      <c r="CK884" s="7"/>
      <c r="CL884" s="7"/>
      <c r="CM884" s="7"/>
      <c r="CN884" s="7"/>
      <c r="CO884" s="7"/>
      <c r="CP884" s="7"/>
      <c r="CQ884" s="7"/>
      <c r="CR884" s="7"/>
      <c r="CS884" s="7"/>
      <c r="CT884" s="7"/>
      <c r="CU884" s="7"/>
      <c r="CV884" s="7"/>
      <c r="CW884" s="7"/>
      <c r="CX884" s="7"/>
      <c r="CY884" s="7"/>
      <c r="CZ884" s="7"/>
      <c r="DA884" s="7"/>
      <c r="DB884" s="7"/>
      <c r="DC884" s="7"/>
      <c r="DD884" s="7"/>
      <c r="DE884" s="7"/>
      <c r="DF884" s="7"/>
      <c r="DG884" s="7"/>
      <c r="DH884" s="7"/>
      <c r="DI884" s="7"/>
      <c r="DJ884" s="7"/>
      <c r="DK884" s="7"/>
    </row>
    <row r="885">
      <c r="A885" s="7"/>
      <c r="B885" s="7"/>
      <c r="C885" s="7"/>
      <c r="D885" s="7"/>
      <c r="E885" s="7"/>
      <c r="F885" s="7"/>
      <c r="G885" s="7"/>
      <c r="H885" s="7"/>
      <c r="I885" s="7"/>
      <c r="J885" s="7"/>
      <c r="K885" s="7"/>
      <c r="L885" s="7"/>
      <c r="M885" s="33"/>
      <c r="N885" s="33"/>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34"/>
      <c r="AX885" s="7"/>
      <c r="AY885" s="7"/>
      <c r="AZ885" s="7"/>
      <c r="BA885" s="7"/>
      <c r="BB885" s="7"/>
      <c r="BC885" s="7"/>
      <c r="BD885" s="7"/>
      <c r="BE885" s="7"/>
      <c r="BF885" s="7"/>
      <c r="BG885" s="35"/>
      <c r="BH885" s="7"/>
      <c r="BI885" s="7"/>
      <c r="BJ885" s="7"/>
      <c r="BK885" s="7"/>
      <c r="BL885" s="7"/>
      <c r="BM885" s="36"/>
      <c r="BN885" s="36"/>
      <c r="BO885" s="7"/>
      <c r="BP885" s="7"/>
      <c r="BQ885" s="7"/>
      <c r="BR885" s="7"/>
      <c r="BS885" s="7"/>
      <c r="BT885" s="7"/>
      <c r="BU885" s="7"/>
      <c r="BV885" s="7"/>
      <c r="BW885" s="7"/>
      <c r="BX885" s="7"/>
      <c r="BY885" s="7"/>
      <c r="BZ885" s="7"/>
      <c r="CA885" s="7"/>
      <c r="CB885" s="7"/>
      <c r="CC885" s="7"/>
      <c r="CD885" s="7"/>
      <c r="CE885" s="7"/>
      <c r="CF885" s="7"/>
      <c r="CG885" s="7"/>
      <c r="CH885" s="7"/>
      <c r="CI885" s="7"/>
      <c r="CJ885" s="7"/>
      <c r="CK885" s="7"/>
      <c r="CL885" s="7"/>
      <c r="CM885" s="7"/>
      <c r="CN885" s="7"/>
      <c r="CO885" s="7"/>
      <c r="CP885" s="7"/>
      <c r="CQ885" s="7"/>
      <c r="CR885" s="7"/>
      <c r="CS885" s="7"/>
      <c r="CT885" s="7"/>
      <c r="CU885" s="7"/>
      <c r="CV885" s="7"/>
      <c r="CW885" s="7"/>
      <c r="CX885" s="7"/>
      <c r="CY885" s="7"/>
      <c r="CZ885" s="7"/>
      <c r="DA885" s="7"/>
      <c r="DB885" s="7"/>
      <c r="DC885" s="7"/>
      <c r="DD885" s="7"/>
      <c r="DE885" s="7"/>
      <c r="DF885" s="7"/>
      <c r="DG885" s="7"/>
      <c r="DH885" s="7"/>
      <c r="DI885" s="7"/>
      <c r="DJ885" s="7"/>
      <c r="DK885" s="7"/>
    </row>
    <row r="886">
      <c r="A886" s="7"/>
      <c r="B886" s="7"/>
      <c r="C886" s="7"/>
      <c r="D886" s="7"/>
      <c r="E886" s="7"/>
      <c r="F886" s="7"/>
      <c r="G886" s="7"/>
      <c r="H886" s="7"/>
      <c r="I886" s="7"/>
      <c r="J886" s="7"/>
      <c r="K886" s="7"/>
      <c r="L886" s="7"/>
      <c r="M886" s="33"/>
      <c r="N886" s="33"/>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34"/>
      <c r="AX886" s="7"/>
      <c r="AY886" s="7"/>
      <c r="AZ886" s="7"/>
      <c r="BA886" s="7"/>
      <c r="BB886" s="7"/>
      <c r="BC886" s="7"/>
      <c r="BD886" s="7"/>
      <c r="BE886" s="7"/>
      <c r="BF886" s="7"/>
      <c r="BG886" s="35"/>
      <c r="BH886" s="7"/>
      <c r="BI886" s="7"/>
      <c r="BJ886" s="7"/>
      <c r="BK886" s="7"/>
      <c r="BL886" s="7"/>
      <c r="BM886" s="36"/>
      <c r="BN886" s="36"/>
      <c r="BO886" s="7"/>
      <c r="BP886" s="7"/>
      <c r="BQ886" s="7"/>
      <c r="BR886" s="7"/>
      <c r="BS886" s="7"/>
      <c r="BT886" s="7"/>
      <c r="BU886" s="7"/>
      <c r="BV886" s="7"/>
      <c r="BW886" s="7"/>
      <c r="BX886" s="7"/>
      <c r="BY886" s="7"/>
      <c r="BZ886" s="7"/>
      <c r="CA886" s="7"/>
      <c r="CB886" s="7"/>
      <c r="CC886" s="7"/>
      <c r="CD886" s="7"/>
      <c r="CE886" s="7"/>
      <c r="CF886" s="7"/>
      <c r="CG886" s="7"/>
      <c r="CH886" s="7"/>
      <c r="CI886" s="7"/>
      <c r="CJ886" s="7"/>
      <c r="CK886" s="7"/>
      <c r="CL886" s="7"/>
      <c r="CM886" s="7"/>
      <c r="CN886" s="7"/>
      <c r="CO886" s="7"/>
      <c r="CP886" s="7"/>
      <c r="CQ886" s="7"/>
      <c r="CR886" s="7"/>
      <c r="CS886" s="7"/>
      <c r="CT886" s="7"/>
      <c r="CU886" s="7"/>
      <c r="CV886" s="7"/>
      <c r="CW886" s="7"/>
      <c r="CX886" s="7"/>
      <c r="CY886" s="7"/>
      <c r="CZ886" s="7"/>
      <c r="DA886" s="7"/>
      <c r="DB886" s="7"/>
      <c r="DC886" s="7"/>
      <c r="DD886" s="7"/>
      <c r="DE886" s="7"/>
      <c r="DF886" s="7"/>
      <c r="DG886" s="7"/>
      <c r="DH886" s="7"/>
      <c r="DI886" s="7"/>
      <c r="DJ886" s="7"/>
      <c r="DK886" s="7"/>
    </row>
    <row r="887">
      <c r="A887" s="7"/>
      <c r="B887" s="7"/>
      <c r="C887" s="7"/>
      <c r="D887" s="7"/>
      <c r="E887" s="7"/>
      <c r="F887" s="7"/>
      <c r="G887" s="7"/>
      <c r="H887" s="7"/>
      <c r="I887" s="7"/>
      <c r="J887" s="7"/>
      <c r="K887" s="7"/>
      <c r="L887" s="7"/>
      <c r="M887" s="33"/>
      <c r="N887" s="33"/>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34"/>
      <c r="AX887" s="7"/>
      <c r="AY887" s="7"/>
      <c r="AZ887" s="7"/>
      <c r="BA887" s="7"/>
      <c r="BB887" s="7"/>
      <c r="BC887" s="7"/>
      <c r="BD887" s="7"/>
      <c r="BE887" s="7"/>
      <c r="BF887" s="7"/>
      <c r="BG887" s="35"/>
      <c r="BH887" s="7"/>
      <c r="BI887" s="7"/>
      <c r="BJ887" s="7"/>
      <c r="BK887" s="7"/>
      <c r="BL887" s="7"/>
      <c r="BM887" s="36"/>
      <c r="BN887" s="36"/>
      <c r="BO887" s="7"/>
      <c r="BP887" s="7"/>
      <c r="BQ887" s="7"/>
      <c r="BR887" s="7"/>
      <c r="BS887" s="7"/>
      <c r="BT887" s="7"/>
      <c r="BU887" s="7"/>
      <c r="BV887" s="7"/>
      <c r="BW887" s="7"/>
      <c r="BX887" s="7"/>
      <c r="BY887" s="7"/>
      <c r="BZ887" s="7"/>
      <c r="CA887" s="7"/>
      <c r="CB887" s="7"/>
      <c r="CC887" s="7"/>
      <c r="CD887" s="7"/>
      <c r="CE887" s="7"/>
      <c r="CF887" s="7"/>
      <c r="CG887" s="7"/>
      <c r="CH887" s="7"/>
      <c r="CI887" s="7"/>
      <c r="CJ887" s="7"/>
      <c r="CK887" s="7"/>
      <c r="CL887" s="7"/>
      <c r="CM887" s="7"/>
      <c r="CN887" s="7"/>
      <c r="CO887" s="7"/>
      <c r="CP887" s="7"/>
      <c r="CQ887" s="7"/>
      <c r="CR887" s="7"/>
      <c r="CS887" s="7"/>
      <c r="CT887" s="7"/>
      <c r="CU887" s="7"/>
      <c r="CV887" s="7"/>
      <c r="CW887" s="7"/>
      <c r="CX887" s="7"/>
      <c r="CY887" s="7"/>
      <c r="CZ887" s="7"/>
      <c r="DA887" s="7"/>
      <c r="DB887" s="7"/>
      <c r="DC887" s="7"/>
      <c r="DD887" s="7"/>
      <c r="DE887" s="7"/>
      <c r="DF887" s="7"/>
      <c r="DG887" s="7"/>
      <c r="DH887" s="7"/>
      <c r="DI887" s="7"/>
      <c r="DJ887" s="7"/>
      <c r="DK887" s="7"/>
    </row>
    <row r="888">
      <c r="A888" s="7"/>
      <c r="B888" s="7"/>
      <c r="C888" s="7"/>
      <c r="D888" s="7"/>
      <c r="E888" s="7"/>
      <c r="F888" s="7"/>
      <c r="G888" s="7"/>
      <c r="H888" s="7"/>
      <c r="I888" s="7"/>
      <c r="J888" s="7"/>
      <c r="K888" s="7"/>
      <c r="L888" s="7"/>
      <c r="M888" s="33"/>
      <c r="N888" s="33"/>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34"/>
      <c r="AX888" s="7"/>
      <c r="AY888" s="7"/>
      <c r="AZ888" s="7"/>
      <c r="BA888" s="7"/>
      <c r="BB888" s="7"/>
      <c r="BC888" s="7"/>
      <c r="BD888" s="7"/>
      <c r="BE888" s="7"/>
      <c r="BF888" s="7"/>
      <c r="BG888" s="35"/>
      <c r="BH888" s="7"/>
      <c r="BI888" s="7"/>
      <c r="BJ888" s="7"/>
      <c r="BK888" s="7"/>
      <c r="BL888" s="7"/>
      <c r="BM888" s="36"/>
      <c r="BN888" s="36"/>
      <c r="BO888" s="7"/>
      <c r="BP888" s="7"/>
      <c r="BQ888" s="7"/>
      <c r="BR888" s="7"/>
      <c r="BS888" s="7"/>
      <c r="BT888" s="7"/>
      <c r="BU888" s="7"/>
      <c r="BV888" s="7"/>
      <c r="BW888" s="7"/>
      <c r="BX888" s="7"/>
      <c r="BY888" s="7"/>
      <c r="BZ888" s="7"/>
      <c r="CA888" s="7"/>
      <c r="CB888" s="7"/>
      <c r="CC888" s="7"/>
      <c r="CD888" s="7"/>
      <c r="CE888" s="7"/>
      <c r="CF888" s="7"/>
      <c r="CG888" s="7"/>
      <c r="CH888" s="7"/>
      <c r="CI888" s="7"/>
      <c r="CJ888" s="7"/>
      <c r="CK888" s="7"/>
      <c r="CL888" s="7"/>
      <c r="CM888" s="7"/>
      <c r="CN888" s="7"/>
      <c r="CO888" s="7"/>
      <c r="CP888" s="7"/>
      <c r="CQ888" s="7"/>
      <c r="CR888" s="7"/>
      <c r="CS888" s="7"/>
      <c r="CT888" s="7"/>
      <c r="CU888" s="7"/>
      <c r="CV888" s="7"/>
      <c r="CW888" s="7"/>
      <c r="CX888" s="7"/>
      <c r="CY888" s="7"/>
      <c r="CZ888" s="7"/>
      <c r="DA888" s="7"/>
      <c r="DB888" s="7"/>
      <c r="DC888" s="7"/>
      <c r="DD888" s="7"/>
      <c r="DE888" s="7"/>
      <c r="DF888" s="7"/>
      <c r="DG888" s="7"/>
      <c r="DH888" s="7"/>
      <c r="DI888" s="7"/>
      <c r="DJ888" s="7"/>
      <c r="DK888" s="7"/>
    </row>
    <row r="889">
      <c r="A889" s="7"/>
      <c r="B889" s="7"/>
      <c r="C889" s="7"/>
      <c r="D889" s="7"/>
      <c r="E889" s="7"/>
      <c r="F889" s="7"/>
      <c r="G889" s="7"/>
      <c r="H889" s="7"/>
      <c r="I889" s="7"/>
      <c r="J889" s="7"/>
      <c r="K889" s="7"/>
      <c r="L889" s="7"/>
      <c r="M889" s="33"/>
      <c r="N889" s="33"/>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34"/>
      <c r="AX889" s="7"/>
      <c r="AY889" s="7"/>
      <c r="AZ889" s="7"/>
      <c r="BA889" s="7"/>
      <c r="BB889" s="7"/>
      <c r="BC889" s="7"/>
      <c r="BD889" s="7"/>
      <c r="BE889" s="7"/>
      <c r="BF889" s="7"/>
      <c r="BG889" s="35"/>
      <c r="BH889" s="7"/>
      <c r="BI889" s="7"/>
      <c r="BJ889" s="7"/>
      <c r="BK889" s="7"/>
      <c r="BL889" s="7"/>
      <c r="BM889" s="36"/>
      <c r="BN889" s="36"/>
      <c r="BO889" s="7"/>
      <c r="BP889" s="7"/>
      <c r="BQ889" s="7"/>
      <c r="BR889" s="7"/>
      <c r="BS889" s="7"/>
      <c r="BT889" s="7"/>
      <c r="BU889" s="7"/>
      <c r="BV889" s="7"/>
      <c r="BW889" s="7"/>
      <c r="BX889" s="7"/>
      <c r="BY889" s="7"/>
      <c r="BZ889" s="7"/>
      <c r="CA889" s="7"/>
      <c r="CB889" s="7"/>
      <c r="CC889" s="7"/>
      <c r="CD889" s="7"/>
      <c r="CE889" s="7"/>
      <c r="CF889" s="7"/>
      <c r="CG889" s="7"/>
      <c r="CH889" s="7"/>
      <c r="CI889" s="7"/>
      <c r="CJ889" s="7"/>
      <c r="CK889" s="7"/>
      <c r="CL889" s="7"/>
      <c r="CM889" s="7"/>
      <c r="CN889" s="7"/>
      <c r="CO889" s="7"/>
      <c r="CP889" s="7"/>
      <c r="CQ889" s="7"/>
      <c r="CR889" s="7"/>
      <c r="CS889" s="7"/>
      <c r="CT889" s="7"/>
      <c r="CU889" s="7"/>
      <c r="CV889" s="7"/>
      <c r="CW889" s="7"/>
      <c r="CX889" s="7"/>
      <c r="CY889" s="7"/>
      <c r="CZ889" s="7"/>
      <c r="DA889" s="7"/>
      <c r="DB889" s="7"/>
      <c r="DC889" s="7"/>
      <c r="DD889" s="7"/>
      <c r="DE889" s="7"/>
      <c r="DF889" s="7"/>
      <c r="DG889" s="7"/>
      <c r="DH889" s="7"/>
      <c r="DI889" s="7"/>
      <c r="DJ889" s="7"/>
      <c r="DK889" s="7"/>
    </row>
    <row r="890">
      <c r="A890" s="7"/>
      <c r="B890" s="7"/>
      <c r="C890" s="7"/>
      <c r="D890" s="7"/>
      <c r="E890" s="7"/>
      <c r="F890" s="7"/>
      <c r="G890" s="7"/>
      <c r="H890" s="7"/>
      <c r="I890" s="7"/>
      <c r="J890" s="7"/>
      <c r="K890" s="7"/>
      <c r="L890" s="7"/>
      <c r="M890" s="33"/>
      <c r="N890" s="33"/>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34"/>
      <c r="AX890" s="7"/>
      <c r="AY890" s="7"/>
      <c r="AZ890" s="7"/>
      <c r="BA890" s="7"/>
      <c r="BB890" s="7"/>
      <c r="BC890" s="7"/>
      <c r="BD890" s="7"/>
      <c r="BE890" s="7"/>
      <c r="BF890" s="7"/>
      <c r="BG890" s="35"/>
      <c r="BH890" s="7"/>
      <c r="BI890" s="7"/>
      <c r="BJ890" s="7"/>
      <c r="BK890" s="7"/>
      <c r="BL890" s="7"/>
      <c r="BM890" s="36"/>
      <c r="BN890" s="36"/>
      <c r="BO890" s="7"/>
      <c r="BP890" s="7"/>
      <c r="BQ890" s="7"/>
      <c r="BR890" s="7"/>
      <c r="BS890" s="7"/>
      <c r="BT890" s="7"/>
      <c r="BU890" s="7"/>
      <c r="BV890" s="7"/>
      <c r="BW890" s="7"/>
      <c r="BX890" s="7"/>
      <c r="BY890" s="7"/>
      <c r="BZ890" s="7"/>
      <c r="CA890" s="7"/>
      <c r="CB890" s="7"/>
      <c r="CC890" s="7"/>
      <c r="CD890" s="7"/>
      <c r="CE890" s="7"/>
      <c r="CF890" s="7"/>
      <c r="CG890" s="7"/>
      <c r="CH890" s="7"/>
      <c r="CI890" s="7"/>
      <c r="CJ890" s="7"/>
      <c r="CK890" s="7"/>
      <c r="CL890" s="7"/>
      <c r="CM890" s="7"/>
      <c r="CN890" s="7"/>
      <c r="CO890" s="7"/>
      <c r="CP890" s="7"/>
      <c r="CQ890" s="7"/>
      <c r="CR890" s="7"/>
      <c r="CS890" s="7"/>
      <c r="CT890" s="7"/>
      <c r="CU890" s="7"/>
      <c r="CV890" s="7"/>
      <c r="CW890" s="7"/>
      <c r="CX890" s="7"/>
      <c r="CY890" s="7"/>
      <c r="CZ890" s="7"/>
      <c r="DA890" s="7"/>
      <c r="DB890" s="7"/>
      <c r="DC890" s="7"/>
      <c r="DD890" s="7"/>
      <c r="DE890" s="7"/>
      <c r="DF890" s="7"/>
      <c r="DG890" s="7"/>
      <c r="DH890" s="7"/>
      <c r="DI890" s="7"/>
      <c r="DJ890" s="7"/>
      <c r="DK890" s="7"/>
    </row>
    <row r="891">
      <c r="A891" s="7"/>
      <c r="B891" s="7"/>
      <c r="C891" s="7"/>
      <c r="D891" s="7"/>
      <c r="E891" s="7"/>
      <c r="F891" s="7"/>
      <c r="G891" s="7"/>
      <c r="H891" s="7"/>
      <c r="I891" s="7"/>
      <c r="J891" s="7"/>
      <c r="K891" s="7"/>
      <c r="L891" s="7"/>
      <c r="M891" s="33"/>
      <c r="N891" s="33"/>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34"/>
      <c r="AX891" s="7"/>
      <c r="AY891" s="7"/>
      <c r="AZ891" s="7"/>
      <c r="BA891" s="7"/>
      <c r="BB891" s="7"/>
      <c r="BC891" s="7"/>
      <c r="BD891" s="7"/>
      <c r="BE891" s="7"/>
      <c r="BF891" s="7"/>
      <c r="BG891" s="35"/>
      <c r="BH891" s="7"/>
      <c r="BI891" s="7"/>
      <c r="BJ891" s="7"/>
      <c r="BK891" s="7"/>
      <c r="BL891" s="7"/>
      <c r="BM891" s="36"/>
      <c r="BN891" s="36"/>
      <c r="BO891" s="7"/>
      <c r="BP891" s="7"/>
      <c r="BQ891" s="7"/>
      <c r="BR891" s="7"/>
      <c r="BS891" s="7"/>
      <c r="BT891" s="7"/>
      <c r="BU891" s="7"/>
      <c r="BV891" s="7"/>
      <c r="BW891" s="7"/>
      <c r="BX891" s="7"/>
      <c r="BY891" s="7"/>
      <c r="BZ891" s="7"/>
      <c r="CA891" s="7"/>
      <c r="CB891" s="7"/>
      <c r="CC891" s="7"/>
      <c r="CD891" s="7"/>
      <c r="CE891" s="7"/>
      <c r="CF891" s="7"/>
      <c r="CG891" s="7"/>
      <c r="CH891" s="7"/>
      <c r="CI891" s="7"/>
      <c r="CJ891" s="7"/>
      <c r="CK891" s="7"/>
      <c r="CL891" s="7"/>
      <c r="CM891" s="7"/>
      <c r="CN891" s="7"/>
      <c r="CO891" s="7"/>
      <c r="CP891" s="7"/>
      <c r="CQ891" s="7"/>
      <c r="CR891" s="7"/>
      <c r="CS891" s="7"/>
      <c r="CT891" s="7"/>
      <c r="CU891" s="7"/>
      <c r="CV891" s="7"/>
      <c r="CW891" s="7"/>
      <c r="CX891" s="7"/>
      <c r="CY891" s="7"/>
      <c r="CZ891" s="7"/>
      <c r="DA891" s="7"/>
      <c r="DB891" s="7"/>
      <c r="DC891" s="7"/>
      <c r="DD891" s="7"/>
      <c r="DE891" s="7"/>
      <c r="DF891" s="7"/>
      <c r="DG891" s="7"/>
      <c r="DH891" s="7"/>
      <c r="DI891" s="7"/>
      <c r="DJ891" s="7"/>
      <c r="DK891" s="7"/>
    </row>
    <row r="892">
      <c r="A892" s="7"/>
      <c r="B892" s="7"/>
      <c r="C892" s="7"/>
      <c r="D892" s="7"/>
      <c r="E892" s="7"/>
      <c r="F892" s="7"/>
      <c r="G892" s="7"/>
      <c r="H892" s="7"/>
      <c r="I892" s="7"/>
      <c r="J892" s="7"/>
      <c r="K892" s="7"/>
      <c r="L892" s="7"/>
      <c r="M892" s="33"/>
      <c r="N892" s="33"/>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34"/>
      <c r="AX892" s="7"/>
      <c r="AY892" s="7"/>
      <c r="AZ892" s="7"/>
      <c r="BA892" s="7"/>
      <c r="BB892" s="7"/>
      <c r="BC892" s="7"/>
      <c r="BD892" s="7"/>
      <c r="BE892" s="7"/>
      <c r="BF892" s="7"/>
      <c r="BG892" s="35"/>
      <c r="BH892" s="7"/>
      <c r="BI892" s="7"/>
      <c r="BJ892" s="7"/>
      <c r="BK892" s="7"/>
      <c r="BL892" s="7"/>
      <c r="BM892" s="36"/>
      <c r="BN892" s="36"/>
      <c r="BO892" s="7"/>
      <c r="BP892" s="7"/>
      <c r="BQ892" s="7"/>
      <c r="BR892" s="7"/>
      <c r="BS892" s="7"/>
      <c r="BT892" s="7"/>
      <c r="BU892" s="7"/>
      <c r="BV892" s="7"/>
      <c r="BW892" s="7"/>
      <c r="BX892" s="7"/>
      <c r="BY892" s="7"/>
      <c r="BZ892" s="7"/>
      <c r="CA892" s="7"/>
      <c r="CB892" s="7"/>
      <c r="CC892" s="7"/>
      <c r="CD892" s="7"/>
      <c r="CE892" s="7"/>
      <c r="CF892" s="7"/>
      <c r="CG892" s="7"/>
      <c r="CH892" s="7"/>
      <c r="CI892" s="7"/>
      <c r="CJ892" s="7"/>
      <c r="CK892" s="7"/>
      <c r="CL892" s="7"/>
      <c r="CM892" s="7"/>
      <c r="CN892" s="7"/>
      <c r="CO892" s="7"/>
      <c r="CP892" s="7"/>
      <c r="CQ892" s="7"/>
      <c r="CR892" s="7"/>
      <c r="CS892" s="7"/>
      <c r="CT892" s="7"/>
      <c r="CU892" s="7"/>
      <c r="CV892" s="7"/>
      <c r="CW892" s="7"/>
      <c r="CX892" s="7"/>
      <c r="CY892" s="7"/>
      <c r="CZ892" s="7"/>
      <c r="DA892" s="7"/>
      <c r="DB892" s="7"/>
      <c r="DC892" s="7"/>
      <c r="DD892" s="7"/>
      <c r="DE892" s="7"/>
      <c r="DF892" s="7"/>
      <c r="DG892" s="7"/>
      <c r="DH892" s="7"/>
      <c r="DI892" s="7"/>
      <c r="DJ892" s="7"/>
      <c r="DK892" s="7"/>
    </row>
    <row r="893">
      <c r="A893" s="7"/>
      <c r="B893" s="7"/>
      <c r="C893" s="7"/>
      <c r="D893" s="7"/>
      <c r="E893" s="7"/>
      <c r="F893" s="7"/>
      <c r="G893" s="7"/>
      <c r="H893" s="7"/>
      <c r="I893" s="7"/>
      <c r="J893" s="7"/>
      <c r="K893" s="7"/>
      <c r="L893" s="7"/>
      <c r="M893" s="33"/>
      <c r="N893" s="33"/>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34"/>
      <c r="AX893" s="7"/>
      <c r="AY893" s="7"/>
      <c r="AZ893" s="7"/>
      <c r="BA893" s="7"/>
      <c r="BB893" s="7"/>
      <c r="BC893" s="7"/>
      <c r="BD893" s="7"/>
      <c r="BE893" s="7"/>
      <c r="BF893" s="7"/>
      <c r="BG893" s="35"/>
      <c r="BH893" s="7"/>
      <c r="BI893" s="7"/>
      <c r="BJ893" s="7"/>
      <c r="BK893" s="7"/>
      <c r="BL893" s="7"/>
      <c r="BM893" s="36"/>
      <c r="BN893" s="36"/>
      <c r="BO893" s="7"/>
      <c r="BP893" s="7"/>
      <c r="BQ893" s="7"/>
      <c r="BR893" s="7"/>
      <c r="BS893" s="7"/>
      <c r="BT893" s="7"/>
      <c r="BU893" s="7"/>
      <c r="BV893" s="7"/>
      <c r="BW893" s="7"/>
      <c r="BX893" s="7"/>
      <c r="BY893" s="7"/>
      <c r="BZ893" s="7"/>
      <c r="CA893" s="7"/>
      <c r="CB893" s="7"/>
      <c r="CC893" s="7"/>
      <c r="CD893" s="7"/>
      <c r="CE893" s="7"/>
      <c r="CF893" s="7"/>
      <c r="CG893" s="7"/>
      <c r="CH893" s="7"/>
      <c r="CI893" s="7"/>
      <c r="CJ893" s="7"/>
      <c r="CK893" s="7"/>
      <c r="CL893" s="7"/>
      <c r="CM893" s="7"/>
      <c r="CN893" s="7"/>
      <c r="CO893" s="7"/>
      <c r="CP893" s="7"/>
      <c r="CQ893" s="7"/>
      <c r="CR893" s="7"/>
      <c r="CS893" s="7"/>
      <c r="CT893" s="7"/>
      <c r="CU893" s="7"/>
      <c r="CV893" s="7"/>
      <c r="CW893" s="7"/>
      <c r="CX893" s="7"/>
      <c r="CY893" s="7"/>
      <c r="CZ893" s="7"/>
      <c r="DA893" s="7"/>
      <c r="DB893" s="7"/>
      <c r="DC893" s="7"/>
      <c r="DD893" s="7"/>
      <c r="DE893" s="7"/>
      <c r="DF893" s="7"/>
      <c r="DG893" s="7"/>
      <c r="DH893" s="7"/>
      <c r="DI893" s="7"/>
      <c r="DJ893" s="7"/>
      <c r="DK893" s="7"/>
    </row>
    <row r="894">
      <c r="A894" s="7"/>
      <c r="B894" s="7"/>
      <c r="C894" s="7"/>
      <c r="D894" s="7"/>
      <c r="E894" s="7"/>
      <c r="F894" s="7"/>
      <c r="G894" s="7"/>
      <c r="H894" s="7"/>
      <c r="I894" s="7"/>
      <c r="J894" s="7"/>
      <c r="K894" s="7"/>
      <c r="L894" s="7"/>
      <c r="M894" s="33"/>
      <c r="N894" s="33"/>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34"/>
      <c r="AX894" s="7"/>
      <c r="AY894" s="7"/>
      <c r="AZ894" s="7"/>
      <c r="BA894" s="7"/>
      <c r="BB894" s="7"/>
      <c r="BC894" s="7"/>
      <c r="BD894" s="7"/>
      <c r="BE894" s="7"/>
      <c r="BF894" s="7"/>
      <c r="BG894" s="35"/>
      <c r="BH894" s="7"/>
      <c r="BI894" s="7"/>
      <c r="BJ894" s="7"/>
      <c r="BK894" s="7"/>
      <c r="BL894" s="7"/>
      <c r="BM894" s="36"/>
      <c r="BN894" s="36"/>
      <c r="BO894" s="7"/>
      <c r="BP894" s="7"/>
      <c r="BQ894" s="7"/>
      <c r="BR894" s="7"/>
      <c r="BS894" s="7"/>
      <c r="BT894" s="7"/>
      <c r="BU894" s="7"/>
      <c r="BV894" s="7"/>
      <c r="BW894" s="7"/>
      <c r="BX894" s="7"/>
      <c r="BY894" s="7"/>
      <c r="BZ894" s="7"/>
      <c r="CA894" s="7"/>
      <c r="CB894" s="7"/>
      <c r="CC894" s="7"/>
      <c r="CD894" s="7"/>
      <c r="CE894" s="7"/>
      <c r="CF894" s="7"/>
      <c r="CG894" s="7"/>
      <c r="CH894" s="7"/>
      <c r="CI894" s="7"/>
      <c r="CJ894" s="7"/>
      <c r="CK894" s="7"/>
      <c r="CL894" s="7"/>
      <c r="CM894" s="7"/>
      <c r="CN894" s="7"/>
      <c r="CO894" s="7"/>
      <c r="CP894" s="7"/>
      <c r="CQ894" s="7"/>
      <c r="CR894" s="7"/>
      <c r="CS894" s="7"/>
      <c r="CT894" s="7"/>
      <c r="CU894" s="7"/>
      <c r="CV894" s="7"/>
      <c r="CW894" s="7"/>
      <c r="CX894" s="7"/>
      <c r="CY894" s="7"/>
      <c r="CZ894" s="7"/>
      <c r="DA894" s="7"/>
      <c r="DB894" s="7"/>
      <c r="DC894" s="7"/>
      <c r="DD894" s="7"/>
      <c r="DE894" s="7"/>
      <c r="DF894" s="7"/>
      <c r="DG894" s="7"/>
      <c r="DH894" s="7"/>
      <c r="DI894" s="7"/>
      <c r="DJ894" s="7"/>
      <c r="DK894" s="7"/>
    </row>
    <row r="895">
      <c r="A895" s="7"/>
      <c r="B895" s="7"/>
      <c r="C895" s="7"/>
      <c r="D895" s="7"/>
      <c r="E895" s="7"/>
      <c r="F895" s="7"/>
      <c r="G895" s="7"/>
      <c r="H895" s="7"/>
      <c r="I895" s="7"/>
      <c r="J895" s="7"/>
      <c r="K895" s="7"/>
      <c r="L895" s="7"/>
      <c r="M895" s="33"/>
      <c r="N895" s="33"/>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34"/>
      <c r="AX895" s="7"/>
      <c r="AY895" s="7"/>
      <c r="AZ895" s="7"/>
      <c r="BA895" s="7"/>
      <c r="BB895" s="7"/>
      <c r="BC895" s="7"/>
      <c r="BD895" s="7"/>
      <c r="BE895" s="7"/>
      <c r="BF895" s="7"/>
      <c r="BG895" s="35"/>
      <c r="BH895" s="7"/>
      <c r="BI895" s="7"/>
      <c r="BJ895" s="7"/>
      <c r="BK895" s="7"/>
      <c r="BL895" s="7"/>
      <c r="BM895" s="36"/>
      <c r="BN895" s="36"/>
      <c r="BO895" s="7"/>
      <c r="BP895" s="7"/>
      <c r="BQ895" s="7"/>
      <c r="BR895" s="7"/>
      <c r="BS895" s="7"/>
      <c r="BT895" s="7"/>
      <c r="BU895" s="7"/>
      <c r="BV895" s="7"/>
      <c r="BW895" s="7"/>
      <c r="BX895" s="7"/>
      <c r="BY895" s="7"/>
      <c r="BZ895" s="7"/>
      <c r="CA895" s="7"/>
      <c r="CB895" s="7"/>
      <c r="CC895" s="7"/>
      <c r="CD895" s="7"/>
      <c r="CE895" s="7"/>
      <c r="CF895" s="7"/>
      <c r="CG895" s="7"/>
      <c r="CH895" s="7"/>
      <c r="CI895" s="7"/>
      <c r="CJ895" s="7"/>
      <c r="CK895" s="7"/>
      <c r="CL895" s="7"/>
      <c r="CM895" s="7"/>
      <c r="CN895" s="7"/>
      <c r="CO895" s="7"/>
      <c r="CP895" s="7"/>
      <c r="CQ895" s="7"/>
      <c r="CR895" s="7"/>
      <c r="CS895" s="7"/>
      <c r="CT895" s="7"/>
      <c r="CU895" s="7"/>
      <c r="CV895" s="7"/>
      <c r="CW895" s="7"/>
      <c r="CX895" s="7"/>
      <c r="CY895" s="7"/>
      <c r="CZ895" s="7"/>
      <c r="DA895" s="7"/>
      <c r="DB895" s="7"/>
      <c r="DC895" s="7"/>
      <c r="DD895" s="7"/>
      <c r="DE895" s="7"/>
      <c r="DF895" s="7"/>
      <c r="DG895" s="7"/>
      <c r="DH895" s="7"/>
      <c r="DI895" s="7"/>
      <c r="DJ895" s="7"/>
      <c r="DK895" s="7"/>
    </row>
    <row r="896">
      <c r="A896" s="7"/>
      <c r="B896" s="7"/>
      <c r="C896" s="7"/>
      <c r="D896" s="7"/>
      <c r="E896" s="7"/>
      <c r="F896" s="7"/>
      <c r="G896" s="7"/>
      <c r="H896" s="7"/>
      <c r="I896" s="7"/>
      <c r="J896" s="7"/>
      <c r="K896" s="7"/>
      <c r="L896" s="7"/>
      <c r="M896" s="33"/>
      <c r="N896" s="33"/>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34"/>
      <c r="AX896" s="7"/>
      <c r="AY896" s="7"/>
      <c r="AZ896" s="7"/>
      <c r="BA896" s="7"/>
      <c r="BB896" s="7"/>
      <c r="BC896" s="7"/>
      <c r="BD896" s="7"/>
      <c r="BE896" s="7"/>
      <c r="BF896" s="7"/>
      <c r="BG896" s="35"/>
      <c r="BH896" s="7"/>
      <c r="BI896" s="7"/>
      <c r="BJ896" s="7"/>
      <c r="BK896" s="7"/>
      <c r="BL896" s="7"/>
      <c r="BM896" s="36"/>
      <c r="BN896" s="36"/>
      <c r="BO896" s="7"/>
      <c r="BP896" s="7"/>
      <c r="BQ896" s="7"/>
      <c r="BR896" s="7"/>
      <c r="BS896" s="7"/>
      <c r="BT896" s="7"/>
      <c r="BU896" s="7"/>
      <c r="BV896" s="7"/>
      <c r="BW896" s="7"/>
      <c r="BX896" s="7"/>
      <c r="BY896" s="7"/>
      <c r="BZ896" s="7"/>
      <c r="CA896" s="7"/>
      <c r="CB896" s="7"/>
      <c r="CC896" s="7"/>
      <c r="CD896" s="7"/>
      <c r="CE896" s="7"/>
      <c r="CF896" s="7"/>
      <c r="CG896" s="7"/>
      <c r="CH896" s="7"/>
      <c r="CI896" s="7"/>
      <c r="CJ896" s="7"/>
      <c r="CK896" s="7"/>
      <c r="CL896" s="7"/>
      <c r="CM896" s="7"/>
      <c r="CN896" s="7"/>
      <c r="CO896" s="7"/>
      <c r="CP896" s="7"/>
      <c r="CQ896" s="7"/>
      <c r="CR896" s="7"/>
      <c r="CS896" s="7"/>
      <c r="CT896" s="7"/>
      <c r="CU896" s="7"/>
      <c r="CV896" s="7"/>
      <c r="CW896" s="7"/>
      <c r="CX896" s="7"/>
      <c r="CY896" s="7"/>
      <c r="CZ896" s="7"/>
      <c r="DA896" s="7"/>
      <c r="DB896" s="7"/>
      <c r="DC896" s="7"/>
      <c r="DD896" s="7"/>
      <c r="DE896" s="7"/>
      <c r="DF896" s="7"/>
      <c r="DG896" s="7"/>
      <c r="DH896" s="7"/>
      <c r="DI896" s="7"/>
      <c r="DJ896" s="7"/>
      <c r="DK896" s="7"/>
    </row>
    <row r="897">
      <c r="A897" s="7"/>
      <c r="B897" s="7"/>
      <c r="C897" s="7"/>
      <c r="D897" s="7"/>
      <c r="E897" s="7"/>
      <c r="F897" s="7"/>
      <c r="G897" s="7"/>
      <c r="H897" s="7"/>
      <c r="I897" s="7"/>
      <c r="J897" s="7"/>
      <c r="K897" s="7"/>
      <c r="L897" s="7"/>
      <c r="M897" s="33"/>
      <c r="N897" s="33"/>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34"/>
      <c r="AX897" s="7"/>
      <c r="AY897" s="7"/>
      <c r="AZ897" s="7"/>
      <c r="BA897" s="7"/>
      <c r="BB897" s="7"/>
      <c r="BC897" s="7"/>
      <c r="BD897" s="7"/>
      <c r="BE897" s="7"/>
      <c r="BF897" s="7"/>
      <c r="BG897" s="35"/>
      <c r="BH897" s="7"/>
      <c r="BI897" s="7"/>
      <c r="BJ897" s="7"/>
      <c r="BK897" s="7"/>
      <c r="BL897" s="7"/>
      <c r="BM897" s="36"/>
      <c r="BN897" s="36"/>
      <c r="BO897" s="7"/>
      <c r="BP897" s="7"/>
      <c r="BQ897" s="7"/>
      <c r="BR897" s="7"/>
      <c r="BS897" s="7"/>
      <c r="BT897" s="7"/>
      <c r="BU897" s="7"/>
      <c r="BV897" s="7"/>
      <c r="BW897" s="7"/>
      <c r="BX897" s="7"/>
      <c r="BY897" s="7"/>
      <c r="BZ897" s="7"/>
      <c r="CA897" s="7"/>
      <c r="CB897" s="7"/>
      <c r="CC897" s="7"/>
      <c r="CD897" s="7"/>
      <c r="CE897" s="7"/>
      <c r="CF897" s="7"/>
      <c r="CG897" s="7"/>
      <c r="CH897" s="7"/>
      <c r="CI897" s="7"/>
      <c r="CJ897" s="7"/>
      <c r="CK897" s="7"/>
      <c r="CL897" s="7"/>
      <c r="CM897" s="7"/>
      <c r="CN897" s="7"/>
      <c r="CO897" s="7"/>
      <c r="CP897" s="7"/>
      <c r="CQ897" s="7"/>
      <c r="CR897" s="7"/>
      <c r="CS897" s="7"/>
      <c r="CT897" s="7"/>
      <c r="CU897" s="7"/>
      <c r="CV897" s="7"/>
      <c r="CW897" s="7"/>
      <c r="CX897" s="7"/>
      <c r="CY897" s="7"/>
      <c r="CZ897" s="7"/>
      <c r="DA897" s="7"/>
      <c r="DB897" s="7"/>
      <c r="DC897" s="7"/>
      <c r="DD897" s="7"/>
      <c r="DE897" s="7"/>
      <c r="DF897" s="7"/>
      <c r="DG897" s="7"/>
      <c r="DH897" s="7"/>
      <c r="DI897" s="7"/>
      <c r="DJ897" s="7"/>
      <c r="DK897" s="7"/>
    </row>
    <row r="898">
      <c r="A898" s="7"/>
      <c r="B898" s="7"/>
      <c r="C898" s="7"/>
      <c r="D898" s="7"/>
      <c r="E898" s="7"/>
      <c r="F898" s="7"/>
      <c r="G898" s="7"/>
      <c r="H898" s="7"/>
      <c r="I898" s="7"/>
      <c r="J898" s="7"/>
      <c r="K898" s="7"/>
      <c r="L898" s="7"/>
      <c r="M898" s="33"/>
      <c r="N898" s="33"/>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34"/>
      <c r="AX898" s="7"/>
      <c r="AY898" s="7"/>
      <c r="AZ898" s="7"/>
      <c r="BA898" s="7"/>
      <c r="BB898" s="7"/>
      <c r="BC898" s="7"/>
      <c r="BD898" s="7"/>
      <c r="BE898" s="7"/>
      <c r="BF898" s="7"/>
      <c r="BG898" s="35"/>
      <c r="BH898" s="7"/>
      <c r="BI898" s="7"/>
      <c r="BJ898" s="7"/>
      <c r="BK898" s="7"/>
      <c r="BL898" s="7"/>
      <c r="BM898" s="36"/>
      <c r="BN898" s="36"/>
      <c r="BO898" s="7"/>
      <c r="BP898" s="7"/>
      <c r="BQ898" s="7"/>
      <c r="BR898" s="7"/>
      <c r="BS898" s="7"/>
      <c r="BT898" s="7"/>
      <c r="BU898" s="7"/>
      <c r="BV898" s="7"/>
      <c r="BW898" s="7"/>
      <c r="BX898" s="7"/>
      <c r="BY898" s="7"/>
      <c r="BZ898" s="7"/>
      <c r="CA898" s="7"/>
      <c r="CB898" s="7"/>
      <c r="CC898" s="7"/>
      <c r="CD898" s="7"/>
      <c r="CE898" s="7"/>
      <c r="CF898" s="7"/>
      <c r="CG898" s="7"/>
      <c r="CH898" s="7"/>
      <c r="CI898" s="7"/>
      <c r="CJ898" s="7"/>
      <c r="CK898" s="7"/>
      <c r="CL898" s="7"/>
      <c r="CM898" s="7"/>
      <c r="CN898" s="7"/>
      <c r="CO898" s="7"/>
      <c r="CP898" s="7"/>
      <c r="CQ898" s="7"/>
      <c r="CR898" s="7"/>
      <c r="CS898" s="7"/>
      <c r="CT898" s="7"/>
      <c r="CU898" s="7"/>
      <c r="CV898" s="7"/>
      <c r="CW898" s="7"/>
      <c r="CX898" s="7"/>
      <c r="CY898" s="7"/>
      <c r="CZ898" s="7"/>
      <c r="DA898" s="7"/>
      <c r="DB898" s="7"/>
      <c r="DC898" s="7"/>
      <c r="DD898" s="7"/>
      <c r="DE898" s="7"/>
      <c r="DF898" s="7"/>
      <c r="DG898" s="7"/>
      <c r="DH898" s="7"/>
      <c r="DI898" s="7"/>
      <c r="DJ898" s="7"/>
      <c r="DK898" s="7"/>
    </row>
    <row r="899">
      <c r="A899" s="7"/>
      <c r="B899" s="7"/>
      <c r="C899" s="7"/>
      <c r="D899" s="7"/>
      <c r="E899" s="7"/>
      <c r="F899" s="7"/>
      <c r="G899" s="7"/>
      <c r="H899" s="7"/>
      <c r="I899" s="7"/>
      <c r="J899" s="7"/>
      <c r="K899" s="7"/>
      <c r="L899" s="7"/>
      <c r="M899" s="33"/>
      <c r="N899" s="33"/>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34"/>
      <c r="AX899" s="7"/>
      <c r="AY899" s="7"/>
      <c r="AZ899" s="7"/>
      <c r="BA899" s="7"/>
      <c r="BB899" s="7"/>
      <c r="BC899" s="7"/>
      <c r="BD899" s="7"/>
      <c r="BE899" s="7"/>
      <c r="BF899" s="7"/>
      <c r="BG899" s="35"/>
      <c r="BH899" s="7"/>
      <c r="BI899" s="7"/>
      <c r="BJ899" s="7"/>
      <c r="BK899" s="7"/>
      <c r="BL899" s="7"/>
      <c r="BM899" s="36"/>
      <c r="BN899" s="36"/>
      <c r="BO899" s="7"/>
      <c r="BP899" s="7"/>
      <c r="BQ899" s="7"/>
      <c r="BR899" s="7"/>
      <c r="BS899" s="7"/>
      <c r="BT899" s="7"/>
      <c r="BU899" s="7"/>
      <c r="BV899" s="7"/>
      <c r="BW899" s="7"/>
      <c r="BX899" s="7"/>
      <c r="BY899" s="7"/>
      <c r="BZ899" s="7"/>
      <c r="CA899" s="7"/>
      <c r="CB899" s="7"/>
      <c r="CC899" s="7"/>
      <c r="CD899" s="7"/>
      <c r="CE899" s="7"/>
      <c r="CF899" s="7"/>
      <c r="CG899" s="7"/>
      <c r="CH899" s="7"/>
      <c r="CI899" s="7"/>
      <c r="CJ899" s="7"/>
      <c r="CK899" s="7"/>
      <c r="CL899" s="7"/>
      <c r="CM899" s="7"/>
      <c r="CN899" s="7"/>
      <c r="CO899" s="7"/>
      <c r="CP899" s="7"/>
      <c r="CQ899" s="7"/>
      <c r="CR899" s="7"/>
      <c r="CS899" s="7"/>
      <c r="CT899" s="7"/>
      <c r="CU899" s="7"/>
      <c r="CV899" s="7"/>
      <c r="CW899" s="7"/>
      <c r="CX899" s="7"/>
      <c r="CY899" s="7"/>
      <c r="CZ899" s="7"/>
      <c r="DA899" s="7"/>
      <c r="DB899" s="7"/>
      <c r="DC899" s="7"/>
      <c r="DD899" s="7"/>
      <c r="DE899" s="7"/>
      <c r="DF899" s="7"/>
      <c r="DG899" s="7"/>
      <c r="DH899" s="7"/>
      <c r="DI899" s="7"/>
      <c r="DJ899" s="7"/>
      <c r="DK899" s="7"/>
    </row>
    <row r="900">
      <c r="A900" s="7"/>
      <c r="B900" s="7"/>
      <c r="C900" s="7"/>
      <c r="D900" s="7"/>
      <c r="E900" s="7"/>
      <c r="F900" s="7"/>
      <c r="G900" s="7"/>
      <c r="H900" s="7"/>
      <c r="I900" s="7"/>
      <c r="J900" s="7"/>
      <c r="K900" s="7"/>
      <c r="L900" s="7"/>
      <c r="M900" s="33"/>
      <c r="N900" s="33"/>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34"/>
      <c r="AX900" s="7"/>
      <c r="AY900" s="7"/>
      <c r="AZ900" s="7"/>
      <c r="BA900" s="7"/>
      <c r="BB900" s="7"/>
      <c r="BC900" s="7"/>
      <c r="BD900" s="7"/>
      <c r="BE900" s="7"/>
      <c r="BF900" s="7"/>
      <c r="BG900" s="35"/>
      <c r="BH900" s="7"/>
      <c r="BI900" s="7"/>
      <c r="BJ900" s="7"/>
      <c r="BK900" s="7"/>
      <c r="BL900" s="7"/>
      <c r="BM900" s="36"/>
      <c r="BN900" s="36"/>
      <c r="BO900" s="7"/>
      <c r="BP900" s="7"/>
      <c r="BQ900" s="7"/>
      <c r="BR900" s="7"/>
      <c r="BS900" s="7"/>
      <c r="BT900" s="7"/>
      <c r="BU900" s="7"/>
      <c r="BV900" s="7"/>
      <c r="BW900" s="7"/>
      <c r="BX900" s="7"/>
      <c r="BY900" s="7"/>
      <c r="BZ900" s="7"/>
      <c r="CA900" s="7"/>
      <c r="CB900" s="7"/>
      <c r="CC900" s="7"/>
      <c r="CD900" s="7"/>
      <c r="CE900" s="7"/>
      <c r="CF900" s="7"/>
      <c r="CG900" s="7"/>
      <c r="CH900" s="7"/>
      <c r="CI900" s="7"/>
      <c r="CJ900" s="7"/>
      <c r="CK900" s="7"/>
      <c r="CL900" s="7"/>
      <c r="CM900" s="7"/>
      <c r="CN900" s="7"/>
      <c r="CO900" s="7"/>
      <c r="CP900" s="7"/>
      <c r="CQ900" s="7"/>
      <c r="CR900" s="7"/>
      <c r="CS900" s="7"/>
      <c r="CT900" s="7"/>
      <c r="CU900" s="7"/>
      <c r="CV900" s="7"/>
      <c r="CW900" s="7"/>
      <c r="CX900" s="7"/>
      <c r="CY900" s="7"/>
      <c r="CZ900" s="7"/>
      <c r="DA900" s="7"/>
      <c r="DB900" s="7"/>
      <c r="DC900" s="7"/>
      <c r="DD900" s="7"/>
      <c r="DE900" s="7"/>
      <c r="DF900" s="7"/>
      <c r="DG900" s="7"/>
      <c r="DH900" s="7"/>
      <c r="DI900" s="7"/>
      <c r="DJ900" s="7"/>
      <c r="DK900" s="7"/>
    </row>
    <row r="901">
      <c r="A901" s="7"/>
      <c r="B901" s="7"/>
      <c r="C901" s="7"/>
      <c r="D901" s="7"/>
      <c r="E901" s="7"/>
      <c r="F901" s="7"/>
      <c r="G901" s="7"/>
      <c r="H901" s="7"/>
      <c r="I901" s="7"/>
      <c r="J901" s="7"/>
      <c r="K901" s="7"/>
      <c r="L901" s="7"/>
      <c r="M901" s="33"/>
      <c r="N901" s="33"/>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34"/>
      <c r="AX901" s="7"/>
      <c r="AY901" s="7"/>
      <c r="AZ901" s="7"/>
      <c r="BA901" s="7"/>
      <c r="BB901" s="7"/>
      <c r="BC901" s="7"/>
      <c r="BD901" s="7"/>
      <c r="BE901" s="7"/>
      <c r="BF901" s="7"/>
      <c r="BG901" s="35"/>
      <c r="BH901" s="7"/>
      <c r="BI901" s="7"/>
      <c r="BJ901" s="7"/>
      <c r="BK901" s="7"/>
      <c r="BL901" s="7"/>
      <c r="BM901" s="36"/>
      <c r="BN901" s="36"/>
      <c r="BO901" s="7"/>
      <c r="BP901" s="7"/>
      <c r="BQ901" s="7"/>
      <c r="BR901" s="7"/>
      <c r="BS901" s="7"/>
      <c r="BT901" s="7"/>
      <c r="BU901" s="7"/>
      <c r="BV901" s="7"/>
      <c r="BW901" s="7"/>
      <c r="BX901" s="7"/>
      <c r="BY901" s="7"/>
      <c r="BZ901" s="7"/>
      <c r="CA901" s="7"/>
      <c r="CB901" s="7"/>
      <c r="CC901" s="7"/>
      <c r="CD901" s="7"/>
      <c r="CE901" s="7"/>
      <c r="CF901" s="7"/>
      <c r="CG901" s="7"/>
      <c r="CH901" s="7"/>
      <c r="CI901" s="7"/>
      <c r="CJ901" s="7"/>
      <c r="CK901" s="7"/>
      <c r="CL901" s="7"/>
      <c r="CM901" s="7"/>
      <c r="CN901" s="7"/>
      <c r="CO901" s="7"/>
      <c r="CP901" s="7"/>
      <c r="CQ901" s="7"/>
      <c r="CR901" s="7"/>
      <c r="CS901" s="7"/>
      <c r="CT901" s="7"/>
      <c r="CU901" s="7"/>
      <c r="CV901" s="7"/>
      <c r="CW901" s="7"/>
      <c r="CX901" s="7"/>
      <c r="CY901" s="7"/>
      <c r="CZ901" s="7"/>
      <c r="DA901" s="7"/>
      <c r="DB901" s="7"/>
      <c r="DC901" s="7"/>
      <c r="DD901" s="7"/>
      <c r="DE901" s="7"/>
      <c r="DF901" s="7"/>
      <c r="DG901" s="7"/>
      <c r="DH901" s="7"/>
      <c r="DI901" s="7"/>
      <c r="DJ901" s="7"/>
      <c r="DK901" s="7"/>
    </row>
    <row r="902">
      <c r="A902" s="7"/>
      <c r="B902" s="7"/>
      <c r="C902" s="7"/>
      <c r="D902" s="7"/>
      <c r="E902" s="7"/>
      <c r="F902" s="7"/>
      <c r="G902" s="7"/>
      <c r="H902" s="7"/>
      <c r="I902" s="7"/>
      <c r="J902" s="7"/>
      <c r="K902" s="7"/>
      <c r="L902" s="7"/>
      <c r="M902" s="33"/>
      <c r="N902" s="33"/>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34"/>
      <c r="AX902" s="7"/>
      <c r="AY902" s="7"/>
      <c r="AZ902" s="7"/>
      <c r="BA902" s="7"/>
      <c r="BB902" s="7"/>
      <c r="BC902" s="7"/>
      <c r="BD902" s="7"/>
      <c r="BE902" s="7"/>
      <c r="BF902" s="7"/>
      <c r="BG902" s="35"/>
      <c r="BH902" s="7"/>
      <c r="BI902" s="7"/>
      <c r="BJ902" s="7"/>
      <c r="BK902" s="7"/>
      <c r="BL902" s="7"/>
      <c r="BM902" s="36"/>
      <c r="BN902" s="36"/>
      <c r="BO902" s="7"/>
      <c r="BP902" s="7"/>
      <c r="BQ902" s="7"/>
      <c r="BR902" s="7"/>
      <c r="BS902" s="7"/>
      <c r="BT902" s="7"/>
      <c r="BU902" s="7"/>
      <c r="BV902" s="7"/>
      <c r="BW902" s="7"/>
      <c r="BX902" s="7"/>
      <c r="BY902" s="7"/>
      <c r="BZ902" s="7"/>
      <c r="CA902" s="7"/>
      <c r="CB902" s="7"/>
      <c r="CC902" s="7"/>
      <c r="CD902" s="7"/>
      <c r="CE902" s="7"/>
      <c r="CF902" s="7"/>
      <c r="CG902" s="7"/>
      <c r="CH902" s="7"/>
      <c r="CI902" s="7"/>
      <c r="CJ902" s="7"/>
      <c r="CK902" s="7"/>
      <c r="CL902" s="7"/>
      <c r="CM902" s="7"/>
      <c r="CN902" s="7"/>
      <c r="CO902" s="7"/>
      <c r="CP902" s="7"/>
      <c r="CQ902" s="7"/>
      <c r="CR902" s="7"/>
      <c r="CS902" s="7"/>
      <c r="CT902" s="7"/>
      <c r="CU902" s="7"/>
      <c r="CV902" s="7"/>
      <c r="CW902" s="7"/>
      <c r="CX902" s="7"/>
      <c r="CY902" s="7"/>
      <c r="CZ902" s="7"/>
      <c r="DA902" s="7"/>
      <c r="DB902" s="7"/>
      <c r="DC902" s="7"/>
      <c r="DD902" s="7"/>
      <c r="DE902" s="7"/>
      <c r="DF902" s="7"/>
      <c r="DG902" s="7"/>
      <c r="DH902" s="7"/>
      <c r="DI902" s="7"/>
      <c r="DJ902" s="7"/>
      <c r="DK902" s="7"/>
    </row>
    <row r="903">
      <c r="A903" s="7"/>
      <c r="B903" s="7"/>
      <c r="C903" s="7"/>
      <c r="D903" s="7"/>
      <c r="E903" s="7"/>
      <c r="F903" s="7"/>
      <c r="G903" s="7"/>
      <c r="H903" s="7"/>
      <c r="I903" s="7"/>
      <c r="J903" s="7"/>
      <c r="K903" s="7"/>
      <c r="L903" s="7"/>
      <c r="M903" s="33"/>
      <c r="N903" s="33"/>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34"/>
      <c r="AX903" s="7"/>
      <c r="AY903" s="7"/>
      <c r="AZ903" s="7"/>
      <c r="BA903" s="7"/>
      <c r="BB903" s="7"/>
      <c r="BC903" s="7"/>
      <c r="BD903" s="7"/>
      <c r="BE903" s="7"/>
      <c r="BF903" s="7"/>
      <c r="BG903" s="35"/>
      <c r="BH903" s="7"/>
      <c r="BI903" s="7"/>
      <c r="BJ903" s="7"/>
      <c r="BK903" s="7"/>
      <c r="BL903" s="7"/>
      <c r="BM903" s="36"/>
      <c r="BN903" s="36"/>
      <c r="BO903" s="7"/>
      <c r="BP903" s="7"/>
      <c r="BQ903" s="7"/>
      <c r="BR903" s="7"/>
      <c r="BS903" s="7"/>
      <c r="BT903" s="7"/>
      <c r="BU903" s="7"/>
      <c r="BV903" s="7"/>
      <c r="BW903" s="7"/>
      <c r="BX903" s="7"/>
      <c r="BY903" s="7"/>
      <c r="BZ903" s="7"/>
      <c r="CA903" s="7"/>
      <c r="CB903" s="7"/>
      <c r="CC903" s="7"/>
      <c r="CD903" s="7"/>
      <c r="CE903" s="7"/>
      <c r="CF903" s="7"/>
      <c r="CG903" s="7"/>
      <c r="CH903" s="7"/>
      <c r="CI903" s="7"/>
      <c r="CJ903" s="7"/>
      <c r="CK903" s="7"/>
      <c r="CL903" s="7"/>
      <c r="CM903" s="7"/>
      <c r="CN903" s="7"/>
      <c r="CO903" s="7"/>
      <c r="CP903" s="7"/>
      <c r="CQ903" s="7"/>
      <c r="CR903" s="7"/>
      <c r="CS903" s="7"/>
      <c r="CT903" s="7"/>
      <c r="CU903" s="7"/>
      <c r="CV903" s="7"/>
      <c r="CW903" s="7"/>
      <c r="CX903" s="7"/>
      <c r="CY903" s="7"/>
      <c r="CZ903" s="7"/>
      <c r="DA903" s="7"/>
      <c r="DB903" s="7"/>
      <c r="DC903" s="7"/>
      <c r="DD903" s="7"/>
      <c r="DE903" s="7"/>
      <c r="DF903" s="7"/>
      <c r="DG903" s="7"/>
      <c r="DH903" s="7"/>
      <c r="DI903" s="7"/>
      <c r="DJ903" s="7"/>
      <c r="DK903" s="7"/>
    </row>
    <row r="904">
      <c r="A904" s="7"/>
      <c r="B904" s="7"/>
      <c r="C904" s="7"/>
      <c r="D904" s="7"/>
      <c r="E904" s="7"/>
      <c r="F904" s="7"/>
      <c r="G904" s="7"/>
      <c r="H904" s="7"/>
      <c r="I904" s="7"/>
      <c r="J904" s="7"/>
      <c r="K904" s="7"/>
      <c r="L904" s="7"/>
      <c r="M904" s="33"/>
      <c r="N904" s="33"/>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34"/>
      <c r="AX904" s="7"/>
      <c r="AY904" s="7"/>
      <c r="AZ904" s="7"/>
      <c r="BA904" s="7"/>
      <c r="BB904" s="7"/>
      <c r="BC904" s="7"/>
      <c r="BD904" s="7"/>
      <c r="BE904" s="7"/>
      <c r="BF904" s="7"/>
      <c r="BG904" s="35"/>
      <c r="BH904" s="7"/>
      <c r="BI904" s="7"/>
      <c r="BJ904" s="7"/>
      <c r="BK904" s="7"/>
      <c r="BL904" s="7"/>
      <c r="BM904" s="36"/>
      <c r="BN904" s="36"/>
      <c r="BO904" s="7"/>
      <c r="BP904" s="7"/>
      <c r="BQ904" s="7"/>
      <c r="BR904" s="7"/>
      <c r="BS904" s="7"/>
      <c r="BT904" s="7"/>
      <c r="BU904" s="7"/>
      <c r="BV904" s="7"/>
      <c r="BW904" s="7"/>
      <c r="BX904" s="7"/>
      <c r="BY904" s="7"/>
      <c r="BZ904" s="7"/>
      <c r="CA904" s="7"/>
      <c r="CB904" s="7"/>
      <c r="CC904" s="7"/>
      <c r="CD904" s="7"/>
      <c r="CE904" s="7"/>
      <c r="CF904" s="7"/>
      <c r="CG904" s="7"/>
      <c r="CH904" s="7"/>
      <c r="CI904" s="7"/>
      <c r="CJ904" s="7"/>
      <c r="CK904" s="7"/>
      <c r="CL904" s="7"/>
      <c r="CM904" s="7"/>
      <c r="CN904" s="7"/>
      <c r="CO904" s="7"/>
      <c r="CP904" s="7"/>
      <c r="CQ904" s="7"/>
      <c r="CR904" s="7"/>
      <c r="CS904" s="7"/>
      <c r="CT904" s="7"/>
      <c r="CU904" s="7"/>
      <c r="CV904" s="7"/>
      <c r="CW904" s="7"/>
      <c r="CX904" s="7"/>
      <c r="CY904" s="7"/>
      <c r="CZ904" s="7"/>
      <c r="DA904" s="7"/>
      <c r="DB904" s="7"/>
      <c r="DC904" s="7"/>
      <c r="DD904" s="7"/>
      <c r="DE904" s="7"/>
      <c r="DF904" s="7"/>
      <c r="DG904" s="7"/>
      <c r="DH904" s="7"/>
      <c r="DI904" s="7"/>
      <c r="DJ904" s="7"/>
      <c r="DK904" s="7"/>
    </row>
    <row r="905">
      <c r="A905" s="7"/>
      <c r="B905" s="7"/>
      <c r="C905" s="7"/>
      <c r="D905" s="7"/>
      <c r="E905" s="7"/>
      <c r="F905" s="7"/>
      <c r="G905" s="7"/>
      <c r="H905" s="7"/>
      <c r="I905" s="7"/>
      <c r="J905" s="7"/>
      <c r="K905" s="7"/>
      <c r="L905" s="7"/>
      <c r="M905" s="33"/>
      <c r="N905" s="33"/>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34"/>
      <c r="AX905" s="7"/>
      <c r="AY905" s="7"/>
      <c r="AZ905" s="7"/>
      <c r="BA905" s="7"/>
      <c r="BB905" s="7"/>
      <c r="BC905" s="7"/>
      <c r="BD905" s="7"/>
      <c r="BE905" s="7"/>
      <c r="BF905" s="7"/>
      <c r="BG905" s="35"/>
      <c r="BH905" s="7"/>
      <c r="BI905" s="7"/>
      <c r="BJ905" s="7"/>
      <c r="BK905" s="7"/>
      <c r="BL905" s="7"/>
      <c r="BM905" s="36"/>
      <c r="BN905" s="36"/>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c r="CP905" s="7"/>
      <c r="CQ905" s="7"/>
      <c r="CR905" s="7"/>
      <c r="CS905" s="7"/>
      <c r="CT905" s="7"/>
      <c r="CU905" s="7"/>
      <c r="CV905" s="7"/>
      <c r="CW905" s="7"/>
      <c r="CX905" s="7"/>
      <c r="CY905" s="7"/>
      <c r="CZ905" s="7"/>
      <c r="DA905" s="7"/>
      <c r="DB905" s="7"/>
      <c r="DC905" s="7"/>
      <c r="DD905" s="7"/>
      <c r="DE905" s="7"/>
      <c r="DF905" s="7"/>
      <c r="DG905" s="7"/>
      <c r="DH905" s="7"/>
      <c r="DI905" s="7"/>
      <c r="DJ905" s="7"/>
      <c r="DK905" s="7"/>
    </row>
    <row r="906">
      <c r="A906" s="7"/>
      <c r="B906" s="7"/>
      <c r="C906" s="7"/>
      <c r="D906" s="7"/>
      <c r="E906" s="7"/>
      <c r="F906" s="7"/>
      <c r="G906" s="7"/>
      <c r="H906" s="7"/>
      <c r="I906" s="7"/>
      <c r="J906" s="7"/>
      <c r="K906" s="7"/>
      <c r="L906" s="7"/>
      <c r="M906" s="33"/>
      <c r="N906" s="33"/>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34"/>
      <c r="AX906" s="7"/>
      <c r="AY906" s="7"/>
      <c r="AZ906" s="7"/>
      <c r="BA906" s="7"/>
      <c r="BB906" s="7"/>
      <c r="BC906" s="7"/>
      <c r="BD906" s="7"/>
      <c r="BE906" s="7"/>
      <c r="BF906" s="7"/>
      <c r="BG906" s="35"/>
      <c r="BH906" s="7"/>
      <c r="BI906" s="7"/>
      <c r="BJ906" s="7"/>
      <c r="BK906" s="7"/>
      <c r="BL906" s="7"/>
      <c r="BM906" s="36"/>
      <c r="BN906" s="36"/>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c r="CO906" s="7"/>
      <c r="CP906" s="7"/>
      <c r="CQ906" s="7"/>
      <c r="CR906" s="7"/>
      <c r="CS906" s="7"/>
      <c r="CT906" s="7"/>
      <c r="CU906" s="7"/>
      <c r="CV906" s="7"/>
      <c r="CW906" s="7"/>
      <c r="CX906" s="7"/>
      <c r="CY906" s="7"/>
      <c r="CZ906" s="7"/>
      <c r="DA906" s="7"/>
      <c r="DB906" s="7"/>
      <c r="DC906" s="7"/>
      <c r="DD906" s="7"/>
      <c r="DE906" s="7"/>
      <c r="DF906" s="7"/>
      <c r="DG906" s="7"/>
      <c r="DH906" s="7"/>
      <c r="DI906" s="7"/>
      <c r="DJ906" s="7"/>
      <c r="DK906" s="7"/>
    </row>
    <row r="907">
      <c r="A907" s="7"/>
      <c r="B907" s="7"/>
      <c r="C907" s="7"/>
      <c r="D907" s="7"/>
      <c r="E907" s="7"/>
      <c r="F907" s="7"/>
      <c r="G907" s="7"/>
      <c r="H907" s="7"/>
      <c r="I907" s="7"/>
      <c r="J907" s="7"/>
      <c r="K907" s="7"/>
      <c r="L907" s="7"/>
      <c r="M907" s="33"/>
      <c r="N907" s="33"/>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34"/>
      <c r="AX907" s="7"/>
      <c r="AY907" s="7"/>
      <c r="AZ907" s="7"/>
      <c r="BA907" s="7"/>
      <c r="BB907" s="7"/>
      <c r="BC907" s="7"/>
      <c r="BD907" s="7"/>
      <c r="BE907" s="7"/>
      <c r="BF907" s="7"/>
      <c r="BG907" s="35"/>
      <c r="BH907" s="7"/>
      <c r="BI907" s="7"/>
      <c r="BJ907" s="7"/>
      <c r="BK907" s="7"/>
      <c r="BL907" s="7"/>
      <c r="BM907" s="36"/>
      <c r="BN907" s="36"/>
      <c r="BO907" s="7"/>
      <c r="BP907" s="7"/>
      <c r="BQ907" s="7"/>
      <c r="BR907" s="7"/>
      <c r="BS907" s="7"/>
      <c r="BT907" s="7"/>
      <c r="BU907" s="7"/>
      <c r="BV907" s="7"/>
      <c r="BW907" s="7"/>
      <c r="BX907" s="7"/>
      <c r="BY907" s="7"/>
      <c r="BZ907" s="7"/>
      <c r="CA907" s="7"/>
      <c r="CB907" s="7"/>
      <c r="CC907" s="7"/>
      <c r="CD907" s="7"/>
      <c r="CE907" s="7"/>
      <c r="CF907" s="7"/>
      <c r="CG907" s="7"/>
      <c r="CH907" s="7"/>
      <c r="CI907" s="7"/>
      <c r="CJ907" s="7"/>
      <c r="CK907" s="7"/>
      <c r="CL907" s="7"/>
      <c r="CM907" s="7"/>
      <c r="CN907" s="7"/>
      <c r="CO907" s="7"/>
      <c r="CP907" s="7"/>
      <c r="CQ907" s="7"/>
      <c r="CR907" s="7"/>
      <c r="CS907" s="7"/>
      <c r="CT907" s="7"/>
      <c r="CU907" s="7"/>
      <c r="CV907" s="7"/>
      <c r="CW907" s="7"/>
      <c r="CX907" s="7"/>
      <c r="CY907" s="7"/>
      <c r="CZ907" s="7"/>
      <c r="DA907" s="7"/>
      <c r="DB907" s="7"/>
      <c r="DC907" s="7"/>
      <c r="DD907" s="7"/>
      <c r="DE907" s="7"/>
      <c r="DF907" s="7"/>
      <c r="DG907" s="7"/>
      <c r="DH907" s="7"/>
      <c r="DI907" s="7"/>
      <c r="DJ907" s="7"/>
      <c r="DK907" s="7"/>
    </row>
    <row r="908">
      <c r="A908" s="7"/>
      <c r="B908" s="7"/>
      <c r="C908" s="7"/>
      <c r="D908" s="7"/>
      <c r="E908" s="7"/>
      <c r="F908" s="7"/>
      <c r="G908" s="7"/>
      <c r="H908" s="7"/>
      <c r="I908" s="7"/>
      <c r="J908" s="7"/>
      <c r="K908" s="7"/>
      <c r="L908" s="7"/>
      <c r="M908" s="33"/>
      <c r="N908" s="33"/>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34"/>
      <c r="AX908" s="7"/>
      <c r="AY908" s="7"/>
      <c r="AZ908" s="7"/>
      <c r="BA908" s="7"/>
      <c r="BB908" s="7"/>
      <c r="BC908" s="7"/>
      <c r="BD908" s="7"/>
      <c r="BE908" s="7"/>
      <c r="BF908" s="7"/>
      <c r="BG908" s="35"/>
      <c r="BH908" s="7"/>
      <c r="BI908" s="7"/>
      <c r="BJ908" s="7"/>
      <c r="BK908" s="7"/>
      <c r="BL908" s="7"/>
      <c r="BM908" s="36"/>
      <c r="BN908" s="36"/>
      <c r="BO908" s="7"/>
      <c r="BP908" s="7"/>
      <c r="BQ908" s="7"/>
      <c r="BR908" s="7"/>
      <c r="BS908" s="7"/>
      <c r="BT908" s="7"/>
      <c r="BU908" s="7"/>
      <c r="BV908" s="7"/>
      <c r="BW908" s="7"/>
      <c r="BX908" s="7"/>
      <c r="BY908" s="7"/>
      <c r="BZ908" s="7"/>
      <c r="CA908" s="7"/>
      <c r="CB908" s="7"/>
      <c r="CC908" s="7"/>
      <c r="CD908" s="7"/>
      <c r="CE908" s="7"/>
      <c r="CF908" s="7"/>
      <c r="CG908" s="7"/>
      <c r="CH908" s="7"/>
      <c r="CI908" s="7"/>
      <c r="CJ908" s="7"/>
      <c r="CK908" s="7"/>
      <c r="CL908" s="7"/>
      <c r="CM908" s="7"/>
      <c r="CN908" s="7"/>
      <c r="CO908" s="7"/>
      <c r="CP908" s="7"/>
      <c r="CQ908" s="7"/>
      <c r="CR908" s="7"/>
      <c r="CS908" s="7"/>
      <c r="CT908" s="7"/>
      <c r="CU908" s="7"/>
      <c r="CV908" s="7"/>
      <c r="CW908" s="7"/>
      <c r="CX908" s="7"/>
      <c r="CY908" s="7"/>
      <c r="CZ908" s="7"/>
      <c r="DA908" s="7"/>
      <c r="DB908" s="7"/>
      <c r="DC908" s="7"/>
      <c r="DD908" s="7"/>
      <c r="DE908" s="7"/>
      <c r="DF908" s="7"/>
      <c r="DG908" s="7"/>
      <c r="DH908" s="7"/>
      <c r="DI908" s="7"/>
      <c r="DJ908" s="7"/>
      <c r="DK908" s="7"/>
    </row>
    <row r="909">
      <c r="A909" s="7"/>
      <c r="B909" s="7"/>
      <c r="C909" s="7"/>
      <c r="D909" s="7"/>
      <c r="E909" s="7"/>
      <c r="F909" s="7"/>
      <c r="G909" s="7"/>
      <c r="H909" s="7"/>
      <c r="I909" s="7"/>
      <c r="J909" s="7"/>
      <c r="K909" s="7"/>
      <c r="L909" s="7"/>
      <c r="M909" s="33"/>
      <c r="N909" s="33"/>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34"/>
      <c r="AX909" s="7"/>
      <c r="AY909" s="7"/>
      <c r="AZ909" s="7"/>
      <c r="BA909" s="7"/>
      <c r="BB909" s="7"/>
      <c r="BC909" s="7"/>
      <c r="BD909" s="7"/>
      <c r="BE909" s="7"/>
      <c r="BF909" s="7"/>
      <c r="BG909" s="35"/>
      <c r="BH909" s="7"/>
      <c r="BI909" s="7"/>
      <c r="BJ909" s="7"/>
      <c r="BK909" s="7"/>
      <c r="BL909" s="7"/>
      <c r="BM909" s="36"/>
      <c r="BN909" s="36"/>
      <c r="BO909" s="7"/>
      <c r="BP909" s="7"/>
      <c r="BQ909" s="7"/>
      <c r="BR909" s="7"/>
      <c r="BS909" s="7"/>
      <c r="BT909" s="7"/>
      <c r="BU909" s="7"/>
      <c r="BV909" s="7"/>
      <c r="BW909" s="7"/>
      <c r="BX909" s="7"/>
      <c r="BY909" s="7"/>
      <c r="BZ909" s="7"/>
      <c r="CA909" s="7"/>
      <c r="CB909" s="7"/>
      <c r="CC909" s="7"/>
      <c r="CD909" s="7"/>
      <c r="CE909" s="7"/>
      <c r="CF909" s="7"/>
      <c r="CG909" s="7"/>
      <c r="CH909" s="7"/>
      <c r="CI909" s="7"/>
      <c r="CJ909" s="7"/>
      <c r="CK909" s="7"/>
      <c r="CL909" s="7"/>
      <c r="CM909" s="7"/>
      <c r="CN909" s="7"/>
      <c r="CO909" s="7"/>
      <c r="CP909" s="7"/>
      <c r="CQ909" s="7"/>
      <c r="CR909" s="7"/>
      <c r="CS909" s="7"/>
      <c r="CT909" s="7"/>
      <c r="CU909" s="7"/>
      <c r="CV909" s="7"/>
      <c r="CW909" s="7"/>
      <c r="CX909" s="7"/>
      <c r="CY909" s="7"/>
      <c r="CZ909" s="7"/>
      <c r="DA909" s="7"/>
      <c r="DB909" s="7"/>
      <c r="DC909" s="7"/>
      <c r="DD909" s="7"/>
      <c r="DE909" s="7"/>
      <c r="DF909" s="7"/>
      <c r="DG909" s="7"/>
      <c r="DH909" s="7"/>
      <c r="DI909" s="7"/>
      <c r="DJ909" s="7"/>
      <c r="DK909" s="7"/>
    </row>
    <row r="910">
      <c r="A910" s="7"/>
      <c r="B910" s="7"/>
      <c r="C910" s="7"/>
      <c r="D910" s="7"/>
      <c r="E910" s="7"/>
      <c r="F910" s="7"/>
      <c r="G910" s="7"/>
      <c r="H910" s="7"/>
      <c r="I910" s="7"/>
      <c r="J910" s="7"/>
      <c r="K910" s="7"/>
      <c r="L910" s="7"/>
      <c r="M910" s="33"/>
      <c r="N910" s="33"/>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34"/>
      <c r="AX910" s="7"/>
      <c r="AY910" s="7"/>
      <c r="AZ910" s="7"/>
      <c r="BA910" s="7"/>
      <c r="BB910" s="7"/>
      <c r="BC910" s="7"/>
      <c r="BD910" s="7"/>
      <c r="BE910" s="7"/>
      <c r="BF910" s="7"/>
      <c r="BG910" s="35"/>
      <c r="BH910" s="7"/>
      <c r="BI910" s="7"/>
      <c r="BJ910" s="7"/>
      <c r="BK910" s="7"/>
      <c r="BL910" s="7"/>
      <c r="BM910" s="36"/>
      <c r="BN910" s="36"/>
      <c r="BO910" s="7"/>
      <c r="BP910" s="7"/>
      <c r="BQ910" s="7"/>
      <c r="BR910" s="7"/>
      <c r="BS910" s="7"/>
      <c r="BT910" s="7"/>
      <c r="BU910" s="7"/>
      <c r="BV910" s="7"/>
      <c r="BW910" s="7"/>
      <c r="BX910" s="7"/>
      <c r="BY910" s="7"/>
      <c r="BZ910" s="7"/>
      <c r="CA910" s="7"/>
      <c r="CB910" s="7"/>
      <c r="CC910" s="7"/>
      <c r="CD910" s="7"/>
      <c r="CE910" s="7"/>
      <c r="CF910" s="7"/>
      <c r="CG910" s="7"/>
      <c r="CH910" s="7"/>
      <c r="CI910" s="7"/>
      <c r="CJ910" s="7"/>
      <c r="CK910" s="7"/>
      <c r="CL910" s="7"/>
      <c r="CM910" s="7"/>
      <c r="CN910" s="7"/>
      <c r="CO910" s="7"/>
      <c r="CP910" s="7"/>
      <c r="CQ910" s="7"/>
      <c r="CR910" s="7"/>
      <c r="CS910" s="7"/>
      <c r="CT910" s="7"/>
      <c r="CU910" s="7"/>
      <c r="CV910" s="7"/>
      <c r="CW910" s="7"/>
      <c r="CX910" s="7"/>
      <c r="CY910" s="7"/>
      <c r="CZ910" s="7"/>
      <c r="DA910" s="7"/>
      <c r="DB910" s="7"/>
      <c r="DC910" s="7"/>
      <c r="DD910" s="7"/>
      <c r="DE910" s="7"/>
      <c r="DF910" s="7"/>
      <c r="DG910" s="7"/>
      <c r="DH910" s="7"/>
      <c r="DI910" s="7"/>
      <c r="DJ910" s="7"/>
      <c r="DK910" s="7"/>
    </row>
    <row r="911">
      <c r="A911" s="7"/>
      <c r="B911" s="7"/>
      <c r="C911" s="7"/>
      <c r="D911" s="7"/>
      <c r="E911" s="7"/>
      <c r="F911" s="7"/>
      <c r="G911" s="7"/>
      <c r="H911" s="7"/>
      <c r="I911" s="7"/>
      <c r="J911" s="7"/>
      <c r="K911" s="7"/>
      <c r="L911" s="7"/>
      <c r="M911" s="33"/>
      <c r="N911" s="33"/>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34"/>
      <c r="AX911" s="7"/>
      <c r="AY911" s="7"/>
      <c r="AZ911" s="7"/>
      <c r="BA911" s="7"/>
      <c r="BB911" s="7"/>
      <c r="BC911" s="7"/>
      <c r="BD911" s="7"/>
      <c r="BE911" s="7"/>
      <c r="BF911" s="7"/>
      <c r="BG911" s="35"/>
      <c r="BH911" s="7"/>
      <c r="BI911" s="7"/>
      <c r="BJ911" s="7"/>
      <c r="BK911" s="7"/>
      <c r="BL911" s="7"/>
      <c r="BM911" s="36"/>
      <c r="BN911" s="36"/>
      <c r="BO911" s="7"/>
      <c r="BP911" s="7"/>
      <c r="BQ911" s="7"/>
      <c r="BR911" s="7"/>
      <c r="BS911" s="7"/>
      <c r="BT911" s="7"/>
      <c r="BU911" s="7"/>
      <c r="BV911" s="7"/>
      <c r="BW911" s="7"/>
      <c r="BX911" s="7"/>
      <c r="BY911" s="7"/>
      <c r="BZ911" s="7"/>
      <c r="CA911" s="7"/>
      <c r="CB911" s="7"/>
      <c r="CC911" s="7"/>
      <c r="CD911" s="7"/>
      <c r="CE911" s="7"/>
      <c r="CF911" s="7"/>
      <c r="CG911" s="7"/>
      <c r="CH911" s="7"/>
      <c r="CI911" s="7"/>
      <c r="CJ911" s="7"/>
      <c r="CK911" s="7"/>
      <c r="CL911" s="7"/>
      <c r="CM911" s="7"/>
      <c r="CN911" s="7"/>
      <c r="CO911" s="7"/>
      <c r="CP911" s="7"/>
      <c r="CQ911" s="7"/>
      <c r="CR911" s="7"/>
      <c r="CS911" s="7"/>
      <c r="CT911" s="7"/>
      <c r="CU911" s="7"/>
      <c r="CV911" s="7"/>
      <c r="CW911" s="7"/>
      <c r="CX911" s="7"/>
      <c r="CY911" s="7"/>
      <c r="CZ911" s="7"/>
      <c r="DA911" s="7"/>
      <c r="DB911" s="7"/>
      <c r="DC911" s="7"/>
      <c r="DD911" s="7"/>
      <c r="DE911" s="7"/>
      <c r="DF911" s="7"/>
      <c r="DG911" s="7"/>
      <c r="DH911" s="7"/>
      <c r="DI911" s="7"/>
      <c r="DJ911" s="7"/>
      <c r="DK911" s="7"/>
    </row>
    <row r="912">
      <c r="A912" s="7"/>
      <c r="B912" s="7"/>
      <c r="C912" s="7"/>
      <c r="D912" s="7"/>
      <c r="E912" s="7"/>
      <c r="F912" s="7"/>
      <c r="G912" s="7"/>
      <c r="H912" s="7"/>
      <c r="I912" s="7"/>
      <c r="J912" s="7"/>
      <c r="K912" s="7"/>
      <c r="L912" s="7"/>
      <c r="M912" s="33"/>
      <c r="N912" s="33"/>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34"/>
      <c r="AX912" s="7"/>
      <c r="AY912" s="7"/>
      <c r="AZ912" s="7"/>
      <c r="BA912" s="7"/>
      <c r="BB912" s="7"/>
      <c r="BC912" s="7"/>
      <c r="BD912" s="7"/>
      <c r="BE912" s="7"/>
      <c r="BF912" s="7"/>
      <c r="BG912" s="35"/>
      <c r="BH912" s="7"/>
      <c r="BI912" s="7"/>
      <c r="BJ912" s="7"/>
      <c r="BK912" s="7"/>
      <c r="BL912" s="7"/>
      <c r="BM912" s="36"/>
      <c r="BN912" s="36"/>
      <c r="BO912" s="7"/>
      <c r="BP912" s="7"/>
      <c r="BQ912" s="7"/>
      <c r="BR912" s="7"/>
      <c r="BS912" s="7"/>
      <c r="BT912" s="7"/>
      <c r="BU912" s="7"/>
      <c r="BV912" s="7"/>
      <c r="BW912" s="7"/>
      <c r="BX912" s="7"/>
      <c r="BY912" s="7"/>
      <c r="BZ912" s="7"/>
      <c r="CA912" s="7"/>
      <c r="CB912" s="7"/>
      <c r="CC912" s="7"/>
      <c r="CD912" s="7"/>
      <c r="CE912" s="7"/>
      <c r="CF912" s="7"/>
      <c r="CG912" s="7"/>
      <c r="CH912" s="7"/>
      <c r="CI912" s="7"/>
      <c r="CJ912" s="7"/>
      <c r="CK912" s="7"/>
      <c r="CL912" s="7"/>
      <c r="CM912" s="7"/>
      <c r="CN912" s="7"/>
      <c r="CO912" s="7"/>
      <c r="CP912" s="7"/>
      <c r="CQ912" s="7"/>
      <c r="CR912" s="7"/>
      <c r="CS912" s="7"/>
      <c r="CT912" s="7"/>
      <c r="CU912" s="7"/>
      <c r="CV912" s="7"/>
      <c r="CW912" s="7"/>
      <c r="CX912" s="7"/>
      <c r="CY912" s="7"/>
      <c r="CZ912" s="7"/>
      <c r="DA912" s="7"/>
      <c r="DB912" s="7"/>
      <c r="DC912" s="7"/>
      <c r="DD912" s="7"/>
      <c r="DE912" s="7"/>
      <c r="DF912" s="7"/>
      <c r="DG912" s="7"/>
      <c r="DH912" s="7"/>
      <c r="DI912" s="7"/>
      <c r="DJ912" s="7"/>
      <c r="DK912" s="7"/>
    </row>
    <row r="913">
      <c r="A913" s="7"/>
      <c r="B913" s="7"/>
      <c r="C913" s="7"/>
      <c r="D913" s="7"/>
      <c r="E913" s="7"/>
      <c r="F913" s="7"/>
      <c r="G913" s="7"/>
      <c r="H913" s="7"/>
      <c r="I913" s="7"/>
      <c r="J913" s="7"/>
      <c r="K913" s="7"/>
      <c r="L913" s="7"/>
      <c r="M913" s="33"/>
      <c r="N913" s="33"/>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34"/>
      <c r="AX913" s="7"/>
      <c r="AY913" s="7"/>
      <c r="AZ913" s="7"/>
      <c r="BA913" s="7"/>
      <c r="BB913" s="7"/>
      <c r="BC913" s="7"/>
      <c r="BD913" s="7"/>
      <c r="BE913" s="7"/>
      <c r="BF913" s="7"/>
      <c r="BG913" s="35"/>
      <c r="BH913" s="7"/>
      <c r="BI913" s="7"/>
      <c r="BJ913" s="7"/>
      <c r="BK913" s="7"/>
      <c r="BL913" s="7"/>
      <c r="BM913" s="36"/>
      <c r="BN913" s="36"/>
      <c r="BO913" s="7"/>
      <c r="BP913" s="7"/>
      <c r="BQ913" s="7"/>
      <c r="BR913" s="7"/>
      <c r="BS913" s="7"/>
      <c r="BT913" s="7"/>
      <c r="BU913" s="7"/>
      <c r="BV913" s="7"/>
      <c r="BW913" s="7"/>
      <c r="BX913" s="7"/>
      <c r="BY913" s="7"/>
      <c r="BZ913" s="7"/>
      <c r="CA913" s="7"/>
      <c r="CB913" s="7"/>
      <c r="CC913" s="7"/>
      <c r="CD913" s="7"/>
      <c r="CE913" s="7"/>
      <c r="CF913" s="7"/>
      <c r="CG913" s="7"/>
      <c r="CH913" s="7"/>
      <c r="CI913" s="7"/>
      <c r="CJ913" s="7"/>
      <c r="CK913" s="7"/>
      <c r="CL913" s="7"/>
      <c r="CM913" s="7"/>
      <c r="CN913" s="7"/>
      <c r="CO913" s="7"/>
      <c r="CP913" s="7"/>
      <c r="CQ913" s="7"/>
      <c r="CR913" s="7"/>
      <c r="CS913" s="7"/>
      <c r="CT913" s="7"/>
      <c r="CU913" s="7"/>
      <c r="CV913" s="7"/>
      <c r="CW913" s="7"/>
      <c r="CX913" s="7"/>
      <c r="CY913" s="7"/>
      <c r="CZ913" s="7"/>
      <c r="DA913" s="7"/>
      <c r="DB913" s="7"/>
      <c r="DC913" s="7"/>
      <c r="DD913" s="7"/>
      <c r="DE913" s="7"/>
      <c r="DF913" s="7"/>
      <c r="DG913" s="7"/>
      <c r="DH913" s="7"/>
      <c r="DI913" s="7"/>
      <c r="DJ913" s="7"/>
      <c r="DK913" s="7"/>
    </row>
    <row r="914">
      <c r="A914" s="7"/>
      <c r="B914" s="7"/>
      <c r="C914" s="7"/>
      <c r="D914" s="7"/>
      <c r="E914" s="7"/>
      <c r="F914" s="7"/>
      <c r="G914" s="7"/>
      <c r="H914" s="7"/>
      <c r="I914" s="7"/>
      <c r="J914" s="7"/>
      <c r="K914" s="7"/>
      <c r="L914" s="7"/>
      <c r="M914" s="33"/>
      <c r="N914" s="33"/>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34"/>
      <c r="AX914" s="7"/>
      <c r="AY914" s="7"/>
      <c r="AZ914" s="7"/>
      <c r="BA914" s="7"/>
      <c r="BB914" s="7"/>
      <c r="BC914" s="7"/>
      <c r="BD914" s="7"/>
      <c r="BE914" s="7"/>
      <c r="BF914" s="7"/>
      <c r="BG914" s="35"/>
      <c r="BH914" s="7"/>
      <c r="BI914" s="7"/>
      <c r="BJ914" s="7"/>
      <c r="BK914" s="7"/>
      <c r="BL914" s="7"/>
      <c r="BM914" s="36"/>
      <c r="BN914" s="36"/>
      <c r="BO914" s="7"/>
      <c r="BP914" s="7"/>
      <c r="BQ914" s="7"/>
      <c r="BR914" s="7"/>
      <c r="BS914" s="7"/>
      <c r="BT914" s="7"/>
      <c r="BU914" s="7"/>
      <c r="BV914" s="7"/>
      <c r="BW914" s="7"/>
      <c r="BX914" s="7"/>
      <c r="BY914" s="7"/>
      <c r="BZ914" s="7"/>
      <c r="CA914" s="7"/>
      <c r="CB914" s="7"/>
      <c r="CC914" s="7"/>
      <c r="CD914" s="7"/>
      <c r="CE914" s="7"/>
      <c r="CF914" s="7"/>
      <c r="CG914" s="7"/>
      <c r="CH914" s="7"/>
      <c r="CI914" s="7"/>
      <c r="CJ914" s="7"/>
      <c r="CK914" s="7"/>
      <c r="CL914" s="7"/>
      <c r="CM914" s="7"/>
      <c r="CN914" s="7"/>
      <c r="CO914" s="7"/>
      <c r="CP914" s="7"/>
      <c r="CQ914" s="7"/>
      <c r="CR914" s="7"/>
      <c r="CS914" s="7"/>
      <c r="CT914" s="7"/>
      <c r="CU914" s="7"/>
      <c r="CV914" s="7"/>
      <c r="CW914" s="7"/>
      <c r="CX914" s="7"/>
      <c r="CY914" s="7"/>
      <c r="CZ914" s="7"/>
      <c r="DA914" s="7"/>
      <c r="DB914" s="7"/>
      <c r="DC914" s="7"/>
      <c r="DD914" s="7"/>
      <c r="DE914" s="7"/>
      <c r="DF914" s="7"/>
      <c r="DG914" s="7"/>
      <c r="DH914" s="7"/>
      <c r="DI914" s="7"/>
      <c r="DJ914" s="7"/>
      <c r="DK914" s="7"/>
    </row>
    <row r="915">
      <c r="A915" s="7"/>
      <c r="B915" s="7"/>
      <c r="C915" s="7"/>
      <c r="D915" s="7"/>
      <c r="E915" s="7"/>
      <c r="F915" s="7"/>
      <c r="G915" s="7"/>
      <c r="H915" s="7"/>
      <c r="I915" s="7"/>
      <c r="J915" s="7"/>
      <c r="K915" s="7"/>
      <c r="L915" s="7"/>
      <c r="M915" s="33"/>
      <c r="N915" s="33"/>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34"/>
      <c r="AX915" s="7"/>
      <c r="AY915" s="7"/>
      <c r="AZ915" s="7"/>
      <c r="BA915" s="7"/>
      <c r="BB915" s="7"/>
      <c r="BC915" s="7"/>
      <c r="BD915" s="7"/>
      <c r="BE915" s="7"/>
      <c r="BF915" s="7"/>
      <c r="BG915" s="35"/>
      <c r="BH915" s="7"/>
      <c r="BI915" s="7"/>
      <c r="BJ915" s="7"/>
      <c r="BK915" s="7"/>
      <c r="BL915" s="7"/>
      <c r="BM915" s="36"/>
      <c r="BN915" s="36"/>
      <c r="BO915" s="7"/>
      <c r="BP915" s="7"/>
      <c r="BQ915" s="7"/>
      <c r="BR915" s="7"/>
      <c r="BS915" s="7"/>
      <c r="BT915" s="7"/>
      <c r="BU915" s="7"/>
      <c r="BV915" s="7"/>
      <c r="BW915" s="7"/>
      <c r="BX915" s="7"/>
      <c r="BY915" s="7"/>
      <c r="BZ915" s="7"/>
      <c r="CA915" s="7"/>
      <c r="CB915" s="7"/>
      <c r="CC915" s="7"/>
      <c r="CD915" s="7"/>
      <c r="CE915" s="7"/>
      <c r="CF915" s="7"/>
      <c r="CG915" s="7"/>
      <c r="CH915" s="7"/>
      <c r="CI915" s="7"/>
      <c r="CJ915" s="7"/>
      <c r="CK915" s="7"/>
      <c r="CL915" s="7"/>
      <c r="CM915" s="7"/>
      <c r="CN915" s="7"/>
      <c r="CO915" s="7"/>
      <c r="CP915" s="7"/>
      <c r="CQ915" s="7"/>
      <c r="CR915" s="7"/>
      <c r="CS915" s="7"/>
      <c r="CT915" s="7"/>
      <c r="CU915" s="7"/>
      <c r="CV915" s="7"/>
      <c r="CW915" s="7"/>
      <c r="CX915" s="7"/>
      <c r="CY915" s="7"/>
      <c r="CZ915" s="7"/>
      <c r="DA915" s="7"/>
      <c r="DB915" s="7"/>
      <c r="DC915" s="7"/>
      <c r="DD915" s="7"/>
      <c r="DE915" s="7"/>
      <c r="DF915" s="7"/>
      <c r="DG915" s="7"/>
      <c r="DH915" s="7"/>
      <c r="DI915" s="7"/>
      <c r="DJ915" s="7"/>
      <c r="DK915" s="7"/>
    </row>
    <row r="916">
      <c r="A916" s="7"/>
      <c r="B916" s="7"/>
      <c r="C916" s="7"/>
      <c r="D916" s="7"/>
      <c r="E916" s="7"/>
      <c r="F916" s="7"/>
      <c r="G916" s="7"/>
      <c r="H916" s="7"/>
      <c r="I916" s="7"/>
      <c r="J916" s="7"/>
      <c r="K916" s="7"/>
      <c r="L916" s="7"/>
      <c r="M916" s="33"/>
      <c r="N916" s="33"/>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34"/>
      <c r="AX916" s="7"/>
      <c r="AY916" s="7"/>
      <c r="AZ916" s="7"/>
      <c r="BA916" s="7"/>
      <c r="BB916" s="7"/>
      <c r="BC916" s="7"/>
      <c r="BD916" s="7"/>
      <c r="BE916" s="7"/>
      <c r="BF916" s="7"/>
      <c r="BG916" s="35"/>
      <c r="BH916" s="7"/>
      <c r="BI916" s="7"/>
      <c r="BJ916" s="7"/>
      <c r="BK916" s="7"/>
      <c r="BL916" s="7"/>
      <c r="BM916" s="36"/>
      <c r="BN916" s="36"/>
      <c r="BO916" s="7"/>
      <c r="BP916" s="7"/>
      <c r="BQ916" s="7"/>
      <c r="BR916" s="7"/>
      <c r="BS916" s="7"/>
      <c r="BT916" s="7"/>
      <c r="BU916" s="7"/>
      <c r="BV916" s="7"/>
      <c r="BW916" s="7"/>
      <c r="BX916" s="7"/>
      <c r="BY916" s="7"/>
      <c r="BZ916" s="7"/>
      <c r="CA916" s="7"/>
      <c r="CB916" s="7"/>
      <c r="CC916" s="7"/>
      <c r="CD916" s="7"/>
      <c r="CE916" s="7"/>
      <c r="CF916" s="7"/>
      <c r="CG916" s="7"/>
      <c r="CH916" s="7"/>
      <c r="CI916" s="7"/>
      <c r="CJ916" s="7"/>
      <c r="CK916" s="7"/>
      <c r="CL916" s="7"/>
      <c r="CM916" s="7"/>
      <c r="CN916" s="7"/>
      <c r="CO916" s="7"/>
      <c r="CP916" s="7"/>
      <c r="CQ916" s="7"/>
      <c r="CR916" s="7"/>
      <c r="CS916" s="7"/>
      <c r="CT916" s="7"/>
      <c r="CU916" s="7"/>
      <c r="CV916" s="7"/>
      <c r="CW916" s="7"/>
      <c r="CX916" s="7"/>
      <c r="CY916" s="7"/>
      <c r="CZ916" s="7"/>
      <c r="DA916" s="7"/>
      <c r="DB916" s="7"/>
      <c r="DC916" s="7"/>
      <c r="DD916" s="7"/>
      <c r="DE916" s="7"/>
      <c r="DF916" s="7"/>
      <c r="DG916" s="7"/>
      <c r="DH916" s="7"/>
      <c r="DI916" s="7"/>
      <c r="DJ916" s="7"/>
      <c r="DK916" s="7"/>
    </row>
    <row r="917">
      <c r="A917" s="7"/>
      <c r="B917" s="7"/>
      <c r="C917" s="7"/>
      <c r="D917" s="7"/>
      <c r="E917" s="7"/>
      <c r="F917" s="7"/>
      <c r="G917" s="7"/>
      <c r="H917" s="7"/>
      <c r="I917" s="7"/>
      <c r="J917" s="7"/>
      <c r="K917" s="7"/>
      <c r="L917" s="7"/>
      <c r="M917" s="33"/>
      <c r="N917" s="33"/>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34"/>
      <c r="AX917" s="7"/>
      <c r="AY917" s="7"/>
      <c r="AZ917" s="7"/>
      <c r="BA917" s="7"/>
      <c r="BB917" s="7"/>
      <c r="BC917" s="7"/>
      <c r="BD917" s="7"/>
      <c r="BE917" s="7"/>
      <c r="BF917" s="7"/>
      <c r="BG917" s="35"/>
      <c r="BH917" s="7"/>
      <c r="BI917" s="7"/>
      <c r="BJ917" s="7"/>
      <c r="BK917" s="7"/>
      <c r="BL917" s="7"/>
      <c r="BM917" s="36"/>
      <c r="BN917" s="36"/>
      <c r="BO917" s="7"/>
      <c r="BP917" s="7"/>
      <c r="BQ917" s="7"/>
      <c r="BR917" s="7"/>
      <c r="BS917" s="7"/>
      <c r="BT917" s="7"/>
      <c r="BU917" s="7"/>
      <c r="BV917" s="7"/>
      <c r="BW917" s="7"/>
      <c r="BX917" s="7"/>
      <c r="BY917" s="7"/>
      <c r="BZ917" s="7"/>
      <c r="CA917" s="7"/>
      <c r="CB917" s="7"/>
      <c r="CC917" s="7"/>
      <c r="CD917" s="7"/>
      <c r="CE917" s="7"/>
      <c r="CF917" s="7"/>
      <c r="CG917" s="7"/>
      <c r="CH917" s="7"/>
      <c r="CI917" s="7"/>
      <c r="CJ917" s="7"/>
      <c r="CK917" s="7"/>
      <c r="CL917" s="7"/>
      <c r="CM917" s="7"/>
      <c r="CN917" s="7"/>
      <c r="CO917" s="7"/>
      <c r="CP917" s="7"/>
      <c r="CQ917" s="7"/>
      <c r="CR917" s="7"/>
      <c r="CS917" s="7"/>
      <c r="CT917" s="7"/>
      <c r="CU917" s="7"/>
      <c r="CV917" s="7"/>
      <c r="CW917" s="7"/>
      <c r="CX917" s="7"/>
      <c r="CY917" s="7"/>
      <c r="CZ917" s="7"/>
      <c r="DA917" s="7"/>
      <c r="DB917" s="7"/>
      <c r="DC917" s="7"/>
      <c r="DD917" s="7"/>
      <c r="DE917" s="7"/>
      <c r="DF917" s="7"/>
      <c r="DG917" s="7"/>
      <c r="DH917" s="7"/>
      <c r="DI917" s="7"/>
      <c r="DJ917" s="7"/>
      <c r="DK917" s="7"/>
    </row>
    <row r="918">
      <c r="A918" s="7"/>
      <c r="B918" s="7"/>
      <c r="C918" s="7"/>
      <c r="D918" s="7"/>
      <c r="E918" s="7"/>
      <c r="F918" s="7"/>
      <c r="G918" s="7"/>
      <c r="H918" s="7"/>
      <c r="I918" s="7"/>
      <c r="J918" s="7"/>
      <c r="K918" s="7"/>
      <c r="L918" s="7"/>
      <c r="M918" s="33"/>
      <c r="N918" s="33"/>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34"/>
      <c r="AX918" s="7"/>
      <c r="AY918" s="7"/>
      <c r="AZ918" s="7"/>
      <c r="BA918" s="7"/>
      <c r="BB918" s="7"/>
      <c r="BC918" s="7"/>
      <c r="BD918" s="7"/>
      <c r="BE918" s="7"/>
      <c r="BF918" s="7"/>
      <c r="BG918" s="35"/>
      <c r="BH918" s="7"/>
      <c r="BI918" s="7"/>
      <c r="BJ918" s="7"/>
      <c r="BK918" s="7"/>
      <c r="BL918" s="7"/>
      <c r="BM918" s="36"/>
      <c r="BN918" s="36"/>
      <c r="BO918" s="7"/>
      <c r="BP918" s="7"/>
      <c r="BQ918" s="7"/>
      <c r="BR918" s="7"/>
      <c r="BS918" s="7"/>
      <c r="BT918" s="7"/>
      <c r="BU918" s="7"/>
      <c r="BV918" s="7"/>
      <c r="BW918" s="7"/>
      <c r="BX918" s="7"/>
      <c r="BY918" s="7"/>
      <c r="BZ918" s="7"/>
      <c r="CA918" s="7"/>
      <c r="CB918" s="7"/>
      <c r="CC918" s="7"/>
      <c r="CD918" s="7"/>
      <c r="CE918" s="7"/>
      <c r="CF918" s="7"/>
      <c r="CG918" s="7"/>
      <c r="CH918" s="7"/>
      <c r="CI918" s="7"/>
      <c r="CJ918" s="7"/>
      <c r="CK918" s="7"/>
      <c r="CL918" s="7"/>
      <c r="CM918" s="7"/>
      <c r="CN918" s="7"/>
      <c r="CO918" s="7"/>
      <c r="CP918" s="7"/>
      <c r="CQ918" s="7"/>
      <c r="CR918" s="7"/>
      <c r="CS918" s="7"/>
      <c r="CT918" s="7"/>
      <c r="CU918" s="7"/>
      <c r="CV918" s="7"/>
      <c r="CW918" s="7"/>
      <c r="CX918" s="7"/>
      <c r="CY918" s="7"/>
      <c r="CZ918" s="7"/>
      <c r="DA918" s="7"/>
      <c r="DB918" s="7"/>
      <c r="DC918" s="7"/>
      <c r="DD918" s="7"/>
      <c r="DE918" s="7"/>
      <c r="DF918" s="7"/>
      <c r="DG918" s="7"/>
      <c r="DH918" s="7"/>
      <c r="DI918" s="7"/>
      <c r="DJ918" s="7"/>
      <c r="DK918" s="7"/>
    </row>
    <row r="919">
      <c r="A919" s="7"/>
      <c r="B919" s="7"/>
      <c r="C919" s="7"/>
      <c r="D919" s="7"/>
      <c r="E919" s="7"/>
      <c r="F919" s="7"/>
      <c r="G919" s="7"/>
      <c r="H919" s="7"/>
      <c r="I919" s="7"/>
      <c r="J919" s="7"/>
      <c r="K919" s="7"/>
      <c r="L919" s="7"/>
      <c r="M919" s="33"/>
      <c r="N919" s="33"/>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34"/>
      <c r="AX919" s="7"/>
      <c r="AY919" s="7"/>
      <c r="AZ919" s="7"/>
      <c r="BA919" s="7"/>
      <c r="BB919" s="7"/>
      <c r="BC919" s="7"/>
      <c r="BD919" s="7"/>
      <c r="BE919" s="7"/>
      <c r="BF919" s="7"/>
      <c r="BG919" s="35"/>
      <c r="BH919" s="7"/>
      <c r="BI919" s="7"/>
      <c r="BJ919" s="7"/>
      <c r="BK919" s="7"/>
      <c r="BL919" s="7"/>
      <c r="BM919" s="36"/>
      <c r="BN919" s="36"/>
      <c r="BO919" s="7"/>
      <c r="BP919" s="7"/>
      <c r="BQ919" s="7"/>
      <c r="BR919" s="7"/>
      <c r="BS919" s="7"/>
      <c r="BT919" s="7"/>
      <c r="BU919" s="7"/>
      <c r="BV919" s="7"/>
      <c r="BW919" s="7"/>
      <c r="BX919" s="7"/>
      <c r="BY919" s="7"/>
      <c r="BZ919" s="7"/>
      <c r="CA919" s="7"/>
      <c r="CB919" s="7"/>
      <c r="CC919" s="7"/>
      <c r="CD919" s="7"/>
      <c r="CE919" s="7"/>
      <c r="CF919" s="7"/>
      <c r="CG919" s="7"/>
      <c r="CH919" s="7"/>
      <c r="CI919" s="7"/>
      <c r="CJ919" s="7"/>
      <c r="CK919" s="7"/>
      <c r="CL919" s="7"/>
      <c r="CM919" s="7"/>
      <c r="CN919" s="7"/>
      <c r="CO919" s="7"/>
      <c r="CP919" s="7"/>
      <c r="CQ919" s="7"/>
      <c r="CR919" s="7"/>
      <c r="CS919" s="7"/>
      <c r="CT919" s="7"/>
      <c r="CU919" s="7"/>
      <c r="CV919" s="7"/>
      <c r="CW919" s="7"/>
      <c r="CX919" s="7"/>
      <c r="CY919" s="7"/>
      <c r="CZ919" s="7"/>
      <c r="DA919" s="7"/>
      <c r="DB919" s="7"/>
      <c r="DC919" s="7"/>
      <c r="DD919" s="7"/>
      <c r="DE919" s="7"/>
      <c r="DF919" s="7"/>
      <c r="DG919" s="7"/>
      <c r="DH919" s="7"/>
      <c r="DI919" s="7"/>
      <c r="DJ919" s="7"/>
      <c r="DK919" s="7"/>
    </row>
    <row r="920">
      <c r="A920" s="7"/>
      <c r="B920" s="7"/>
      <c r="C920" s="7"/>
      <c r="D920" s="7"/>
      <c r="E920" s="7"/>
      <c r="F920" s="7"/>
      <c r="G920" s="7"/>
      <c r="H920" s="7"/>
      <c r="I920" s="7"/>
      <c r="J920" s="7"/>
      <c r="K920" s="7"/>
      <c r="L920" s="7"/>
      <c r="M920" s="33"/>
      <c r="N920" s="33"/>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34"/>
      <c r="AX920" s="7"/>
      <c r="AY920" s="7"/>
      <c r="AZ920" s="7"/>
      <c r="BA920" s="7"/>
      <c r="BB920" s="7"/>
      <c r="BC920" s="7"/>
      <c r="BD920" s="7"/>
      <c r="BE920" s="7"/>
      <c r="BF920" s="7"/>
      <c r="BG920" s="35"/>
      <c r="BH920" s="7"/>
      <c r="BI920" s="7"/>
      <c r="BJ920" s="7"/>
      <c r="BK920" s="7"/>
      <c r="BL920" s="7"/>
      <c r="BM920" s="36"/>
      <c r="BN920" s="36"/>
      <c r="BO920" s="7"/>
      <c r="BP920" s="7"/>
      <c r="BQ920" s="7"/>
      <c r="BR920" s="7"/>
      <c r="BS920" s="7"/>
      <c r="BT920" s="7"/>
      <c r="BU920" s="7"/>
      <c r="BV920" s="7"/>
      <c r="BW920" s="7"/>
      <c r="BX920" s="7"/>
      <c r="BY920" s="7"/>
      <c r="BZ920" s="7"/>
      <c r="CA920" s="7"/>
      <c r="CB920" s="7"/>
      <c r="CC920" s="7"/>
      <c r="CD920" s="7"/>
      <c r="CE920" s="7"/>
      <c r="CF920" s="7"/>
      <c r="CG920" s="7"/>
      <c r="CH920" s="7"/>
      <c r="CI920" s="7"/>
      <c r="CJ920" s="7"/>
      <c r="CK920" s="7"/>
      <c r="CL920" s="7"/>
      <c r="CM920" s="7"/>
      <c r="CN920" s="7"/>
      <c r="CO920" s="7"/>
      <c r="CP920" s="7"/>
      <c r="CQ920" s="7"/>
      <c r="CR920" s="7"/>
      <c r="CS920" s="7"/>
      <c r="CT920" s="7"/>
      <c r="CU920" s="7"/>
      <c r="CV920" s="7"/>
      <c r="CW920" s="7"/>
      <c r="CX920" s="7"/>
      <c r="CY920" s="7"/>
      <c r="CZ920" s="7"/>
      <c r="DA920" s="7"/>
      <c r="DB920" s="7"/>
      <c r="DC920" s="7"/>
      <c r="DD920" s="7"/>
      <c r="DE920" s="7"/>
      <c r="DF920" s="7"/>
      <c r="DG920" s="7"/>
      <c r="DH920" s="7"/>
      <c r="DI920" s="7"/>
      <c r="DJ920" s="7"/>
      <c r="DK920" s="7"/>
    </row>
    <row r="921">
      <c r="A921" s="7"/>
      <c r="B921" s="7"/>
      <c r="C921" s="7"/>
      <c r="D921" s="7"/>
      <c r="E921" s="7"/>
      <c r="F921" s="7"/>
      <c r="G921" s="7"/>
      <c r="H921" s="7"/>
      <c r="I921" s="7"/>
      <c r="J921" s="7"/>
      <c r="K921" s="7"/>
      <c r="L921" s="7"/>
      <c r="M921" s="33"/>
      <c r="N921" s="33"/>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34"/>
      <c r="AX921" s="7"/>
      <c r="AY921" s="7"/>
      <c r="AZ921" s="7"/>
      <c r="BA921" s="7"/>
      <c r="BB921" s="7"/>
      <c r="BC921" s="7"/>
      <c r="BD921" s="7"/>
      <c r="BE921" s="7"/>
      <c r="BF921" s="7"/>
      <c r="BG921" s="35"/>
      <c r="BH921" s="7"/>
      <c r="BI921" s="7"/>
      <c r="BJ921" s="7"/>
      <c r="BK921" s="7"/>
      <c r="BL921" s="7"/>
      <c r="BM921" s="36"/>
      <c r="BN921" s="36"/>
      <c r="BO921" s="7"/>
      <c r="BP921" s="7"/>
      <c r="BQ921" s="7"/>
      <c r="BR921" s="7"/>
      <c r="BS921" s="7"/>
      <c r="BT921" s="7"/>
      <c r="BU921" s="7"/>
      <c r="BV921" s="7"/>
      <c r="BW921" s="7"/>
      <c r="BX921" s="7"/>
      <c r="BY921" s="7"/>
      <c r="BZ921" s="7"/>
      <c r="CA921" s="7"/>
      <c r="CB921" s="7"/>
      <c r="CC921" s="7"/>
      <c r="CD921" s="7"/>
      <c r="CE921" s="7"/>
      <c r="CF921" s="7"/>
      <c r="CG921" s="7"/>
      <c r="CH921" s="7"/>
      <c r="CI921" s="7"/>
      <c r="CJ921" s="7"/>
      <c r="CK921" s="7"/>
      <c r="CL921" s="7"/>
      <c r="CM921" s="7"/>
      <c r="CN921" s="7"/>
      <c r="CO921" s="7"/>
      <c r="CP921" s="7"/>
      <c r="CQ921" s="7"/>
      <c r="CR921" s="7"/>
      <c r="CS921" s="7"/>
      <c r="CT921" s="7"/>
      <c r="CU921" s="7"/>
      <c r="CV921" s="7"/>
      <c r="CW921" s="7"/>
      <c r="CX921" s="7"/>
      <c r="CY921" s="7"/>
      <c r="CZ921" s="7"/>
      <c r="DA921" s="7"/>
      <c r="DB921" s="7"/>
      <c r="DC921" s="7"/>
      <c r="DD921" s="7"/>
      <c r="DE921" s="7"/>
      <c r="DF921" s="7"/>
      <c r="DG921" s="7"/>
      <c r="DH921" s="7"/>
      <c r="DI921" s="7"/>
      <c r="DJ921" s="7"/>
      <c r="DK921" s="7"/>
    </row>
    <row r="922">
      <c r="A922" s="7"/>
      <c r="B922" s="7"/>
      <c r="C922" s="7"/>
      <c r="D922" s="7"/>
      <c r="E922" s="7"/>
      <c r="F922" s="7"/>
      <c r="G922" s="7"/>
      <c r="H922" s="7"/>
      <c r="I922" s="7"/>
      <c r="J922" s="7"/>
      <c r="K922" s="7"/>
      <c r="L922" s="7"/>
      <c r="M922" s="33"/>
      <c r="N922" s="33"/>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34"/>
      <c r="AX922" s="7"/>
      <c r="AY922" s="7"/>
      <c r="AZ922" s="7"/>
      <c r="BA922" s="7"/>
      <c r="BB922" s="7"/>
      <c r="BC922" s="7"/>
      <c r="BD922" s="7"/>
      <c r="BE922" s="7"/>
      <c r="BF922" s="7"/>
      <c r="BG922" s="35"/>
      <c r="BH922" s="7"/>
      <c r="BI922" s="7"/>
      <c r="BJ922" s="7"/>
      <c r="BK922" s="7"/>
      <c r="BL922" s="7"/>
      <c r="BM922" s="36"/>
      <c r="BN922" s="36"/>
      <c r="BO922" s="7"/>
      <c r="BP922" s="7"/>
      <c r="BQ922" s="7"/>
      <c r="BR922" s="7"/>
      <c r="BS922" s="7"/>
      <c r="BT922" s="7"/>
      <c r="BU922" s="7"/>
      <c r="BV922" s="7"/>
      <c r="BW922" s="7"/>
      <c r="BX922" s="7"/>
      <c r="BY922" s="7"/>
      <c r="BZ922" s="7"/>
      <c r="CA922" s="7"/>
      <c r="CB922" s="7"/>
      <c r="CC922" s="7"/>
      <c r="CD922" s="7"/>
      <c r="CE922" s="7"/>
      <c r="CF922" s="7"/>
      <c r="CG922" s="7"/>
      <c r="CH922" s="7"/>
      <c r="CI922" s="7"/>
      <c r="CJ922" s="7"/>
      <c r="CK922" s="7"/>
      <c r="CL922" s="7"/>
      <c r="CM922" s="7"/>
      <c r="CN922" s="7"/>
      <c r="CO922" s="7"/>
      <c r="CP922" s="7"/>
      <c r="CQ922" s="7"/>
      <c r="CR922" s="7"/>
      <c r="CS922" s="7"/>
      <c r="CT922" s="7"/>
      <c r="CU922" s="7"/>
      <c r="CV922" s="7"/>
      <c r="CW922" s="7"/>
      <c r="CX922" s="7"/>
      <c r="CY922" s="7"/>
      <c r="CZ922" s="7"/>
      <c r="DA922" s="7"/>
      <c r="DB922" s="7"/>
      <c r="DC922" s="7"/>
      <c r="DD922" s="7"/>
      <c r="DE922" s="7"/>
      <c r="DF922" s="7"/>
      <c r="DG922" s="7"/>
      <c r="DH922" s="7"/>
      <c r="DI922" s="7"/>
      <c r="DJ922" s="7"/>
      <c r="DK922" s="7"/>
    </row>
    <row r="923">
      <c r="A923" s="7"/>
      <c r="B923" s="7"/>
      <c r="C923" s="7"/>
      <c r="D923" s="7"/>
      <c r="E923" s="7"/>
      <c r="F923" s="7"/>
      <c r="G923" s="7"/>
      <c r="H923" s="7"/>
      <c r="I923" s="7"/>
      <c r="J923" s="7"/>
      <c r="K923" s="7"/>
      <c r="L923" s="7"/>
      <c r="M923" s="33"/>
      <c r="N923" s="33"/>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34"/>
      <c r="AX923" s="7"/>
      <c r="AY923" s="7"/>
      <c r="AZ923" s="7"/>
      <c r="BA923" s="7"/>
      <c r="BB923" s="7"/>
      <c r="BC923" s="7"/>
      <c r="BD923" s="7"/>
      <c r="BE923" s="7"/>
      <c r="BF923" s="7"/>
      <c r="BG923" s="35"/>
      <c r="BH923" s="7"/>
      <c r="BI923" s="7"/>
      <c r="BJ923" s="7"/>
      <c r="BK923" s="7"/>
      <c r="BL923" s="7"/>
      <c r="BM923" s="36"/>
      <c r="BN923" s="36"/>
      <c r="BO923" s="7"/>
      <c r="BP923" s="7"/>
      <c r="BQ923" s="7"/>
      <c r="BR923" s="7"/>
      <c r="BS923" s="7"/>
      <c r="BT923" s="7"/>
      <c r="BU923" s="7"/>
      <c r="BV923" s="7"/>
      <c r="BW923" s="7"/>
      <c r="BX923" s="7"/>
      <c r="BY923" s="7"/>
      <c r="BZ923" s="7"/>
      <c r="CA923" s="7"/>
      <c r="CB923" s="7"/>
      <c r="CC923" s="7"/>
      <c r="CD923" s="7"/>
      <c r="CE923" s="7"/>
      <c r="CF923" s="7"/>
      <c r="CG923" s="7"/>
      <c r="CH923" s="7"/>
      <c r="CI923" s="7"/>
      <c r="CJ923" s="7"/>
      <c r="CK923" s="7"/>
      <c r="CL923" s="7"/>
      <c r="CM923" s="7"/>
      <c r="CN923" s="7"/>
      <c r="CO923" s="7"/>
      <c r="CP923" s="7"/>
      <c r="CQ923" s="7"/>
      <c r="CR923" s="7"/>
      <c r="CS923" s="7"/>
      <c r="CT923" s="7"/>
      <c r="CU923" s="7"/>
      <c r="CV923" s="7"/>
      <c r="CW923" s="7"/>
      <c r="CX923" s="7"/>
      <c r="CY923" s="7"/>
      <c r="CZ923" s="7"/>
      <c r="DA923" s="7"/>
      <c r="DB923" s="7"/>
      <c r="DC923" s="7"/>
      <c r="DD923" s="7"/>
      <c r="DE923" s="7"/>
      <c r="DF923" s="7"/>
      <c r="DG923" s="7"/>
      <c r="DH923" s="7"/>
      <c r="DI923" s="7"/>
      <c r="DJ923" s="7"/>
      <c r="DK923" s="7"/>
    </row>
    <row r="924">
      <c r="A924" s="7"/>
      <c r="B924" s="7"/>
      <c r="C924" s="7"/>
      <c r="D924" s="7"/>
      <c r="E924" s="7"/>
      <c r="F924" s="7"/>
      <c r="G924" s="7"/>
      <c r="H924" s="7"/>
      <c r="I924" s="7"/>
      <c r="J924" s="7"/>
      <c r="K924" s="7"/>
      <c r="L924" s="7"/>
      <c r="M924" s="33"/>
      <c r="N924" s="33"/>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34"/>
      <c r="AX924" s="7"/>
      <c r="AY924" s="7"/>
      <c r="AZ924" s="7"/>
      <c r="BA924" s="7"/>
      <c r="BB924" s="7"/>
      <c r="BC924" s="7"/>
      <c r="BD924" s="7"/>
      <c r="BE924" s="7"/>
      <c r="BF924" s="7"/>
      <c r="BG924" s="35"/>
      <c r="BH924" s="7"/>
      <c r="BI924" s="7"/>
      <c r="BJ924" s="7"/>
      <c r="BK924" s="7"/>
      <c r="BL924" s="7"/>
      <c r="BM924" s="36"/>
      <c r="BN924" s="36"/>
      <c r="BO924" s="7"/>
      <c r="BP924" s="7"/>
      <c r="BQ924" s="7"/>
      <c r="BR924" s="7"/>
      <c r="BS924" s="7"/>
      <c r="BT924" s="7"/>
      <c r="BU924" s="7"/>
      <c r="BV924" s="7"/>
      <c r="BW924" s="7"/>
      <c r="BX924" s="7"/>
      <c r="BY924" s="7"/>
      <c r="BZ924" s="7"/>
      <c r="CA924" s="7"/>
      <c r="CB924" s="7"/>
      <c r="CC924" s="7"/>
      <c r="CD924" s="7"/>
      <c r="CE924" s="7"/>
      <c r="CF924" s="7"/>
      <c r="CG924" s="7"/>
      <c r="CH924" s="7"/>
      <c r="CI924" s="7"/>
      <c r="CJ924" s="7"/>
      <c r="CK924" s="7"/>
      <c r="CL924" s="7"/>
      <c r="CM924" s="7"/>
      <c r="CN924" s="7"/>
      <c r="CO924" s="7"/>
      <c r="CP924" s="7"/>
      <c r="CQ924" s="7"/>
      <c r="CR924" s="7"/>
      <c r="CS924" s="7"/>
      <c r="CT924" s="7"/>
      <c r="CU924" s="7"/>
      <c r="CV924" s="7"/>
      <c r="CW924" s="7"/>
      <c r="CX924" s="7"/>
      <c r="CY924" s="7"/>
      <c r="CZ924" s="7"/>
      <c r="DA924" s="7"/>
      <c r="DB924" s="7"/>
      <c r="DC924" s="7"/>
      <c r="DD924" s="7"/>
      <c r="DE924" s="7"/>
      <c r="DF924" s="7"/>
      <c r="DG924" s="7"/>
      <c r="DH924" s="7"/>
      <c r="DI924" s="7"/>
      <c r="DJ924" s="7"/>
      <c r="DK924" s="7"/>
    </row>
    <row r="925">
      <c r="A925" s="7"/>
      <c r="B925" s="7"/>
      <c r="C925" s="7"/>
      <c r="D925" s="7"/>
      <c r="E925" s="7"/>
      <c r="F925" s="7"/>
      <c r="G925" s="7"/>
      <c r="H925" s="7"/>
      <c r="I925" s="7"/>
      <c r="J925" s="7"/>
      <c r="K925" s="7"/>
      <c r="L925" s="7"/>
      <c r="M925" s="33"/>
      <c r="N925" s="33"/>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34"/>
      <c r="AX925" s="7"/>
      <c r="AY925" s="7"/>
      <c r="AZ925" s="7"/>
      <c r="BA925" s="7"/>
      <c r="BB925" s="7"/>
      <c r="BC925" s="7"/>
      <c r="BD925" s="7"/>
      <c r="BE925" s="7"/>
      <c r="BF925" s="7"/>
      <c r="BG925" s="35"/>
      <c r="BH925" s="7"/>
      <c r="BI925" s="7"/>
      <c r="BJ925" s="7"/>
      <c r="BK925" s="7"/>
      <c r="BL925" s="7"/>
      <c r="BM925" s="36"/>
      <c r="BN925" s="36"/>
      <c r="BO925" s="7"/>
      <c r="BP925" s="7"/>
      <c r="BQ925" s="7"/>
      <c r="BR925" s="7"/>
      <c r="BS925" s="7"/>
      <c r="BT925" s="7"/>
      <c r="BU925" s="7"/>
      <c r="BV925" s="7"/>
      <c r="BW925" s="7"/>
      <c r="BX925" s="7"/>
      <c r="BY925" s="7"/>
      <c r="BZ925" s="7"/>
      <c r="CA925" s="7"/>
      <c r="CB925" s="7"/>
      <c r="CC925" s="7"/>
      <c r="CD925" s="7"/>
      <c r="CE925" s="7"/>
      <c r="CF925" s="7"/>
      <c r="CG925" s="7"/>
      <c r="CH925" s="7"/>
      <c r="CI925" s="7"/>
      <c r="CJ925" s="7"/>
      <c r="CK925" s="7"/>
      <c r="CL925" s="7"/>
      <c r="CM925" s="7"/>
      <c r="CN925" s="7"/>
      <c r="CO925" s="7"/>
      <c r="CP925" s="7"/>
      <c r="CQ925" s="7"/>
      <c r="CR925" s="7"/>
      <c r="CS925" s="7"/>
      <c r="CT925" s="7"/>
      <c r="CU925" s="7"/>
      <c r="CV925" s="7"/>
      <c r="CW925" s="7"/>
      <c r="CX925" s="7"/>
      <c r="CY925" s="7"/>
      <c r="CZ925" s="7"/>
      <c r="DA925" s="7"/>
      <c r="DB925" s="7"/>
      <c r="DC925" s="7"/>
      <c r="DD925" s="7"/>
      <c r="DE925" s="7"/>
      <c r="DF925" s="7"/>
      <c r="DG925" s="7"/>
      <c r="DH925" s="7"/>
      <c r="DI925" s="7"/>
      <c r="DJ925" s="7"/>
      <c r="DK925" s="7"/>
    </row>
    <row r="926">
      <c r="A926" s="7"/>
      <c r="B926" s="7"/>
      <c r="C926" s="7"/>
      <c r="D926" s="7"/>
      <c r="E926" s="7"/>
      <c r="F926" s="7"/>
      <c r="G926" s="7"/>
      <c r="H926" s="7"/>
      <c r="I926" s="7"/>
      <c r="J926" s="7"/>
      <c r="K926" s="7"/>
      <c r="L926" s="7"/>
      <c r="M926" s="33"/>
      <c r="N926" s="33"/>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34"/>
      <c r="AX926" s="7"/>
      <c r="AY926" s="7"/>
      <c r="AZ926" s="7"/>
      <c r="BA926" s="7"/>
      <c r="BB926" s="7"/>
      <c r="BC926" s="7"/>
      <c r="BD926" s="7"/>
      <c r="BE926" s="7"/>
      <c r="BF926" s="7"/>
      <c r="BG926" s="35"/>
      <c r="BH926" s="7"/>
      <c r="BI926" s="7"/>
      <c r="BJ926" s="7"/>
      <c r="BK926" s="7"/>
      <c r="BL926" s="7"/>
      <c r="BM926" s="36"/>
      <c r="BN926" s="36"/>
      <c r="BO926" s="7"/>
      <c r="BP926" s="7"/>
      <c r="BQ926" s="7"/>
      <c r="BR926" s="7"/>
      <c r="BS926" s="7"/>
      <c r="BT926" s="7"/>
      <c r="BU926" s="7"/>
      <c r="BV926" s="7"/>
      <c r="BW926" s="7"/>
      <c r="BX926" s="7"/>
      <c r="BY926" s="7"/>
      <c r="BZ926" s="7"/>
      <c r="CA926" s="7"/>
      <c r="CB926" s="7"/>
      <c r="CC926" s="7"/>
      <c r="CD926" s="7"/>
      <c r="CE926" s="7"/>
      <c r="CF926" s="7"/>
      <c r="CG926" s="7"/>
      <c r="CH926" s="7"/>
      <c r="CI926" s="7"/>
      <c r="CJ926" s="7"/>
      <c r="CK926" s="7"/>
      <c r="CL926" s="7"/>
      <c r="CM926" s="7"/>
      <c r="CN926" s="7"/>
      <c r="CO926" s="7"/>
      <c r="CP926" s="7"/>
      <c r="CQ926" s="7"/>
      <c r="CR926" s="7"/>
      <c r="CS926" s="7"/>
      <c r="CT926" s="7"/>
      <c r="CU926" s="7"/>
      <c r="CV926" s="7"/>
      <c r="CW926" s="7"/>
      <c r="CX926" s="7"/>
      <c r="CY926" s="7"/>
      <c r="CZ926" s="7"/>
      <c r="DA926" s="7"/>
      <c r="DB926" s="7"/>
      <c r="DC926" s="7"/>
      <c r="DD926" s="7"/>
      <c r="DE926" s="7"/>
      <c r="DF926" s="7"/>
      <c r="DG926" s="7"/>
      <c r="DH926" s="7"/>
      <c r="DI926" s="7"/>
      <c r="DJ926" s="7"/>
      <c r="DK926" s="7"/>
    </row>
    <row r="927">
      <c r="A927" s="7"/>
      <c r="B927" s="7"/>
      <c r="C927" s="7"/>
      <c r="D927" s="7"/>
      <c r="E927" s="7"/>
      <c r="F927" s="7"/>
      <c r="G927" s="7"/>
      <c r="H927" s="7"/>
      <c r="I927" s="7"/>
      <c r="J927" s="7"/>
      <c r="K927" s="7"/>
      <c r="L927" s="7"/>
      <c r="M927" s="33"/>
      <c r="N927" s="33"/>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34"/>
      <c r="AX927" s="7"/>
      <c r="AY927" s="7"/>
      <c r="AZ927" s="7"/>
      <c r="BA927" s="7"/>
      <c r="BB927" s="7"/>
      <c r="BC927" s="7"/>
      <c r="BD927" s="7"/>
      <c r="BE927" s="7"/>
      <c r="BF927" s="7"/>
      <c r="BG927" s="35"/>
      <c r="BH927" s="7"/>
      <c r="BI927" s="7"/>
      <c r="BJ927" s="7"/>
      <c r="BK927" s="7"/>
      <c r="BL927" s="7"/>
      <c r="BM927" s="36"/>
      <c r="BN927" s="36"/>
      <c r="BO927" s="7"/>
      <c r="BP927" s="7"/>
      <c r="BQ927" s="7"/>
      <c r="BR927" s="7"/>
      <c r="BS927" s="7"/>
      <c r="BT927" s="7"/>
      <c r="BU927" s="7"/>
      <c r="BV927" s="7"/>
      <c r="BW927" s="7"/>
      <c r="BX927" s="7"/>
      <c r="BY927" s="7"/>
      <c r="BZ927" s="7"/>
      <c r="CA927" s="7"/>
      <c r="CB927" s="7"/>
      <c r="CC927" s="7"/>
      <c r="CD927" s="7"/>
      <c r="CE927" s="7"/>
      <c r="CF927" s="7"/>
      <c r="CG927" s="7"/>
      <c r="CH927" s="7"/>
      <c r="CI927" s="7"/>
      <c r="CJ927" s="7"/>
      <c r="CK927" s="7"/>
      <c r="CL927" s="7"/>
      <c r="CM927" s="7"/>
      <c r="CN927" s="7"/>
      <c r="CO927" s="7"/>
      <c r="CP927" s="7"/>
      <c r="CQ927" s="7"/>
      <c r="CR927" s="7"/>
      <c r="CS927" s="7"/>
      <c r="CT927" s="7"/>
      <c r="CU927" s="7"/>
      <c r="CV927" s="7"/>
      <c r="CW927" s="7"/>
      <c r="CX927" s="7"/>
      <c r="CY927" s="7"/>
      <c r="CZ927" s="7"/>
      <c r="DA927" s="7"/>
      <c r="DB927" s="7"/>
      <c r="DC927" s="7"/>
      <c r="DD927" s="7"/>
      <c r="DE927" s="7"/>
      <c r="DF927" s="7"/>
      <c r="DG927" s="7"/>
      <c r="DH927" s="7"/>
      <c r="DI927" s="7"/>
      <c r="DJ927" s="7"/>
      <c r="DK927" s="7"/>
    </row>
    <row r="928">
      <c r="A928" s="7"/>
      <c r="B928" s="7"/>
      <c r="C928" s="7"/>
      <c r="D928" s="7"/>
      <c r="E928" s="7"/>
      <c r="F928" s="7"/>
      <c r="G928" s="7"/>
      <c r="H928" s="7"/>
      <c r="I928" s="7"/>
      <c r="J928" s="7"/>
      <c r="K928" s="7"/>
      <c r="L928" s="7"/>
      <c r="M928" s="33"/>
      <c r="N928" s="33"/>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34"/>
      <c r="AX928" s="7"/>
      <c r="AY928" s="7"/>
      <c r="AZ928" s="7"/>
      <c r="BA928" s="7"/>
      <c r="BB928" s="7"/>
      <c r="BC928" s="7"/>
      <c r="BD928" s="7"/>
      <c r="BE928" s="7"/>
      <c r="BF928" s="7"/>
      <c r="BG928" s="35"/>
      <c r="BH928" s="7"/>
      <c r="BI928" s="7"/>
      <c r="BJ928" s="7"/>
      <c r="BK928" s="7"/>
      <c r="BL928" s="7"/>
      <c r="BM928" s="36"/>
      <c r="BN928" s="36"/>
      <c r="BO928" s="7"/>
      <c r="BP928" s="7"/>
      <c r="BQ928" s="7"/>
      <c r="BR928" s="7"/>
      <c r="BS928" s="7"/>
      <c r="BT928" s="7"/>
      <c r="BU928" s="7"/>
      <c r="BV928" s="7"/>
      <c r="BW928" s="7"/>
      <c r="BX928" s="7"/>
      <c r="BY928" s="7"/>
      <c r="BZ928" s="7"/>
      <c r="CA928" s="7"/>
      <c r="CB928" s="7"/>
      <c r="CC928" s="7"/>
      <c r="CD928" s="7"/>
      <c r="CE928" s="7"/>
      <c r="CF928" s="7"/>
      <c r="CG928" s="7"/>
      <c r="CH928" s="7"/>
      <c r="CI928" s="7"/>
      <c r="CJ928" s="7"/>
      <c r="CK928" s="7"/>
      <c r="CL928" s="7"/>
      <c r="CM928" s="7"/>
      <c r="CN928" s="7"/>
      <c r="CO928" s="7"/>
      <c r="CP928" s="7"/>
      <c r="CQ928" s="7"/>
      <c r="CR928" s="7"/>
      <c r="CS928" s="7"/>
      <c r="CT928" s="7"/>
      <c r="CU928" s="7"/>
      <c r="CV928" s="7"/>
      <c r="CW928" s="7"/>
      <c r="CX928" s="7"/>
      <c r="CY928" s="7"/>
      <c r="CZ928" s="7"/>
      <c r="DA928" s="7"/>
      <c r="DB928" s="7"/>
      <c r="DC928" s="7"/>
      <c r="DD928" s="7"/>
      <c r="DE928" s="7"/>
      <c r="DF928" s="7"/>
      <c r="DG928" s="7"/>
      <c r="DH928" s="7"/>
      <c r="DI928" s="7"/>
      <c r="DJ928" s="7"/>
      <c r="DK928" s="7"/>
    </row>
    <row r="929">
      <c r="A929" s="7"/>
      <c r="B929" s="7"/>
      <c r="C929" s="7"/>
      <c r="D929" s="7"/>
      <c r="E929" s="7"/>
      <c r="F929" s="7"/>
      <c r="G929" s="7"/>
      <c r="H929" s="7"/>
      <c r="I929" s="7"/>
      <c r="J929" s="7"/>
      <c r="K929" s="7"/>
      <c r="L929" s="7"/>
      <c r="M929" s="33"/>
      <c r="N929" s="33"/>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34"/>
      <c r="AX929" s="7"/>
      <c r="AY929" s="7"/>
      <c r="AZ929" s="7"/>
      <c r="BA929" s="7"/>
      <c r="BB929" s="7"/>
      <c r="BC929" s="7"/>
      <c r="BD929" s="7"/>
      <c r="BE929" s="7"/>
      <c r="BF929" s="7"/>
      <c r="BG929" s="35"/>
      <c r="BH929" s="7"/>
      <c r="BI929" s="7"/>
      <c r="BJ929" s="7"/>
      <c r="BK929" s="7"/>
      <c r="BL929" s="7"/>
      <c r="BM929" s="36"/>
      <c r="BN929" s="36"/>
      <c r="BO929" s="7"/>
      <c r="BP929" s="7"/>
      <c r="BQ929" s="7"/>
      <c r="BR929" s="7"/>
      <c r="BS929" s="7"/>
      <c r="BT929" s="7"/>
      <c r="BU929" s="7"/>
      <c r="BV929" s="7"/>
      <c r="BW929" s="7"/>
      <c r="BX929" s="7"/>
      <c r="BY929" s="7"/>
      <c r="BZ929" s="7"/>
      <c r="CA929" s="7"/>
      <c r="CB929" s="7"/>
      <c r="CC929" s="7"/>
      <c r="CD929" s="7"/>
      <c r="CE929" s="7"/>
      <c r="CF929" s="7"/>
      <c r="CG929" s="7"/>
      <c r="CH929" s="7"/>
      <c r="CI929" s="7"/>
      <c r="CJ929" s="7"/>
      <c r="CK929" s="7"/>
      <c r="CL929" s="7"/>
      <c r="CM929" s="7"/>
      <c r="CN929" s="7"/>
      <c r="CO929" s="7"/>
      <c r="CP929" s="7"/>
      <c r="CQ929" s="7"/>
      <c r="CR929" s="7"/>
      <c r="CS929" s="7"/>
      <c r="CT929" s="7"/>
      <c r="CU929" s="7"/>
      <c r="CV929" s="7"/>
      <c r="CW929" s="7"/>
      <c r="CX929" s="7"/>
      <c r="CY929" s="7"/>
      <c r="CZ929" s="7"/>
      <c r="DA929" s="7"/>
      <c r="DB929" s="7"/>
      <c r="DC929" s="7"/>
      <c r="DD929" s="7"/>
      <c r="DE929" s="7"/>
      <c r="DF929" s="7"/>
      <c r="DG929" s="7"/>
      <c r="DH929" s="7"/>
      <c r="DI929" s="7"/>
      <c r="DJ929" s="7"/>
      <c r="DK929" s="7"/>
    </row>
    <row r="930">
      <c r="A930" s="7"/>
      <c r="B930" s="7"/>
      <c r="C930" s="7"/>
      <c r="D930" s="7"/>
      <c r="E930" s="7"/>
      <c r="F930" s="7"/>
      <c r="G930" s="7"/>
      <c r="H930" s="7"/>
      <c r="I930" s="7"/>
      <c r="J930" s="7"/>
      <c r="K930" s="7"/>
      <c r="L930" s="7"/>
      <c r="M930" s="33"/>
      <c r="N930" s="33"/>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34"/>
      <c r="AX930" s="7"/>
      <c r="AY930" s="7"/>
      <c r="AZ930" s="7"/>
      <c r="BA930" s="7"/>
      <c r="BB930" s="7"/>
      <c r="BC930" s="7"/>
      <c r="BD930" s="7"/>
      <c r="BE930" s="7"/>
      <c r="BF930" s="7"/>
      <c r="BG930" s="35"/>
      <c r="BH930" s="7"/>
      <c r="BI930" s="7"/>
      <c r="BJ930" s="7"/>
      <c r="BK930" s="7"/>
      <c r="BL930" s="7"/>
      <c r="BM930" s="36"/>
      <c r="BN930" s="36"/>
      <c r="BO930" s="7"/>
      <c r="BP930" s="7"/>
      <c r="BQ930" s="7"/>
      <c r="BR930" s="7"/>
      <c r="BS930" s="7"/>
      <c r="BT930" s="7"/>
      <c r="BU930" s="7"/>
      <c r="BV930" s="7"/>
      <c r="BW930" s="7"/>
      <c r="BX930" s="7"/>
      <c r="BY930" s="7"/>
      <c r="BZ930" s="7"/>
      <c r="CA930" s="7"/>
      <c r="CB930" s="7"/>
      <c r="CC930" s="7"/>
      <c r="CD930" s="7"/>
      <c r="CE930" s="7"/>
      <c r="CF930" s="7"/>
      <c r="CG930" s="7"/>
      <c r="CH930" s="7"/>
      <c r="CI930" s="7"/>
      <c r="CJ930" s="7"/>
      <c r="CK930" s="7"/>
      <c r="CL930" s="7"/>
      <c r="CM930" s="7"/>
      <c r="CN930" s="7"/>
      <c r="CO930" s="7"/>
      <c r="CP930" s="7"/>
      <c r="CQ930" s="7"/>
      <c r="CR930" s="7"/>
      <c r="CS930" s="7"/>
      <c r="CT930" s="7"/>
      <c r="CU930" s="7"/>
      <c r="CV930" s="7"/>
      <c r="CW930" s="7"/>
      <c r="CX930" s="7"/>
      <c r="CY930" s="7"/>
      <c r="CZ930" s="7"/>
      <c r="DA930" s="7"/>
      <c r="DB930" s="7"/>
      <c r="DC930" s="7"/>
      <c r="DD930" s="7"/>
      <c r="DE930" s="7"/>
      <c r="DF930" s="7"/>
      <c r="DG930" s="7"/>
      <c r="DH930" s="7"/>
      <c r="DI930" s="7"/>
      <c r="DJ930" s="7"/>
      <c r="DK930" s="7"/>
    </row>
    <row r="931">
      <c r="A931" s="7"/>
      <c r="B931" s="7"/>
      <c r="C931" s="7"/>
      <c r="D931" s="7"/>
      <c r="E931" s="7"/>
      <c r="F931" s="7"/>
      <c r="G931" s="7"/>
      <c r="H931" s="7"/>
      <c r="I931" s="7"/>
      <c r="J931" s="7"/>
      <c r="K931" s="7"/>
      <c r="L931" s="7"/>
      <c r="M931" s="33"/>
      <c r="N931" s="33"/>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34"/>
      <c r="AX931" s="7"/>
      <c r="AY931" s="7"/>
      <c r="AZ931" s="7"/>
      <c r="BA931" s="7"/>
      <c r="BB931" s="7"/>
      <c r="BC931" s="7"/>
      <c r="BD931" s="7"/>
      <c r="BE931" s="7"/>
      <c r="BF931" s="7"/>
      <c r="BG931" s="35"/>
      <c r="BH931" s="7"/>
      <c r="BI931" s="7"/>
      <c r="BJ931" s="7"/>
      <c r="BK931" s="7"/>
      <c r="BL931" s="7"/>
      <c r="BM931" s="36"/>
      <c r="BN931" s="36"/>
      <c r="BO931" s="7"/>
      <c r="BP931" s="7"/>
      <c r="BQ931" s="7"/>
      <c r="BR931" s="7"/>
      <c r="BS931" s="7"/>
      <c r="BT931" s="7"/>
      <c r="BU931" s="7"/>
      <c r="BV931" s="7"/>
      <c r="BW931" s="7"/>
      <c r="BX931" s="7"/>
      <c r="BY931" s="7"/>
      <c r="BZ931" s="7"/>
      <c r="CA931" s="7"/>
      <c r="CB931" s="7"/>
      <c r="CC931" s="7"/>
      <c r="CD931" s="7"/>
      <c r="CE931" s="7"/>
      <c r="CF931" s="7"/>
      <c r="CG931" s="7"/>
      <c r="CH931" s="7"/>
      <c r="CI931" s="7"/>
      <c r="CJ931" s="7"/>
      <c r="CK931" s="7"/>
      <c r="CL931" s="7"/>
      <c r="CM931" s="7"/>
      <c r="CN931" s="7"/>
      <c r="CO931" s="7"/>
      <c r="CP931" s="7"/>
      <c r="CQ931" s="7"/>
      <c r="CR931" s="7"/>
      <c r="CS931" s="7"/>
      <c r="CT931" s="7"/>
      <c r="CU931" s="7"/>
      <c r="CV931" s="7"/>
      <c r="CW931" s="7"/>
      <c r="CX931" s="7"/>
      <c r="CY931" s="7"/>
      <c r="CZ931" s="7"/>
      <c r="DA931" s="7"/>
      <c r="DB931" s="7"/>
      <c r="DC931" s="7"/>
      <c r="DD931" s="7"/>
      <c r="DE931" s="7"/>
      <c r="DF931" s="7"/>
      <c r="DG931" s="7"/>
      <c r="DH931" s="7"/>
      <c r="DI931" s="7"/>
      <c r="DJ931" s="7"/>
      <c r="DK931" s="7"/>
    </row>
    <row r="932">
      <c r="A932" s="7"/>
      <c r="B932" s="7"/>
      <c r="C932" s="7"/>
      <c r="D932" s="7"/>
      <c r="E932" s="7"/>
      <c r="F932" s="7"/>
      <c r="G932" s="7"/>
      <c r="H932" s="7"/>
      <c r="I932" s="7"/>
      <c r="J932" s="7"/>
      <c r="K932" s="7"/>
      <c r="L932" s="7"/>
      <c r="M932" s="33"/>
      <c r="N932" s="33"/>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34"/>
      <c r="AX932" s="7"/>
      <c r="AY932" s="7"/>
      <c r="AZ932" s="7"/>
      <c r="BA932" s="7"/>
      <c r="BB932" s="7"/>
      <c r="BC932" s="7"/>
      <c r="BD932" s="7"/>
      <c r="BE932" s="7"/>
      <c r="BF932" s="7"/>
      <c r="BG932" s="35"/>
      <c r="BH932" s="7"/>
      <c r="BI932" s="7"/>
      <c r="BJ932" s="7"/>
      <c r="BK932" s="7"/>
      <c r="BL932" s="7"/>
      <c r="BM932" s="36"/>
      <c r="BN932" s="36"/>
      <c r="BO932" s="7"/>
      <c r="BP932" s="7"/>
      <c r="BQ932" s="7"/>
      <c r="BR932" s="7"/>
      <c r="BS932" s="7"/>
      <c r="BT932" s="7"/>
      <c r="BU932" s="7"/>
      <c r="BV932" s="7"/>
      <c r="BW932" s="7"/>
      <c r="BX932" s="7"/>
      <c r="BY932" s="7"/>
      <c r="BZ932" s="7"/>
      <c r="CA932" s="7"/>
      <c r="CB932" s="7"/>
      <c r="CC932" s="7"/>
      <c r="CD932" s="7"/>
      <c r="CE932" s="7"/>
      <c r="CF932" s="7"/>
      <c r="CG932" s="7"/>
      <c r="CH932" s="7"/>
      <c r="CI932" s="7"/>
      <c r="CJ932" s="7"/>
      <c r="CK932" s="7"/>
      <c r="CL932" s="7"/>
      <c r="CM932" s="7"/>
      <c r="CN932" s="7"/>
      <c r="CO932" s="7"/>
      <c r="CP932" s="7"/>
      <c r="CQ932" s="7"/>
      <c r="CR932" s="7"/>
      <c r="CS932" s="7"/>
      <c r="CT932" s="7"/>
      <c r="CU932" s="7"/>
      <c r="CV932" s="7"/>
      <c r="CW932" s="7"/>
      <c r="CX932" s="7"/>
      <c r="CY932" s="7"/>
      <c r="CZ932" s="7"/>
      <c r="DA932" s="7"/>
      <c r="DB932" s="7"/>
      <c r="DC932" s="7"/>
      <c r="DD932" s="7"/>
      <c r="DE932" s="7"/>
      <c r="DF932" s="7"/>
      <c r="DG932" s="7"/>
      <c r="DH932" s="7"/>
      <c r="DI932" s="7"/>
      <c r="DJ932" s="7"/>
      <c r="DK932" s="7"/>
    </row>
    <row r="933">
      <c r="A933" s="7"/>
      <c r="B933" s="7"/>
      <c r="C933" s="7"/>
      <c r="D933" s="7"/>
      <c r="E933" s="7"/>
      <c r="F933" s="7"/>
      <c r="G933" s="7"/>
      <c r="H933" s="7"/>
      <c r="I933" s="7"/>
      <c r="J933" s="7"/>
      <c r="K933" s="7"/>
      <c r="L933" s="7"/>
      <c r="M933" s="33"/>
      <c r="N933" s="33"/>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34"/>
      <c r="AX933" s="7"/>
      <c r="AY933" s="7"/>
      <c r="AZ933" s="7"/>
      <c r="BA933" s="7"/>
      <c r="BB933" s="7"/>
      <c r="BC933" s="7"/>
      <c r="BD933" s="7"/>
      <c r="BE933" s="7"/>
      <c r="BF933" s="7"/>
      <c r="BG933" s="35"/>
      <c r="BH933" s="7"/>
      <c r="BI933" s="7"/>
      <c r="BJ933" s="7"/>
      <c r="BK933" s="7"/>
      <c r="BL933" s="7"/>
      <c r="BM933" s="36"/>
      <c r="BN933" s="36"/>
      <c r="BO933" s="7"/>
      <c r="BP933" s="7"/>
      <c r="BQ933" s="7"/>
      <c r="BR933" s="7"/>
      <c r="BS933" s="7"/>
      <c r="BT933" s="7"/>
      <c r="BU933" s="7"/>
      <c r="BV933" s="7"/>
      <c r="BW933" s="7"/>
      <c r="BX933" s="7"/>
      <c r="BY933" s="7"/>
      <c r="BZ933" s="7"/>
      <c r="CA933" s="7"/>
      <c r="CB933" s="7"/>
      <c r="CC933" s="7"/>
      <c r="CD933" s="7"/>
      <c r="CE933" s="7"/>
      <c r="CF933" s="7"/>
      <c r="CG933" s="7"/>
      <c r="CH933" s="7"/>
      <c r="CI933" s="7"/>
      <c r="CJ933" s="7"/>
      <c r="CK933" s="7"/>
      <c r="CL933" s="7"/>
      <c r="CM933" s="7"/>
      <c r="CN933" s="7"/>
      <c r="CO933" s="7"/>
      <c r="CP933" s="7"/>
      <c r="CQ933" s="7"/>
      <c r="CR933" s="7"/>
      <c r="CS933" s="7"/>
      <c r="CT933" s="7"/>
      <c r="CU933" s="7"/>
      <c r="CV933" s="7"/>
      <c r="CW933" s="7"/>
      <c r="CX933" s="7"/>
      <c r="CY933" s="7"/>
      <c r="CZ933" s="7"/>
      <c r="DA933" s="7"/>
      <c r="DB933" s="7"/>
      <c r="DC933" s="7"/>
      <c r="DD933" s="7"/>
      <c r="DE933" s="7"/>
      <c r="DF933" s="7"/>
      <c r="DG933" s="7"/>
      <c r="DH933" s="7"/>
      <c r="DI933" s="7"/>
      <c r="DJ933" s="7"/>
      <c r="DK933" s="7"/>
    </row>
    <row r="934">
      <c r="A934" s="7"/>
      <c r="B934" s="7"/>
      <c r="C934" s="7"/>
      <c r="D934" s="7"/>
      <c r="E934" s="7"/>
      <c r="F934" s="7"/>
      <c r="G934" s="7"/>
      <c r="H934" s="7"/>
      <c r="I934" s="7"/>
      <c r="J934" s="7"/>
      <c r="K934" s="7"/>
      <c r="L934" s="7"/>
      <c r="M934" s="33"/>
      <c r="N934" s="33"/>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34"/>
      <c r="AX934" s="7"/>
      <c r="AY934" s="7"/>
      <c r="AZ934" s="7"/>
      <c r="BA934" s="7"/>
      <c r="BB934" s="7"/>
      <c r="BC934" s="7"/>
      <c r="BD934" s="7"/>
      <c r="BE934" s="7"/>
      <c r="BF934" s="7"/>
      <c r="BG934" s="35"/>
      <c r="BH934" s="7"/>
      <c r="BI934" s="7"/>
      <c r="BJ934" s="7"/>
      <c r="BK934" s="7"/>
      <c r="BL934" s="7"/>
      <c r="BM934" s="36"/>
      <c r="BN934" s="36"/>
      <c r="BO934" s="7"/>
      <c r="BP934" s="7"/>
      <c r="BQ934" s="7"/>
      <c r="BR934" s="7"/>
      <c r="BS934" s="7"/>
      <c r="BT934" s="7"/>
      <c r="BU934" s="7"/>
      <c r="BV934" s="7"/>
      <c r="BW934" s="7"/>
      <c r="BX934" s="7"/>
      <c r="BY934" s="7"/>
      <c r="BZ934" s="7"/>
      <c r="CA934" s="7"/>
      <c r="CB934" s="7"/>
      <c r="CC934" s="7"/>
      <c r="CD934" s="7"/>
      <c r="CE934" s="7"/>
      <c r="CF934" s="7"/>
      <c r="CG934" s="7"/>
      <c r="CH934" s="7"/>
      <c r="CI934" s="7"/>
      <c r="CJ934" s="7"/>
      <c r="CK934" s="7"/>
      <c r="CL934" s="7"/>
      <c r="CM934" s="7"/>
      <c r="CN934" s="7"/>
      <c r="CO934" s="7"/>
      <c r="CP934" s="7"/>
      <c r="CQ934" s="7"/>
      <c r="CR934" s="7"/>
      <c r="CS934" s="7"/>
      <c r="CT934" s="7"/>
      <c r="CU934" s="7"/>
      <c r="CV934" s="7"/>
      <c r="CW934" s="7"/>
      <c r="CX934" s="7"/>
      <c r="CY934" s="7"/>
      <c r="CZ934" s="7"/>
      <c r="DA934" s="7"/>
      <c r="DB934" s="7"/>
      <c r="DC934" s="7"/>
      <c r="DD934" s="7"/>
      <c r="DE934" s="7"/>
      <c r="DF934" s="7"/>
      <c r="DG934" s="7"/>
      <c r="DH934" s="7"/>
      <c r="DI934" s="7"/>
      <c r="DJ934" s="7"/>
      <c r="DK934" s="7"/>
    </row>
    <row r="935">
      <c r="A935" s="7"/>
      <c r="B935" s="7"/>
      <c r="C935" s="7"/>
      <c r="D935" s="7"/>
      <c r="E935" s="7"/>
      <c r="F935" s="7"/>
      <c r="G935" s="7"/>
      <c r="H935" s="7"/>
      <c r="I935" s="7"/>
      <c r="J935" s="7"/>
      <c r="K935" s="7"/>
      <c r="L935" s="7"/>
      <c r="M935" s="33"/>
      <c r="N935" s="33"/>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34"/>
      <c r="AX935" s="7"/>
      <c r="AY935" s="7"/>
      <c r="AZ935" s="7"/>
      <c r="BA935" s="7"/>
      <c r="BB935" s="7"/>
      <c r="BC935" s="7"/>
      <c r="BD935" s="7"/>
      <c r="BE935" s="7"/>
      <c r="BF935" s="7"/>
      <c r="BG935" s="35"/>
      <c r="BH935" s="7"/>
      <c r="BI935" s="7"/>
      <c r="BJ935" s="7"/>
      <c r="BK935" s="7"/>
      <c r="BL935" s="7"/>
      <c r="BM935" s="36"/>
      <c r="BN935" s="36"/>
      <c r="BO935" s="7"/>
      <c r="BP935" s="7"/>
      <c r="BQ935" s="7"/>
      <c r="BR935" s="7"/>
      <c r="BS935" s="7"/>
      <c r="BT935" s="7"/>
      <c r="BU935" s="7"/>
      <c r="BV935" s="7"/>
      <c r="BW935" s="7"/>
      <c r="BX935" s="7"/>
      <c r="BY935" s="7"/>
      <c r="BZ935" s="7"/>
      <c r="CA935" s="7"/>
      <c r="CB935" s="7"/>
      <c r="CC935" s="7"/>
      <c r="CD935" s="7"/>
      <c r="CE935" s="7"/>
      <c r="CF935" s="7"/>
      <c r="CG935" s="7"/>
      <c r="CH935" s="7"/>
      <c r="CI935" s="7"/>
      <c r="CJ935" s="7"/>
      <c r="CK935" s="7"/>
      <c r="CL935" s="7"/>
      <c r="CM935" s="7"/>
      <c r="CN935" s="7"/>
      <c r="CO935" s="7"/>
      <c r="CP935" s="7"/>
      <c r="CQ935" s="7"/>
      <c r="CR935" s="7"/>
      <c r="CS935" s="7"/>
      <c r="CT935" s="7"/>
      <c r="CU935" s="7"/>
      <c r="CV935" s="7"/>
      <c r="CW935" s="7"/>
      <c r="CX935" s="7"/>
      <c r="CY935" s="7"/>
      <c r="CZ935" s="7"/>
      <c r="DA935" s="7"/>
      <c r="DB935" s="7"/>
      <c r="DC935" s="7"/>
      <c r="DD935" s="7"/>
      <c r="DE935" s="7"/>
      <c r="DF935" s="7"/>
      <c r="DG935" s="7"/>
      <c r="DH935" s="7"/>
      <c r="DI935" s="7"/>
      <c r="DJ935" s="7"/>
      <c r="DK935" s="7"/>
    </row>
    <row r="936">
      <c r="A936" s="7"/>
      <c r="B936" s="7"/>
      <c r="C936" s="7"/>
      <c r="D936" s="7"/>
      <c r="E936" s="7"/>
      <c r="F936" s="7"/>
      <c r="G936" s="7"/>
      <c r="H936" s="7"/>
      <c r="I936" s="7"/>
      <c r="J936" s="7"/>
      <c r="K936" s="7"/>
      <c r="L936" s="7"/>
      <c r="M936" s="33"/>
      <c r="N936" s="33"/>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34"/>
      <c r="AX936" s="7"/>
      <c r="AY936" s="7"/>
      <c r="AZ936" s="7"/>
      <c r="BA936" s="7"/>
      <c r="BB936" s="7"/>
      <c r="BC936" s="7"/>
      <c r="BD936" s="7"/>
      <c r="BE936" s="7"/>
      <c r="BF936" s="7"/>
      <c r="BG936" s="35"/>
      <c r="BH936" s="7"/>
      <c r="BI936" s="7"/>
      <c r="BJ936" s="7"/>
      <c r="BK936" s="7"/>
      <c r="BL936" s="7"/>
      <c r="BM936" s="36"/>
      <c r="BN936" s="36"/>
      <c r="BO936" s="7"/>
      <c r="BP936" s="7"/>
      <c r="BQ936" s="7"/>
      <c r="BR936" s="7"/>
      <c r="BS936" s="7"/>
      <c r="BT936" s="7"/>
      <c r="BU936" s="7"/>
      <c r="BV936" s="7"/>
      <c r="BW936" s="7"/>
      <c r="BX936" s="7"/>
      <c r="BY936" s="7"/>
      <c r="BZ936" s="7"/>
      <c r="CA936" s="7"/>
      <c r="CB936" s="7"/>
      <c r="CC936" s="7"/>
      <c r="CD936" s="7"/>
      <c r="CE936" s="7"/>
      <c r="CF936" s="7"/>
      <c r="CG936" s="7"/>
      <c r="CH936" s="7"/>
      <c r="CI936" s="7"/>
      <c r="CJ936" s="7"/>
      <c r="CK936" s="7"/>
      <c r="CL936" s="7"/>
      <c r="CM936" s="7"/>
      <c r="CN936" s="7"/>
      <c r="CO936" s="7"/>
      <c r="CP936" s="7"/>
      <c r="CQ936" s="7"/>
      <c r="CR936" s="7"/>
      <c r="CS936" s="7"/>
      <c r="CT936" s="7"/>
      <c r="CU936" s="7"/>
      <c r="CV936" s="7"/>
      <c r="CW936" s="7"/>
      <c r="CX936" s="7"/>
      <c r="CY936" s="7"/>
      <c r="CZ936" s="7"/>
      <c r="DA936" s="7"/>
      <c r="DB936" s="7"/>
      <c r="DC936" s="7"/>
      <c r="DD936" s="7"/>
      <c r="DE936" s="7"/>
      <c r="DF936" s="7"/>
      <c r="DG936" s="7"/>
      <c r="DH936" s="7"/>
      <c r="DI936" s="7"/>
      <c r="DJ936" s="7"/>
      <c r="DK936" s="7"/>
    </row>
    <row r="937">
      <c r="A937" s="7"/>
      <c r="B937" s="7"/>
      <c r="C937" s="7"/>
      <c r="D937" s="7"/>
      <c r="E937" s="7"/>
      <c r="F937" s="7"/>
      <c r="G937" s="7"/>
      <c r="H937" s="7"/>
      <c r="I937" s="7"/>
      <c r="J937" s="7"/>
      <c r="K937" s="7"/>
      <c r="L937" s="7"/>
      <c r="M937" s="33"/>
      <c r="N937" s="33"/>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34"/>
      <c r="AX937" s="7"/>
      <c r="AY937" s="7"/>
      <c r="AZ937" s="7"/>
      <c r="BA937" s="7"/>
      <c r="BB937" s="7"/>
      <c r="BC937" s="7"/>
      <c r="BD937" s="7"/>
      <c r="BE937" s="7"/>
      <c r="BF937" s="7"/>
      <c r="BG937" s="35"/>
      <c r="BH937" s="7"/>
      <c r="BI937" s="7"/>
      <c r="BJ937" s="7"/>
      <c r="BK937" s="7"/>
      <c r="BL937" s="7"/>
      <c r="BM937" s="36"/>
      <c r="BN937" s="36"/>
      <c r="BO937" s="7"/>
      <c r="BP937" s="7"/>
      <c r="BQ937" s="7"/>
      <c r="BR937" s="7"/>
      <c r="BS937" s="7"/>
      <c r="BT937" s="7"/>
      <c r="BU937" s="7"/>
      <c r="BV937" s="7"/>
      <c r="BW937" s="7"/>
      <c r="BX937" s="7"/>
      <c r="BY937" s="7"/>
      <c r="BZ937" s="7"/>
      <c r="CA937" s="7"/>
      <c r="CB937" s="7"/>
      <c r="CC937" s="7"/>
      <c r="CD937" s="7"/>
      <c r="CE937" s="7"/>
      <c r="CF937" s="7"/>
      <c r="CG937" s="7"/>
      <c r="CH937" s="7"/>
      <c r="CI937" s="7"/>
      <c r="CJ937" s="7"/>
      <c r="CK937" s="7"/>
      <c r="CL937" s="7"/>
      <c r="CM937" s="7"/>
      <c r="CN937" s="7"/>
      <c r="CO937" s="7"/>
      <c r="CP937" s="7"/>
      <c r="CQ937" s="7"/>
      <c r="CR937" s="7"/>
      <c r="CS937" s="7"/>
      <c r="CT937" s="7"/>
      <c r="CU937" s="7"/>
      <c r="CV937" s="7"/>
      <c r="CW937" s="7"/>
      <c r="CX937" s="7"/>
      <c r="CY937" s="7"/>
      <c r="CZ937" s="7"/>
      <c r="DA937" s="7"/>
      <c r="DB937" s="7"/>
      <c r="DC937" s="7"/>
      <c r="DD937" s="7"/>
      <c r="DE937" s="7"/>
      <c r="DF937" s="7"/>
      <c r="DG937" s="7"/>
      <c r="DH937" s="7"/>
      <c r="DI937" s="7"/>
      <c r="DJ937" s="7"/>
      <c r="DK937" s="7"/>
    </row>
    <row r="938">
      <c r="A938" s="7"/>
      <c r="B938" s="7"/>
      <c r="C938" s="7"/>
      <c r="D938" s="7"/>
      <c r="E938" s="7"/>
      <c r="F938" s="7"/>
      <c r="G938" s="7"/>
      <c r="H938" s="7"/>
      <c r="I938" s="7"/>
      <c r="J938" s="7"/>
      <c r="K938" s="7"/>
      <c r="L938" s="7"/>
      <c r="M938" s="33"/>
      <c r="N938" s="33"/>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34"/>
      <c r="AX938" s="7"/>
      <c r="AY938" s="7"/>
      <c r="AZ938" s="7"/>
      <c r="BA938" s="7"/>
      <c r="BB938" s="7"/>
      <c r="BC938" s="7"/>
      <c r="BD938" s="7"/>
      <c r="BE938" s="7"/>
      <c r="BF938" s="7"/>
      <c r="BG938" s="35"/>
      <c r="BH938" s="7"/>
      <c r="BI938" s="7"/>
      <c r="BJ938" s="7"/>
      <c r="BK938" s="7"/>
      <c r="BL938" s="7"/>
      <c r="BM938" s="36"/>
      <c r="BN938" s="36"/>
      <c r="BO938" s="7"/>
      <c r="BP938" s="7"/>
      <c r="BQ938" s="7"/>
      <c r="BR938" s="7"/>
      <c r="BS938" s="7"/>
      <c r="BT938" s="7"/>
      <c r="BU938" s="7"/>
      <c r="BV938" s="7"/>
      <c r="BW938" s="7"/>
      <c r="BX938" s="7"/>
      <c r="BY938" s="7"/>
      <c r="BZ938" s="7"/>
      <c r="CA938" s="7"/>
      <c r="CB938" s="7"/>
      <c r="CC938" s="7"/>
      <c r="CD938" s="7"/>
      <c r="CE938" s="7"/>
      <c r="CF938" s="7"/>
      <c r="CG938" s="7"/>
      <c r="CH938" s="7"/>
      <c r="CI938" s="7"/>
      <c r="CJ938" s="7"/>
      <c r="CK938" s="7"/>
      <c r="CL938" s="7"/>
      <c r="CM938" s="7"/>
      <c r="CN938" s="7"/>
      <c r="CO938" s="7"/>
      <c r="CP938" s="7"/>
      <c r="CQ938" s="7"/>
      <c r="CR938" s="7"/>
      <c r="CS938" s="7"/>
      <c r="CT938" s="7"/>
      <c r="CU938" s="7"/>
      <c r="CV938" s="7"/>
      <c r="CW938" s="7"/>
      <c r="CX938" s="7"/>
      <c r="CY938" s="7"/>
      <c r="CZ938" s="7"/>
      <c r="DA938" s="7"/>
      <c r="DB938" s="7"/>
      <c r="DC938" s="7"/>
      <c r="DD938" s="7"/>
      <c r="DE938" s="7"/>
      <c r="DF938" s="7"/>
      <c r="DG938" s="7"/>
      <c r="DH938" s="7"/>
      <c r="DI938" s="7"/>
      <c r="DJ938" s="7"/>
      <c r="DK938" s="7"/>
    </row>
    <row r="939">
      <c r="A939" s="7"/>
      <c r="B939" s="7"/>
      <c r="C939" s="7"/>
      <c r="D939" s="7"/>
      <c r="E939" s="7"/>
      <c r="F939" s="7"/>
      <c r="G939" s="7"/>
      <c r="H939" s="7"/>
      <c r="I939" s="7"/>
      <c r="J939" s="7"/>
      <c r="K939" s="7"/>
      <c r="L939" s="7"/>
      <c r="M939" s="33"/>
      <c r="N939" s="33"/>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34"/>
      <c r="AX939" s="7"/>
      <c r="AY939" s="7"/>
      <c r="AZ939" s="7"/>
      <c r="BA939" s="7"/>
      <c r="BB939" s="7"/>
      <c r="BC939" s="7"/>
      <c r="BD939" s="7"/>
      <c r="BE939" s="7"/>
      <c r="BF939" s="7"/>
      <c r="BG939" s="35"/>
      <c r="BH939" s="7"/>
      <c r="BI939" s="7"/>
      <c r="BJ939" s="7"/>
      <c r="BK939" s="7"/>
      <c r="BL939" s="7"/>
      <c r="BM939" s="36"/>
      <c r="BN939" s="36"/>
      <c r="BO939" s="7"/>
      <c r="BP939" s="7"/>
      <c r="BQ939" s="7"/>
      <c r="BR939" s="7"/>
      <c r="BS939" s="7"/>
      <c r="BT939" s="7"/>
      <c r="BU939" s="7"/>
      <c r="BV939" s="7"/>
      <c r="BW939" s="7"/>
      <c r="BX939" s="7"/>
      <c r="BY939" s="7"/>
      <c r="BZ939" s="7"/>
      <c r="CA939" s="7"/>
      <c r="CB939" s="7"/>
      <c r="CC939" s="7"/>
      <c r="CD939" s="7"/>
      <c r="CE939" s="7"/>
      <c r="CF939" s="7"/>
      <c r="CG939" s="7"/>
      <c r="CH939" s="7"/>
      <c r="CI939" s="7"/>
      <c r="CJ939" s="7"/>
      <c r="CK939" s="7"/>
      <c r="CL939" s="7"/>
      <c r="CM939" s="7"/>
      <c r="CN939" s="7"/>
      <c r="CO939" s="7"/>
      <c r="CP939" s="7"/>
      <c r="CQ939" s="7"/>
      <c r="CR939" s="7"/>
      <c r="CS939" s="7"/>
      <c r="CT939" s="7"/>
      <c r="CU939" s="7"/>
      <c r="CV939" s="7"/>
      <c r="CW939" s="7"/>
      <c r="CX939" s="7"/>
      <c r="CY939" s="7"/>
      <c r="CZ939" s="7"/>
      <c r="DA939" s="7"/>
      <c r="DB939" s="7"/>
      <c r="DC939" s="7"/>
      <c r="DD939" s="7"/>
      <c r="DE939" s="7"/>
      <c r="DF939" s="7"/>
      <c r="DG939" s="7"/>
      <c r="DH939" s="7"/>
      <c r="DI939" s="7"/>
      <c r="DJ939" s="7"/>
      <c r="DK939" s="7"/>
    </row>
    <row r="940">
      <c r="A940" s="7"/>
      <c r="B940" s="7"/>
      <c r="C940" s="7"/>
      <c r="D940" s="7"/>
      <c r="E940" s="7"/>
      <c r="F940" s="7"/>
      <c r="G940" s="7"/>
      <c r="H940" s="7"/>
      <c r="I940" s="7"/>
      <c r="J940" s="7"/>
      <c r="K940" s="7"/>
      <c r="L940" s="7"/>
      <c r="M940" s="33"/>
      <c r="N940" s="33"/>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34"/>
      <c r="AX940" s="7"/>
      <c r="AY940" s="7"/>
      <c r="AZ940" s="7"/>
      <c r="BA940" s="7"/>
      <c r="BB940" s="7"/>
      <c r="BC940" s="7"/>
      <c r="BD940" s="7"/>
      <c r="BE940" s="7"/>
      <c r="BF940" s="7"/>
      <c r="BG940" s="35"/>
      <c r="BH940" s="7"/>
      <c r="BI940" s="7"/>
      <c r="BJ940" s="7"/>
      <c r="BK940" s="7"/>
      <c r="BL940" s="7"/>
      <c r="BM940" s="36"/>
      <c r="BN940" s="36"/>
      <c r="BO940" s="7"/>
      <c r="BP940" s="7"/>
      <c r="BQ940" s="7"/>
      <c r="BR940" s="7"/>
      <c r="BS940" s="7"/>
      <c r="BT940" s="7"/>
      <c r="BU940" s="7"/>
      <c r="BV940" s="7"/>
      <c r="BW940" s="7"/>
      <c r="BX940" s="7"/>
      <c r="BY940" s="7"/>
      <c r="BZ940" s="7"/>
      <c r="CA940" s="7"/>
      <c r="CB940" s="7"/>
      <c r="CC940" s="7"/>
      <c r="CD940" s="7"/>
      <c r="CE940" s="7"/>
      <c r="CF940" s="7"/>
      <c r="CG940" s="7"/>
      <c r="CH940" s="7"/>
      <c r="CI940" s="7"/>
      <c r="CJ940" s="7"/>
      <c r="CK940" s="7"/>
      <c r="CL940" s="7"/>
      <c r="CM940" s="7"/>
      <c r="CN940" s="7"/>
      <c r="CO940" s="7"/>
      <c r="CP940" s="7"/>
      <c r="CQ940" s="7"/>
      <c r="CR940" s="7"/>
      <c r="CS940" s="7"/>
      <c r="CT940" s="7"/>
      <c r="CU940" s="7"/>
      <c r="CV940" s="7"/>
      <c r="CW940" s="7"/>
      <c r="CX940" s="7"/>
      <c r="CY940" s="7"/>
      <c r="CZ940" s="7"/>
      <c r="DA940" s="7"/>
      <c r="DB940" s="7"/>
      <c r="DC940" s="7"/>
      <c r="DD940" s="7"/>
      <c r="DE940" s="7"/>
      <c r="DF940" s="7"/>
      <c r="DG940" s="7"/>
      <c r="DH940" s="7"/>
      <c r="DI940" s="7"/>
      <c r="DJ940" s="7"/>
      <c r="DK940" s="7"/>
    </row>
    <row r="941">
      <c r="A941" s="7"/>
      <c r="B941" s="7"/>
      <c r="C941" s="7"/>
      <c r="D941" s="7"/>
      <c r="E941" s="7"/>
      <c r="F941" s="7"/>
      <c r="G941" s="7"/>
      <c r="H941" s="7"/>
      <c r="I941" s="7"/>
      <c r="J941" s="7"/>
      <c r="K941" s="7"/>
      <c r="L941" s="7"/>
      <c r="M941" s="33"/>
      <c r="N941" s="33"/>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34"/>
      <c r="AX941" s="7"/>
      <c r="AY941" s="7"/>
      <c r="AZ941" s="7"/>
      <c r="BA941" s="7"/>
      <c r="BB941" s="7"/>
      <c r="BC941" s="7"/>
      <c r="BD941" s="7"/>
      <c r="BE941" s="7"/>
      <c r="BF941" s="7"/>
      <c r="BG941" s="35"/>
      <c r="BH941" s="7"/>
      <c r="BI941" s="7"/>
      <c r="BJ941" s="7"/>
      <c r="BK941" s="7"/>
      <c r="BL941" s="7"/>
      <c r="BM941" s="36"/>
      <c r="BN941" s="36"/>
      <c r="BO941" s="7"/>
      <c r="BP941" s="7"/>
      <c r="BQ941" s="7"/>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7"/>
      <c r="CP941" s="7"/>
      <c r="CQ941" s="7"/>
      <c r="CR941" s="7"/>
      <c r="CS941" s="7"/>
      <c r="CT941" s="7"/>
      <c r="CU941" s="7"/>
      <c r="CV941" s="7"/>
      <c r="CW941" s="7"/>
      <c r="CX941" s="7"/>
      <c r="CY941" s="7"/>
      <c r="CZ941" s="7"/>
      <c r="DA941" s="7"/>
      <c r="DB941" s="7"/>
      <c r="DC941" s="7"/>
      <c r="DD941" s="7"/>
      <c r="DE941" s="7"/>
      <c r="DF941" s="7"/>
      <c r="DG941" s="7"/>
      <c r="DH941" s="7"/>
      <c r="DI941" s="7"/>
      <c r="DJ941" s="7"/>
      <c r="DK941" s="7"/>
    </row>
    <row r="942">
      <c r="A942" s="7"/>
      <c r="B942" s="7"/>
      <c r="C942" s="7"/>
      <c r="D942" s="7"/>
      <c r="E942" s="7"/>
      <c r="F942" s="7"/>
      <c r="G942" s="7"/>
      <c r="H942" s="7"/>
      <c r="I942" s="7"/>
      <c r="J942" s="7"/>
      <c r="K942" s="7"/>
      <c r="L942" s="7"/>
      <c r="M942" s="33"/>
      <c r="N942" s="33"/>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34"/>
      <c r="AX942" s="7"/>
      <c r="AY942" s="7"/>
      <c r="AZ942" s="7"/>
      <c r="BA942" s="7"/>
      <c r="BB942" s="7"/>
      <c r="BC942" s="7"/>
      <c r="BD942" s="7"/>
      <c r="BE942" s="7"/>
      <c r="BF942" s="7"/>
      <c r="BG942" s="35"/>
      <c r="BH942" s="7"/>
      <c r="BI942" s="7"/>
      <c r="BJ942" s="7"/>
      <c r="BK942" s="7"/>
      <c r="BL942" s="7"/>
      <c r="BM942" s="36"/>
      <c r="BN942" s="36"/>
      <c r="BO942" s="7"/>
      <c r="BP942" s="7"/>
      <c r="BQ942" s="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7"/>
      <c r="CQ942" s="7"/>
      <c r="CR942" s="7"/>
      <c r="CS942" s="7"/>
      <c r="CT942" s="7"/>
      <c r="CU942" s="7"/>
      <c r="CV942" s="7"/>
      <c r="CW942" s="7"/>
      <c r="CX942" s="7"/>
      <c r="CY942" s="7"/>
      <c r="CZ942" s="7"/>
      <c r="DA942" s="7"/>
      <c r="DB942" s="7"/>
      <c r="DC942" s="7"/>
      <c r="DD942" s="7"/>
      <c r="DE942" s="7"/>
      <c r="DF942" s="7"/>
      <c r="DG942" s="7"/>
      <c r="DH942" s="7"/>
      <c r="DI942" s="7"/>
      <c r="DJ942" s="7"/>
      <c r="DK942" s="7"/>
    </row>
    <row r="943">
      <c r="A943" s="7"/>
      <c r="B943" s="7"/>
      <c r="C943" s="7"/>
      <c r="D943" s="7"/>
      <c r="E943" s="7"/>
      <c r="F943" s="7"/>
      <c r="G943" s="7"/>
      <c r="H943" s="7"/>
      <c r="I943" s="7"/>
      <c r="J943" s="7"/>
      <c r="K943" s="7"/>
      <c r="L943" s="7"/>
      <c r="M943" s="33"/>
      <c r="N943" s="33"/>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34"/>
      <c r="AX943" s="7"/>
      <c r="AY943" s="7"/>
      <c r="AZ943" s="7"/>
      <c r="BA943" s="7"/>
      <c r="BB943" s="7"/>
      <c r="BC943" s="7"/>
      <c r="BD943" s="7"/>
      <c r="BE943" s="7"/>
      <c r="BF943" s="7"/>
      <c r="BG943" s="35"/>
      <c r="BH943" s="7"/>
      <c r="BI943" s="7"/>
      <c r="BJ943" s="7"/>
      <c r="BK943" s="7"/>
      <c r="BL943" s="7"/>
      <c r="BM943" s="36"/>
      <c r="BN943" s="36"/>
      <c r="BO943" s="7"/>
      <c r="BP943" s="7"/>
      <c r="BQ943" s="7"/>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7"/>
      <c r="CQ943" s="7"/>
      <c r="CR943" s="7"/>
      <c r="CS943" s="7"/>
      <c r="CT943" s="7"/>
      <c r="CU943" s="7"/>
      <c r="CV943" s="7"/>
      <c r="CW943" s="7"/>
      <c r="CX943" s="7"/>
      <c r="CY943" s="7"/>
      <c r="CZ943" s="7"/>
      <c r="DA943" s="7"/>
      <c r="DB943" s="7"/>
      <c r="DC943" s="7"/>
      <c r="DD943" s="7"/>
      <c r="DE943" s="7"/>
      <c r="DF943" s="7"/>
      <c r="DG943" s="7"/>
      <c r="DH943" s="7"/>
      <c r="DI943" s="7"/>
      <c r="DJ943" s="7"/>
      <c r="DK943" s="7"/>
    </row>
    <row r="944">
      <c r="A944" s="7"/>
      <c r="B944" s="7"/>
      <c r="C944" s="7"/>
      <c r="D944" s="7"/>
      <c r="E944" s="7"/>
      <c r="F944" s="7"/>
      <c r="G944" s="7"/>
      <c r="H944" s="7"/>
      <c r="I944" s="7"/>
      <c r="J944" s="7"/>
      <c r="K944" s="7"/>
      <c r="L944" s="7"/>
      <c r="M944" s="33"/>
      <c r="N944" s="33"/>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34"/>
      <c r="AX944" s="7"/>
      <c r="AY944" s="7"/>
      <c r="AZ944" s="7"/>
      <c r="BA944" s="7"/>
      <c r="BB944" s="7"/>
      <c r="BC944" s="7"/>
      <c r="BD944" s="7"/>
      <c r="BE944" s="7"/>
      <c r="BF944" s="7"/>
      <c r="BG944" s="35"/>
      <c r="BH944" s="7"/>
      <c r="BI944" s="7"/>
      <c r="BJ944" s="7"/>
      <c r="BK944" s="7"/>
      <c r="BL944" s="7"/>
      <c r="BM944" s="36"/>
      <c r="BN944" s="36"/>
      <c r="BO944" s="7"/>
      <c r="BP944" s="7"/>
      <c r="BQ944" s="7"/>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7"/>
      <c r="CP944" s="7"/>
      <c r="CQ944" s="7"/>
      <c r="CR944" s="7"/>
      <c r="CS944" s="7"/>
      <c r="CT944" s="7"/>
      <c r="CU944" s="7"/>
      <c r="CV944" s="7"/>
      <c r="CW944" s="7"/>
      <c r="CX944" s="7"/>
      <c r="CY944" s="7"/>
      <c r="CZ944" s="7"/>
      <c r="DA944" s="7"/>
      <c r="DB944" s="7"/>
      <c r="DC944" s="7"/>
      <c r="DD944" s="7"/>
      <c r="DE944" s="7"/>
      <c r="DF944" s="7"/>
      <c r="DG944" s="7"/>
      <c r="DH944" s="7"/>
      <c r="DI944" s="7"/>
      <c r="DJ944" s="7"/>
      <c r="DK944" s="7"/>
    </row>
    <row r="945">
      <c r="A945" s="7"/>
      <c r="B945" s="7"/>
      <c r="C945" s="7"/>
      <c r="D945" s="7"/>
      <c r="E945" s="7"/>
      <c r="F945" s="7"/>
      <c r="G945" s="7"/>
      <c r="H945" s="7"/>
      <c r="I945" s="7"/>
      <c r="J945" s="7"/>
      <c r="K945" s="7"/>
      <c r="L945" s="7"/>
      <c r="M945" s="33"/>
      <c r="N945" s="33"/>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34"/>
      <c r="AX945" s="7"/>
      <c r="AY945" s="7"/>
      <c r="AZ945" s="7"/>
      <c r="BA945" s="7"/>
      <c r="BB945" s="7"/>
      <c r="BC945" s="7"/>
      <c r="BD945" s="7"/>
      <c r="BE945" s="7"/>
      <c r="BF945" s="7"/>
      <c r="BG945" s="35"/>
      <c r="BH945" s="7"/>
      <c r="BI945" s="7"/>
      <c r="BJ945" s="7"/>
      <c r="BK945" s="7"/>
      <c r="BL945" s="7"/>
      <c r="BM945" s="36"/>
      <c r="BN945" s="36"/>
      <c r="BO945" s="7"/>
      <c r="BP945" s="7"/>
      <c r="BQ945" s="7"/>
      <c r="BR945" s="7"/>
      <c r="BS945" s="7"/>
      <c r="BT945" s="7"/>
      <c r="BU945" s="7"/>
      <c r="BV945" s="7"/>
      <c r="BW945" s="7"/>
      <c r="BX945" s="7"/>
      <c r="BY945" s="7"/>
      <c r="BZ945" s="7"/>
      <c r="CA945" s="7"/>
      <c r="CB945" s="7"/>
      <c r="CC945" s="7"/>
      <c r="CD945" s="7"/>
      <c r="CE945" s="7"/>
      <c r="CF945" s="7"/>
      <c r="CG945" s="7"/>
      <c r="CH945" s="7"/>
      <c r="CI945" s="7"/>
      <c r="CJ945" s="7"/>
      <c r="CK945" s="7"/>
      <c r="CL945" s="7"/>
      <c r="CM945" s="7"/>
      <c r="CN945" s="7"/>
      <c r="CO945" s="7"/>
      <c r="CP945" s="7"/>
      <c r="CQ945" s="7"/>
      <c r="CR945" s="7"/>
      <c r="CS945" s="7"/>
      <c r="CT945" s="7"/>
      <c r="CU945" s="7"/>
      <c r="CV945" s="7"/>
      <c r="CW945" s="7"/>
      <c r="CX945" s="7"/>
      <c r="CY945" s="7"/>
      <c r="CZ945" s="7"/>
      <c r="DA945" s="7"/>
      <c r="DB945" s="7"/>
      <c r="DC945" s="7"/>
      <c r="DD945" s="7"/>
      <c r="DE945" s="7"/>
      <c r="DF945" s="7"/>
      <c r="DG945" s="7"/>
      <c r="DH945" s="7"/>
      <c r="DI945" s="7"/>
      <c r="DJ945" s="7"/>
      <c r="DK945" s="7"/>
    </row>
    <row r="946">
      <c r="A946" s="7"/>
      <c r="B946" s="7"/>
      <c r="C946" s="7"/>
      <c r="D946" s="7"/>
      <c r="E946" s="7"/>
      <c r="F946" s="7"/>
      <c r="G946" s="7"/>
      <c r="H946" s="7"/>
      <c r="I946" s="7"/>
      <c r="J946" s="7"/>
      <c r="K946" s="7"/>
      <c r="L946" s="7"/>
      <c r="M946" s="33"/>
      <c r="N946" s="33"/>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34"/>
      <c r="AX946" s="7"/>
      <c r="AY946" s="7"/>
      <c r="AZ946" s="7"/>
      <c r="BA946" s="7"/>
      <c r="BB946" s="7"/>
      <c r="BC946" s="7"/>
      <c r="BD946" s="7"/>
      <c r="BE946" s="7"/>
      <c r="BF946" s="7"/>
      <c r="BG946" s="35"/>
      <c r="BH946" s="7"/>
      <c r="BI946" s="7"/>
      <c r="BJ946" s="7"/>
      <c r="BK946" s="7"/>
      <c r="BL946" s="7"/>
      <c r="BM946" s="36"/>
      <c r="BN946" s="36"/>
      <c r="BO946" s="7"/>
      <c r="BP946" s="7"/>
      <c r="BQ946" s="7"/>
      <c r="BR946" s="7"/>
      <c r="BS946" s="7"/>
      <c r="BT946" s="7"/>
      <c r="BU946" s="7"/>
      <c r="BV946" s="7"/>
      <c r="BW946" s="7"/>
      <c r="BX946" s="7"/>
      <c r="BY946" s="7"/>
      <c r="BZ946" s="7"/>
      <c r="CA946" s="7"/>
      <c r="CB946" s="7"/>
      <c r="CC946" s="7"/>
      <c r="CD946" s="7"/>
      <c r="CE946" s="7"/>
      <c r="CF946" s="7"/>
      <c r="CG946" s="7"/>
      <c r="CH946" s="7"/>
      <c r="CI946" s="7"/>
      <c r="CJ946" s="7"/>
      <c r="CK946" s="7"/>
      <c r="CL946" s="7"/>
      <c r="CM946" s="7"/>
      <c r="CN946" s="7"/>
      <c r="CO946" s="7"/>
      <c r="CP946" s="7"/>
      <c r="CQ946" s="7"/>
      <c r="CR946" s="7"/>
      <c r="CS946" s="7"/>
      <c r="CT946" s="7"/>
      <c r="CU946" s="7"/>
      <c r="CV946" s="7"/>
      <c r="CW946" s="7"/>
      <c r="CX946" s="7"/>
      <c r="CY946" s="7"/>
      <c r="CZ946" s="7"/>
      <c r="DA946" s="7"/>
      <c r="DB946" s="7"/>
      <c r="DC946" s="7"/>
      <c r="DD946" s="7"/>
      <c r="DE946" s="7"/>
      <c r="DF946" s="7"/>
      <c r="DG946" s="7"/>
      <c r="DH946" s="7"/>
      <c r="DI946" s="7"/>
      <c r="DJ946" s="7"/>
      <c r="DK946" s="7"/>
    </row>
    <row r="947">
      <c r="A947" s="7"/>
      <c r="B947" s="7"/>
      <c r="C947" s="7"/>
      <c r="D947" s="7"/>
      <c r="E947" s="7"/>
      <c r="F947" s="7"/>
      <c r="G947" s="7"/>
      <c r="H947" s="7"/>
      <c r="I947" s="7"/>
      <c r="J947" s="7"/>
      <c r="K947" s="7"/>
      <c r="L947" s="7"/>
      <c r="M947" s="33"/>
      <c r="N947" s="33"/>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34"/>
      <c r="AX947" s="7"/>
      <c r="AY947" s="7"/>
      <c r="AZ947" s="7"/>
      <c r="BA947" s="7"/>
      <c r="BB947" s="7"/>
      <c r="BC947" s="7"/>
      <c r="BD947" s="7"/>
      <c r="BE947" s="7"/>
      <c r="BF947" s="7"/>
      <c r="BG947" s="35"/>
      <c r="BH947" s="7"/>
      <c r="BI947" s="7"/>
      <c r="BJ947" s="7"/>
      <c r="BK947" s="7"/>
      <c r="BL947" s="7"/>
      <c r="BM947" s="36"/>
      <c r="BN947" s="36"/>
      <c r="BO947" s="7"/>
      <c r="BP947" s="7"/>
      <c r="BQ947" s="7"/>
      <c r="BR947" s="7"/>
      <c r="BS947" s="7"/>
      <c r="BT947" s="7"/>
      <c r="BU947" s="7"/>
      <c r="BV947" s="7"/>
      <c r="BW947" s="7"/>
      <c r="BX947" s="7"/>
      <c r="BY947" s="7"/>
      <c r="BZ947" s="7"/>
      <c r="CA947" s="7"/>
      <c r="CB947" s="7"/>
      <c r="CC947" s="7"/>
      <c r="CD947" s="7"/>
      <c r="CE947" s="7"/>
      <c r="CF947" s="7"/>
      <c r="CG947" s="7"/>
      <c r="CH947" s="7"/>
      <c r="CI947" s="7"/>
      <c r="CJ947" s="7"/>
      <c r="CK947" s="7"/>
      <c r="CL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row>
    <row r="948">
      <c r="A948" s="7"/>
      <c r="B948" s="7"/>
      <c r="C948" s="7"/>
      <c r="D948" s="7"/>
      <c r="E948" s="7"/>
      <c r="F948" s="7"/>
      <c r="G948" s="7"/>
      <c r="H948" s="7"/>
      <c r="I948" s="7"/>
      <c r="J948" s="7"/>
      <c r="K948" s="7"/>
      <c r="L948" s="7"/>
      <c r="M948" s="33"/>
      <c r="N948" s="33"/>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34"/>
      <c r="AX948" s="7"/>
      <c r="AY948" s="7"/>
      <c r="AZ948" s="7"/>
      <c r="BA948" s="7"/>
      <c r="BB948" s="7"/>
      <c r="BC948" s="7"/>
      <c r="BD948" s="7"/>
      <c r="BE948" s="7"/>
      <c r="BF948" s="7"/>
      <c r="BG948" s="35"/>
      <c r="BH948" s="7"/>
      <c r="BI948" s="7"/>
      <c r="BJ948" s="7"/>
      <c r="BK948" s="7"/>
      <c r="BL948" s="7"/>
      <c r="BM948" s="36"/>
      <c r="BN948" s="36"/>
      <c r="BO948" s="7"/>
      <c r="BP948" s="7"/>
      <c r="BQ948" s="7"/>
      <c r="BR948" s="7"/>
      <c r="BS948" s="7"/>
      <c r="BT948" s="7"/>
      <c r="BU948" s="7"/>
      <c r="BV948" s="7"/>
      <c r="BW948" s="7"/>
      <c r="BX948" s="7"/>
      <c r="BY948" s="7"/>
      <c r="BZ948" s="7"/>
      <c r="CA948" s="7"/>
      <c r="CB948" s="7"/>
      <c r="CC948" s="7"/>
      <c r="CD948" s="7"/>
      <c r="CE948" s="7"/>
      <c r="CF948" s="7"/>
      <c r="CG948" s="7"/>
      <c r="CH948" s="7"/>
      <c r="CI948" s="7"/>
      <c r="CJ948" s="7"/>
      <c r="CK948" s="7"/>
      <c r="CL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row>
    <row r="949">
      <c r="A949" s="7"/>
      <c r="B949" s="7"/>
      <c r="C949" s="7"/>
      <c r="D949" s="7"/>
      <c r="E949" s="7"/>
      <c r="F949" s="7"/>
      <c r="G949" s="7"/>
      <c r="H949" s="7"/>
      <c r="I949" s="7"/>
      <c r="J949" s="7"/>
      <c r="K949" s="7"/>
      <c r="L949" s="7"/>
      <c r="M949" s="33"/>
      <c r="N949" s="33"/>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34"/>
      <c r="AX949" s="7"/>
      <c r="AY949" s="7"/>
      <c r="AZ949" s="7"/>
      <c r="BA949" s="7"/>
      <c r="BB949" s="7"/>
      <c r="BC949" s="7"/>
      <c r="BD949" s="7"/>
      <c r="BE949" s="7"/>
      <c r="BF949" s="7"/>
      <c r="BG949" s="35"/>
      <c r="BH949" s="7"/>
      <c r="BI949" s="7"/>
      <c r="BJ949" s="7"/>
      <c r="BK949" s="7"/>
      <c r="BL949" s="7"/>
      <c r="BM949" s="36"/>
      <c r="BN949" s="36"/>
      <c r="BO949" s="7"/>
      <c r="BP949" s="7"/>
      <c r="BQ949" s="7"/>
      <c r="BR949" s="7"/>
      <c r="BS949" s="7"/>
      <c r="BT949" s="7"/>
      <c r="BU949" s="7"/>
      <c r="BV949" s="7"/>
      <c r="BW949" s="7"/>
      <c r="BX949" s="7"/>
      <c r="BY949" s="7"/>
      <c r="BZ949" s="7"/>
      <c r="CA949" s="7"/>
      <c r="CB949" s="7"/>
      <c r="CC949" s="7"/>
      <c r="CD949" s="7"/>
      <c r="CE949" s="7"/>
      <c r="CF949" s="7"/>
      <c r="CG949" s="7"/>
      <c r="CH949" s="7"/>
      <c r="CI949" s="7"/>
      <c r="CJ949" s="7"/>
      <c r="CK949" s="7"/>
      <c r="CL949" s="7"/>
      <c r="CM949" s="7"/>
      <c r="CN949" s="7"/>
      <c r="CO949" s="7"/>
      <c r="CP949" s="7"/>
      <c r="CQ949" s="7"/>
      <c r="CR949" s="7"/>
      <c r="CS949" s="7"/>
      <c r="CT949" s="7"/>
      <c r="CU949" s="7"/>
      <c r="CV949" s="7"/>
      <c r="CW949" s="7"/>
      <c r="CX949" s="7"/>
      <c r="CY949" s="7"/>
      <c r="CZ949" s="7"/>
      <c r="DA949" s="7"/>
      <c r="DB949" s="7"/>
      <c r="DC949" s="7"/>
      <c r="DD949" s="7"/>
      <c r="DE949" s="7"/>
      <c r="DF949" s="7"/>
      <c r="DG949" s="7"/>
      <c r="DH949" s="7"/>
      <c r="DI949" s="7"/>
      <c r="DJ949" s="7"/>
      <c r="DK949" s="7"/>
    </row>
    <row r="950">
      <c r="A950" s="7"/>
      <c r="B950" s="7"/>
      <c r="C950" s="7"/>
      <c r="D950" s="7"/>
      <c r="E950" s="7"/>
      <c r="F950" s="7"/>
      <c r="G950" s="7"/>
      <c r="H950" s="7"/>
      <c r="I950" s="7"/>
      <c r="J950" s="7"/>
      <c r="K950" s="7"/>
      <c r="L950" s="7"/>
      <c r="M950" s="33"/>
      <c r="N950" s="33"/>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34"/>
      <c r="AX950" s="7"/>
      <c r="AY950" s="7"/>
      <c r="AZ950" s="7"/>
      <c r="BA950" s="7"/>
      <c r="BB950" s="7"/>
      <c r="BC950" s="7"/>
      <c r="BD950" s="7"/>
      <c r="BE950" s="7"/>
      <c r="BF950" s="7"/>
      <c r="BG950" s="35"/>
      <c r="BH950" s="7"/>
      <c r="BI950" s="7"/>
      <c r="BJ950" s="7"/>
      <c r="BK950" s="7"/>
      <c r="BL950" s="7"/>
      <c r="BM950" s="36"/>
      <c r="BN950" s="36"/>
      <c r="BO950" s="7"/>
      <c r="BP950" s="7"/>
      <c r="BQ950" s="7"/>
      <c r="BR950" s="7"/>
      <c r="BS950" s="7"/>
      <c r="BT950" s="7"/>
      <c r="BU950" s="7"/>
      <c r="BV950" s="7"/>
      <c r="BW950" s="7"/>
      <c r="BX950" s="7"/>
      <c r="BY950" s="7"/>
      <c r="BZ950" s="7"/>
      <c r="CA950" s="7"/>
      <c r="CB950" s="7"/>
      <c r="CC950" s="7"/>
      <c r="CD950" s="7"/>
      <c r="CE950" s="7"/>
      <c r="CF950" s="7"/>
      <c r="CG950" s="7"/>
      <c r="CH950" s="7"/>
      <c r="CI950" s="7"/>
      <c r="CJ950" s="7"/>
      <c r="CK950" s="7"/>
      <c r="CL950" s="7"/>
      <c r="CM950" s="7"/>
      <c r="CN950" s="7"/>
      <c r="CO950" s="7"/>
      <c r="CP950" s="7"/>
      <c r="CQ950" s="7"/>
      <c r="CR950" s="7"/>
      <c r="CS950" s="7"/>
      <c r="CT950" s="7"/>
      <c r="CU950" s="7"/>
      <c r="CV950" s="7"/>
      <c r="CW950" s="7"/>
      <c r="CX950" s="7"/>
      <c r="CY950" s="7"/>
      <c r="CZ950" s="7"/>
      <c r="DA950" s="7"/>
      <c r="DB950" s="7"/>
      <c r="DC950" s="7"/>
      <c r="DD950" s="7"/>
      <c r="DE950" s="7"/>
      <c r="DF950" s="7"/>
      <c r="DG950" s="7"/>
      <c r="DH950" s="7"/>
      <c r="DI950" s="7"/>
      <c r="DJ950" s="7"/>
      <c r="DK950" s="7"/>
    </row>
    <row r="951">
      <c r="A951" s="7"/>
      <c r="B951" s="7"/>
      <c r="C951" s="7"/>
      <c r="D951" s="7"/>
      <c r="E951" s="7"/>
      <c r="F951" s="7"/>
      <c r="G951" s="7"/>
      <c r="H951" s="7"/>
      <c r="I951" s="7"/>
      <c r="J951" s="7"/>
      <c r="K951" s="7"/>
      <c r="L951" s="7"/>
      <c r="M951" s="33"/>
      <c r="N951" s="33"/>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34"/>
      <c r="AX951" s="7"/>
      <c r="AY951" s="7"/>
      <c r="AZ951" s="7"/>
      <c r="BA951" s="7"/>
      <c r="BB951" s="7"/>
      <c r="BC951" s="7"/>
      <c r="BD951" s="7"/>
      <c r="BE951" s="7"/>
      <c r="BF951" s="7"/>
      <c r="BG951" s="35"/>
      <c r="BH951" s="7"/>
      <c r="BI951" s="7"/>
      <c r="BJ951" s="7"/>
      <c r="BK951" s="7"/>
      <c r="BL951" s="7"/>
      <c r="BM951" s="36"/>
      <c r="BN951" s="36"/>
      <c r="BO951" s="7"/>
      <c r="BP951" s="7"/>
      <c r="BQ951" s="7"/>
      <c r="BR951" s="7"/>
      <c r="BS951" s="7"/>
      <c r="BT951" s="7"/>
      <c r="BU951" s="7"/>
      <c r="BV951" s="7"/>
      <c r="BW951" s="7"/>
      <c r="BX951" s="7"/>
      <c r="BY951" s="7"/>
      <c r="BZ951" s="7"/>
      <c r="CA951" s="7"/>
      <c r="CB951" s="7"/>
      <c r="CC951" s="7"/>
      <c r="CD951" s="7"/>
      <c r="CE951" s="7"/>
      <c r="CF951" s="7"/>
      <c r="CG951" s="7"/>
      <c r="CH951" s="7"/>
      <c r="CI951" s="7"/>
      <c r="CJ951" s="7"/>
      <c r="CK951" s="7"/>
      <c r="CL951" s="7"/>
      <c r="CM951" s="7"/>
      <c r="CN951" s="7"/>
      <c r="CO951" s="7"/>
      <c r="CP951" s="7"/>
      <c r="CQ951" s="7"/>
      <c r="CR951" s="7"/>
      <c r="CS951" s="7"/>
      <c r="CT951" s="7"/>
      <c r="CU951" s="7"/>
      <c r="CV951" s="7"/>
      <c r="CW951" s="7"/>
      <c r="CX951" s="7"/>
      <c r="CY951" s="7"/>
      <c r="CZ951" s="7"/>
      <c r="DA951" s="7"/>
      <c r="DB951" s="7"/>
      <c r="DC951" s="7"/>
      <c r="DD951" s="7"/>
      <c r="DE951" s="7"/>
      <c r="DF951" s="7"/>
      <c r="DG951" s="7"/>
      <c r="DH951" s="7"/>
      <c r="DI951" s="7"/>
      <c r="DJ951" s="7"/>
      <c r="DK951" s="7"/>
    </row>
    <row r="952">
      <c r="A952" s="7"/>
      <c r="B952" s="7"/>
      <c r="C952" s="7"/>
      <c r="D952" s="7"/>
      <c r="E952" s="7"/>
      <c r="F952" s="7"/>
      <c r="G952" s="7"/>
      <c r="H952" s="7"/>
      <c r="I952" s="7"/>
      <c r="J952" s="7"/>
      <c r="K952" s="7"/>
      <c r="L952" s="7"/>
      <c r="M952" s="33"/>
      <c r="N952" s="33"/>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34"/>
      <c r="AX952" s="7"/>
      <c r="AY952" s="7"/>
      <c r="AZ952" s="7"/>
      <c r="BA952" s="7"/>
      <c r="BB952" s="7"/>
      <c r="BC952" s="7"/>
      <c r="BD952" s="7"/>
      <c r="BE952" s="7"/>
      <c r="BF952" s="7"/>
      <c r="BG952" s="35"/>
      <c r="BH952" s="7"/>
      <c r="BI952" s="7"/>
      <c r="BJ952" s="7"/>
      <c r="BK952" s="7"/>
      <c r="BL952" s="7"/>
      <c r="BM952" s="36"/>
      <c r="BN952" s="36"/>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row>
    <row r="953">
      <c r="A953" s="7"/>
      <c r="B953" s="7"/>
      <c r="C953" s="7"/>
      <c r="D953" s="7"/>
      <c r="E953" s="7"/>
      <c r="F953" s="7"/>
      <c r="G953" s="7"/>
      <c r="H953" s="7"/>
      <c r="I953" s="7"/>
      <c r="J953" s="7"/>
      <c r="K953" s="7"/>
      <c r="L953" s="7"/>
      <c r="M953" s="33"/>
      <c r="N953" s="33"/>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34"/>
      <c r="AX953" s="7"/>
      <c r="AY953" s="7"/>
      <c r="AZ953" s="7"/>
      <c r="BA953" s="7"/>
      <c r="BB953" s="7"/>
      <c r="BC953" s="7"/>
      <c r="BD953" s="7"/>
      <c r="BE953" s="7"/>
      <c r="BF953" s="7"/>
      <c r="BG953" s="35"/>
      <c r="BH953" s="7"/>
      <c r="BI953" s="7"/>
      <c r="BJ953" s="7"/>
      <c r="BK953" s="7"/>
      <c r="BL953" s="7"/>
      <c r="BM953" s="36"/>
      <c r="BN953" s="36"/>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row>
    <row r="954">
      <c r="A954" s="7"/>
      <c r="B954" s="7"/>
      <c r="C954" s="7"/>
      <c r="D954" s="7"/>
      <c r="E954" s="7"/>
      <c r="F954" s="7"/>
      <c r="G954" s="7"/>
      <c r="H954" s="7"/>
      <c r="I954" s="7"/>
      <c r="J954" s="7"/>
      <c r="K954" s="7"/>
      <c r="L954" s="7"/>
      <c r="M954" s="33"/>
      <c r="N954" s="33"/>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34"/>
      <c r="AX954" s="7"/>
      <c r="AY954" s="7"/>
      <c r="AZ954" s="7"/>
      <c r="BA954" s="7"/>
      <c r="BB954" s="7"/>
      <c r="BC954" s="7"/>
      <c r="BD954" s="7"/>
      <c r="BE954" s="7"/>
      <c r="BF954" s="7"/>
      <c r="BG954" s="35"/>
      <c r="BH954" s="7"/>
      <c r="BI954" s="7"/>
      <c r="BJ954" s="7"/>
      <c r="BK954" s="7"/>
      <c r="BL954" s="7"/>
      <c r="BM954" s="36"/>
      <c r="BN954" s="36"/>
      <c r="BO954" s="7"/>
      <c r="BP954" s="7"/>
      <c r="BQ954" s="7"/>
      <c r="BR954" s="7"/>
      <c r="BS954" s="7"/>
      <c r="BT954" s="7"/>
      <c r="BU954" s="7"/>
      <c r="BV954" s="7"/>
      <c r="BW954" s="7"/>
      <c r="BX954" s="7"/>
      <c r="BY954" s="7"/>
      <c r="BZ954" s="7"/>
      <c r="CA954" s="7"/>
      <c r="CB954" s="7"/>
      <c r="CC954" s="7"/>
      <c r="CD954" s="7"/>
      <c r="CE954" s="7"/>
      <c r="CF954" s="7"/>
      <c r="CG954" s="7"/>
      <c r="CH954" s="7"/>
      <c r="CI954" s="7"/>
      <c r="CJ954" s="7"/>
      <c r="CK954" s="7"/>
      <c r="CL954" s="7"/>
      <c r="CM954" s="7"/>
      <c r="CN954" s="7"/>
      <c r="CO954" s="7"/>
      <c r="CP954" s="7"/>
      <c r="CQ954" s="7"/>
      <c r="CR954" s="7"/>
      <c r="CS954" s="7"/>
      <c r="CT954" s="7"/>
      <c r="CU954" s="7"/>
      <c r="CV954" s="7"/>
      <c r="CW954" s="7"/>
      <c r="CX954" s="7"/>
      <c r="CY954" s="7"/>
      <c r="CZ954" s="7"/>
      <c r="DA954" s="7"/>
      <c r="DB954" s="7"/>
      <c r="DC954" s="7"/>
      <c r="DD954" s="7"/>
      <c r="DE954" s="7"/>
      <c r="DF954" s="7"/>
      <c r="DG954" s="7"/>
      <c r="DH954" s="7"/>
      <c r="DI954" s="7"/>
      <c r="DJ954" s="7"/>
      <c r="DK954" s="7"/>
    </row>
    <row r="955">
      <c r="A955" s="7"/>
      <c r="B955" s="7"/>
      <c r="C955" s="7"/>
      <c r="D955" s="7"/>
      <c r="E955" s="7"/>
      <c r="F955" s="7"/>
      <c r="G955" s="7"/>
      <c r="H955" s="7"/>
      <c r="I955" s="7"/>
      <c r="J955" s="7"/>
      <c r="K955" s="7"/>
      <c r="L955" s="7"/>
      <c r="M955" s="33"/>
      <c r="N955" s="33"/>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34"/>
      <c r="AX955" s="7"/>
      <c r="AY955" s="7"/>
      <c r="AZ955" s="7"/>
      <c r="BA955" s="7"/>
      <c r="BB955" s="7"/>
      <c r="BC955" s="7"/>
      <c r="BD955" s="7"/>
      <c r="BE955" s="7"/>
      <c r="BF955" s="7"/>
      <c r="BG955" s="35"/>
      <c r="BH955" s="7"/>
      <c r="BI955" s="7"/>
      <c r="BJ955" s="7"/>
      <c r="BK955" s="7"/>
      <c r="BL955" s="7"/>
      <c r="BM955" s="36"/>
      <c r="BN955" s="36"/>
      <c r="BO955" s="7"/>
      <c r="BP955" s="7"/>
      <c r="BQ955" s="7"/>
      <c r="BR955" s="7"/>
      <c r="BS955" s="7"/>
      <c r="BT955" s="7"/>
      <c r="BU955" s="7"/>
      <c r="BV955" s="7"/>
      <c r="BW955" s="7"/>
      <c r="BX955" s="7"/>
      <c r="BY955" s="7"/>
      <c r="BZ955" s="7"/>
      <c r="CA955" s="7"/>
      <c r="CB955" s="7"/>
      <c r="CC955" s="7"/>
      <c r="CD955" s="7"/>
      <c r="CE955" s="7"/>
      <c r="CF955" s="7"/>
      <c r="CG955" s="7"/>
      <c r="CH955" s="7"/>
      <c r="CI955" s="7"/>
      <c r="CJ955" s="7"/>
      <c r="CK955" s="7"/>
      <c r="CL955" s="7"/>
      <c r="CM955" s="7"/>
      <c r="CN955" s="7"/>
      <c r="CO955" s="7"/>
      <c r="CP955" s="7"/>
      <c r="CQ955" s="7"/>
      <c r="CR955" s="7"/>
      <c r="CS955" s="7"/>
      <c r="CT955" s="7"/>
      <c r="CU955" s="7"/>
      <c r="CV955" s="7"/>
      <c r="CW955" s="7"/>
      <c r="CX955" s="7"/>
      <c r="CY955" s="7"/>
      <c r="CZ955" s="7"/>
      <c r="DA955" s="7"/>
      <c r="DB955" s="7"/>
      <c r="DC955" s="7"/>
      <c r="DD955" s="7"/>
      <c r="DE955" s="7"/>
      <c r="DF955" s="7"/>
      <c r="DG955" s="7"/>
      <c r="DH955" s="7"/>
      <c r="DI955" s="7"/>
      <c r="DJ955" s="7"/>
      <c r="DK955" s="7"/>
    </row>
    <row r="956">
      <c r="A956" s="7"/>
      <c r="B956" s="7"/>
      <c r="C956" s="7"/>
      <c r="D956" s="7"/>
      <c r="E956" s="7"/>
      <c r="F956" s="7"/>
      <c r="G956" s="7"/>
      <c r="H956" s="7"/>
      <c r="I956" s="7"/>
      <c r="J956" s="7"/>
      <c r="K956" s="7"/>
      <c r="L956" s="7"/>
      <c r="M956" s="33"/>
      <c r="N956" s="33"/>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34"/>
      <c r="AX956" s="7"/>
      <c r="AY956" s="7"/>
      <c r="AZ956" s="7"/>
      <c r="BA956" s="7"/>
      <c r="BB956" s="7"/>
      <c r="BC956" s="7"/>
      <c r="BD956" s="7"/>
      <c r="BE956" s="7"/>
      <c r="BF956" s="7"/>
      <c r="BG956" s="35"/>
      <c r="BH956" s="7"/>
      <c r="BI956" s="7"/>
      <c r="BJ956" s="7"/>
      <c r="BK956" s="7"/>
      <c r="BL956" s="7"/>
      <c r="BM956" s="36"/>
      <c r="BN956" s="36"/>
      <c r="BO956" s="7"/>
      <c r="BP956" s="7"/>
      <c r="BQ956" s="7"/>
      <c r="BR956" s="7"/>
      <c r="BS956" s="7"/>
      <c r="BT956" s="7"/>
      <c r="BU956" s="7"/>
      <c r="BV956" s="7"/>
      <c r="BW956" s="7"/>
      <c r="BX956" s="7"/>
      <c r="BY956" s="7"/>
      <c r="BZ956" s="7"/>
      <c r="CA956" s="7"/>
      <c r="CB956" s="7"/>
      <c r="CC956" s="7"/>
      <c r="CD956" s="7"/>
      <c r="CE956" s="7"/>
      <c r="CF956" s="7"/>
      <c r="CG956" s="7"/>
      <c r="CH956" s="7"/>
      <c r="CI956" s="7"/>
      <c r="CJ956" s="7"/>
      <c r="CK956" s="7"/>
      <c r="CL956" s="7"/>
      <c r="CM956" s="7"/>
      <c r="CN956" s="7"/>
      <c r="CO956" s="7"/>
      <c r="CP956" s="7"/>
      <c r="CQ956" s="7"/>
      <c r="CR956" s="7"/>
      <c r="CS956" s="7"/>
      <c r="CT956" s="7"/>
      <c r="CU956" s="7"/>
      <c r="CV956" s="7"/>
      <c r="CW956" s="7"/>
      <c r="CX956" s="7"/>
      <c r="CY956" s="7"/>
      <c r="CZ956" s="7"/>
      <c r="DA956" s="7"/>
      <c r="DB956" s="7"/>
      <c r="DC956" s="7"/>
      <c r="DD956" s="7"/>
      <c r="DE956" s="7"/>
      <c r="DF956" s="7"/>
      <c r="DG956" s="7"/>
      <c r="DH956" s="7"/>
      <c r="DI956" s="7"/>
      <c r="DJ956" s="7"/>
      <c r="DK956" s="7"/>
    </row>
    <row r="957">
      <c r="A957" s="7"/>
      <c r="B957" s="7"/>
      <c r="C957" s="7"/>
      <c r="D957" s="7"/>
      <c r="E957" s="7"/>
      <c r="F957" s="7"/>
      <c r="G957" s="7"/>
      <c r="H957" s="7"/>
      <c r="I957" s="7"/>
      <c r="J957" s="7"/>
      <c r="K957" s="7"/>
      <c r="L957" s="7"/>
      <c r="M957" s="33"/>
      <c r="N957" s="33"/>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34"/>
      <c r="AX957" s="7"/>
      <c r="AY957" s="7"/>
      <c r="AZ957" s="7"/>
      <c r="BA957" s="7"/>
      <c r="BB957" s="7"/>
      <c r="BC957" s="7"/>
      <c r="BD957" s="7"/>
      <c r="BE957" s="7"/>
      <c r="BF957" s="7"/>
      <c r="BG957" s="35"/>
      <c r="BH957" s="7"/>
      <c r="BI957" s="7"/>
      <c r="BJ957" s="7"/>
      <c r="BK957" s="7"/>
      <c r="BL957" s="7"/>
      <c r="BM957" s="36"/>
      <c r="BN957" s="36"/>
      <c r="BO957" s="7"/>
      <c r="BP957" s="7"/>
      <c r="BQ957" s="7"/>
      <c r="BR957" s="7"/>
      <c r="BS957" s="7"/>
      <c r="BT957" s="7"/>
      <c r="BU957" s="7"/>
      <c r="BV957" s="7"/>
      <c r="BW957" s="7"/>
      <c r="BX957" s="7"/>
      <c r="BY957" s="7"/>
      <c r="BZ957" s="7"/>
      <c r="CA957" s="7"/>
      <c r="CB957" s="7"/>
      <c r="CC957" s="7"/>
      <c r="CD957" s="7"/>
      <c r="CE957" s="7"/>
      <c r="CF957" s="7"/>
      <c r="CG957" s="7"/>
      <c r="CH957" s="7"/>
      <c r="CI957" s="7"/>
      <c r="CJ957" s="7"/>
      <c r="CK957" s="7"/>
      <c r="CL957" s="7"/>
      <c r="CM957" s="7"/>
      <c r="CN957" s="7"/>
      <c r="CO957" s="7"/>
      <c r="CP957" s="7"/>
      <c r="CQ957" s="7"/>
      <c r="CR957" s="7"/>
      <c r="CS957" s="7"/>
      <c r="CT957" s="7"/>
      <c r="CU957" s="7"/>
      <c r="CV957" s="7"/>
      <c r="CW957" s="7"/>
      <c r="CX957" s="7"/>
      <c r="CY957" s="7"/>
      <c r="CZ957" s="7"/>
      <c r="DA957" s="7"/>
      <c r="DB957" s="7"/>
      <c r="DC957" s="7"/>
      <c r="DD957" s="7"/>
      <c r="DE957" s="7"/>
      <c r="DF957" s="7"/>
      <c r="DG957" s="7"/>
      <c r="DH957" s="7"/>
      <c r="DI957" s="7"/>
      <c r="DJ957" s="7"/>
      <c r="DK957" s="7"/>
    </row>
    <row r="958">
      <c r="A958" s="7"/>
      <c r="B958" s="7"/>
      <c r="C958" s="7"/>
      <c r="D958" s="7"/>
      <c r="E958" s="7"/>
      <c r="F958" s="7"/>
      <c r="G958" s="7"/>
      <c r="H958" s="7"/>
      <c r="I958" s="7"/>
      <c r="J958" s="7"/>
      <c r="K958" s="7"/>
      <c r="L958" s="7"/>
      <c r="M958" s="33"/>
      <c r="N958" s="33"/>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34"/>
      <c r="AX958" s="7"/>
      <c r="AY958" s="7"/>
      <c r="AZ958" s="7"/>
      <c r="BA958" s="7"/>
      <c r="BB958" s="7"/>
      <c r="BC958" s="7"/>
      <c r="BD958" s="7"/>
      <c r="BE958" s="7"/>
      <c r="BF958" s="7"/>
      <c r="BG958" s="35"/>
      <c r="BH958" s="7"/>
      <c r="BI958" s="7"/>
      <c r="BJ958" s="7"/>
      <c r="BK958" s="7"/>
      <c r="BL958" s="7"/>
      <c r="BM958" s="36"/>
      <c r="BN958" s="36"/>
      <c r="BO958" s="7"/>
      <c r="BP958" s="7"/>
      <c r="BQ958" s="7"/>
      <c r="BR958" s="7"/>
      <c r="BS958" s="7"/>
      <c r="BT958" s="7"/>
      <c r="BU958" s="7"/>
      <c r="BV958" s="7"/>
      <c r="BW958" s="7"/>
      <c r="BX958" s="7"/>
      <c r="BY958" s="7"/>
      <c r="BZ958" s="7"/>
      <c r="CA958" s="7"/>
      <c r="CB958" s="7"/>
      <c r="CC958" s="7"/>
      <c r="CD958" s="7"/>
      <c r="CE958" s="7"/>
      <c r="CF958" s="7"/>
      <c r="CG958" s="7"/>
      <c r="CH958" s="7"/>
      <c r="CI958" s="7"/>
      <c r="CJ958" s="7"/>
      <c r="CK958" s="7"/>
      <c r="CL958" s="7"/>
      <c r="CM958" s="7"/>
      <c r="CN958" s="7"/>
      <c r="CO958" s="7"/>
      <c r="CP958" s="7"/>
      <c r="CQ958" s="7"/>
      <c r="CR958" s="7"/>
      <c r="CS958" s="7"/>
      <c r="CT958" s="7"/>
      <c r="CU958" s="7"/>
      <c r="CV958" s="7"/>
      <c r="CW958" s="7"/>
      <c r="CX958" s="7"/>
      <c r="CY958" s="7"/>
      <c r="CZ958" s="7"/>
      <c r="DA958" s="7"/>
      <c r="DB958" s="7"/>
      <c r="DC958" s="7"/>
      <c r="DD958" s="7"/>
      <c r="DE958" s="7"/>
      <c r="DF958" s="7"/>
      <c r="DG958" s="7"/>
      <c r="DH958" s="7"/>
      <c r="DI958" s="7"/>
      <c r="DJ958" s="7"/>
      <c r="DK958" s="7"/>
    </row>
    <row r="959">
      <c r="A959" s="7"/>
      <c r="B959" s="7"/>
      <c r="C959" s="7"/>
      <c r="D959" s="7"/>
      <c r="E959" s="7"/>
      <c r="F959" s="7"/>
      <c r="G959" s="7"/>
      <c r="H959" s="7"/>
      <c r="I959" s="7"/>
      <c r="J959" s="7"/>
      <c r="K959" s="7"/>
      <c r="L959" s="7"/>
      <c r="M959" s="33"/>
      <c r="N959" s="33"/>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34"/>
      <c r="AX959" s="7"/>
      <c r="AY959" s="7"/>
      <c r="AZ959" s="7"/>
      <c r="BA959" s="7"/>
      <c r="BB959" s="7"/>
      <c r="BC959" s="7"/>
      <c r="BD959" s="7"/>
      <c r="BE959" s="7"/>
      <c r="BF959" s="7"/>
      <c r="BG959" s="35"/>
      <c r="BH959" s="7"/>
      <c r="BI959" s="7"/>
      <c r="BJ959" s="7"/>
      <c r="BK959" s="7"/>
      <c r="BL959" s="7"/>
      <c r="BM959" s="36"/>
      <c r="BN959" s="36"/>
      <c r="BO959" s="7"/>
      <c r="BP959" s="7"/>
      <c r="BQ959" s="7"/>
      <c r="BR959" s="7"/>
      <c r="BS959" s="7"/>
      <c r="BT959" s="7"/>
      <c r="BU959" s="7"/>
      <c r="BV959" s="7"/>
      <c r="BW959" s="7"/>
      <c r="BX959" s="7"/>
      <c r="BY959" s="7"/>
      <c r="BZ959" s="7"/>
      <c r="CA959" s="7"/>
      <c r="CB959" s="7"/>
      <c r="CC959" s="7"/>
      <c r="CD959" s="7"/>
      <c r="CE959" s="7"/>
      <c r="CF959" s="7"/>
      <c r="CG959" s="7"/>
      <c r="CH959" s="7"/>
      <c r="CI959" s="7"/>
      <c r="CJ959" s="7"/>
      <c r="CK959" s="7"/>
      <c r="CL959" s="7"/>
      <c r="CM959" s="7"/>
      <c r="CN959" s="7"/>
      <c r="CO959" s="7"/>
      <c r="CP959" s="7"/>
      <c r="CQ959" s="7"/>
      <c r="CR959" s="7"/>
      <c r="CS959" s="7"/>
      <c r="CT959" s="7"/>
      <c r="CU959" s="7"/>
      <c r="CV959" s="7"/>
      <c r="CW959" s="7"/>
      <c r="CX959" s="7"/>
      <c r="CY959" s="7"/>
      <c r="CZ959" s="7"/>
      <c r="DA959" s="7"/>
      <c r="DB959" s="7"/>
      <c r="DC959" s="7"/>
      <c r="DD959" s="7"/>
      <c r="DE959" s="7"/>
      <c r="DF959" s="7"/>
      <c r="DG959" s="7"/>
      <c r="DH959" s="7"/>
      <c r="DI959" s="7"/>
      <c r="DJ959" s="7"/>
      <c r="DK959" s="7"/>
    </row>
    <row r="960">
      <c r="A960" s="7"/>
      <c r="B960" s="7"/>
      <c r="C960" s="7"/>
      <c r="D960" s="7"/>
      <c r="E960" s="7"/>
      <c r="F960" s="7"/>
      <c r="G960" s="7"/>
      <c r="H960" s="7"/>
      <c r="I960" s="7"/>
      <c r="J960" s="7"/>
      <c r="K960" s="7"/>
      <c r="L960" s="7"/>
      <c r="M960" s="33"/>
      <c r="N960" s="33"/>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34"/>
      <c r="AX960" s="7"/>
      <c r="AY960" s="7"/>
      <c r="AZ960" s="7"/>
      <c r="BA960" s="7"/>
      <c r="BB960" s="7"/>
      <c r="BC960" s="7"/>
      <c r="BD960" s="7"/>
      <c r="BE960" s="7"/>
      <c r="BF960" s="7"/>
      <c r="BG960" s="35"/>
      <c r="BH960" s="7"/>
      <c r="BI960" s="7"/>
      <c r="BJ960" s="7"/>
      <c r="BK960" s="7"/>
      <c r="BL960" s="7"/>
      <c r="BM960" s="36"/>
      <c r="BN960" s="36"/>
      <c r="BO960" s="7"/>
      <c r="BP960" s="7"/>
      <c r="BQ960" s="7"/>
      <c r="BR960" s="7"/>
      <c r="BS960" s="7"/>
      <c r="BT960" s="7"/>
      <c r="BU960" s="7"/>
      <c r="BV960" s="7"/>
      <c r="BW960" s="7"/>
      <c r="BX960" s="7"/>
      <c r="BY960" s="7"/>
      <c r="BZ960" s="7"/>
      <c r="CA960" s="7"/>
      <c r="CB960" s="7"/>
      <c r="CC960" s="7"/>
      <c r="CD960" s="7"/>
      <c r="CE960" s="7"/>
      <c r="CF960" s="7"/>
      <c r="CG960" s="7"/>
      <c r="CH960" s="7"/>
      <c r="CI960" s="7"/>
      <c r="CJ960" s="7"/>
      <c r="CK960" s="7"/>
      <c r="CL960" s="7"/>
      <c r="CM960" s="7"/>
      <c r="CN960" s="7"/>
      <c r="CO960" s="7"/>
      <c r="CP960" s="7"/>
      <c r="CQ960" s="7"/>
      <c r="CR960" s="7"/>
      <c r="CS960" s="7"/>
      <c r="CT960" s="7"/>
      <c r="CU960" s="7"/>
      <c r="CV960" s="7"/>
      <c r="CW960" s="7"/>
      <c r="CX960" s="7"/>
      <c r="CY960" s="7"/>
      <c r="CZ960" s="7"/>
      <c r="DA960" s="7"/>
      <c r="DB960" s="7"/>
      <c r="DC960" s="7"/>
      <c r="DD960" s="7"/>
      <c r="DE960" s="7"/>
      <c r="DF960" s="7"/>
      <c r="DG960" s="7"/>
      <c r="DH960" s="7"/>
      <c r="DI960" s="7"/>
      <c r="DJ960" s="7"/>
      <c r="DK960" s="7"/>
    </row>
    <row r="961">
      <c r="A961" s="7"/>
      <c r="B961" s="7"/>
      <c r="C961" s="7"/>
      <c r="D961" s="7"/>
      <c r="E961" s="7"/>
      <c r="F961" s="7"/>
      <c r="G961" s="7"/>
      <c r="H961" s="7"/>
      <c r="I961" s="7"/>
      <c r="J961" s="7"/>
      <c r="K961" s="7"/>
      <c r="L961" s="7"/>
      <c r="M961" s="33"/>
      <c r="N961" s="33"/>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34"/>
      <c r="AX961" s="7"/>
      <c r="AY961" s="7"/>
      <c r="AZ961" s="7"/>
      <c r="BA961" s="7"/>
      <c r="BB961" s="7"/>
      <c r="BC961" s="7"/>
      <c r="BD961" s="7"/>
      <c r="BE961" s="7"/>
      <c r="BF961" s="7"/>
      <c r="BG961" s="35"/>
      <c r="BH961" s="7"/>
      <c r="BI961" s="7"/>
      <c r="BJ961" s="7"/>
      <c r="BK961" s="7"/>
      <c r="BL961" s="7"/>
      <c r="BM961" s="36"/>
      <c r="BN961" s="36"/>
      <c r="BO961" s="7"/>
      <c r="BP961" s="7"/>
      <c r="BQ961" s="7"/>
      <c r="BR961" s="7"/>
      <c r="BS961" s="7"/>
      <c r="BT961" s="7"/>
      <c r="BU961" s="7"/>
      <c r="BV961" s="7"/>
      <c r="BW961" s="7"/>
      <c r="BX961" s="7"/>
      <c r="BY961" s="7"/>
      <c r="BZ961" s="7"/>
      <c r="CA961" s="7"/>
      <c r="CB961" s="7"/>
      <c r="CC961" s="7"/>
      <c r="CD961" s="7"/>
      <c r="CE961" s="7"/>
      <c r="CF961" s="7"/>
      <c r="CG961" s="7"/>
      <c r="CH961" s="7"/>
      <c r="CI961" s="7"/>
      <c r="CJ961" s="7"/>
      <c r="CK961" s="7"/>
      <c r="CL961" s="7"/>
      <c r="CM961" s="7"/>
      <c r="CN961" s="7"/>
      <c r="CO961" s="7"/>
      <c r="CP961" s="7"/>
      <c r="CQ961" s="7"/>
      <c r="CR961" s="7"/>
      <c r="CS961" s="7"/>
      <c r="CT961" s="7"/>
      <c r="CU961" s="7"/>
      <c r="CV961" s="7"/>
      <c r="CW961" s="7"/>
      <c r="CX961" s="7"/>
      <c r="CY961" s="7"/>
      <c r="CZ961" s="7"/>
      <c r="DA961" s="7"/>
      <c r="DB961" s="7"/>
      <c r="DC961" s="7"/>
      <c r="DD961" s="7"/>
      <c r="DE961" s="7"/>
      <c r="DF961" s="7"/>
      <c r="DG961" s="7"/>
      <c r="DH961" s="7"/>
      <c r="DI961" s="7"/>
      <c r="DJ961" s="7"/>
      <c r="DK961" s="7"/>
    </row>
    <row r="962">
      <c r="A962" s="7"/>
      <c r="B962" s="7"/>
      <c r="C962" s="7"/>
      <c r="D962" s="7"/>
      <c r="E962" s="7"/>
      <c r="F962" s="7"/>
      <c r="G962" s="7"/>
      <c r="H962" s="7"/>
      <c r="I962" s="7"/>
      <c r="J962" s="7"/>
      <c r="K962" s="7"/>
      <c r="L962" s="7"/>
      <c r="M962" s="33"/>
      <c r="N962" s="33"/>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34"/>
      <c r="AX962" s="7"/>
      <c r="AY962" s="7"/>
      <c r="AZ962" s="7"/>
      <c r="BA962" s="7"/>
      <c r="BB962" s="7"/>
      <c r="BC962" s="7"/>
      <c r="BD962" s="7"/>
      <c r="BE962" s="7"/>
      <c r="BF962" s="7"/>
      <c r="BG962" s="35"/>
      <c r="BH962" s="7"/>
      <c r="BI962" s="7"/>
      <c r="BJ962" s="7"/>
      <c r="BK962" s="7"/>
      <c r="BL962" s="7"/>
      <c r="BM962" s="36"/>
      <c r="BN962" s="36"/>
      <c r="BO962" s="7"/>
      <c r="BP962" s="7"/>
      <c r="BQ962" s="7"/>
      <c r="BR962" s="7"/>
      <c r="BS962" s="7"/>
      <c r="BT962" s="7"/>
      <c r="BU962" s="7"/>
      <c r="BV962" s="7"/>
      <c r="BW962" s="7"/>
      <c r="BX962" s="7"/>
      <c r="BY962" s="7"/>
      <c r="BZ962" s="7"/>
      <c r="CA962" s="7"/>
      <c r="CB962" s="7"/>
      <c r="CC962" s="7"/>
      <c r="CD962" s="7"/>
      <c r="CE962" s="7"/>
      <c r="CF962" s="7"/>
      <c r="CG962" s="7"/>
      <c r="CH962" s="7"/>
      <c r="CI962" s="7"/>
      <c r="CJ962" s="7"/>
      <c r="CK962" s="7"/>
      <c r="CL962" s="7"/>
      <c r="CM962" s="7"/>
      <c r="CN962" s="7"/>
      <c r="CO962" s="7"/>
      <c r="CP962" s="7"/>
      <c r="CQ962" s="7"/>
      <c r="CR962" s="7"/>
      <c r="CS962" s="7"/>
      <c r="CT962" s="7"/>
      <c r="CU962" s="7"/>
      <c r="CV962" s="7"/>
      <c r="CW962" s="7"/>
      <c r="CX962" s="7"/>
      <c r="CY962" s="7"/>
      <c r="CZ962" s="7"/>
      <c r="DA962" s="7"/>
      <c r="DB962" s="7"/>
      <c r="DC962" s="7"/>
      <c r="DD962" s="7"/>
      <c r="DE962" s="7"/>
      <c r="DF962" s="7"/>
      <c r="DG962" s="7"/>
      <c r="DH962" s="7"/>
      <c r="DI962" s="7"/>
      <c r="DJ962" s="7"/>
      <c r="DK962" s="7"/>
    </row>
    <row r="963">
      <c r="A963" s="7"/>
      <c r="B963" s="7"/>
      <c r="C963" s="7"/>
      <c r="D963" s="7"/>
      <c r="E963" s="7"/>
      <c r="F963" s="7"/>
      <c r="G963" s="7"/>
      <c r="H963" s="7"/>
      <c r="I963" s="7"/>
      <c r="J963" s="7"/>
      <c r="K963" s="7"/>
      <c r="L963" s="7"/>
      <c r="M963" s="33"/>
      <c r="N963" s="33"/>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34"/>
      <c r="AX963" s="7"/>
      <c r="AY963" s="7"/>
      <c r="AZ963" s="7"/>
      <c r="BA963" s="7"/>
      <c r="BB963" s="7"/>
      <c r="BC963" s="7"/>
      <c r="BD963" s="7"/>
      <c r="BE963" s="7"/>
      <c r="BF963" s="7"/>
      <c r="BG963" s="35"/>
      <c r="BH963" s="7"/>
      <c r="BI963" s="7"/>
      <c r="BJ963" s="7"/>
      <c r="BK963" s="7"/>
      <c r="BL963" s="7"/>
      <c r="BM963" s="36"/>
      <c r="BN963" s="36"/>
      <c r="BO963" s="7"/>
      <c r="BP963" s="7"/>
      <c r="BQ963" s="7"/>
      <c r="BR963" s="7"/>
      <c r="BS963" s="7"/>
      <c r="BT963" s="7"/>
      <c r="BU963" s="7"/>
      <c r="BV963" s="7"/>
      <c r="BW963" s="7"/>
      <c r="BX963" s="7"/>
      <c r="BY963" s="7"/>
      <c r="BZ963" s="7"/>
      <c r="CA963" s="7"/>
      <c r="CB963" s="7"/>
      <c r="CC963" s="7"/>
      <c r="CD963" s="7"/>
      <c r="CE963" s="7"/>
      <c r="CF963" s="7"/>
      <c r="CG963" s="7"/>
      <c r="CH963" s="7"/>
      <c r="CI963" s="7"/>
      <c r="CJ963" s="7"/>
      <c r="CK963" s="7"/>
      <c r="CL963" s="7"/>
      <c r="CM963" s="7"/>
      <c r="CN963" s="7"/>
      <c r="CO963" s="7"/>
      <c r="CP963" s="7"/>
      <c r="CQ963" s="7"/>
      <c r="CR963" s="7"/>
      <c r="CS963" s="7"/>
      <c r="CT963" s="7"/>
      <c r="CU963" s="7"/>
      <c r="CV963" s="7"/>
      <c r="CW963" s="7"/>
      <c r="CX963" s="7"/>
      <c r="CY963" s="7"/>
      <c r="CZ963" s="7"/>
      <c r="DA963" s="7"/>
      <c r="DB963" s="7"/>
      <c r="DC963" s="7"/>
      <c r="DD963" s="7"/>
      <c r="DE963" s="7"/>
      <c r="DF963" s="7"/>
      <c r="DG963" s="7"/>
      <c r="DH963" s="7"/>
      <c r="DI963" s="7"/>
      <c r="DJ963" s="7"/>
      <c r="DK963" s="7"/>
    </row>
    <row r="964">
      <c r="A964" s="7"/>
      <c r="B964" s="7"/>
      <c r="C964" s="7"/>
      <c r="D964" s="7"/>
      <c r="E964" s="7"/>
      <c r="F964" s="7"/>
      <c r="G964" s="7"/>
      <c r="H964" s="7"/>
      <c r="I964" s="7"/>
      <c r="J964" s="7"/>
      <c r="K964" s="7"/>
      <c r="L964" s="7"/>
      <c r="M964" s="33"/>
      <c r="N964" s="33"/>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34"/>
      <c r="AX964" s="7"/>
      <c r="AY964" s="7"/>
      <c r="AZ964" s="7"/>
      <c r="BA964" s="7"/>
      <c r="BB964" s="7"/>
      <c r="BC964" s="7"/>
      <c r="BD964" s="7"/>
      <c r="BE964" s="7"/>
      <c r="BF964" s="7"/>
      <c r="BG964" s="35"/>
      <c r="BH964" s="7"/>
      <c r="BI964" s="7"/>
      <c r="BJ964" s="7"/>
      <c r="BK964" s="7"/>
      <c r="BL964" s="7"/>
      <c r="BM964" s="36"/>
      <c r="BN964" s="36"/>
      <c r="BO964" s="7"/>
      <c r="BP964" s="7"/>
      <c r="BQ964" s="7"/>
      <c r="BR964" s="7"/>
      <c r="BS964" s="7"/>
      <c r="BT964" s="7"/>
      <c r="BU964" s="7"/>
      <c r="BV964" s="7"/>
      <c r="BW964" s="7"/>
      <c r="BX964" s="7"/>
      <c r="BY964" s="7"/>
      <c r="BZ964" s="7"/>
      <c r="CA964" s="7"/>
      <c r="CB964" s="7"/>
      <c r="CC964" s="7"/>
      <c r="CD964" s="7"/>
      <c r="CE964" s="7"/>
      <c r="CF964" s="7"/>
      <c r="CG964" s="7"/>
      <c r="CH964" s="7"/>
      <c r="CI964" s="7"/>
      <c r="CJ964" s="7"/>
      <c r="CK964" s="7"/>
      <c r="CL964" s="7"/>
      <c r="CM964" s="7"/>
      <c r="CN964" s="7"/>
      <c r="CO964" s="7"/>
      <c r="CP964" s="7"/>
      <c r="CQ964" s="7"/>
      <c r="CR964" s="7"/>
      <c r="CS964" s="7"/>
      <c r="CT964" s="7"/>
      <c r="CU964" s="7"/>
      <c r="CV964" s="7"/>
      <c r="CW964" s="7"/>
      <c r="CX964" s="7"/>
      <c r="CY964" s="7"/>
      <c r="CZ964" s="7"/>
      <c r="DA964" s="7"/>
      <c r="DB964" s="7"/>
      <c r="DC964" s="7"/>
      <c r="DD964" s="7"/>
      <c r="DE964" s="7"/>
      <c r="DF964" s="7"/>
      <c r="DG964" s="7"/>
      <c r="DH964" s="7"/>
      <c r="DI964" s="7"/>
      <c r="DJ964" s="7"/>
      <c r="DK964" s="7"/>
    </row>
    <row r="965">
      <c r="A965" s="7"/>
      <c r="B965" s="7"/>
      <c r="C965" s="7"/>
      <c r="D965" s="7"/>
      <c r="E965" s="7"/>
      <c r="F965" s="7"/>
      <c r="G965" s="7"/>
      <c r="H965" s="7"/>
      <c r="I965" s="7"/>
      <c r="J965" s="7"/>
      <c r="K965" s="7"/>
      <c r="L965" s="7"/>
      <c r="M965" s="33"/>
      <c r="N965" s="33"/>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34"/>
      <c r="AX965" s="7"/>
      <c r="AY965" s="7"/>
      <c r="AZ965" s="7"/>
      <c r="BA965" s="7"/>
      <c r="BB965" s="7"/>
      <c r="BC965" s="7"/>
      <c r="BD965" s="7"/>
      <c r="BE965" s="7"/>
      <c r="BF965" s="7"/>
      <c r="BG965" s="35"/>
      <c r="BH965" s="7"/>
      <c r="BI965" s="7"/>
      <c r="BJ965" s="7"/>
      <c r="BK965" s="7"/>
      <c r="BL965" s="7"/>
      <c r="BM965" s="36"/>
      <c r="BN965" s="36"/>
      <c r="BO965" s="7"/>
      <c r="BP965" s="7"/>
      <c r="BQ965" s="7"/>
      <c r="BR965" s="7"/>
      <c r="BS965" s="7"/>
      <c r="BT965" s="7"/>
      <c r="BU965" s="7"/>
      <c r="BV965" s="7"/>
      <c r="BW965" s="7"/>
      <c r="BX965" s="7"/>
      <c r="BY965" s="7"/>
      <c r="BZ965" s="7"/>
      <c r="CA965" s="7"/>
      <c r="CB965" s="7"/>
      <c r="CC965" s="7"/>
      <c r="CD965" s="7"/>
      <c r="CE965" s="7"/>
      <c r="CF965" s="7"/>
      <c r="CG965" s="7"/>
      <c r="CH965" s="7"/>
      <c r="CI965" s="7"/>
      <c r="CJ965" s="7"/>
      <c r="CK965" s="7"/>
      <c r="CL965" s="7"/>
      <c r="CM965" s="7"/>
      <c r="CN965" s="7"/>
      <c r="CO965" s="7"/>
      <c r="CP965" s="7"/>
      <c r="CQ965" s="7"/>
      <c r="CR965" s="7"/>
      <c r="CS965" s="7"/>
      <c r="CT965" s="7"/>
      <c r="CU965" s="7"/>
      <c r="CV965" s="7"/>
      <c r="CW965" s="7"/>
      <c r="CX965" s="7"/>
      <c r="CY965" s="7"/>
      <c r="CZ965" s="7"/>
      <c r="DA965" s="7"/>
      <c r="DB965" s="7"/>
      <c r="DC965" s="7"/>
      <c r="DD965" s="7"/>
      <c r="DE965" s="7"/>
      <c r="DF965" s="7"/>
      <c r="DG965" s="7"/>
      <c r="DH965" s="7"/>
      <c r="DI965" s="7"/>
      <c r="DJ965" s="7"/>
      <c r="DK965" s="7"/>
    </row>
    <row r="966">
      <c r="A966" s="7"/>
      <c r="B966" s="7"/>
      <c r="C966" s="7"/>
      <c r="D966" s="7"/>
      <c r="E966" s="7"/>
      <c r="F966" s="7"/>
      <c r="G966" s="7"/>
      <c r="H966" s="7"/>
      <c r="I966" s="7"/>
      <c r="J966" s="7"/>
      <c r="K966" s="7"/>
      <c r="L966" s="7"/>
      <c r="M966" s="33"/>
      <c r="N966" s="33"/>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34"/>
      <c r="AX966" s="7"/>
      <c r="AY966" s="7"/>
      <c r="AZ966" s="7"/>
      <c r="BA966" s="7"/>
      <c r="BB966" s="7"/>
      <c r="BC966" s="7"/>
      <c r="BD966" s="7"/>
      <c r="BE966" s="7"/>
      <c r="BF966" s="7"/>
      <c r="BG966" s="35"/>
      <c r="BH966" s="7"/>
      <c r="BI966" s="7"/>
      <c r="BJ966" s="7"/>
      <c r="BK966" s="7"/>
      <c r="BL966" s="7"/>
      <c r="BM966" s="36"/>
      <c r="BN966" s="36"/>
      <c r="BO966" s="7"/>
      <c r="BP966" s="7"/>
      <c r="BQ966" s="7"/>
      <c r="BR966" s="7"/>
      <c r="BS966" s="7"/>
      <c r="BT966" s="7"/>
      <c r="BU966" s="7"/>
      <c r="BV966" s="7"/>
      <c r="BW966" s="7"/>
      <c r="BX966" s="7"/>
      <c r="BY966" s="7"/>
      <c r="BZ966" s="7"/>
      <c r="CA966" s="7"/>
      <c r="CB966" s="7"/>
      <c r="CC966" s="7"/>
      <c r="CD966" s="7"/>
      <c r="CE966" s="7"/>
      <c r="CF966" s="7"/>
      <c r="CG966" s="7"/>
      <c r="CH966" s="7"/>
      <c r="CI966" s="7"/>
      <c r="CJ966" s="7"/>
      <c r="CK966" s="7"/>
      <c r="CL966" s="7"/>
      <c r="CM966" s="7"/>
      <c r="CN966" s="7"/>
      <c r="CO966" s="7"/>
      <c r="CP966" s="7"/>
      <c r="CQ966" s="7"/>
      <c r="CR966" s="7"/>
      <c r="CS966" s="7"/>
      <c r="CT966" s="7"/>
      <c r="CU966" s="7"/>
      <c r="CV966" s="7"/>
      <c r="CW966" s="7"/>
      <c r="CX966" s="7"/>
      <c r="CY966" s="7"/>
      <c r="CZ966" s="7"/>
      <c r="DA966" s="7"/>
      <c r="DB966" s="7"/>
      <c r="DC966" s="7"/>
      <c r="DD966" s="7"/>
      <c r="DE966" s="7"/>
      <c r="DF966" s="7"/>
      <c r="DG966" s="7"/>
      <c r="DH966" s="7"/>
      <c r="DI966" s="7"/>
      <c r="DJ966" s="7"/>
      <c r="DK966" s="7"/>
    </row>
    <row r="967">
      <c r="A967" s="7"/>
      <c r="B967" s="7"/>
      <c r="C967" s="7"/>
      <c r="D967" s="7"/>
      <c r="E967" s="7"/>
      <c r="F967" s="7"/>
      <c r="G967" s="7"/>
      <c r="H967" s="7"/>
      <c r="I967" s="7"/>
      <c r="J967" s="7"/>
      <c r="K967" s="7"/>
      <c r="L967" s="7"/>
      <c r="M967" s="33"/>
      <c r="N967" s="33"/>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34"/>
      <c r="AX967" s="7"/>
      <c r="AY967" s="7"/>
      <c r="AZ967" s="7"/>
      <c r="BA967" s="7"/>
      <c r="BB967" s="7"/>
      <c r="BC967" s="7"/>
      <c r="BD967" s="7"/>
      <c r="BE967" s="7"/>
      <c r="BF967" s="7"/>
      <c r="BG967" s="35"/>
      <c r="BH967" s="7"/>
      <c r="BI967" s="7"/>
      <c r="BJ967" s="7"/>
      <c r="BK967" s="7"/>
      <c r="BL967" s="7"/>
      <c r="BM967" s="36"/>
      <c r="BN967" s="36"/>
      <c r="BO967" s="7"/>
      <c r="BP967" s="7"/>
      <c r="BQ967" s="7"/>
      <c r="BR967" s="7"/>
      <c r="BS967" s="7"/>
      <c r="BT967" s="7"/>
      <c r="BU967" s="7"/>
      <c r="BV967" s="7"/>
      <c r="BW967" s="7"/>
      <c r="BX967" s="7"/>
      <c r="BY967" s="7"/>
      <c r="BZ967" s="7"/>
      <c r="CA967" s="7"/>
      <c r="CB967" s="7"/>
      <c r="CC967" s="7"/>
      <c r="CD967" s="7"/>
      <c r="CE967" s="7"/>
      <c r="CF967" s="7"/>
      <c r="CG967" s="7"/>
      <c r="CH967" s="7"/>
      <c r="CI967" s="7"/>
      <c r="CJ967" s="7"/>
      <c r="CK967" s="7"/>
      <c r="CL967" s="7"/>
      <c r="CM967" s="7"/>
      <c r="CN967" s="7"/>
      <c r="CO967" s="7"/>
      <c r="CP967" s="7"/>
      <c r="CQ967" s="7"/>
      <c r="CR967" s="7"/>
      <c r="CS967" s="7"/>
      <c r="CT967" s="7"/>
      <c r="CU967" s="7"/>
      <c r="CV967" s="7"/>
      <c r="CW967" s="7"/>
      <c r="CX967" s="7"/>
      <c r="CY967" s="7"/>
      <c r="CZ967" s="7"/>
      <c r="DA967" s="7"/>
      <c r="DB967" s="7"/>
      <c r="DC967" s="7"/>
      <c r="DD967" s="7"/>
      <c r="DE967" s="7"/>
      <c r="DF967" s="7"/>
      <c r="DG967" s="7"/>
      <c r="DH967" s="7"/>
      <c r="DI967" s="7"/>
      <c r="DJ967" s="7"/>
      <c r="DK967" s="7"/>
    </row>
    <row r="968">
      <c r="A968" s="7"/>
      <c r="B968" s="7"/>
      <c r="C968" s="7"/>
      <c r="D968" s="7"/>
      <c r="E968" s="7"/>
      <c r="F968" s="7"/>
      <c r="G968" s="7"/>
      <c r="H968" s="7"/>
      <c r="I968" s="7"/>
      <c r="J968" s="7"/>
      <c r="K968" s="7"/>
      <c r="L968" s="7"/>
      <c r="M968" s="33"/>
      <c r="N968" s="33"/>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34"/>
      <c r="AX968" s="7"/>
      <c r="AY968" s="7"/>
      <c r="AZ968" s="7"/>
      <c r="BA968" s="7"/>
      <c r="BB968" s="7"/>
      <c r="BC968" s="7"/>
      <c r="BD968" s="7"/>
      <c r="BE968" s="7"/>
      <c r="BF968" s="7"/>
      <c r="BG968" s="35"/>
      <c r="BH968" s="7"/>
      <c r="BI968" s="7"/>
      <c r="BJ968" s="7"/>
      <c r="BK968" s="7"/>
      <c r="BL968" s="7"/>
      <c r="BM968" s="36"/>
      <c r="BN968" s="36"/>
      <c r="BO968" s="7"/>
      <c r="BP968" s="7"/>
      <c r="BQ968" s="7"/>
      <c r="BR968" s="7"/>
      <c r="BS968" s="7"/>
      <c r="BT968" s="7"/>
      <c r="BU968" s="7"/>
      <c r="BV968" s="7"/>
      <c r="BW968" s="7"/>
      <c r="BX968" s="7"/>
      <c r="BY968" s="7"/>
      <c r="BZ968" s="7"/>
      <c r="CA968" s="7"/>
      <c r="CB968" s="7"/>
      <c r="CC968" s="7"/>
      <c r="CD968" s="7"/>
      <c r="CE968" s="7"/>
      <c r="CF968" s="7"/>
      <c r="CG968" s="7"/>
      <c r="CH968" s="7"/>
      <c r="CI968" s="7"/>
      <c r="CJ968" s="7"/>
      <c r="CK968" s="7"/>
      <c r="CL968" s="7"/>
      <c r="CM968" s="7"/>
      <c r="CN968" s="7"/>
      <c r="CO968" s="7"/>
      <c r="CP968" s="7"/>
      <c r="CQ968" s="7"/>
      <c r="CR968" s="7"/>
      <c r="CS968" s="7"/>
      <c r="CT968" s="7"/>
      <c r="CU968" s="7"/>
      <c r="CV968" s="7"/>
      <c r="CW968" s="7"/>
      <c r="CX968" s="7"/>
      <c r="CY968" s="7"/>
      <c r="CZ968" s="7"/>
      <c r="DA968" s="7"/>
      <c r="DB968" s="7"/>
      <c r="DC968" s="7"/>
      <c r="DD968" s="7"/>
      <c r="DE968" s="7"/>
      <c r="DF968" s="7"/>
      <c r="DG968" s="7"/>
      <c r="DH968" s="7"/>
      <c r="DI968" s="7"/>
      <c r="DJ968" s="7"/>
      <c r="DK968" s="7"/>
    </row>
    <row r="969">
      <c r="A969" s="7"/>
      <c r="B969" s="7"/>
      <c r="C969" s="7"/>
      <c r="D969" s="7"/>
      <c r="E969" s="7"/>
      <c r="F969" s="7"/>
      <c r="G969" s="7"/>
      <c r="H969" s="7"/>
      <c r="I969" s="7"/>
      <c r="J969" s="7"/>
      <c r="K969" s="7"/>
      <c r="L969" s="7"/>
      <c r="M969" s="33"/>
      <c r="N969" s="33"/>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34"/>
      <c r="AX969" s="7"/>
      <c r="AY969" s="7"/>
      <c r="AZ969" s="7"/>
      <c r="BA969" s="7"/>
      <c r="BB969" s="7"/>
      <c r="BC969" s="7"/>
      <c r="BD969" s="7"/>
      <c r="BE969" s="7"/>
      <c r="BF969" s="7"/>
      <c r="BG969" s="35"/>
      <c r="BH969" s="7"/>
      <c r="BI969" s="7"/>
      <c r="BJ969" s="7"/>
      <c r="BK969" s="7"/>
      <c r="BL969" s="7"/>
      <c r="BM969" s="36"/>
      <c r="BN969" s="36"/>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row>
    <row r="970">
      <c r="A970" s="7"/>
      <c r="B970" s="7"/>
      <c r="C970" s="7"/>
      <c r="D970" s="7"/>
      <c r="E970" s="7"/>
      <c r="F970" s="7"/>
      <c r="G970" s="7"/>
      <c r="H970" s="7"/>
      <c r="I970" s="7"/>
      <c r="J970" s="7"/>
      <c r="K970" s="7"/>
      <c r="L970" s="7"/>
      <c r="M970" s="33"/>
      <c r="N970" s="33"/>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34"/>
      <c r="AX970" s="7"/>
      <c r="AY970" s="7"/>
      <c r="AZ970" s="7"/>
      <c r="BA970" s="7"/>
      <c r="BB970" s="7"/>
      <c r="BC970" s="7"/>
      <c r="BD970" s="7"/>
      <c r="BE970" s="7"/>
      <c r="BF970" s="7"/>
      <c r="BG970" s="35"/>
      <c r="BH970" s="7"/>
      <c r="BI970" s="7"/>
      <c r="BJ970" s="7"/>
      <c r="BK970" s="7"/>
      <c r="BL970" s="7"/>
      <c r="BM970" s="36"/>
      <c r="BN970" s="36"/>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row>
    <row r="971">
      <c r="A971" s="7"/>
      <c r="B971" s="7"/>
      <c r="C971" s="7"/>
      <c r="D971" s="7"/>
      <c r="E971" s="7"/>
      <c r="F971" s="7"/>
      <c r="G971" s="7"/>
      <c r="H971" s="7"/>
      <c r="I971" s="7"/>
      <c r="J971" s="7"/>
      <c r="K971" s="7"/>
      <c r="L971" s="7"/>
      <c r="M971" s="33"/>
      <c r="N971" s="33"/>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34"/>
      <c r="AX971" s="7"/>
      <c r="AY971" s="7"/>
      <c r="AZ971" s="7"/>
      <c r="BA971" s="7"/>
      <c r="BB971" s="7"/>
      <c r="BC971" s="7"/>
      <c r="BD971" s="7"/>
      <c r="BE971" s="7"/>
      <c r="BF971" s="7"/>
      <c r="BG971" s="35"/>
      <c r="BH971" s="7"/>
      <c r="BI971" s="7"/>
      <c r="BJ971" s="7"/>
      <c r="BK971" s="7"/>
      <c r="BL971" s="7"/>
      <c r="BM971" s="36"/>
      <c r="BN971" s="36"/>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row>
    <row r="972">
      <c r="A972" s="7"/>
      <c r="B972" s="7"/>
      <c r="C972" s="7"/>
      <c r="D972" s="7"/>
      <c r="E972" s="7"/>
      <c r="F972" s="7"/>
      <c r="G972" s="7"/>
      <c r="H972" s="7"/>
      <c r="I972" s="7"/>
      <c r="J972" s="7"/>
      <c r="K972" s="7"/>
      <c r="L972" s="7"/>
      <c r="M972" s="33"/>
      <c r="N972" s="33"/>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34"/>
      <c r="AX972" s="7"/>
      <c r="AY972" s="7"/>
      <c r="AZ972" s="7"/>
      <c r="BA972" s="7"/>
      <c r="BB972" s="7"/>
      <c r="BC972" s="7"/>
      <c r="BD972" s="7"/>
      <c r="BE972" s="7"/>
      <c r="BF972" s="7"/>
      <c r="BG972" s="35"/>
      <c r="BH972" s="7"/>
      <c r="BI972" s="7"/>
      <c r="BJ972" s="7"/>
      <c r="BK972" s="7"/>
      <c r="BL972" s="7"/>
      <c r="BM972" s="36"/>
      <c r="BN972" s="36"/>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c r="CP972" s="7"/>
      <c r="CQ972" s="7"/>
      <c r="CR972" s="7"/>
      <c r="CS972" s="7"/>
      <c r="CT972" s="7"/>
      <c r="CU972" s="7"/>
      <c r="CV972" s="7"/>
      <c r="CW972" s="7"/>
      <c r="CX972" s="7"/>
      <c r="CY972" s="7"/>
      <c r="CZ972" s="7"/>
      <c r="DA972" s="7"/>
      <c r="DB972" s="7"/>
      <c r="DC972" s="7"/>
      <c r="DD972" s="7"/>
      <c r="DE972" s="7"/>
      <c r="DF972" s="7"/>
      <c r="DG972" s="7"/>
      <c r="DH972" s="7"/>
      <c r="DI972" s="7"/>
      <c r="DJ972" s="7"/>
      <c r="DK972" s="7"/>
    </row>
    <row r="973">
      <c r="A973" s="7"/>
      <c r="B973" s="7"/>
      <c r="C973" s="7"/>
      <c r="D973" s="7"/>
      <c r="E973" s="7"/>
      <c r="F973" s="7"/>
      <c r="G973" s="7"/>
      <c r="H973" s="7"/>
      <c r="I973" s="7"/>
      <c r="J973" s="7"/>
      <c r="K973" s="7"/>
      <c r="L973" s="7"/>
      <c r="M973" s="33"/>
      <c r="N973" s="33"/>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34"/>
      <c r="AX973" s="7"/>
      <c r="AY973" s="7"/>
      <c r="AZ973" s="7"/>
      <c r="BA973" s="7"/>
      <c r="BB973" s="7"/>
      <c r="BC973" s="7"/>
      <c r="BD973" s="7"/>
      <c r="BE973" s="7"/>
      <c r="BF973" s="7"/>
      <c r="BG973" s="35"/>
      <c r="BH973" s="7"/>
      <c r="BI973" s="7"/>
      <c r="BJ973" s="7"/>
      <c r="BK973" s="7"/>
      <c r="BL973" s="7"/>
      <c r="BM973" s="36"/>
      <c r="BN973" s="36"/>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row>
    <row r="974">
      <c r="A974" s="7"/>
      <c r="B974" s="7"/>
      <c r="C974" s="7"/>
      <c r="D974" s="7"/>
      <c r="E974" s="7"/>
      <c r="F974" s="7"/>
      <c r="G974" s="7"/>
      <c r="H974" s="7"/>
      <c r="I974" s="7"/>
      <c r="J974" s="7"/>
      <c r="K974" s="7"/>
      <c r="L974" s="7"/>
      <c r="M974" s="33"/>
      <c r="N974" s="33"/>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34"/>
      <c r="AX974" s="7"/>
      <c r="AY974" s="7"/>
      <c r="AZ974" s="7"/>
      <c r="BA974" s="7"/>
      <c r="BB974" s="7"/>
      <c r="BC974" s="7"/>
      <c r="BD974" s="7"/>
      <c r="BE974" s="7"/>
      <c r="BF974" s="7"/>
      <c r="BG974" s="35"/>
      <c r="BH974" s="7"/>
      <c r="BI974" s="7"/>
      <c r="BJ974" s="7"/>
      <c r="BK974" s="7"/>
      <c r="BL974" s="7"/>
      <c r="BM974" s="36"/>
      <c r="BN974" s="36"/>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row>
    <row r="975">
      <c r="A975" s="7"/>
      <c r="B975" s="7"/>
      <c r="C975" s="7"/>
      <c r="D975" s="7"/>
      <c r="E975" s="7"/>
      <c r="F975" s="7"/>
      <c r="G975" s="7"/>
      <c r="H975" s="7"/>
      <c r="I975" s="7"/>
      <c r="J975" s="7"/>
      <c r="K975" s="7"/>
      <c r="L975" s="7"/>
      <c r="M975" s="33"/>
      <c r="N975" s="33"/>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34"/>
      <c r="AX975" s="7"/>
      <c r="AY975" s="7"/>
      <c r="AZ975" s="7"/>
      <c r="BA975" s="7"/>
      <c r="BB975" s="7"/>
      <c r="BC975" s="7"/>
      <c r="BD975" s="7"/>
      <c r="BE975" s="7"/>
      <c r="BF975" s="7"/>
      <c r="BG975" s="35"/>
      <c r="BH975" s="7"/>
      <c r="BI975" s="7"/>
      <c r="BJ975" s="7"/>
      <c r="BK975" s="7"/>
      <c r="BL975" s="7"/>
      <c r="BM975" s="36"/>
      <c r="BN975" s="36"/>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c r="CO975" s="7"/>
      <c r="CP975" s="7"/>
      <c r="CQ975" s="7"/>
      <c r="CR975" s="7"/>
      <c r="CS975" s="7"/>
      <c r="CT975" s="7"/>
      <c r="CU975" s="7"/>
      <c r="CV975" s="7"/>
      <c r="CW975" s="7"/>
      <c r="CX975" s="7"/>
      <c r="CY975" s="7"/>
      <c r="CZ975" s="7"/>
      <c r="DA975" s="7"/>
      <c r="DB975" s="7"/>
      <c r="DC975" s="7"/>
      <c r="DD975" s="7"/>
      <c r="DE975" s="7"/>
      <c r="DF975" s="7"/>
      <c r="DG975" s="7"/>
      <c r="DH975" s="7"/>
      <c r="DI975" s="7"/>
      <c r="DJ975" s="7"/>
      <c r="DK975" s="7"/>
    </row>
    <row r="976">
      <c r="A976" s="7"/>
      <c r="B976" s="7"/>
      <c r="C976" s="7"/>
      <c r="D976" s="7"/>
      <c r="E976" s="7"/>
      <c r="F976" s="7"/>
      <c r="G976" s="7"/>
      <c r="H976" s="7"/>
      <c r="I976" s="7"/>
      <c r="J976" s="7"/>
      <c r="K976" s="7"/>
      <c r="L976" s="7"/>
      <c r="M976" s="33"/>
      <c r="N976" s="33"/>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34"/>
      <c r="AX976" s="7"/>
      <c r="AY976" s="7"/>
      <c r="AZ976" s="7"/>
      <c r="BA976" s="7"/>
      <c r="BB976" s="7"/>
      <c r="BC976" s="7"/>
      <c r="BD976" s="7"/>
      <c r="BE976" s="7"/>
      <c r="BF976" s="7"/>
      <c r="BG976" s="35"/>
      <c r="BH976" s="7"/>
      <c r="BI976" s="7"/>
      <c r="BJ976" s="7"/>
      <c r="BK976" s="7"/>
      <c r="BL976" s="7"/>
      <c r="BM976" s="36"/>
      <c r="BN976" s="36"/>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c r="CO976" s="7"/>
      <c r="CP976" s="7"/>
      <c r="CQ976" s="7"/>
      <c r="CR976" s="7"/>
      <c r="CS976" s="7"/>
      <c r="CT976" s="7"/>
      <c r="CU976" s="7"/>
      <c r="CV976" s="7"/>
      <c r="CW976" s="7"/>
      <c r="CX976" s="7"/>
      <c r="CY976" s="7"/>
      <c r="CZ976" s="7"/>
      <c r="DA976" s="7"/>
      <c r="DB976" s="7"/>
      <c r="DC976" s="7"/>
      <c r="DD976" s="7"/>
      <c r="DE976" s="7"/>
      <c r="DF976" s="7"/>
      <c r="DG976" s="7"/>
      <c r="DH976" s="7"/>
      <c r="DI976" s="7"/>
      <c r="DJ976" s="7"/>
      <c r="DK976" s="7"/>
    </row>
    <row r="977">
      <c r="A977" s="7"/>
      <c r="B977" s="7"/>
      <c r="C977" s="7"/>
      <c r="D977" s="7"/>
      <c r="E977" s="7"/>
      <c r="F977" s="7"/>
      <c r="G977" s="7"/>
      <c r="H977" s="7"/>
      <c r="I977" s="7"/>
      <c r="J977" s="7"/>
      <c r="K977" s="7"/>
      <c r="L977" s="7"/>
      <c r="M977" s="33"/>
      <c r="N977" s="33"/>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34"/>
      <c r="AX977" s="7"/>
      <c r="AY977" s="7"/>
      <c r="AZ977" s="7"/>
      <c r="BA977" s="7"/>
      <c r="BB977" s="7"/>
      <c r="BC977" s="7"/>
      <c r="BD977" s="7"/>
      <c r="BE977" s="7"/>
      <c r="BF977" s="7"/>
      <c r="BG977" s="35"/>
      <c r="BH977" s="7"/>
      <c r="BI977" s="7"/>
      <c r="BJ977" s="7"/>
      <c r="BK977" s="7"/>
      <c r="BL977" s="7"/>
      <c r="BM977" s="36"/>
      <c r="BN977" s="36"/>
      <c r="BO977" s="7"/>
      <c r="BP977" s="7"/>
      <c r="BQ977" s="7"/>
      <c r="BR977" s="7"/>
      <c r="BS977" s="7"/>
      <c r="BT977" s="7"/>
      <c r="BU977" s="7"/>
      <c r="BV977" s="7"/>
      <c r="BW977" s="7"/>
      <c r="BX977" s="7"/>
      <c r="BY977" s="7"/>
      <c r="BZ977" s="7"/>
      <c r="CA977" s="7"/>
      <c r="CB977" s="7"/>
      <c r="CC977" s="7"/>
      <c r="CD977" s="7"/>
      <c r="CE977" s="7"/>
      <c r="CF977" s="7"/>
      <c r="CG977" s="7"/>
      <c r="CH977" s="7"/>
      <c r="CI977" s="7"/>
      <c r="CJ977" s="7"/>
      <c r="CK977" s="7"/>
      <c r="CL977" s="7"/>
      <c r="CM977" s="7"/>
      <c r="CN977" s="7"/>
      <c r="CO977" s="7"/>
      <c r="CP977" s="7"/>
      <c r="CQ977" s="7"/>
      <c r="CR977" s="7"/>
      <c r="CS977" s="7"/>
      <c r="CT977" s="7"/>
      <c r="CU977" s="7"/>
      <c r="CV977" s="7"/>
      <c r="CW977" s="7"/>
      <c r="CX977" s="7"/>
      <c r="CY977" s="7"/>
      <c r="CZ977" s="7"/>
      <c r="DA977" s="7"/>
      <c r="DB977" s="7"/>
      <c r="DC977" s="7"/>
      <c r="DD977" s="7"/>
      <c r="DE977" s="7"/>
      <c r="DF977" s="7"/>
      <c r="DG977" s="7"/>
      <c r="DH977" s="7"/>
      <c r="DI977" s="7"/>
      <c r="DJ977" s="7"/>
      <c r="DK977" s="7"/>
    </row>
    <row r="978">
      <c r="A978" s="7"/>
      <c r="B978" s="7"/>
      <c r="C978" s="7"/>
      <c r="D978" s="7"/>
      <c r="E978" s="7"/>
      <c r="F978" s="7"/>
      <c r="G978" s="7"/>
      <c r="H978" s="7"/>
      <c r="I978" s="7"/>
      <c r="J978" s="7"/>
      <c r="K978" s="7"/>
      <c r="L978" s="7"/>
      <c r="M978" s="33"/>
      <c r="N978" s="33"/>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34"/>
      <c r="AX978" s="7"/>
      <c r="AY978" s="7"/>
      <c r="AZ978" s="7"/>
      <c r="BA978" s="7"/>
      <c r="BB978" s="7"/>
      <c r="BC978" s="7"/>
      <c r="BD978" s="7"/>
      <c r="BE978" s="7"/>
      <c r="BF978" s="7"/>
      <c r="BG978" s="35"/>
      <c r="BH978" s="7"/>
      <c r="BI978" s="7"/>
      <c r="BJ978" s="7"/>
      <c r="BK978" s="7"/>
      <c r="BL978" s="7"/>
      <c r="BM978" s="36"/>
      <c r="BN978" s="36"/>
      <c r="BO978" s="7"/>
      <c r="BP978" s="7"/>
      <c r="BQ978" s="7"/>
      <c r="BR978" s="7"/>
      <c r="BS978" s="7"/>
      <c r="BT978" s="7"/>
      <c r="BU978" s="7"/>
      <c r="BV978" s="7"/>
      <c r="BW978" s="7"/>
      <c r="BX978" s="7"/>
      <c r="BY978" s="7"/>
      <c r="BZ978" s="7"/>
      <c r="CA978" s="7"/>
      <c r="CB978" s="7"/>
      <c r="CC978" s="7"/>
      <c r="CD978" s="7"/>
      <c r="CE978" s="7"/>
      <c r="CF978" s="7"/>
      <c r="CG978" s="7"/>
      <c r="CH978" s="7"/>
      <c r="CI978" s="7"/>
      <c r="CJ978" s="7"/>
      <c r="CK978" s="7"/>
      <c r="CL978" s="7"/>
      <c r="CM978" s="7"/>
      <c r="CN978" s="7"/>
      <c r="CO978" s="7"/>
      <c r="CP978" s="7"/>
      <c r="CQ978" s="7"/>
      <c r="CR978" s="7"/>
      <c r="CS978" s="7"/>
      <c r="CT978" s="7"/>
      <c r="CU978" s="7"/>
      <c r="CV978" s="7"/>
      <c r="CW978" s="7"/>
      <c r="CX978" s="7"/>
      <c r="CY978" s="7"/>
      <c r="CZ978" s="7"/>
      <c r="DA978" s="7"/>
      <c r="DB978" s="7"/>
      <c r="DC978" s="7"/>
      <c r="DD978" s="7"/>
      <c r="DE978" s="7"/>
      <c r="DF978" s="7"/>
      <c r="DG978" s="7"/>
      <c r="DH978" s="7"/>
      <c r="DI978" s="7"/>
      <c r="DJ978" s="7"/>
      <c r="DK978" s="7"/>
    </row>
    <row r="979">
      <c r="A979" s="7"/>
      <c r="B979" s="7"/>
      <c r="C979" s="7"/>
      <c r="D979" s="7"/>
      <c r="E979" s="7"/>
      <c r="F979" s="7"/>
      <c r="G979" s="7"/>
      <c r="H979" s="7"/>
      <c r="I979" s="7"/>
      <c r="J979" s="7"/>
      <c r="K979" s="7"/>
      <c r="L979" s="7"/>
      <c r="M979" s="33"/>
      <c r="N979" s="33"/>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34"/>
      <c r="AX979" s="7"/>
      <c r="AY979" s="7"/>
      <c r="AZ979" s="7"/>
      <c r="BA979" s="7"/>
      <c r="BB979" s="7"/>
      <c r="BC979" s="7"/>
      <c r="BD979" s="7"/>
      <c r="BE979" s="7"/>
      <c r="BF979" s="7"/>
      <c r="BG979" s="35"/>
      <c r="BH979" s="7"/>
      <c r="BI979" s="7"/>
      <c r="BJ979" s="7"/>
      <c r="BK979" s="7"/>
      <c r="BL979" s="7"/>
      <c r="BM979" s="36"/>
      <c r="BN979" s="36"/>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row>
    <row r="980">
      <c r="A980" s="7"/>
      <c r="B980" s="7"/>
      <c r="C980" s="7"/>
      <c r="D980" s="7"/>
      <c r="E980" s="7"/>
      <c r="F980" s="7"/>
      <c r="G980" s="7"/>
      <c r="H980" s="7"/>
      <c r="I980" s="7"/>
      <c r="J980" s="7"/>
      <c r="K980" s="7"/>
      <c r="L980" s="7"/>
      <c r="M980" s="33"/>
      <c r="N980" s="33"/>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34"/>
      <c r="AX980" s="7"/>
      <c r="AY980" s="7"/>
      <c r="AZ980" s="7"/>
      <c r="BA980" s="7"/>
      <c r="BB980" s="7"/>
      <c r="BC980" s="7"/>
      <c r="BD980" s="7"/>
      <c r="BE980" s="7"/>
      <c r="BF980" s="7"/>
      <c r="BG980" s="35"/>
      <c r="BH980" s="7"/>
      <c r="BI980" s="7"/>
      <c r="BJ980" s="7"/>
      <c r="BK980" s="7"/>
      <c r="BL980" s="7"/>
      <c r="BM980" s="36"/>
      <c r="BN980" s="36"/>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c r="CZ980" s="7"/>
      <c r="DA980" s="7"/>
      <c r="DB980" s="7"/>
      <c r="DC980" s="7"/>
      <c r="DD980" s="7"/>
      <c r="DE980" s="7"/>
      <c r="DF980" s="7"/>
      <c r="DG980" s="7"/>
      <c r="DH980" s="7"/>
      <c r="DI980" s="7"/>
      <c r="DJ980" s="7"/>
      <c r="DK980" s="7"/>
    </row>
    <row r="981">
      <c r="A981" s="7"/>
      <c r="B981" s="7"/>
      <c r="C981" s="7"/>
      <c r="D981" s="7"/>
      <c r="E981" s="7"/>
      <c r="F981" s="7"/>
      <c r="G981" s="7"/>
      <c r="H981" s="7"/>
      <c r="I981" s="7"/>
      <c r="J981" s="7"/>
      <c r="K981" s="7"/>
      <c r="L981" s="7"/>
      <c r="M981" s="33"/>
      <c r="N981" s="33"/>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34"/>
      <c r="AX981" s="7"/>
      <c r="AY981" s="7"/>
      <c r="AZ981" s="7"/>
      <c r="BA981" s="7"/>
      <c r="BB981" s="7"/>
      <c r="BC981" s="7"/>
      <c r="BD981" s="7"/>
      <c r="BE981" s="7"/>
      <c r="BF981" s="7"/>
      <c r="BG981" s="35"/>
      <c r="BH981" s="7"/>
      <c r="BI981" s="7"/>
      <c r="BJ981" s="7"/>
      <c r="BK981" s="7"/>
      <c r="BL981" s="7"/>
      <c r="BM981" s="36"/>
      <c r="BN981" s="36"/>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c r="CP981" s="7"/>
      <c r="CQ981" s="7"/>
      <c r="CR981" s="7"/>
      <c r="CS981" s="7"/>
      <c r="CT981" s="7"/>
      <c r="CU981" s="7"/>
      <c r="CV981" s="7"/>
      <c r="CW981" s="7"/>
      <c r="CX981" s="7"/>
      <c r="CY981" s="7"/>
      <c r="CZ981" s="7"/>
      <c r="DA981" s="7"/>
      <c r="DB981" s="7"/>
      <c r="DC981" s="7"/>
      <c r="DD981" s="7"/>
      <c r="DE981" s="7"/>
      <c r="DF981" s="7"/>
      <c r="DG981" s="7"/>
      <c r="DH981" s="7"/>
      <c r="DI981" s="7"/>
      <c r="DJ981" s="7"/>
      <c r="DK981" s="7"/>
    </row>
    <row r="982">
      <c r="A982" s="7"/>
      <c r="B982" s="7"/>
      <c r="C982" s="7"/>
      <c r="D982" s="7"/>
      <c r="E982" s="7"/>
      <c r="F982" s="7"/>
      <c r="G982" s="7"/>
      <c r="H982" s="7"/>
      <c r="I982" s="7"/>
      <c r="J982" s="7"/>
      <c r="K982" s="7"/>
      <c r="L982" s="7"/>
      <c r="M982" s="33"/>
      <c r="N982" s="33"/>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34"/>
      <c r="AX982" s="7"/>
      <c r="AY982" s="7"/>
      <c r="AZ982" s="7"/>
      <c r="BA982" s="7"/>
      <c r="BB982" s="7"/>
      <c r="BC982" s="7"/>
      <c r="BD982" s="7"/>
      <c r="BE982" s="7"/>
      <c r="BF982" s="7"/>
      <c r="BG982" s="35"/>
      <c r="BH982" s="7"/>
      <c r="BI982" s="7"/>
      <c r="BJ982" s="7"/>
      <c r="BK982" s="7"/>
      <c r="BL982" s="7"/>
      <c r="BM982" s="36"/>
      <c r="BN982" s="36"/>
      <c r="BO982" s="7"/>
      <c r="BP982" s="7"/>
      <c r="BQ982" s="7"/>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7"/>
      <c r="CP982" s="7"/>
      <c r="CQ982" s="7"/>
      <c r="CR982" s="7"/>
      <c r="CS982" s="7"/>
      <c r="CT982" s="7"/>
      <c r="CU982" s="7"/>
      <c r="CV982" s="7"/>
      <c r="CW982" s="7"/>
      <c r="CX982" s="7"/>
      <c r="CY982" s="7"/>
      <c r="CZ982" s="7"/>
      <c r="DA982" s="7"/>
      <c r="DB982" s="7"/>
      <c r="DC982" s="7"/>
      <c r="DD982" s="7"/>
      <c r="DE982" s="7"/>
      <c r="DF982" s="7"/>
      <c r="DG982" s="7"/>
      <c r="DH982" s="7"/>
      <c r="DI982" s="7"/>
      <c r="DJ982" s="7"/>
      <c r="DK982" s="7"/>
    </row>
    <row r="983">
      <c r="A983" s="7"/>
      <c r="B983" s="7"/>
      <c r="C983" s="7"/>
      <c r="D983" s="7"/>
      <c r="E983" s="7"/>
      <c r="F983" s="7"/>
      <c r="G983" s="7"/>
      <c r="H983" s="7"/>
      <c r="I983" s="7"/>
      <c r="J983" s="7"/>
      <c r="K983" s="7"/>
      <c r="L983" s="7"/>
      <c r="M983" s="33"/>
      <c r="N983" s="33"/>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34"/>
      <c r="AX983" s="7"/>
      <c r="AY983" s="7"/>
      <c r="AZ983" s="7"/>
      <c r="BA983" s="7"/>
      <c r="BB983" s="7"/>
      <c r="BC983" s="7"/>
      <c r="BD983" s="7"/>
      <c r="BE983" s="7"/>
      <c r="BF983" s="7"/>
      <c r="BG983" s="35"/>
      <c r="BH983" s="7"/>
      <c r="BI983" s="7"/>
      <c r="BJ983" s="7"/>
      <c r="BK983" s="7"/>
      <c r="BL983" s="7"/>
      <c r="BM983" s="36"/>
      <c r="BN983" s="36"/>
      <c r="BO983" s="7"/>
      <c r="BP983" s="7"/>
      <c r="BQ983" s="7"/>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7"/>
      <c r="CP983" s="7"/>
      <c r="CQ983" s="7"/>
      <c r="CR983" s="7"/>
      <c r="CS983" s="7"/>
      <c r="CT983" s="7"/>
      <c r="CU983" s="7"/>
      <c r="CV983" s="7"/>
      <c r="CW983" s="7"/>
      <c r="CX983" s="7"/>
      <c r="CY983" s="7"/>
      <c r="CZ983" s="7"/>
      <c r="DA983" s="7"/>
      <c r="DB983" s="7"/>
      <c r="DC983" s="7"/>
      <c r="DD983" s="7"/>
      <c r="DE983" s="7"/>
      <c r="DF983" s="7"/>
      <c r="DG983" s="7"/>
      <c r="DH983" s="7"/>
      <c r="DI983" s="7"/>
      <c r="DJ983" s="7"/>
      <c r="DK983" s="7"/>
    </row>
    <row r="984">
      <c r="A984" s="7"/>
      <c r="B984" s="7"/>
      <c r="C984" s="7"/>
      <c r="D984" s="7"/>
      <c r="E984" s="7"/>
      <c r="F984" s="7"/>
      <c r="G984" s="7"/>
      <c r="H984" s="7"/>
      <c r="I984" s="7"/>
      <c r="J984" s="7"/>
      <c r="K984" s="7"/>
      <c r="L984" s="7"/>
      <c r="M984" s="33"/>
      <c r="N984" s="33"/>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34"/>
      <c r="AX984" s="7"/>
      <c r="AY984" s="7"/>
      <c r="AZ984" s="7"/>
      <c r="BA984" s="7"/>
      <c r="BB984" s="7"/>
      <c r="BC984" s="7"/>
      <c r="BD984" s="7"/>
      <c r="BE984" s="7"/>
      <c r="BF984" s="7"/>
      <c r="BG984" s="35"/>
      <c r="BH984" s="7"/>
      <c r="BI984" s="7"/>
      <c r="BJ984" s="7"/>
      <c r="BK984" s="7"/>
      <c r="BL984" s="7"/>
      <c r="BM984" s="36"/>
      <c r="BN984" s="36"/>
      <c r="BO984" s="7"/>
      <c r="BP984" s="7"/>
      <c r="BQ984" s="7"/>
      <c r="BR984" s="7"/>
      <c r="BS984" s="7"/>
      <c r="BT984" s="7"/>
      <c r="BU984" s="7"/>
      <c r="BV984" s="7"/>
      <c r="BW984" s="7"/>
      <c r="BX984" s="7"/>
      <c r="BY984" s="7"/>
      <c r="BZ984" s="7"/>
      <c r="CA984" s="7"/>
      <c r="CB984" s="7"/>
      <c r="CC984" s="7"/>
      <c r="CD984" s="7"/>
      <c r="CE984" s="7"/>
      <c r="CF984" s="7"/>
      <c r="CG984" s="7"/>
      <c r="CH984" s="7"/>
      <c r="CI984" s="7"/>
      <c r="CJ984" s="7"/>
      <c r="CK984" s="7"/>
      <c r="CL984" s="7"/>
      <c r="CM984" s="7"/>
      <c r="CN984" s="7"/>
      <c r="CO984" s="7"/>
      <c r="CP984" s="7"/>
      <c r="CQ984" s="7"/>
      <c r="CR984" s="7"/>
      <c r="CS984" s="7"/>
      <c r="CT984" s="7"/>
      <c r="CU984" s="7"/>
      <c r="CV984" s="7"/>
      <c r="CW984" s="7"/>
      <c r="CX984" s="7"/>
      <c r="CY984" s="7"/>
      <c r="CZ984" s="7"/>
      <c r="DA984" s="7"/>
      <c r="DB984" s="7"/>
      <c r="DC984" s="7"/>
      <c r="DD984" s="7"/>
      <c r="DE984" s="7"/>
      <c r="DF984" s="7"/>
      <c r="DG984" s="7"/>
      <c r="DH984" s="7"/>
      <c r="DI984" s="7"/>
      <c r="DJ984" s="7"/>
      <c r="DK984" s="7"/>
    </row>
    <row r="985">
      <c r="A985" s="7"/>
      <c r="B985" s="7"/>
      <c r="C985" s="7"/>
      <c r="D985" s="7"/>
      <c r="E985" s="7"/>
      <c r="F985" s="7"/>
      <c r="G985" s="7"/>
      <c r="H985" s="7"/>
      <c r="I985" s="7"/>
      <c r="J985" s="7"/>
      <c r="K985" s="7"/>
      <c r="L985" s="7"/>
      <c r="M985" s="33"/>
      <c r="N985" s="33"/>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34"/>
      <c r="AX985" s="7"/>
      <c r="AY985" s="7"/>
      <c r="AZ985" s="7"/>
      <c r="BA985" s="7"/>
      <c r="BB985" s="7"/>
      <c r="BC985" s="7"/>
      <c r="BD985" s="7"/>
      <c r="BE985" s="7"/>
      <c r="BF985" s="7"/>
      <c r="BG985" s="35"/>
      <c r="BH985" s="7"/>
      <c r="BI985" s="7"/>
      <c r="BJ985" s="7"/>
      <c r="BK985" s="7"/>
      <c r="BL985" s="7"/>
      <c r="BM985" s="36"/>
      <c r="BN985" s="36"/>
      <c r="BO985" s="7"/>
      <c r="BP985" s="7"/>
      <c r="BQ985" s="7"/>
      <c r="BR985" s="7"/>
      <c r="BS985" s="7"/>
      <c r="BT985" s="7"/>
      <c r="BU985" s="7"/>
      <c r="BV985" s="7"/>
      <c r="BW985" s="7"/>
      <c r="BX985" s="7"/>
      <c r="BY985" s="7"/>
      <c r="BZ985" s="7"/>
      <c r="CA985" s="7"/>
      <c r="CB985" s="7"/>
      <c r="CC985" s="7"/>
      <c r="CD985" s="7"/>
      <c r="CE985" s="7"/>
      <c r="CF985" s="7"/>
      <c r="CG985" s="7"/>
      <c r="CH985" s="7"/>
      <c r="CI985" s="7"/>
      <c r="CJ985" s="7"/>
      <c r="CK985" s="7"/>
      <c r="CL985" s="7"/>
      <c r="CM985" s="7"/>
      <c r="CN985" s="7"/>
      <c r="CO985" s="7"/>
      <c r="CP985" s="7"/>
      <c r="CQ985" s="7"/>
      <c r="CR985" s="7"/>
      <c r="CS985" s="7"/>
      <c r="CT985" s="7"/>
      <c r="CU985" s="7"/>
      <c r="CV985" s="7"/>
      <c r="CW985" s="7"/>
      <c r="CX985" s="7"/>
      <c r="CY985" s="7"/>
      <c r="CZ985" s="7"/>
      <c r="DA985" s="7"/>
      <c r="DB985" s="7"/>
      <c r="DC985" s="7"/>
      <c r="DD985" s="7"/>
      <c r="DE985" s="7"/>
      <c r="DF985" s="7"/>
      <c r="DG985" s="7"/>
      <c r="DH985" s="7"/>
      <c r="DI985" s="7"/>
      <c r="DJ985" s="7"/>
      <c r="DK985" s="7"/>
    </row>
    <row r="986">
      <c r="A986" s="7"/>
      <c r="B986" s="7"/>
      <c r="C986" s="7"/>
      <c r="D986" s="7"/>
      <c r="E986" s="7"/>
      <c r="F986" s="7"/>
      <c r="G986" s="7"/>
      <c r="H986" s="7"/>
      <c r="I986" s="7"/>
      <c r="J986" s="7"/>
      <c r="K986" s="7"/>
      <c r="L986" s="7"/>
      <c r="M986" s="33"/>
      <c r="N986" s="33"/>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34"/>
      <c r="AX986" s="7"/>
      <c r="AY986" s="7"/>
      <c r="AZ986" s="7"/>
      <c r="BA986" s="7"/>
      <c r="BB986" s="7"/>
      <c r="BC986" s="7"/>
      <c r="BD986" s="7"/>
      <c r="BE986" s="7"/>
      <c r="BF986" s="7"/>
      <c r="BG986" s="35"/>
      <c r="BH986" s="7"/>
      <c r="BI986" s="7"/>
      <c r="BJ986" s="7"/>
      <c r="BK986" s="7"/>
      <c r="BL986" s="7"/>
      <c r="BM986" s="36"/>
      <c r="BN986" s="36"/>
      <c r="BO986" s="7"/>
      <c r="BP986" s="7"/>
      <c r="BQ986" s="7"/>
      <c r="BR986" s="7"/>
      <c r="BS986" s="7"/>
      <c r="BT986" s="7"/>
      <c r="BU986" s="7"/>
      <c r="BV986" s="7"/>
      <c r="BW986" s="7"/>
      <c r="BX986" s="7"/>
      <c r="BY986" s="7"/>
      <c r="BZ986" s="7"/>
      <c r="CA986" s="7"/>
      <c r="CB986" s="7"/>
      <c r="CC986" s="7"/>
      <c r="CD986" s="7"/>
      <c r="CE986" s="7"/>
      <c r="CF986" s="7"/>
      <c r="CG986" s="7"/>
      <c r="CH986" s="7"/>
      <c r="CI986" s="7"/>
      <c r="CJ986" s="7"/>
      <c r="CK986" s="7"/>
      <c r="CL986" s="7"/>
      <c r="CM986" s="7"/>
      <c r="CN986" s="7"/>
      <c r="CO986" s="7"/>
      <c r="CP986" s="7"/>
      <c r="CQ986" s="7"/>
      <c r="CR986" s="7"/>
      <c r="CS986" s="7"/>
      <c r="CT986" s="7"/>
      <c r="CU986" s="7"/>
      <c r="CV986" s="7"/>
      <c r="CW986" s="7"/>
      <c r="CX986" s="7"/>
      <c r="CY986" s="7"/>
      <c r="CZ986" s="7"/>
      <c r="DA986" s="7"/>
      <c r="DB986" s="7"/>
      <c r="DC986" s="7"/>
      <c r="DD986" s="7"/>
      <c r="DE986" s="7"/>
      <c r="DF986" s="7"/>
      <c r="DG986" s="7"/>
      <c r="DH986" s="7"/>
      <c r="DI986" s="7"/>
      <c r="DJ986" s="7"/>
      <c r="DK986" s="7"/>
    </row>
    <row r="987">
      <c r="A987" s="7"/>
      <c r="B987" s="7"/>
      <c r="C987" s="7"/>
      <c r="D987" s="7"/>
      <c r="E987" s="7"/>
      <c r="F987" s="7"/>
      <c r="G987" s="7"/>
      <c r="H987" s="7"/>
      <c r="I987" s="7"/>
      <c r="J987" s="7"/>
      <c r="K987" s="7"/>
      <c r="L987" s="7"/>
      <c r="M987" s="33"/>
      <c r="N987" s="33"/>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34"/>
      <c r="AX987" s="7"/>
      <c r="AY987" s="7"/>
      <c r="AZ987" s="7"/>
      <c r="BA987" s="7"/>
      <c r="BB987" s="7"/>
      <c r="BC987" s="7"/>
      <c r="BD987" s="7"/>
      <c r="BE987" s="7"/>
      <c r="BF987" s="7"/>
      <c r="BG987" s="35"/>
      <c r="BH987" s="7"/>
      <c r="BI987" s="7"/>
      <c r="BJ987" s="7"/>
      <c r="BK987" s="7"/>
      <c r="BL987" s="7"/>
      <c r="BM987" s="36"/>
      <c r="BN987" s="36"/>
      <c r="BO987" s="7"/>
      <c r="BP987" s="7"/>
      <c r="BQ987" s="7"/>
      <c r="BR987" s="7"/>
      <c r="BS987" s="7"/>
      <c r="BT987" s="7"/>
      <c r="BU987" s="7"/>
      <c r="BV987" s="7"/>
      <c r="BW987" s="7"/>
      <c r="BX987" s="7"/>
      <c r="BY987" s="7"/>
      <c r="BZ987" s="7"/>
      <c r="CA987" s="7"/>
      <c r="CB987" s="7"/>
      <c r="CC987" s="7"/>
      <c r="CD987" s="7"/>
      <c r="CE987" s="7"/>
      <c r="CF987" s="7"/>
      <c r="CG987" s="7"/>
      <c r="CH987" s="7"/>
      <c r="CI987" s="7"/>
      <c r="CJ987" s="7"/>
      <c r="CK987" s="7"/>
      <c r="CL987" s="7"/>
      <c r="CM987" s="7"/>
      <c r="CN987" s="7"/>
      <c r="CO987" s="7"/>
      <c r="CP987" s="7"/>
      <c r="CQ987" s="7"/>
      <c r="CR987" s="7"/>
      <c r="CS987" s="7"/>
      <c r="CT987" s="7"/>
      <c r="CU987" s="7"/>
      <c r="CV987" s="7"/>
      <c r="CW987" s="7"/>
      <c r="CX987" s="7"/>
      <c r="CY987" s="7"/>
      <c r="CZ987" s="7"/>
      <c r="DA987" s="7"/>
      <c r="DB987" s="7"/>
      <c r="DC987" s="7"/>
      <c r="DD987" s="7"/>
      <c r="DE987" s="7"/>
      <c r="DF987" s="7"/>
      <c r="DG987" s="7"/>
      <c r="DH987" s="7"/>
      <c r="DI987" s="7"/>
      <c r="DJ987" s="7"/>
      <c r="DK987" s="7"/>
    </row>
    <row r="988">
      <c r="A988" s="7"/>
      <c r="B988" s="7"/>
      <c r="C988" s="7"/>
      <c r="D988" s="7"/>
      <c r="E988" s="7"/>
      <c r="F988" s="7"/>
      <c r="G988" s="7"/>
      <c r="H988" s="7"/>
      <c r="I988" s="7"/>
      <c r="J988" s="7"/>
      <c r="K988" s="7"/>
      <c r="L988" s="7"/>
      <c r="M988" s="33"/>
      <c r="N988" s="33"/>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34"/>
      <c r="AX988" s="7"/>
      <c r="AY988" s="7"/>
      <c r="AZ988" s="7"/>
      <c r="BA988" s="7"/>
      <c r="BB988" s="7"/>
      <c r="BC988" s="7"/>
      <c r="BD988" s="7"/>
      <c r="BE988" s="7"/>
      <c r="BF988" s="7"/>
      <c r="BG988" s="35"/>
      <c r="BH988" s="7"/>
      <c r="BI988" s="7"/>
      <c r="BJ988" s="7"/>
      <c r="BK988" s="7"/>
      <c r="BL988" s="7"/>
      <c r="BM988" s="36"/>
      <c r="BN988" s="36"/>
      <c r="BO988" s="7"/>
      <c r="BP988" s="7"/>
      <c r="BQ988" s="7"/>
      <c r="BR988" s="7"/>
      <c r="BS988" s="7"/>
      <c r="BT988" s="7"/>
      <c r="BU988" s="7"/>
      <c r="BV988" s="7"/>
      <c r="BW988" s="7"/>
      <c r="BX988" s="7"/>
      <c r="BY988" s="7"/>
      <c r="BZ988" s="7"/>
      <c r="CA988" s="7"/>
      <c r="CB988" s="7"/>
      <c r="CC988" s="7"/>
      <c r="CD988" s="7"/>
      <c r="CE988" s="7"/>
      <c r="CF988" s="7"/>
      <c r="CG988" s="7"/>
      <c r="CH988" s="7"/>
      <c r="CI988" s="7"/>
      <c r="CJ988" s="7"/>
      <c r="CK988" s="7"/>
      <c r="CL988" s="7"/>
      <c r="CM988" s="7"/>
      <c r="CN988" s="7"/>
      <c r="CO988" s="7"/>
      <c r="CP988" s="7"/>
      <c r="CQ988" s="7"/>
      <c r="CR988" s="7"/>
      <c r="CS988" s="7"/>
      <c r="CT988" s="7"/>
      <c r="CU988" s="7"/>
      <c r="CV988" s="7"/>
      <c r="CW988" s="7"/>
      <c r="CX988" s="7"/>
      <c r="CY988" s="7"/>
      <c r="CZ988" s="7"/>
      <c r="DA988" s="7"/>
      <c r="DB988" s="7"/>
      <c r="DC988" s="7"/>
      <c r="DD988" s="7"/>
      <c r="DE988" s="7"/>
      <c r="DF988" s="7"/>
      <c r="DG988" s="7"/>
      <c r="DH988" s="7"/>
      <c r="DI988" s="7"/>
      <c r="DJ988" s="7"/>
      <c r="DK988" s="7"/>
    </row>
    <row r="989">
      <c r="A989" s="7"/>
      <c r="B989" s="7"/>
      <c r="C989" s="7"/>
      <c r="D989" s="7"/>
      <c r="E989" s="7"/>
      <c r="F989" s="7"/>
      <c r="G989" s="7"/>
      <c r="H989" s="7"/>
      <c r="I989" s="7"/>
      <c r="J989" s="7"/>
      <c r="K989" s="7"/>
      <c r="L989" s="7"/>
      <c r="M989" s="33"/>
      <c r="N989" s="33"/>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34"/>
      <c r="AX989" s="7"/>
      <c r="AY989" s="7"/>
      <c r="AZ989" s="7"/>
      <c r="BA989" s="7"/>
      <c r="BB989" s="7"/>
      <c r="BC989" s="7"/>
      <c r="BD989" s="7"/>
      <c r="BE989" s="7"/>
      <c r="BF989" s="7"/>
      <c r="BG989" s="35"/>
      <c r="BH989" s="7"/>
      <c r="BI989" s="7"/>
      <c r="BJ989" s="7"/>
      <c r="BK989" s="7"/>
      <c r="BL989" s="7"/>
      <c r="BM989" s="36"/>
      <c r="BN989" s="36"/>
      <c r="BO989" s="7"/>
      <c r="BP989" s="7"/>
      <c r="BQ989" s="7"/>
      <c r="BR989" s="7"/>
      <c r="BS989" s="7"/>
      <c r="BT989" s="7"/>
      <c r="BU989" s="7"/>
      <c r="BV989" s="7"/>
      <c r="BW989" s="7"/>
      <c r="BX989" s="7"/>
      <c r="BY989" s="7"/>
      <c r="BZ989" s="7"/>
      <c r="CA989" s="7"/>
      <c r="CB989" s="7"/>
      <c r="CC989" s="7"/>
      <c r="CD989" s="7"/>
      <c r="CE989" s="7"/>
      <c r="CF989" s="7"/>
      <c r="CG989" s="7"/>
      <c r="CH989" s="7"/>
      <c r="CI989" s="7"/>
      <c r="CJ989" s="7"/>
      <c r="CK989" s="7"/>
      <c r="CL989" s="7"/>
      <c r="CM989" s="7"/>
      <c r="CN989" s="7"/>
      <c r="CO989" s="7"/>
      <c r="CP989" s="7"/>
      <c r="CQ989" s="7"/>
      <c r="CR989" s="7"/>
      <c r="CS989" s="7"/>
      <c r="CT989" s="7"/>
      <c r="CU989" s="7"/>
      <c r="CV989" s="7"/>
      <c r="CW989" s="7"/>
      <c r="CX989" s="7"/>
      <c r="CY989" s="7"/>
      <c r="CZ989" s="7"/>
      <c r="DA989" s="7"/>
      <c r="DB989" s="7"/>
      <c r="DC989" s="7"/>
      <c r="DD989" s="7"/>
      <c r="DE989" s="7"/>
      <c r="DF989" s="7"/>
      <c r="DG989" s="7"/>
      <c r="DH989" s="7"/>
      <c r="DI989" s="7"/>
      <c r="DJ989" s="7"/>
      <c r="DK989" s="7"/>
    </row>
    <row r="990">
      <c r="A990" s="7"/>
      <c r="B990" s="7"/>
      <c r="C990" s="7"/>
      <c r="D990" s="7"/>
      <c r="E990" s="7"/>
      <c r="F990" s="7"/>
      <c r="G990" s="7"/>
      <c r="H990" s="7"/>
      <c r="I990" s="7"/>
      <c r="J990" s="7"/>
      <c r="K990" s="7"/>
      <c r="L990" s="7"/>
      <c r="M990" s="33"/>
      <c r="N990" s="33"/>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34"/>
      <c r="AX990" s="7"/>
      <c r="AY990" s="7"/>
      <c r="AZ990" s="7"/>
      <c r="BA990" s="7"/>
      <c r="BB990" s="7"/>
      <c r="BC990" s="7"/>
      <c r="BD990" s="7"/>
      <c r="BE990" s="7"/>
      <c r="BF990" s="7"/>
      <c r="BG990" s="35"/>
      <c r="BH990" s="7"/>
      <c r="BI990" s="7"/>
      <c r="BJ990" s="7"/>
      <c r="BK990" s="7"/>
      <c r="BL990" s="7"/>
      <c r="BM990" s="36"/>
      <c r="BN990" s="36"/>
      <c r="BO990" s="7"/>
      <c r="BP990" s="7"/>
      <c r="BQ990" s="7"/>
      <c r="BR990" s="7"/>
      <c r="BS990" s="7"/>
      <c r="BT990" s="7"/>
      <c r="BU990" s="7"/>
      <c r="BV990" s="7"/>
      <c r="BW990" s="7"/>
      <c r="BX990" s="7"/>
      <c r="BY990" s="7"/>
      <c r="BZ990" s="7"/>
      <c r="CA990" s="7"/>
      <c r="CB990" s="7"/>
      <c r="CC990" s="7"/>
      <c r="CD990" s="7"/>
      <c r="CE990" s="7"/>
      <c r="CF990" s="7"/>
      <c r="CG990" s="7"/>
      <c r="CH990" s="7"/>
      <c r="CI990" s="7"/>
      <c r="CJ990" s="7"/>
      <c r="CK990" s="7"/>
      <c r="CL990" s="7"/>
      <c r="CM990" s="7"/>
      <c r="CN990" s="7"/>
      <c r="CO990" s="7"/>
      <c r="CP990" s="7"/>
      <c r="CQ990" s="7"/>
      <c r="CR990" s="7"/>
      <c r="CS990" s="7"/>
      <c r="CT990" s="7"/>
      <c r="CU990" s="7"/>
      <c r="CV990" s="7"/>
      <c r="CW990" s="7"/>
      <c r="CX990" s="7"/>
      <c r="CY990" s="7"/>
      <c r="CZ990" s="7"/>
      <c r="DA990" s="7"/>
      <c r="DB990" s="7"/>
      <c r="DC990" s="7"/>
      <c r="DD990" s="7"/>
      <c r="DE990" s="7"/>
      <c r="DF990" s="7"/>
      <c r="DG990" s="7"/>
      <c r="DH990" s="7"/>
      <c r="DI990" s="7"/>
      <c r="DJ990" s="7"/>
      <c r="DK990" s="7"/>
    </row>
  </sheetData>
  <conditionalFormatting sqref="AB2:AB3 BS2 BF7:BG7 A9:I70 K9:AA70 AC9:AD70 AE9:AE11 AF9:AF70 AG9:AG11 AH9:BE70 BF9:BG42 BH9:BL70 BM9:BM17 BN9 BO9:BR70 BU9:CS70 BS10:BT70 AB11:AB70 BN11:BN17 AE13:AE70 AG13:AG70 BM19:BN19 BM21:BN21 BM23:BN31 BM33:BN33 BM35:BN47 BF44:BG70 BM49:BN51 BM54:BN54 BM56:BN57 BM59:BM63 BN59:BN64 BM67:BM68 BN67:BN70 BM70 A72:I81 K72:BL81 BM72:BN76 BO72:CS81 BM79:BN81">
    <cfRule type="cellIs" dxfId="0" priority="1" operator="equal">
      <formula>"Exclude"</formula>
    </cfRule>
  </conditionalFormatting>
  <dataValidations>
    <dataValidation type="list" allowBlank="1" sqref="Y2:Y32 Y34:Y36 Y39:Y50 Y52:Y53 Y55:Y56 Y58 Y60 Y64:Y65 Y69:Y75 Y77 Y79:Y80">
      <formula1>"Minors,Adults,Elderly,None Reported,Mixed Minors &amp; Adults,Mixed Adults &amp; Elderly,Mixed Minors &amp; Elderly"</formula1>
    </dataValidation>
    <dataValidation type="list" allowBlank="1" sqref="Y38 Y67">
      <formula1>"Minors,Adults,Elderly,None Reported,Mixed Minors &amp; Adults,Mixed Adults &amp; Elderly,Mixed Minors &amp; Elderly,Mixed Minors &amp; Adults &amp; Elderly"</formula1>
    </dataValidation>
  </dataValidations>
  <drawing r:id="rId2"/>
  <legacyDrawing r:id="rId3"/>
</worksheet>
</file>