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118929\Box\Bushke\Data analyse\"/>
    </mc:Choice>
  </mc:AlternateContent>
  <bookViews>
    <workbookView xWindow="0" yWindow="0" windowWidth="15300" windowHeight="7530"/>
  </bookViews>
  <sheets>
    <sheet name="Overview" sheetId="1" r:id="rId1"/>
    <sheet name="Regression models" sheetId="2" r:id="rId2"/>
    <sheet name="Normative data" sheetId="3" r:id="rId3"/>
    <sheet name="Labels" sheetId="4" r:id="rId4"/>
  </sheets>
  <definedNames>
    <definedName name="_xlnm._FilterDatabase" localSheetId="0" hidden="1">Overview!$E$6:$G$8</definedName>
    <definedName name="Age">Overview!$F$6</definedName>
    <definedName name="Ed_2">'Regression models'!$B$3</definedName>
    <definedName name="Ed_3">'Regression models'!$B$4</definedName>
    <definedName name="Ed_4">'Regression models'!$B$5</definedName>
    <definedName name="Education_level_2">'Regression models'!$B$3</definedName>
    <definedName name="Level">Overview!$F$8</definedName>
    <definedName name="Sex">'Regression models'!$B$2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E25" i="1"/>
  <c r="B25" i="1"/>
  <c r="B2" i="2" l="1"/>
  <c r="B3" i="2"/>
  <c r="N33" i="1" l="1"/>
  <c r="N37" i="1"/>
  <c r="N30" i="1"/>
  <c r="L34" i="1"/>
  <c r="L38" i="1"/>
  <c r="J31" i="1"/>
  <c r="J35" i="1"/>
  <c r="J39" i="1"/>
  <c r="H31" i="1"/>
  <c r="H35" i="1"/>
  <c r="H39" i="1"/>
  <c r="F33" i="1"/>
  <c r="F37" i="1"/>
  <c r="F30" i="1"/>
  <c r="D34" i="1"/>
  <c r="D38" i="1"/>
  <c r="B30" i="1"/>
  <c r="B35" i="1"/>
  <c r="B39" i="1"/>
  <c r="N34" i="1"/>
  <c r="N38" i="1"/>
  <c r="L31" i="1"/>
  <c r="L35" i="1"/>
  <c r="L39" i="1"/>
  <c r="J32" i="1"/>
  <c r="J36" i="1"/>
  <c r="J40" i="1"/>
  <c r="H32" i="1"/>
  <c r="H36" i="1"/>
  <c r="H30" i="1"/>
  <c r="F34" i="1"/>
  <c r="F38" i="1"/>
  <c r="D31" i="1"/>
  <c r="D35" i="1"/>
  <c r="D39" i="1"/>
  <c r="B32" i="1"/>
  <c r="B36" i="1"/>
  <c r="B40" i="1"/>
  <c r="N31" i="1"/>
  <c r="N35" i="1"/>
  <c r="N39" i="1"/>
  <c r="L32" i="1"/>
  <c r="L36" i="1"/>
  <c r="L40" i="1"/>
  <c r="J33" i="1"/>
  <c r="J37" i="1"/>
  <c r="J30" i="1"/>
  <c r="H33" i="1"/>
  <c r="H37" i="1"/>
  <c r="F31" i="1"/>
  <c r="F35" i="1"/>
  <c r="F39" i="1"/>
  <c r="D32" i="1"/>
  <c r="D36" i="1"/>
  <c r="D40" i="1"/>
  <c r="B33" i="1"/>
  <c r="B37" i="1"/>
  <c r="B31" i="1"/>
  <c r="N32" i="1"/>
  <c r="N36" i="1"/>
  <c r="N40" i="1"/>
  <c r="L33" i="1"/>
  <c r="J34" i="1"/>
  <c r="H38" i="1"/>
  <c r="D33" i="1"/>
  <c r="B38" i="1"/>
  <c r="J38" i="1"/>
  <c r="F32" i="1"/>
  <c r="D37" i="1"/>
  <c r="L37" i="1"/>
  <c r="H40" i="1"/>
  <c r="F36" i="1"/>
  <c r="D30" i="1"/>
  <c r="L30" i="1"/>
  <c r="H34" i="1"/>
  <c r="F40" i="1"/>
  <c r="B34" i="1"/>
  <c r="B1" i="2"/>
  <c r="B5" i="2"/>
  <c r="B4" i="2"/>
  <c r="F22" i="1" l="1"/>
  <c r="D19" i="1"/>
  <c r="D23" i="1"/>
  <c r="C20" i="1"/>
  <c r="F20" i="1"/>
  <c r="D21" i="1"/>
  <c r="F23" i="1"/>
  <c r="B19" i="1"/>
  <c r="D20" i="1"/>
  <c r="F24" i="1"/>
  <c r="B22" i="1"/>
  <c r="F21" i="1"/>
  <c r="D22" i="1"/>
  <c r="B20" i="1"/>
  <c r="E19" i="1"/>
  <c r="B23" i="1"/>
  <c r="E22" i="1"/>
  <c r="E21" i="1"/>
  <c r="C21" i="1"/>
  <c r="D24" i="1"/>
  <c r="C19" i="1"/>
  <c r="E23" i="1"/>
  <c r="C22" i="1"/>
  <c r="E24" i="1"/>
  <c r="B24" i="1"/>
  <c r="B21" i="1"/>
  <c r="E20" i="1"/>
  <c r="C23" i="1"/>
  <c r="F19" i="1"/>
  <c r="C24" i="1"/>
  <c r="C25" i="1"/>
</calcChain>
</file>

<file path=xl/sharedStrings.xml><?xml version="1.0" encoding="utf-8"?>
<sst xmlns="http://schemas.openxmlformats.org/spreadsheetml/2006/main" count="724" uniqueCount="103">
  <si>
    <t>β0</t>
  </si>
  <si>
    <t>β1</t>
  </si>
  <si>
    <t>β2</t>
  </si>
  <si>
    <t>β3</t>
  </si>
  <si>
    <t>β4</t>
  </si>
  <si>
    <t>TR</t>
  </si>
  <si>
    <t>LTR</t>
  </si>
  <si>
    <t>STR</t>
  </si>
  <si>
    <t>LTS</t>
  </si>
  <si>
    <t>CLTR</t>
  </si>
  <si>
    <t>DR</t>
  </si>
  <si>
    <t>MCR</t>
  </si>
  <si>
    <t>β5</t>
  </si>
  <si>
    <t>β6</t>
  </si>
  <si>
    <t>β7</t>
  </si>
  <si>
    <t>β8</t>
  </si>
  <si>
    <t>β9</t>
  </si>
  <si>
    <t>Intercept</t>
  </si>
  <si>
    <t>Age</t>
  </si>
  <si>
    <t>Education 2</t>
  </si>
  <si>
    <t>Education 3</t>
  </si>
  <si>
    <t>Education 4</t>
  </si>
  <si>
    <t>Age * Education 4</t>
  </si>
  <si>
    <t>Age*Education 2</t>
  </si>
  <si>
    <t>Age * Education 3</t>
  </si>
  <si>
    <t>β10</t>
  </si>
  <si>
    <t>β11</t>
  </si>
  <si>
    <t>β12</t>
  </si>
  <si>
    <t>Leeftijd</t>
  </si>
  <si>
    <t>Geslacht</t>
  </si>
  <si>
    <t>Educatie level</t>
  </si>
  <si>
    <t>95% confidence interval - Lower limit</t>
  </si>
  <si>
    <t>95% confidence interval - Upper limit</t>
  </si>
  <si>
    <t>99% confidence interval - Lower limit</t>
  </si>
  <si>
    <t>99% confidence interval - Upper limit</t>
  </si>
  <si>
    <t>Education level 2</t>
  </si>
  <si>
    <t>Education level 3</t>
  </si>
  <si>
    <t>Education level 4</t>
  </si>
  <si>
    <t>Sex</t>
  </si>
  <si>
    <t>% if M = 0; if V = 1</t>
  </si>
  <si>
    <t>% if education level is 2 = 1</t>
  </si>
  <si>
    <t>% if education level is 3 = 1</t>
  </si>
  <si>
    <t>% if education level is 4 = 1</t>
  </si>
  <si>
    <t>Age*Sex</t>
  </si>
  <si>
    <t>Sex * Education 2</t>
  </si>
  <si>
    <t>Sex * Education 3</t>
  </si>
  <si>
    <t>Sex * Education 4</t>
  </si>
  <si>
    <t xml:space="preserve">Age </t>
  </si>
  <si>
    <t>Normatieve data - percentiel scores</t>
  </si>
  <si>
    <t>Percentile</t>
  </si>
  <si>
    <t>18 - 29</t>
  </si>
  <si>
    <t>ED 1</t>
  </si>
  <si>
    <t>ED 2</t>
  </si>
  <si>
    <t>ED 3</t>
  </si>
  <si>
    <t>ED 4</t>
  </si>
  <si>
    <t>30-39</t>
  </si>
  <si>
    <t>40-49</t>
  </si>
  <si>
    <t>50-59</t>
  </si>
  <si>
    <t>60-69</t>
  </si>
  <si>
    <t>Males</t>
  </si>
  <si>
    <t>70+</t>
  </si>
  <si>
    <t>18-29</t>
  </si>
  <si>
    <t>Voorspelde scores</t>
  </si>
  <si>
    <t>95% betrouwbaarheidsinterval</t>
  </si>
  <si>
    <t>Ondergrens</t>
  </si>
  <si>
    <t>Bovengrens</t>
  </si>
  <si>
    <t>99% betrouwbaarheidsinterval</t>
  </si>
  <si>
    <t>Geobserveerde scores</t>
  </si>
  <si>
    <t>Mannen</t>
  </si>
  <si>
    <t>Vrouwen</t>
  </si>
  <si>
    <t>TR = total recall</t>
  </si>
  <si>
    <t>LTR = long term retrieval</t>
  </si>
  <si>
    <t>STR = short term retrieval</t>
  </si>
  <si>
    <t>LTS = long term storage</t>
  </si>
  <si>
    <t>CLTR = consistent long term retrieval</t>
  </si>
  <si>
    <t>DR  = delayed recall</t>
  </si>
  <si>
    <t xml:space="preserve">MCR = multiple choice recognition </t>
  </si>
  <si>
    <t>Percentielscore</t>
  </si>
  <si>
    <t>De bijhorende voorspelde scores, hun bijhorende betrouwbaarheidsintervallen en de normgegevens zullen dan hieronder verschijnen.</t>
  </si>
  <si>
    <t xml:space="preserve">Vul astublieft de leeftijd, het geslacht en educatieniveau van uw participant in. </t>
  </si>
  <si>
    <t>In deze tabel kunt u de geobserveerde scores en de bijhorende percentielen (zie onderaan) invullen.</t>
  </si>
  <si>
    <t>In deze tabel verschijnen de normgegevens (percentielscores). De juiste percentielscore kunt u bovenaan in het overzicht invullen.</t>
  </si>
  <si>
    <t>In deze tabel verschijnen de voorspelde scores en hun betrouwbaarheidsintervallen.</t>
  </si>
  <si>
    <t>2 = beroepssecundair onderzijs en technisch secundair onderwijs</t>
  </si>
  <si>
    <t>1 =  lager onderwijs (m.a.w. geen diploma van het secundair onderwijs)</t>
  </si>
  <si>
    <t>3 =  algemeen secundair onderwijs en maximaal 3 jaar hoger beroepsonderwijs</t>
  </si>
  <si>
    <t>4 = meer dan 4 jaar hoger beroepsonderwijs</t>
  </si>
  <si>
    <t>Column1</t>
  </si>
  <si>
    <t>Kies 1, 2, 3 of 4 op basis van het hoogste behaalde diploma van de participant:</t>
  </si>
  <si>
    <t>M</t>
  </si>
  <si>
    <t>V</t>
  </si>
  <si>
    <t xml:space="preserve"> Deze leeftijd moet hoger dan of gelijk aan 18 jaar zijn</t>
  </si>
  <si>
    <t>Kies 'M' voor mannen en 'V' voor vrouwen</t>
  </si>
  <si>
    <r>
      <rPr>
        <sz val="11"/>
        <color theme="1"/>
        <rFont val="Calibri"/>
        <family val="2"/>
        <scheme val="minor"/>
      </rPr>
      <t>Age</t>
    </r>
    <r>
      <rPr>
        <vertAlign val="superscript"/>
        <sz val="11"/>
        <color theme="1"/>
        <rFont val="Calibri"/>
        <family val="2"/>
        <scheme val="minor"/>
      </rPr>
      <t>2</t>
    </r>
  </si>
  <si>
    <t>β13</t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</si>
  <si>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*Sex</t>
    </r>
  </si>
  <si>
    <t>β14</t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</si>
  <si>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*Education 2</t>
    </r>
  </si>
  <si>
    <r>
      <t>Age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* Education 3</t>
    </r>
  </si>
  <si>
    <r>
      <t>Age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* Education 4</t>
    </r>
  </si>
  <si>
    <t>β15</t>
  </si>
  <si>
    <t>β16</t>
  </si>
  <si>
    <t>β17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</si>
</sst>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Lucida Console"/>
      <family val="3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0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0" fillId="2" borderId="4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7" xfId="0" applyBorder="1"/>
    <xf numFmtId="2" fontId="0" fillId="2" borderId="4" xfId="0" applyNumberFormat="1" applyFill="1" applyBorder="1" applyAlignment="1">
      <alignment horizontal="center"/>
    </xf>
    <xf numFmtId="0" fontId="0" fillId="0" borderId="18" xfId="0" applyBorder="1"/>
    <xf numFmtId="2" fontId="0" fillId="2" borderId="6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1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0" xfId="0" applyFill="1"/>
    <xf numFmtId="0" fontId="0" fillId="0" borderId="19" xfId="0" applyBorder="1"/>
    <xf numFmtId="0" fontId="1" fillId="0" borderId="1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2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wrapText="1"/>
    </xf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3" totalsRowShown="0" dataDxfId="1">
  <autoFilter ref="A1:A3"/>
  <tableColumns count="1">
    <tableColumn id="1" name="Column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A8" totalsRowShown="0">
  <autoFilter ref="A4:A8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activeCell="F13" sqref="F13"/>
    </sheetView>
  </sheetViews>
  <sheetFormatPr defaultRowHeight="15" x14ac:dyDescent="0.25"/>
  <cols>
    <col min="1" max="17" width="16.28515625" customWidth="1"/>
  </cols>
  <sheetData>
    <row r="1" spans="1:14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5.75" thickBot="1" x14ac:dyDescent="0.3">
      <c r="A4" t="s">
        <v>80</v>
      </c>
    </row>
    <row r="5" spans="1:14" ht="15.75" thickBot="1" x14ac:dyDescent="0.3">
      <c r="A5" s="74" t="s">
        <v>67</v>
      </c>
      <c r="B5" s="75"/>
      <c r="C5" s="62" t="s">
        <v>77</v>
      </c>
      <c r="E5" s="32"/>
      <c r="F5" s="32"/>
      <c r="L5" s="53" t="s">
        <v>70</v>
      </c>
      <c r="M5" s="58"/>
      <c r="N5" s="59"/>
    </row>
    <row r="6" spans="1:14" ht="15.75" thickBot="1" x14ac:dyDescent="0.3">
      <c r="A6" s="4"/>
      <c r="B6" s="5"/>
      <c r="C6" s="15"/>
      <c r="E6" s="53" t="s">
        <v>28</v>
      </c>
      <c r="F6" s="54"/>
      <c r="G6" t="s">
        <v>91</v>
      </c>
      <c r="L6" s="2" t="s">
        <v>71</v>
      </c>
      <c r="M6" s="6"/>
      <c r="N6" s="3"/>
    </row>
    <row r="7" spans="1:14" x14ac:dyDescent="0.25">
      <c r="A7" s="61" t="s">
        <v>5</v>
      </c>
      <c r="B7" s="3"/>
      <c r="C7" s="3"/>
      <c r="E7" s="2" t="s">
        <v>29</v>
      </c>
      <c r="F7" s="67" t="s">
        <v>89</v>
      </c>
      <c r="G7" s="52" t="s">
        <v>92</v>
      </c>
      <c r="L7" s="2" t="s">
        <v>72</v>
      </c>
      <c r="M7" s="6"/>
      <c r="N7" s="3"/>
    </row>
    <row r="8" spans="1:14" ht="15.75" thickBot="1" x14ac:dyDescent="0.3">
      <c r="A8" s="48" t="s">
        <v>6</v>
      </c>
      <c r="B8" s="3"/>
      <c r="C8" s="3"/>
      <c r="E8" s="4" t="s">
        <v>30</v>
      </c>
      <c r="F8" s="68">
        <v>1</v>
      </c>
      <c r="G8" t="s">
        <v>88</v>
      </c>
      <c r="H8" s="60"/>
      <c r="I8" s="60"/>
      <c r="J8" s="60"/>
      <c r="K8" s="60"/>
      <c r="L8" s="2" t="s">
        <v>73</v>
      </c>
      <c r="M8" s="6"/>
      <c r="N8" s="3"/>
    </row>
    <row r="9" spans="1:14" x14ac:dyDescent="0.25">
      <c r="A9" s="48" t="s">
        <v>7</v>
      </c>
      <c r="B9" s="3"/>
      <c r="C9" s="3"/>
      <c r="E9" s="6"/>
      <c r="F9" s="6"/>
      <c r="G9" s="60" t="s">
        <v>84</v>
      </c>
      <c r="H9" s="60"/>
      <c r="I9" s="60"/>
      <c r="J9" s="60"/>
      <c r="L9" s="2" t="s">
        <v>74</v>
      </c>
      <c r="M9" s="6"/>
      <c r="N9" s="3"/>
    </row>
    <row r="10" spans="1:14" x14ac:dyDescent="0.25">
      <c r="A10" s="48" t="s">
        <v>8</v>
      </c>
      <c r="B10" s="3"/>
      <c r="C10" s="3"/>
      <c r="G10" s="60" t="s">
        <v>83</v>
      </c>
      <c r="H10" s="60"/>
      <c r="I10" s="60"/>
      <c r="J10" s="60"/>
      <c r="L10" s="2" t="s">
        <v>75</v>
      </c>
      <c r="M10" s="6"/>
      <c r="N10" s="3"/>
    </row>
    <row r="11" spans="1:14" ht="15.75" thickBot="1" x14ac:dyDescent="0.3">
      <c r="A11" s="48" t="s">
        <v>9</v>
      </c>
      <c r="B11" s="3"/>
      <c r="C11" s="3"/>
      <c r="G11" s="60" t="s">
        <v>85</v>
      </c>
      <c r="H11" s="60"/>
      <c r="I11" s="60"/>
      <c r="J11" s="60"/>
      <c r="L11" s="4" t="s">
        <v>76</v>
      </c>
      <c r="M11" s="12"/>
      <c r="N11" s="5"/>
    </row>
    <row r="12" spans="1:14" x14ac:dyDescent="0.25">
      <c r="A12" s="48" t="s">
        <v>10</v>
      </c>
      <c r="B12" s="3"/>
      <c r="C12" s="3"/>
      <c r="G12" s="60" t="s">
        <v>86</v>
      </c>
      <c r="H12" s="60"/>
      <c r="I12" s="60"/>
      <c r="J12" s="60"/>
      <c r="L12" s="60"/>
    </row>
    <row r="13" spans="1:14" ht="15.75" thickBot="1" x14ac:dyDescent="0.3">
      <c r="A13" s="50" t="s">
        <v>11</v>
      </c>
      <c r="B13" s="5"/>
      <c r="C13" s="5"/>
      <c r="H13" s="60"/>
      <c r="I13" s="60"/>
      <c r="J13" s="60"/>
      <c r="K13" s="60"/>
      <c r="L13" s="60"/>
    </row>
    <row r="14" spans="1:14" x14ac:dyDescent="0.25">
      <c r="A14" s="6"/>
      <c r="B14" s="6"/>
    </row>
    <row r="15" spans="1:14" ht="15.75" thickBot="1" x14ac:dyDescent="0.3">
      <c r="A15" s="63" t="s">
        <v>82</v>
      </c>
      <c r="B15" s="64"/>
      <c r="C15" s="64"/>
      <c r="D15" s="64"/>
      <c r="E15" s="64"/>
    </row>
    <row r="16" spans="1:14" ht="15.75" thickBot="1" x14ac:dyDescent="0.3">
      <c r="A16" s="74" t="s">
        <v>62</v>
      </c>
      <c r="B16" s="78"/>
      <c r="C16" s="78"/>
      <c r="D16" s="78"/>
      <c r="E16" s="78"/>
      <c r="F16" s="75"/>
    </row>
    <row r="17" spans="1:14" x14ac:dyDescent="0.25">
      <c r="A17" s="76" t="s">
        <v>62</v>
      </c>
      <c r="B17" s="77"/>
      <c r="C17" s="76" t="s">
        <v>63</v>
      </c>
      <c r="D17" s="77"/>
      <c r="E17" s="76" t="s">
        <v>66</v>
      </c>
      <c r="F17" s="77"/>
    </row>
    <row r="18" spans="1:14" x14ac:dyDescent="0.25">
      <c r="A18" s="8"/>
      <c r="B18" s="7"/>
      <c r="C18" s="55" t="s">
        <v>64</v>
      </c>
      <c r="D18" s="47" t="s">
        <v>65</v>
      </c>
      <c r="E18" s="55" t="s">
        <v>64</v>
      </c>
      <c r="F18" s="47" t="s">
        <v>65</v>
      </c>
    </row>
    <row r="19" spans="1:14" x14ac:dyDescent="0.25">
      <c r="A19" s="48" t="s">
        <v>5</v>
      </c>
      <c r="B19" s="49">
        <f>('Regression models'!B10+'Regression models'!C10*Age+'Regression models'!D10*(Age*Age)+'Regression models'!E10*Sex+'Regression models'!F10*Ed_2+'Regression models'!G10*Ed_3+'Regression models'!H10*Ed_4 + 'Regression models'!I10*Age*Sex + 'Regression models'!K10*Age*Ed_2+'Regression models'!L10*Age*Ed_3+'Regression models'!M10*Age*Ed_4)</f>
        <v>118.67799486</v>
      </c>
      <c r="C19" s="56">
        <f>('Regression models'!B23+'Regression models'!C23*Age+'Regression models'!D23*(Age*Age)+'Regression models'!E23*Sex+'Regression models'!F23*Ed_2+'Regression models'!G23*Ed_3+'Regression models'!H23*Ed_4 + 'Regression models'!I23*Age*Sex + 'Regression models'!K23*Age*Ed_2+'Regression models'!L23*Age*Ed_3+'Regression models'!M23*Age*Ed_4)</f>
        <v>113.80358282</v>
      </c>
      <c r="D19" s="49">
        <f>('Regression models'!B35+'Regression models'!C35*Age+'Regression models'!D35*(Age*Age)+'Regression models'!E35*Sex+'Regression models'!F35*Ed_2+'Regression models'!G35*Ed_3+'Regression models'!H35*Ed_4 + 'Regression models'!I35*Age*Sex + 'Regression models'!K35*Age*Ed_2+'Regression models'!L35*Age*Ed_3+'Regression models'!M35*Age*Ed_4)</f>
        <v>123.552406897</v>
      </c>
      <c r="E19" s="56">
        <f>('Regression models'!B46+'Regression models'!C46*Age+'Regression models'!D46*(Age*Age)+'Regression models'!E46*Sex+'Regression models'!F46*Ed_2+'Regression models'!G46*Ed_3+'Regression models'!H46*Ed_4 + 'Regression models'!I46*Age*Sex + 'Regression models'!K46*Age*Ed_2+'Regression models'!L46*Age*Ed_3+'Regression models'!M46*Age*Ed_4)</f>
        <v>112.27055263</v>
      </c>
      <c r="F19" s="49">
        <f>('Regression models'!B57+'Regression models'!C57*Age+'Regression models'!D57*(Age*Age)+'Regression models'!E57*Sex+'Regression models'!F57*Ed_2+'Regression models'!G57*Ed_3+'Regression models'!H57*Ed_4 + 'Regression models'!I57*Age*Sex + 'Regression models'!K57*Age*Ed_2+'Regression models'!L57*Age*Ed_3+'Regression models'!M57*Age*Ed_4)</f>
        <v>125.08543709200001</v>
      </c>
    </row>
    <row r="20" spans="1:14" x14ac:dyDescent="0.25">
      <c r="A20" s="48" t="s">
        <v>6</v>
      </c>
      <c r="B20" s="49">
        <f>('Regression models'!B11+'Regression models'!C11*Age+'Regression models'!D11*(Age*Age)+'Regression models'!E11*Sex+'Regression models'!F11*Ed_2+'Regression models'!G11*Ed_3+'Regression models'!H11*Ed_4 + 'Regression models'!I11*Age*Sex + 'Regression models'!K11*Age*Ed_2+'Regression models'!L11*Age*Ed_3+'Regression models'!M11*Age*Ed_4)</f>
        <v>110.06449413</v>
      </c>
      <c r="C20" s="56">
        <f>('Regression models'!B24+'Regression models'!C24*Age+'Regression models'!D24*(Age*Age)+'Regression models'!E24*Sex+'Regression models'!F24*Ed_2+'Regression models'!G24*Ed_3+'Regression models'!H24*Ed_4 + 'Regression models'!I24*Age*Sex + 'Regression models'!K24*Age*Ed_2+'Regression models'!L24*Age*Ed_3+'Regression models'!M24*Age*Ed_4)</f>
        <v>102.96612141999999</v>
      </c>
      <c r="D20" s="49">
        <f>('Regression models'!B36+'Regression models'!C36*Age+'Regression models'!D36*(Age*Age)+'Regression models'!E36*Sex+'Regression models'!F36*Ed_2+'Regression models'!G36*Ed_3+'Regression models'!H36*Ed_4 + 'Regression models'!I36*Age*Sex + 'Regression models'!K36*Age*Ed_2+'Regression models'!L36*Age*Ed_3+'Regression models'!M36*Age*Ed_4)</f>
        <v>117.16286684000001</v>
      </c>
      <c r="E20" s="56">
        <f>('Regression models'!B47+'Regression models'!C47*Age+'Regression models'!D47*(Age*Age)+'Regression models'!E47*Sex+'Regression models'!F47*Ed_2+'Regression models'!G47*Ed_3+'Regression models'!H47*Ed_4 + 'Regression models'!I47*Age*Sex + 'Regression models'!K47*Age*Ed_2+'Regression models'!L47*Age*Ed_3+'Regression models'!M47*Age*Ed_4)</f>
        <v>100.733643</v>
      </c>
      <c r="F20" s="49">
        <f>('Regression models'!B58+'Regression models'!C58*Age+'Regression models'!D58*(Age*Age)+'Regression models'!E58*Sex+'Regression models'!F58*Ed_2+'Regression models'!G58*Ed_3+'Regression models'!H58*Ed_4 + 'Regression models'!I58*Age*Sex + 'Regression models'!K58*Age*Ed_2+'Regression models'!L58*Age*Ed_3+'Regression models'!M58*Age*Ed_4)</f>
        <v>119.39534526</v>
      </c>
    </row>
    <row r="21" spans="1:14" x14ac:dyDescent="0.25">
      <c r="A21" s="48" t="s">
        <v>7</v>
      </c>
      <c r="B21" s="49">
        <f>('Regression models'!B12+'Regression models'!C12*Age+'Regression models'!D12*(Age*Age)+'Regression models'!E12*Sex+'Regression models'!F12*Ed_2+'Regression models'!G12*Ed_3+'Regression models'!H12*Ed_4 + 'Regression models'!I12*Age*Sex + 'Regression models'!K12*Age*Ed_2+'Regression models'!L12*Age*Ed_3+'Regression models'!M12*Age*Ed_4)</f>
        <v>7.7455698865000002</v>
      </c>
      <c r="C21" s="56">
        <f>('Regression models'!B25+'Regression models'!C25*Age+'Regression models'!D25*(Age*Age)+'Regression models'!E25*Sex+'Regression models'!F25*Ed_2+'Regression models'!G25*Ed_3+'Regression models'!H25*Ed_4 + 'Regression models'!I25*Age*Sex + 'Regression models'!K25*Age*Ed_2+'Regression models'!L25*Age*Ed_3+'Regression models'!M25*Age*Ed_4)</f>
        <v>5.3558549659999999</v>
      </c>
      <c r="D21" s="49">
        <f>('Regression models'!B37+'Regression models'!C37*Age+'Regression models'!D37*(Age*Age)+'Regression models'!E37*Sex+'Regression models'!F37*Ed_2+'Regression models'!G37*Ed_3+'Regression models'!H37*Ed_4 + 'Regression models'!I37*Age*Sex + 'Regression models'!K37*Age*Ed_2+'Regression models'!L37*Age*Ed_3+'Regression models'!M37*Age*Ed_4)</f>
        <v>10.135284807</v>
      </c>
      <c r="E21" s="56">
        <f>('Regression models'!B48+'Regression models'!C48*Age+'Regression models'!D48*(Age*Age)+'Regression models'!E48*Sex+'Regression models'!F48*Ed_2+'Regression models'!G48*Ed_3+'Regression models'!H48*Ed_4 + 'Regression models'!I48*Age*Sex + 'Regression models'!K48*Age*Ed_2+'Regression models'!L48*Age*Ed_3+'Regression models'!M48*Age*Ed_4)</f>
        <v>4.6042760879999998</v>
      </c>
      <c r="F21" s="49">
        <f>('Regression models'!B59+'Regression models'!C59*Age+'Regression models'!D59*(Age*Age)+'Regression models'!E59*Sex+'Regression models'!F59*Ed_2+'Regression models'!G59*Ed_3+'Regression models'!H59*Ed_4 + 'Regression models'!I59*Age*Sex + 'Regression models'!K59*Age*Ed_2+'Regression models'!L59*Age*Ed_3+'Regression models'!M59*Age*Ed_4)</f>
        <v>10.886863685</v>
      </c>
    </row>
    <row r="22" spans="1:14" x14ac:dyDescent="0.25">
      <c r="A22" s="48" t="s">
        <v>8</v>
      </c>
      <c r="B22" s="49">
        <f>('Regression models'!B13+'Regression models'!C13*Age+'Regression models'!D13*(Age*Age)+'Regression models'!E13*Sex+'Regression models'!F13*Ed_2+'Regression models'!G13*Ed_3+'Regression models'!H13*Ed_4 + 'Regression models'!I13*Age*Sex + 'Regression models'!K13*Age*Ed_2+'Regression models'!L13*Age*Ed_3+'Regression models'!M13*Age*Ed_4)</f>
        <v>117.72990423</v>
      </c>
      <c r="C22" s="56">
        <f>('Regression models'!B26+'Regression models'!C26*Age+'Regression models'!D26*(Age*Age)+'Regression models'!E26*Sex+'Regression models'!F26*Ed_2+'Regression models'!G26*Ed_3+'Regression models'!H26*Ed_4 + 'Regression models'!I26*Age*Sex + 'Regression models'!K26*Age*Ed_2+'Regression models'!L26*Age*Ed_3+'Regression models'!M26*Age*Ed_4)</f>
        <v>111.3919415</v>
      </c>
      <c r="D22" s="49">
        <f>('Regression models'!B38+'Regression models'!C38*Age+'Regression models'!D38*(Age*Age)+'Regression models'!E38*Sex+'Regression models'!F38*Ed_2+'Regression models'!G38*Ed_3+'Regression models'!H38*Ed_4 + 'Regression models'!I38*Age*Sex + 'Regression models'!K38*Age*Ed_2+'Regression models'!L38*Age*Ed_3+'Regression models'!M38*Age*Ed_4)</f>
        <v>124.06786696099999</v>
      </c>
      <c r="E22" s="56">
        <f>('Regression models'!B49+'Regression models'!C49*Age+'Regression models'!D49*(Age*Age)+'Regression models'!E49*Sex+'Regression models'!F49*Ed_2+'Regression models'!G49*Ed_3+'Regression models'!H49*Ed_4 + 'Regression models'!I49*Age*Sex + 'Regression models'!K49*Age*Ed_2+'Regression models'!L49*Age*Ed_3+'Regression models'!M49*Age*Ed_4)</f>
        <v>109.39861632</v>
      </c>
      <c r="F22" s="49">
        <f>('Regression models'!B60+'Regression models'!C60*Age+'Regression models'!D60*(Age*Age)+'Regression models'!E60*Sex+'Regression models'!F60*Ed_2+'Regression models'!G60*Ed_3+'Regression models'!H60*Ed_4 + 'Regression models'!I60*Age*Sex + 'Regression models'!K60*Age*Ed_2+'Regression models'!L60*Age*Ed_3+'Regression models'!M60*Age*Ed_4)</f>
        <v>126.061192139</v>
      </c>
    </row>
    <row r="23" spans="1:14" x14ac:dyDescent="0.25">
      <c r="A23" s="48" t="s">
        <v>9</v>
      </c>
      <c r="B23" s="49">
        <f>('Regression models'!B14+'Regression models'!C14*Age+'Regression models'!D14*(Age*Age)+'Regression models'!E14*Sex+'Regression models'!F14*Ed_2+'Regression models'!G14*Ed_3+'Regression models'!H14*Ed_4 + 'Regression models'!I14*Age*Sex + 'Regression models'!J14*Age*Age*Sex)</f>
        <v>105.89451587400001</v>
      </c>
      <c r="C23" s="56">
        <f>('Regression models'!B27+'Regression models'!C27*Age+'Regression models'!D27*(Age*Age)+'Regression models'!E27*Sex+'Regression models'!F27*Ed_2+'Regression models'!G27*Ed_3+'Regression models'!H27*Ed_4 + 'Regression models'!I27*Age*Sex + 'Regression models'!J27*Age*Age*Sex)</f>
        <v>96.285851410000006</v>
      </c>
      <c r="D23" s="49">
        <f>('Regression models'!B39+'Regression models'!C39*Age+'Regression models'!D39*(Age*Age)+'Regression models'!E39*Sex+'Regression models'!F39*Ed_2+'Regression models'!G39*Ed_3+'Regression models'!H39*Ed_4 + 'Regression models'!I39*Age*Sex + 'Regression models'!J39*Age*Age*Sex)</f>
        <v>115.50318034199999</v>
      </c>
      <c r="E23" s="56">
        <f>('Regression models'!B50+'Regression models'!C50*Age+'Regression models'!D50*(Age*Age)+'Regression models'!E50*Sex+'Regression models'!F50*Ed_2+'Regression models'!G50*Ed_3+'Regression models'!H50*Ed_4 + 'Regression models'!I50*Age*Sex + 'Regression models'!J50*Age*Age*Sex)</f>
        <v>93.263873680000003</v>
      </c>
      <c r="F23" s="49">
        <f>('Regression models'!B61+'Regression models'!C61*Age+'Regression models'!D61*(Age*Age)+'Regression models'!E61*Sex+'Regression models'!F61*Ed_2+'Regression models'!G61*Ed_3+'Regression models'!H61*Ed_4 + 'Regression models'!I61*Age*Sex + 'Regression models'!J61*Age*Age*Sex)</f>
        <v>118.5252</v>
      </c>
    </row>
    <row r="24" spans="1:14" x14ac:dyDescent="0.25">
      <c r="A24" s="48" t="s">
        <v>10</v>
      </c>
      <c r="B24" s="49">
        <f>('Regression models'!B15+'Regression models'!C15*Age+'Regression models'!D15*(Age*Age)+'Regression models'!E15*Sex+'Regression models'!F15*Ed_2+'Regression models'!G15*Ed_3+'Regression models'!H15*Ed_4 + 'Regression models'!I15*Age*Sex + 'Regression models'!K15*Age*Ed_2+'Regression models'!L15*Age*Ed_3+'Regression models'!M15*Age*Ed_4+'Regression models'!N15*Age*Age*Ed_2+'Regression models'!O15*Age*Age*Ed_3+'Regression models'!P15*Age*Age*Ed_4+'Regression models'!Q15*Age*Ed_2+'Regression models'!R15*Age*Ed_3+'Regression models'!S15*Age*Ed_4)</f>
        <v>10.1803944948</v>
      </c>
      <c r="C24" s="56">
        <f>('Regression models'!B28+'Regression models'!C28*Age+'Regression models'!D28*(Age*Age)+'Regression models'!E28*Sex+'Regression models'!F28*Ed_2+'Regression models'!G28*Ed_3+'Regression models'!H28*Ed_4 + 'Regression models'!I28*Age*Sex + 'Regression models'!K28*Age*Ed_2+'Regression models'!L28*Age*Ed_3+'Regression models'!M28*Age*Ed_4+'Regression models'!N28*(Age*Age)*Ed_2+'Regression models'!O28*(Age*Age)*Ed_3+'Regression models'!P28*(Age*Age)*Ed_4+'Regression models'!Q28*Sex*Ed_2+'Regression models'!R28*Sex*Ed_3+'Regression models'!S28*Sex*Ed_4)</f>
        <v>9.0525439999999993</v>
      </c>
      <c r="D24" s="49">
        <f>('Regression models'!B40+'Regression models'!C40*Age+'Regression models'!D40*(Age*Age)+'Regression models'!E40*Sex+'Regression models'!F40*Ed_2+'Regression models'!G40*Ed_3+'Regression models'!H40*Ed_4 + 'Regression models'!I40*Age*Sex + 'Regression models'!K40*Age*Ed_2+'Regression models'!L40*Age*Ed_3+'Regression models'!M40*Age*Ed_4+'Regression models'!N40*(Age*Age)*Ed_2+'Regression models'!O40*(Age*Age)*Ed_3+'Regression models'!P40*(Age*Age)*Ed_4+'Regression models'!Q40*Sex*Ed_2+'Regression models'!R40*Sex*Ed_3+'Regression models'!S40*Sex*Ed_4)</f>
        <v>11.3082451181</v>
      </c>
      <c r="E24" s="56">
        <f>('Regression models'!B51+'Regression models'!C51*Age+'Regression models'!D51*(Age*Age)+'Regression models'!E51*Sex+'Regression models'!F51*Ed_2+'Regression models'!G51*Ed_3+'Regression models'!H51*Ed_4 + 'Regression models'!I51*Age*Sex + 'Regression models'!K51*Age*Ed_2+'Regression models'!L51*Age*Ed_3+'Regression models'!M51*Age*Ed_4+'Regression models'!N51*(Age*Age)*Ed_2+'Regression models'!O51*(Age*Age)*Ed_3+'Regression models'!P51*(Age*Age)*Ed_4+'Regression models'!Q51*Sex*Ed_2+'Regression models'!R51*Sex*Ed_3+'Regression models'!S51*Sex*Ed_4)</f>
        <v>8.6978278709999994</v>
      </c>
      <c r="F24" s="49">
        <f>('Regression models'!B62+'Regression models'!C62*Age+'Regression models'!D62*(Age*Age)+'Regression models'!E62*Sex+'Regression models'!F62*Ed_2+'Regression models'!G62*Ed_3+'Regression models'!H62*Ed_4 + 'Regression models'!I62*Age*Sex + 'Regression models'!K62*Age*Ed_2+'Regression models'!L62*Age*Ed_3+'Regression models'!M62*Age*Ed_4+'Regression models'!N62*(Age*Age)*Ed_2+'Regression models'!O62*(Age*Age)*Ed_3+'Regression models'!P62*(Age*Age)*Ed_4+'Regression models'!Q62*Sex*Ed_2+'Regression models'!R62*Sex*Ed_3+'Regression models'!S62*Sex*Ed_4)</f>
        <v>11.6629611186</v>
      </c>
    </row>
    <row r="25" spans="1:14" ht="15.75" thickBot="1" x14ac:dyDescent="0.3">
      <c r="A25" s="50" t="s">
        <v>11</v>
      </c>
      <c r="B25" s="51">
        <f>('Regression models'!B16)</f>
        <v>11.84341</v>
      </c>
      <c r="C25" s="57">
        <f>('Regression models'!B29+'Regression models'!C29*Age+'Regression models'!E29*Sex+'Regression models'!F29*Ed_2+'Regression models'!G29*Ed_3+'Regression models'!H29*Ed_4 + 'Regression models'!I29*Age*Sex + 'Regression models'!K29*Age*Ed_2+'Regression models'!L29*Age*Ed_3+'Regression models'!M29*Age*Ed_4)</f>
        <v>11.725619999999999</v>
      </c>
      <c r="D25" s="51">
        <f>('Regression models'!B41)</f>
        <v>11.962</v>
      </c>
      <c r="E25" s="57">
        <f>('Regression models'!B52)</f>
        <v>11.68876</v>
      </c>
      <c r="F25" s="51">
        <f>('Regression models'!B63)</f>
        <v>11.999420000000001</v>
      </c>
    </row>
    <row r="26" spans="1:14" x14ac:dyDescent="0.25">
      <c r="A26" s="52"/>
      <c r="B26" s="65"/>
      <c r="C26" s="65"/>
      <c r="D26" s="65"/>
      <c r="E26" s="65"/>
      <c r="F26" s="65"/>
    </row>
    <row r="27" spans="1:14" ht="15.75" thickBot="1" x14ac:dyDescent="0.3">
      <c r="A27" s="63" t="s">
        <v>81</v>
      </c>
      <c r="B27" s="64"/>
      <c r="C27" s="64"/>
      <c r="D27" s="64"/>
      <c r="E27" s="64"/>
    </row>
    <row r="28" spans="1:14" ht="15.75" thickBot="1" x14ac:dyDescent="0.3">
      <c r="A28" s="71" t="s">
        <v>48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2"/>
    </row>
    <row r="29" spans="1:14" ht="15.75" thickBot="1" x14ac:dyDescent="0.3">
      <c r="A29" s="71" t="s">
        <v>5</v>
      </c>
      <c r="B29" s="72"/>
      <c r="C29" s="71" t="s">
        <v>6</v>
      </c>
      <c r="D29" s="72"/>
      <c r="E29" s="71" t="s">
        <v>7</v>
      </c>
      <c r="F29" s="72"/>
      <c r="G29" s="71" t="s">
        <v>8</v>
      </c>
      <c r="H29" s="72"/>
      <c r="I29" s="71" t="s">
        <v>9</v>
      </c>
      <c r="J29" s="72"/>
      <c r="K29" s="71" t="s">
        <v>10</v>
      </c>
      <c r="L29" s="72"/>
      <c r="M29" s="71" t="s">
        <v>11</v>
      </c>
      <c r="N29" s="72"/>
    </row>
    <row r="30" spans="1:14" x14ac:dyDescent="0.25">
      <c r="A30" s="22">
        <v>1</v>
      </c>
      <c r="B30" s="46">
        <f>IF(AND(Age&gt;=18,Age&lt;=29,Level=1,Sex= 0),'Normative data'!B4,IF(AND(Age&gt;=18,Age&lt;=29,Level=2, Sex=0),'Normative data'!C4,IF(AND(Age&gt;=18,Age&lt;=29,Level=3,Sex=0),'Normative data'!D4,IF(AND(Age&gt;=18,Age&lt;=29,Level=4,Sex=0),'Normative data'!E4,IF(AND(Age&gt;29,Age&lt;=39,Level=1,Sex=0),'Normative data'!F4,IF(AND(Age&gt;29,Age&lt;=39,Level=2,Sex=0),'Normative data'!G4,IF(AND(Age&gt;29,Age&lt;=39,Level=3,Sex=0),'Normative data'!H4,IF(AND(Age&gt;29,Age&lt;=39,Level=4,Sex=0),'Normative data'!I4,IF(AND(Age&gt;39,Age&lt;=49,Level=1,Sex=0),'Normative data'!J4,IF(AND(Age&gt;39,Age&lt;=49,Level=2,Sex=0),'Normative data'!K4,IF(AND(Age&gt;39,Age&lt;=49,Level=3,Sex=0),'Normative data'!L4,IF(AND(Age&gt;39,Age&lt;=49,Level=4,Sex=0),'Normative data'!M4,IF(AND(Age&gt;49,Age&lt;=59,Level=1,Sex=0),'Normative data'!N4,IF(AND(Age&gt;49,Age&lt;=59,Level=2,Sex=0),'Normative data'!O4,IF(AND(Age&gt;49,Age&lt;=59,Level=3,Sex=0),'Normative data'!P4,IF(AND(Age&gt;49,Age&lt;=59,Level=4,Sex=0),'Normative data'!Q4,IF(AND(Age&gt;59,Age&lt;=69,Level=1,Sex=0),'Normative data'!R4,IF(AND(Age&gt;59,Age&lt;=69,Level=2,Sex=0),'Normative data'!S4,IF(AND(Age&gt;59,Age&lt;=69,Level=3,Sex=0),'Normative data'!T4,IF(AND(Age&gt;59,Age&lt;=69,Level=4,Sex=0),'Normative data'!U4,IF(AND(Age&gt;=70,Level=1,Sex=0),'Normative data'!V4,IF(AND(Age&gt;=70,Level=2,Sex=0),'Normative data'!W4,IF(AND(Age&gt;=70, Level = 3, Sex= 0), 'Normative data'!X4,  IF(AND(Age&gt;=70, Level = 4, Sex = 0), 'Normative data'!Y4, IF(AND(Age&gt;=18,Age&lt;=29,Level=1, Sex= 1),'Normative data'!Z4, IF(AND(Age&gt;=18,Age&lt;=29,Level=2, Sex= 1),'Normative data'!AA4,
IF(AND(Age&gt;=18,Age&lt;=29,Level=3, Sex = 1),'Normative data'!AB4, IF(AND(Age&gt;=18,Age&lt;=29,Level=4, Sex = 1),'Normative data'!AC4, IF(AND(Age&gt;29,Age&lt;=39,Level = 1, Sex = 1),'Normative data'!AD4,  IF(AND(Age&gt;29,Age&lt;=39,Level = 2, Sex = 1),'Normative data'!AE4, IF(AND(Age&gt;29,Age&lt;=39,Level = 3, Sex = 1),'Normative data'!AF4, IF(AND(Age&gt;29,Age&lt;=39,Level = 4, Sex = 1),'Normative data'!AG4, IF(AND(Age&gt;39,Age&lt;=49, Level = 1, Sex = 1),'Normative data'!AH4, IF(AND(Age&gt;39,Age&lt;=49, Level = 2, Sex = 1),'Normative data'!AI4, IF(AND(Age&gt;39,Age&lt;=49, Level = 3, Sex = 1),'Normative data'!AJ4, IF(AND(Age&gt;39,Age&lt;=49, Level = 4, Sex = 1),'Normative data'!AK4, IF(AND(Age&gt;49,Age&lt;=59, Level = 1, Sex = 1),'Normative data'!AL4,  IF(AND(Age&gt;49,Age&lt;=59, Level = 2, Sex = 1),'Normative data'!AM4, IF(AND(Age&gt;49,Age&lt;=59, Level = 3, Sex = 1),'Normative data'!AN4, IF(AND(Age&gt;49,Age&lt;=59, Level = 4, Sex = 1),'Normative data'!AO4, IF(AND(Age&gt;59,Age&lt;=69, Level = 1, Sex = 1),'Normative data'!AP4,  IF(AND(Age&gt;59,Age&lt;=69, Level = 2, Sex = 1),'Normative data'!AQ4, IF(AND(Age&gt;59,Age&lt;=69, Level = 3, Sex = 1),'Normative data'!AR4, IF(AND(Age&gt;59,Age&lt;=69, Level = 4, Sex = 1),'Normative data'!AS4,  IF(AND(Age&gt;=70, Level = 1, Sex = 1), 'Normative data'!AT4, IF(AND(Age&gt;=70, Level = 2, Sex = 1), 'Normative data'!AU4, IF(AND(Age&gt;=70, Level = 3, Sex = 1), 'Normative data'!AV4,IF(AND(Age&gt;=70, Level = 4, Sex = 1), 'Normative data'!AW4,
))))))))))))))))))))))))))))))))))))))))))))))))</f>
        <v>0</v>
      </c>
      <c r="C30" s="23">
        <v>1</v>
      </c>
      <c r="D30" s="44">
        <f>IF(AND(Age&gt;=18,Age&lt;=29,Level=1,Sex= 0),'Normative data'!B17,IF(AND(Age&gt;=18,Age&lt;=29,Level=2, Sex=0),'Normative data'!C17,IF(AND(Age&gt;=18,Age&lt;=29,Level=3,Sex=0),'Normative data'!D17,IF(AND(Age&gt;=18,Age&lt;=29,Level=4,Sex=0),'Normative data'!E17,IF(AND(Age&gt;29,Age&lt;=39,Level=1,Sex=0),'Normative data'!F17,IF(AND(Age&gt;29,Age&lt;=39,Level=2,Sex=0),'Normative data'!G17,IF(AND(Age&gt;29,Age&lt;=39,Level=3,Sex=0),'Normative data'!H17,IF(AND(Age&gt;29,Age&lt;=39,Level=4,Sex=0),'Normative data'!I17,IF(AND(Age&gt;39,Age&lt;=49,Level=1,Sex=0),'Normative data'!J17,IF(AND(Age&gt;39,Age&lt;=49,Level=2,Sex=0),'Normative data'!K17,IF(AND(Age&gt;39,Age&lt;=49,Level=3,Sex=0),'Normative data'!L17,IF(AND(Age&gt;39,Age&lt;=49,Level=4,Sex=0),'Normative data'!M17,IF(AND(Age&gt;49,Age&lt;=59,Level=1,Sex=0),'Normative data'!N17,IF(AND(Age&gt;49,Age&lt;=59,Level=2,Sex=0),'Normative data'!O17,IF(AND(Age&gt;49,Age&lt;=59,Level=3,Sex=0),'Normative data'!P17,IF(AND(Age&gt;49,Age&lt;=59,Level=4,Sex=0),'Normative data'!Q17,IF(AND(Age&gt;59,Age&lt;=69,Level=1,Sex=0),'Normative data'!R17,IF(AND(Age&gt;59,Age&lt;=69,Level=2,Sex=0),'Normative data'!S17,IF(AND(Age&gt;59,Age&lt;=69,Level=3,Sex=0),'Normative data'!T17,IF(AND(Age&gt;59,Age&lt;=69,Level=4,Sex=0),'Normative data'!U17,IF(AND(Age&gt;=70,Level=1,Sex=0),'Normative data'!V17,IF(AND(Age&gt;=70,Level=2,Sex=0),'Normative data'!W17,IF(AND(Age&gt;=70, Level = 3, Sex= 0), 'Normative data'!X17,  IF(AND(Age&gt;=70, Level = 4, Sex = 0), 'Normative data'!Y17, IF(AND(Age&gt;=18,Age&lt;=29,Level=1, Sex= 1),'Normative data'!Z17, IF(AND(Age&gt;=18,Age&lt;=29,Level=2, Sex= 1),'Normative data'!AA17, IF(AND(Age&gt;=18,Age&lt;=29,Level=3, Sex = 1),'Normative data'!AB17, IF(AND(Age&gt;=18,Age&lt;=29,Level=4, Sex = 1),'Normative data'!AC17, IF(AND(Age&gt;29,Age&lt;=39,Level = 1, Sex = 1),'Normative data'!AD17,  IF(AND(Age&gt;29,Age&lt;=39,Level = 2, Sex = 1),'Normative data'!AE17, IF(AND(Age&gt;29,Age&lt;=39,Level = 3, Sex = 1),'Normative data'!AF17, IF(AND(Age&gt;29,Age&lt;=39,Level = 4, Sex = 1),'Normative data'!AG17, IF(AND(Age&gt;39,Age&lt;=49, Level = 1, Sex = 1),'Normative data'!AH17, IF(AND(Age&gt;39,Age&lt;=49, Level = 2, Sex = 1),'Normative data'!AI17, IF(AND(Age&gt;39,Age&lt;=49, Level = 3, Sex = 1),'Normative data'!AJ17, IF(AND(Age&gt;39,Age&lt;=49, Level = 4, Sex = 1),'Normative data'!AK17, IF(AND(Age&gt;49,Age&lt;=59, Level = 1, Sex = 1),'Normative data'!AL17,  IF(AND(Age&gt;49,Age&lt;=59, Level = 2, Sex = 1),'Normative data'!AM17, IF(AND(Age&gt;49,Age&lt;=59, Level = 3, Sex = 1),'Normative data'!AN17, IF(AND(Age&gt;49,Age&lt;=59, Level = 4, Sex = 1),'Normative data'!AO17, IF(AND(Age&gt;59,Age&lt;=69, Level = 1, Sex = 1),'Normative data'!AP17,  IF(AND(Age&gt;59,Age&lt;=69, Level = 2, Sex = 1),'Normative data'!AQ17, IF(AND(Age&gt;59,Age&lt;=69, Level = 3, Sex = 1),'Normative data'!AR17, IF(AND(Age&gt;59,Age&lt;=69, Level = 4, Sex = 1),'Normative data'!AS17,  IF(AND(Age&gt;=70, Level = 1, Sex = 1), 'Normative data'!AT17, IF(AND(Age&gt;=70, Level = 2, Sex = 1), 'Normative data'!AU17, IF(AND(Age&gt;=70, Level = 3, Sex = 1), 'Normative data'!AV17,IF(AND(Age&gt;=70, Level = 4, Sex = 1), 'Normative data'!AW17,
))))))))))))))))))))))))))))))))))))))))))))))))</f>
        <v>0</v>
      </c>
      <c r="E30" s="23">
        <v>1</v>
      </c>
      <c r="F30" s="44">
        <f>IF(AND(Age&gt;=18,Age&lt;=29,Level=1,Sex= 0),'Normative data'!B30,IF(AND(Age&gt;=18,Age&lt;=29,Level=2, Sex=0),'Normative data'!C30,IF(AND(Age&gt;=18,Age&lt;=29,Level=3,Sex=0),'Normative data'!D30,IF(AND(Age&gt;=18,Age&lt;=29,Level=4,Sex=0),'Normative data'!E30,IF(AND(Age&gt;29,Age&lt;=39,Level=1,Sex=0),'Normative data'!F30,IF(AND(Age&gt;29,Age&lt;=39,Level=2,Sex=0),'Normative data'!G30,IF(AND(Age&gt;29,Age&lt;=39,Level=3,Sex=0),'Normative data'!H30,IF(AND(Age&gt;29,Age&lt;=39,Level=4,Sex=0),'Normative data'!I30,IF(AND(Age&gt;39,Age&lt;=49,Level=1,Sex=0),'Normative data'!J30,IF(AND(Age&gt;39,Age&lt;=49,Level=2,Sex=0),'Normative data'!K30,IF(AND(Age&gt;39,Age&lt;=49,Level=3,Sex=0),'Normative data'!L30,IF(AND(Age&gt;39,Age&lt;=49,Level=4,Sex=0),'Normative data'!M30,IF(AND(Age&gt;49,Age&lt;=59,Level=1,Sex=0),'Normative data'!N30,IF(AND(Age&gt;49,Age&lt;=59,Level=2,Sex=0),'Normative data'!O30,IF(AND(Age&gt;49,Age&lt;=59,Level=3,Sex=0),'Normative data'!P30,IF(AND(Age&gt;49,Age&lt;=59,Level=4,Sex=0),'Normative data'!Q30,IF(AND(Age&gt;59,Age&lt;=69,Level=1,Sex=0),'Normative data'!R30,IF(AND(Age&gt;59,Age&lt;=69,Level=2,Sex=0),'Normative data'!S30,IF(AND(Age&gt;59,Age&lt;=69,Level=3,Sex=0),'Normative data'!T30,IF(AND(Age&gt;59,Age&lt;=69,Level=4,Sex=0),'Normative data'!U30,IF(AND(Age&gt;=70,Level=1,Sex=0),'Normative data'!V30,IF(AND(Age&gt;=70,Level=2,Sex=0),'Normative data'!W30,IF(AND(Age&gt;=70, Level = 3, Sex= 0), 'Normative data'!X30,  IF(AND(Age&gt;=70, Level = 4, Sex = 0), 'Normative data'!Y30, IF(AND(Age&gt;=18,Age&lt;=29,Level=1, Sex= 1),'Normative data'!Z30, IF(AND(Age&gt;=18,Age&lt;=29,Level=2, Sex= 1),'Normative data'!AA30, IF(AND(Age&gt;=18,Age&lt;=29,Level=3, Sex = 1),'Normative data'!AB30, IF(AND(Age&gt;=18,Age&lt;=29,Level=4, Sex = 1),'Normative data'!AC30, IF(AND(Age&gt;29,Age&lt;=39,Level = 1, Sex = 1),'Normative data'!AD30,  IF(AND(Age&gt;29,Age&lt;=39,Level = 2, Sex = 1),'Normative data'!AE30, IF(AND(Age&gt;29,Age&lt;=39,Level = 3, Sex = 1),'Normative data'!AF30, IF(AND(Age&gt;29,Age&lt;=39,Level = 4, Sex = 1),'Normative data'!AG30, IF(AND(Age&gt;39,Age&lt;=49, Level = 1, Sex = 1),'Normative data'!AH30, IF(AND(Age&gt;39,Age&lt;=49, Level = 2, Sex = 1),'Normative data'!AI30, IF(AND(Age&gt;39,Age&lt;=49, Level = 3, Sex = 1),'Normative data'!AJ30, IF(AND(Age&gt;39,Age&lt;=49, Level = 4, Sex = 1),'Normative data'!AK30, IF(AND(Age&gt;49,Age&lt;=59, Level = 1, Sex = 1),'Normative data'!AL30,  IF(AND(Age&gt;49,Age&lt;=59, Level = 2, Sex = 1),'Normative data'!AM30, IF(AND(Age&gt;49,Age&lt;=59, Level = 3, Sex = 1),'Normative data'!AN30, IF(AND(Age&gt;49,Age&lt;=59, Level = 4, Sex = 1),'Normative data'!AO30, IF(AND(Age&gt;59,Age&lt;=69, Level = 1, Sex = 1),'Normative data'!AP30,  IF(AND(Age&gt;59,Age&lt;=69, Level = 2, Sex = 1),'Normative data'!AQ30, IF(AND(Age&gt;59,Age&lt;=69, Level = 3, Sex = 1),'Normative data'!AR30, IF(AND(Age&gt;59,Age&lt;=69, Level = 4, Sex = 1),'Normative data'!AS30,  IF(AND(Age&gt;=70, Level = 1, Sex = 1), 'Normative data'!AT30, IF(AND(Age&gt;=70, Level = 2, Sex = 1), 'Normative data'!AU30, IF(AND(Age&gt;=70, Level = 3, Sex = 1), 'Normative data'!AV30,IF(AND(Age&gt;=70, Level = 4, Sex = 1), 'Normative data'!AW30,
))))))))))))))))))))))))))))))))))))))))))))))))</f>
        <v>0</v>
      </c>
      <c r="G30" s="23">
        <v>1</v>
      </c>
      <c r="H30" s="44">
        <f>IF(AND(Age&gt;=18,Age&lt;=29,Level=1,Sex= 0),'Normative data'!B43,IF(AND(Age&gt;=18,Age&lt;=29,Level=2, Sex=0),'Normative data'!C43,IF(AND(Age&gt;=18,Age&lt;=29,Level=3,Sex=0),'Normative data'!D43,IF(AND(Age&gt;=18,Age&lt;=29,Level=4,Sex=0),'Normative data'!E43,IF(AND(Age&gt;29,Age&lt;=39,Level=1,Sex=0),'Normative data'!F43,IF(AND(Age&gt;29,Age&lt;=39,Level=2,Sex=0),'Normative data'!G43,IF(AND(Age&gt;29,Age&lt;=39,Level=3,Sex=0),'Normative data'!H43,IF(AND(Age&gt;29,Age&lt;=39,Level=4,Sex=0),'Normative data'!I43,IF(AND(Age&gt;39,Age&lt;=49,Level=1,Sex=0),'Normative data'!J43,IF(AND(Age&gt;39,Age&lt;=49,Level=2,Sex=0),'Normative data'!K43,IF(AND(Age&gt;39,Age&lt;=49,Level=3,Sex=0),'Normative data'!L43,IF(AND(Age&gt;39,Age&lt;=49,Level=4,Sex=0),'Normative data'!M43,IF(AND(Age&gt;49,Age&lt;=59,Level=1,Sex=0),'Normative data'!N43,IF(AND(Age&gt;49,Age&lt;=59,Level=2,Sex=0),'Normative data'!O43,IF(AND(Age&gt;49,Age&lt;=59,Level=3,Sex=0),'Normative data'!P43,IF(AND(Age&gt;49,Age&lt;=59,Level=4,Sex=0),'Normative data'!Q43,IF(AND(Age&gt;59,Age&lt;=69,Level=1,Sex=0),'Normative data'!R43,IF(AND(Age&gt;59,Age&lt;=69,Level=2,Sex=0),'Normative data'!S43,IF(AND(Age&gt;59,Age&lt;=69,Level=3,Sex=0),'Normative data'!T43,IF(AND(Age&gt;59,Age&lt;=69,Level=4,Sex=0),'Normative data'!U43,IF(AND(Age&gt;=70,Level=1,Sex=0),'Normative data'!V43,IF(AND(Age&gt;=70,Level=2,Sex=0),'Normative data'!W43,IF(AND(Age&gt;=70, Level = 3, Sex= 0), 'Normative data'!X43,  IF(AND(Age&gt;=70, Level = 4, Sex = 0), 'Normative data'!Y43, IF(AND(Age&gt;=18,Age&lt;=29,Level=1, Sex= 1),'Normative data'!Z43, IF(AND(Age&gt;=18,Age&lt;=29,Level=2, Sex= 1),'Normative data'!AA43, IF(AND(Age&gt;=18,Age&lt;=29,Level=3, Sex = 1),'Normative data'!AB43, IF(AND(Age&gt;=18,Age&lt;=29,Level=4, Sex = 1),'Normative data'!AC43, IF(AND(Age&gt;29,Age&lt;=39,Level = 1, Sex = 1),'Normative data'!AD43,  IF(AND(Age&gt;29,Age&lt;=39,Level = 2, Sex = 1),'Normative data'!AE43, IF(AND(Age&gt;29,Age&lt;=39,Level = 3, Sex = 1),'Normative data'!AF43, IF(AND(Age&gt;29,Age&lt;=39,Level = 4, Sex = 1),'Normative data'!AG43, IF(AND(Age&gt;39,Age&lt;=49, Level = 1, Sex = 1),'Normative data'!AH43, IF(AND(Age&gt;39,Age&lt;=49, Level = 2, Sex = 1),'Normative data'!AI43, IF(AND(Age&gt;39,Age&lt;=49, Level = 3, Sex = 1),'Normative data'!AJ43, IF(AND(Age&gt;39,Age&lt;=49, Level = 4, Sex = 1),'Normative data'!AK43, IF(AND(Age&gt;49,Age&lt;=59, Level = 1, Sex = 1),'Normative data'!AL43,  IF(AND(Age&gt;49,Age&lt;=59, Level = 2, Sex = 1),'Normative data'!AM43, IF(AND(Age&gt;49,Age&lt;=59, Level = 3, Sex = 1),'Normative data'!AN43, IF(AND(Age&gt;49,Age&lt;=59, Level = 4, Sex = 1),'Normative data'!AO43, IF(AND(Age&gt;59,Age&lt;=69, Level = 1, Sex = 1),'Normative data'!AP43,  IF(AND(Age&gt;59,Age&lt;=69, Level = 2, Sex = 1),'Normative data'!AQ43, IF(AND(Age&gt;59,Age&lt;=69, Level = 3, Sex = 1),'Normative data'!AR43, IF(AND(Age&gt;59,Age&lt;=69, Level = 4, Sex = 1),'Normative data'!AS43,  IF(AND(Age&gt;=70, Level = 1, Sex = 1), 'Normative data'!AT43, IF(AND(Age&gt;=70, Level = 2, Sex = 1), 'Normative data'!AU43, IF(AND(Age&gt;=70, Level = 3, Sex = 1), 'Normative data'!AV43,IF(AND(Age&gt;=70, Level = 4, Sex = 1), 'Normative data'!AW43,
))))))))))))))))))))))))))))))))))))))))))))))))</f>
        <v>0</v>
      </c>
      <c r="I30" s="23">
        <v>1</v>
      </c>
      <c r="J30" s="44">
        <f>IF(AND(Age&gt;=18,Age&lt;=29,Level=1,Sex= 0),'Normative data'!B56,IF(AND(Age&gt;=18,Age&lt;=29,Level=2, Sex=0),'Normative data'!C56,IF(AND(Age&gt;=18,Age&lt;=29,Level=3,Sex=0),'Normative data'!D56,IF(AND(Age&gt;=18,Age&lt;=29,Level=4,Sex=0),'Normative data'!E56,IF(AND(Age&gt;29,Age&lt;=39,Level=1,Sex=0),'Normative data'!F56,IF(AND(Age&gt;29,Age&lt;=39,Level=2,Sex=0),'Normative data'!G56,IF(AND(Age&gt;29,Age&lt;=39,Level=3,Sex=0),'Normative data'!H56,IF(AND(Age&gt;29,Age&lt;=39,Level=4,Sex=0),'Normative data'!I56,IF(AND(Age&gt;39,Age&lt;=49,Level=1,Sex=0),'Normative data'!J56,IF(AND(Age&gt;39,Age&lt;=49,Level=2,Sex=0),'Normative data'!K56,IF(AND(Age&gt;39,Age&lt;=49,Level=3,Sex=0),'Normative data'!L56,IF(AND(Age&gt;39,Age&lt;=49,Level=4,Sex=0),'Normative data'!M56,IF(AND(Age&gt;49,Age&lt;=59,Level=1,Sex=0),'Normative data'!N56,IF(AND(Age&gt;49,Age&lt;=59,Level=2,Sex=0),'Normative data'!O56,IF(AND(Age&gt;49,Age&lt;=59,Level=3,Sex=0),'Normative data'!P56,IF(AND(Age&gt;49,Age&lt;=59,Level=4,Sex=0),'Normative data'!Q56,IF(AND(Age&gt;59,Age&lt;=69,Level=1,Sex=0),'Normative data'!R56,IF(AND(Age&gt;59,Age&lt;=69,Level=2,Sex=0),'Normative data'!S56,IF(AND(Age&gt;59,Age&lt;=69,Level=3,Sex=0),'Normative data'!T56,IF(AND(Age&gt;59,Age&lt;=69,Level=4,Sex=0),'Normative data'!U56,IF(AND(Age&gt;=70,Level=1,Sex=0),'Normative data'!V56,IF(AND(Age&gt;=70,Level=2,Sex=0),'Normative data'!W56,IF(AND(Age&gt;=70, Level = 3, Sex= 0), 'Normative data'!X56,  IF(AND(Age&gt;=70, Level = 4, Sex = 0), 'Normative data'!Y56, IF(AND(Age&gt;=18,Age&lt;=29,Level=1, Sex= 1),'Normative data'!Z56, IF(AND(Age&gt;=18,Age&lt;=29,Level=2, Sex= 1),'Normative data'!AA56, IF(AND(Age&gt;=18,Age&lt;=29,Level=3, Sex = 1),'Normative data'!AB56, IF(AND(Age&gt;=18,Age&lt;=29,Level=4, Sex = 1),'Normative data'!AC56, IF(AND(Age&gt;29,Age&lt;=39,Level = 1, Sex = 1),'Normative data'!AD56,  IF(AND(Age&gt;29,Age&lt;=39,Level = 2, Sex = 1),'Normative data'!AE56, IF(AND(Age&gt;29,Age&lt;=39,Level = 3, Sex = 1),'Normative data'!AF56, IF(AND(Age&gt;29,Age&lt;=39,Level = 4, Sex = 1),'Normative data'!AG56, IF(AND(Age&gt;39,Age&lt;=49, Level = 1, Sex = 1),'Normative data'!AH56, IF(AND(Age&gt;39,Age&lt;=49, Level = 2, Sex = 1),'Normative data'!AI56, IF(AND(Age&gt;39,Age&lt;=49, Level = 3, Sex = 1),'Normative data'!AJ56, IF(AND(Age&gt;39,Age&lt;=49, Level = 4, Sex = 1),'Normative data'!AK56, IF(AND(Age&gt;49,Age&lt;=59, Level = 1, Sex = 1),'Normative data'!AL56,  IF(AND(Age&gt;49,Age&lt;=59, Level = 2, Sex = 1),'Normative data'!AM56, IF(AND(Age&gt;49,Age&lt;=59, Level = 3, Sex = 1),'Normative data'!AN56, IF(AND(Age&gt;49,Age&lt;=59, Level = 4, Sex = 1),'Normative data'!AO56, IF(AND(Age&gt;59,Age&lt;=69, Level = 1, Sex = 1),'Normative data'!AP56,  IF(AND(Age&gt;59,Age&lt;=69, Level = 2, Sex = 1),'Normative data'!AQ56, IF(AND(Age&gt;59,Age&lt;=69, Level = 3, Sex = 1),'Normative data'!AR56, IF(AND(Age&gt;59,Age&lt;=69, Level = 4, Sex = 1),'Normative data'!AS56,  IF(AND(Age&gt;=70, Level = 1, Sex = 1), 'Normative data'!AT56, IF(AND(Age&gt;=70, Level = 2, Sex = 1), 'Normative data'!AU56, IF(AND(Age&gt;=70, Level = 3, Sex = 1), 'Normative data'!AV56,IF(AND(Age&gt;=70, Level = 4, Sex = 1), 'Normative data'!AW56,
))))))))))))))))))))))))))))))))))))))))))))))))</f>
        <v>0</v>
      </c>
      <c r="K30" s="23">
        <v>1</v>
      </c>
      <c r="L30" s="44">
        <f>IF(AND(Age&gt;=18,Age&lt;=29,Level=1,Sex= 0),'Normative data'!B69,IF(AND(Age&gt;=18,Age&lt;=29,Level=2, Sex=0),'Normative data'!C69,IF(AND(Age&gt;=18,Age&lt;=29,Level=3,Sex=0),'Normative data'!D69,IF(AND(Age&gt;=18,Age&lt;=29,Level=4,Sex=0),'Normative data'!E69,IF(AND(Age&gt;29,Age&lt;=39,Level=1,Sex=0),'Normative data'!F69,IF(AND(Age&gt;29,Age&lt;=39,Level=2,Sex=0),'Normative data'!G69,IF(AND(Age&gt;29,Age&lt;=39,Level=3,Sex=0),'Normative data'!H69,IF(AND(Age&gt;29,Age&lt;=39,Level=4,Sex=0),'Normative data'!I69,IF(AND(Age&gt;39,Age&lt;=49,Level=1,Sex=0),'Normative data'!J69,IF(AND(Age&gt;39,Age&lt;=49,Level=2,Sex=0),'Normative data'!K69,IF(AND(Age&gt;39,Age&lt;=49,Level=3,Sex=0),'Normative data'!L69,IF(AND(Age&gt;39,Age&lt;=49,Level=4,Sex=0),'Normative data'!M69,IF(AND(Age&gt;49,Age&lt;=59,Level=1,Sex=0),'Normative data'!N69,IF(AND(Age&gt;49,Age&lt;=59,Level=2,Sex=0),'Normative data'!O69,IF(AND(Age&gt;49,Age&lt;=59,Level=3,Sex=0),'Normative data'!P69,IF(AND(Age&gt;49,Age&lt;=59,Level=4,Sex=0),'Normative data'!Q69,IF(AND(Age&gt;59,Age&lt;=69,Level=1,Sex=0),'Normative data'!R69,IF(AND(Age&gt;59,Age&lt;=69,Level=2,Sex=0),'Normative data'!S69,IF(AND(Age&gt;59,Age&lt;=69,Level=3,Sex=0),'Normative data'!T69,IF(AND(Age&gt;59,Age&lt;=69,Level=4,Sex=0),'Normative data'!U69,IF(AND(Age&gt;=70,Level=1,Sex=0),'Normative data'!V69,IF(AND(Age&gt;=70,Level=2,Sex=0),'Normative data'!W69,IF(AND(Age&gt;=70, Level = 3, Sex= 0), 'Normative data'!X69,  IF(AND(Age&gt;=70, Level = 4, Sex = 0), 'Normative data'!Y69, IF(AND(Age&gt;=18,Age&lt;=29,Level=1, Sex= 1),'Normative data'!Z69, IF(AND(Age&gt;=18,Age&lt;=29,Level=2, Sex= 1),'Normative data'!AA69, IF(AND(Age&gt;=18,Age&lt;=29,Level=3, Sex = 1),'Normative data'!AB69, IF(AND(Age&gt;=18,Age&lt;=29,Level=4, Sex = 1),'Normative data'!AC69, IF(AND(Age&gt;29,Age&lt;=39,Level = 1, Sex = 1),'Normative data'!AD69,  IF(AND(Age&gt;29,Age&lt;=39,Level = 2, Sex = 1),'Normative data'!AE69, IF(AND(Age&gt;29,Age&lt;=39,Level = 3, Sex = 1),'Normative data'!AF69, IF(AND(Age&gt;29,Age&lt;=39,Level = 4, Sex = 1),'Normative data'!AG69, IF(AND(Age&gt;39,Age&lt;=49, Level = 1, Sex = 1),'Normative data'!AH69, IF(AND(Age&gt;39,Age&lt;=49, Level = 2, Sex = 1),'Normative data'!AI69, IF(AND(Age&gt;39,Age&lt;=49, Level = 3, Sex = 1),'Normative data'!AJ69, IF(AND(Age&gt;39,Age&lt;=49, Level = 4, Sex = 1),'Normative data'!AK69, IF(AND(Age&gt;49,Age&lt;=59, Level = 1, Sex = 1),'Normative data'!AL69,  IF(AND(Age&gt;49,Age&lt;=59, Level = 2, Sex = 1),'Normative data'!AM69, IF(AND(Age&gt;49,Age&lt;=59, Level = 3, Sex = 1),'Normative data'!AN69, IF(AND(Age&gt;49,Age&lt;=59, Level = 4, Sex = 1),'Normative data'!AO69, IF(AND(Age&gt;59,Age&lt;=69, Level = 1, Sex = 1),'Normative data'!AP69,  IF(AND(Age&gt;59,Age&lt;=69, Level = 2, Sex = 1),'Normative data'!AQ69, IF(AND(Age&gt;59,Age&lt;=69, Level = 3, Sex = 1),'Normative data'!AR69, IF(AND(Age&gt;59,Age&lt;=69, Level = 4, Sex = 1),'Normative data'!AS69,  IF(AND(Age&gt;=70, Level = 1, Sex = 1), 'Normative data'!AT69, IF(AND(Age&gt;=70, Level = 2, Sex = 1), 'Normative data'!AU69, IF(AND(Age&gt;=70, Level = 3, Sex = 1), 'Normative data'!AV69,IF(AND(Age&gt;=70, Level = 4, Sex = 1), 'Normative data'!AW69,
))))))))))))))))))))))))))))))))))))))))))))))))</f>
        <v>0</v>
      </c>
      <c r="M30" s="22">
        <v>1</v>
      </c>
      <c r="N30" s="46">
        <f>IF(AND(Age&gt;=18,Age&lt;=29,Level=1,Sex= 0),'Normative data'!B82,IF(AND(Age&gt;=18,Age&lt;=29,Level=2, Sex=0),'Normative data'!C82,IF(AND(Age&gt;=18,Age&lt;=29,Level=3,Sex=0),'Normative data'!D82,IF(AND(Age&gt;=18,Age&lt;=29,Level=4,Sex=0),'Normative data'!E82,IF(AND(Age&gt;29,Age&lt;=39,Level=1,Sex=0),'Normative data'!F82,IF(AND(Age&gt;29,Age&lt;=39,Level=2,Sex=0),'Normative data'!G82,IF(AND(Age&gt;29,Age&lt;=39,Level=3,Sex=0),'Normative data'!H82,IF(AND(Age&gt;29,Age&lt;=39,Level=4,Sex=0),'Normative data'!I82,IF(AND(Age&gt;39,Age&lt;=49,Level=1,Sex=0),'Normative data'!J82,IF(AND(Age&gt;39,Age&lt;=49,Level=2,Sex=0),'Normative data'!K82,IF(AND(Age&gt;39,Age&lt;=49,Level=3,Sex=0),'Normative data'!L82,IF(AND(Age&gt;39,Age&lt;=49,Level=4,Sex=0),'Normative data'!M82,IF(AND(Age&gt;49,Age&lt;=59,Level=1,Sex=0),'Normative data'!N82,IF(AND(Age&gt;49,Age&lt;=59,Level=2,Sex=0),'Normative data'!O82,IF(AND(Age&gt;49,Age&lt;=59,Level=3,Sex=0),'Normative data'!P82,IF(AND(Age&gt;49,Age&lt;=59,Level=4,Sex=0),'Normative data'!Q82,IF(AND(Age&gt;59,Age&lt;=69,Level=1,Sex=0),'Normative data'!R82,IF(AND(Age&gt;59,Age&lt;=69,Level=2,Sex=0),'Normative data'!S82,IF(AND(Age&gt;59,Age&lt;=69,Level=3,Sex=0),'Normative data'!T82,IF(AND(Age&gt;59,Age&lt;=69,Level=4,Sex=0),'Normative data'!U82,IF(AND(Age&gt;=70,Level=1,Sex=0),'Normative data'!V82,IF(AND(Age&gt;=70,Level=2,Sex=0),'Normative data'!W82,IF(AND(Age&gt;=70, Level = 3, Sex= 0), 'Normative data'!X82,  IF(AND(Age&gt;=70, Level = 4, Sex = 0), 'Normative data'!Y82, IF(AND(Age&gt;=18,Age&lt;=29,Level=1, Sex= 1),'Normative data'!Z82, IF(AND(Age&gt;=18,Age&lt;=29,Level=2, Sex= 1),'Normative data'!AA82, IF(AND(Age&gt;=18,Age&lt;=29,Level=3, Sex = 1),'Normative data'!AB82, IF(AND(Age&gt;=18,Age&lt;=29,Level=4, Sex = 1),'Normative data'!AC82, IF(AND(Age&gt;29,Age&lt;=39,Level = 1, Sex = 1),'Normative data'!AD82,  IF(AND(Age&gt;29,Age&lt;=39,Level = 2, Sex = 1),'Normative data'!AE82, IF(AND(Age&gt;29,Age&lt;=39,Level = 3, Sex = 1),'Normative data'!AF82, IF(AND(Age&gt;29,Age&lt;=39,Level = 4, Sex = 1),'Normative data'!AG82, IF(AND(Age&gt;39,Age&lt;=49, Level = 1, Sex = 1),'Normative data'!AH82, IF(AND(Age&gt;39,Age&lt;=49, Level = 2, Sex = 1),'Normative data'!AI82, IF(AND(Age&gt;39,Age&lt;=49, Level = 3, Sex = 1),'Normative data'!AJ82, IF(AND(Age&gt;39,Age&lt;=49, Level = 4, Sex = 1),'Normative data'!AK82, IF(AND(Age&gt;49,Age&lt;=59, Level = 1, Sex = 1),'Normative data'!AL82,  IF(AND(Age&gt;49,Age&lt;=59, Level = 2, Sex = 1),'Normative data'!AM82, IF(AND(Age&gt;49,Age&lt;=59, Level = 3, Sex = 1),'Normative data'!AN82, IF(AND(Age&gt;49,Age&lt;=59, Level = 4, Sex = 1),'Normative data'!AO82, IF(AND(Age&gt;59,Age&lt;=69, Level = 1, Sex = 1),'Normative data'!AP82,  IF(AND(Age&gt;59,Age&lt;=69, Level = 2, Sex = 1),'Normative data'!AQ82, IF(AND(Age&gt;59,Age&lt;=69, Level = 3, Sex = 1),'Normative data'!AR82, IF(AND(Age&gt;59,Age&lt;=69, Level = 4, Sex = 1),'Normative data'!AS82,  IF(AND(Age&gt;=70, Level = 1, Sex = 1), 'Normative data'!AT82, IF(AND(Age&gt;=70, Level = 2, Sex = 1), 'Normative data'!AU82, IF(AND(Age&gt;=70, Level = 3, Sex = 1), 'Normative data'!AV82,IF(AND(Age&gt;=70, Level = 4, Sex = 1), 'Normative data'!AW82,
))))))))))))))))))))))))))))))))))))))))))))))))</f>
        <v>0</v>
      </c>
    </row>
    <row r="31" spans="1:14" x14ac:dyDescent="0.25">
      <c r="A31" s="23">
        <v>2</v>
      </c>
      <c r="B31" s="44">
        <f>IF(AND(Age&gt;=18,Age&lt;=29,Level=1,Sex= 0),'Normative data'!B5,IF(AND(Age&gt;=18,Age&lt;=29,Level=2, Sex=0),'Normative data'!C5,IF(AND(Age&gt;=18,Age&lt;=29,Level=3,Sex=0),'Normative data'!D5,IF(AND(Age&gt;=18,Age&lt;=29,Level=4,Sex=0),'Normative data'!E5,IF(AND(Age&gt;29,Age&lt;=39,Level=1,Sex=0),'Normative data'!F5,IF(AND(Age&gt;29,Age&lt;=39,Level=2,Sex=0),'Normative data'!G5,IF(AND(Age&gt;29,Age&lt;=39,Level=3,Sex=0),'Normative data'!H5,IF(AND(Age&gt;29,Age&lt;=39,Level=4,Sex=0),'Normative data'!I5,IF(AND(Age&gt;39,Age&lt;=49,Level=1,Sex=0),'Normative data'!J5,IF(AND(Age&gt;39,Age&lt;=49,Level=2,Sex=0),'Normative data'!K5,IF(AND(Age&gt;39,Age&lt;=49,Level=3,Sex=0),'Normative data'!L5,IF(AND(Age&gt;39,Age&lt;=49,Level=4,Sex=0),'Normative data'!M5,IF(AND(Age&gt;49,Age&lt;=59,Level=1,Sex=0),'Normative data'!N5,IF(AND(Age&gt;49,Age&lt;=59,Level=2,Sex=0),'Normative data'!O5,IF(AND(Age&gt;49,Age&lt;=59,Level=3,Sex=0),'Normative data'!P5,IF(AND(Age&gt;49,Age&lt;=59,Level=4,Sex=0),'Normative data'!Q5,IF(AND(Age&gt;59,Age&lt;=69,Level=1,Sex=0),'Normative data'!R5,IF(AND(Age&gt;59,Age&lt;=69,Level=2,Sex=0),'Normative data'!S5,IF(AND(Age&gt;59,Age&lt;=69,Level=3,Sex=0),'Normative data'!T5,IF(AND(Age&gt;59,Age&lt;=69,Level=4,Sex=0),'Normative data'!U5,IF(AND(Age&gt;=70,Level=1,Sex=0),'Normative data'!V5,IF(AND(Age&gt;=70,Level=2,Sex=0),'Normative data'!W5,IF(AND(Age&gt;=70, Level = 3, Sex= 0), 'Normative data'!X5,  IF(AND(Age&gt;=70, Level = 4, Sex = 0), 'Normative data'!Y5, IF(AND(Age&gt;=18,Age&lt;=29,Level=1, Sex= 1),'Normative data'!Z5, IF(AND(Age&gt;=18,Age&lt;=29,Level=2, Sex= 1),'Normative data'!AA5,
IF(AND(Age&gt;=18,Age&lt;=29,Level=3, Sex = 1),'Normative data'!AB5, IF(AND(Age&gt;=18,Age&lt;=29,Level=4, Sex = 1),'Normative data'!AC5, IF(AND(Age&gt;29,Age&lt;=39,Level = 1, Sex = 1),'Normative data'!AD5,  IF(AND(Age&gt;29,Age&lt;=39,Level = 2, Sex = 1),'Normative data'!AE5, IF(AND(Age&gt;29,Age&lt;=39,Level = 3, Sex = 1),'Normative data'!AF5, IF(AND(Age&gt;29,Age&lt;=39,Level = 4, Sex = 1),'Normative data'!AG5, IF(AND(Age&gt;39,Age&lt;=49, Level = 1, Sex = 1),'Normative data'!AH5, IF(AND(Age&gt;39,Age&lt;=49, Level = 2, Sex = 1),'Normative data'!AI5, IF(AND(Age&gt;39,Age&lt;=49, Level = 3, Sex = 1),'Normative data'!AJ5, IF(AND(Age&gt;39,Age&lt;=49, Level = 4, Sex = 1),'Normative data'!AK5, IF(AND(Age&gt;49,Age&lt;=59, Level = 1, Sex = 1),'Normative data'!AL5,  IF(AND(Age&gt;49,Age&lt;=59, Level = 2, Sex = 1),'Normative data'!AM5, IF(AND(Age&gt;49,Age&lt;=59, Level = 3, Sex = 1),'Normative data'!AN5, IF(AND(Age&gt;49,Age&lt;=59, Level = 4, Sex = 1),'Normative data'!AO5, IF(AND(Age&gt;59,Age&lt;=69, Level = 1, Sex = 1),'Normative data'!AP5,  IF(AND(Age&gt;59,Age&lt;=69, Level = 2, Sex = 1),'Normative data'!AQ5, IF(AND(Age&gt;59,Age&lt;=69, Level = 3, Sex = 1),'Normative data'!AR5, IF(AND(Age&gt;59,Age&lt;=69, Level = 4, Sex = 1),'Normative data'!AS5,  IF(AND(Age&gt;=70, Level = 1, Sex = 1), 'Normative data'!AT5, IF(AND(Age&gt;=70, Level = 2, Sex = 1), 'Normative data'!AU5, IF(AND(Age&gt;=70, Level = 3, Sex = 1), 'Normative data'!AV5,IF(AND(Age&gt;=70, Level = 4, Sex = 1), 'Normative data'!AW5,
))))))))))))))))))))))))))))))))))))))))))))))))</f>
        <v>0</v>
      </c>
      <c r="C31" s="23">
        <v>2</v>
      </c>
      <c r="D31" s="44">
        <f>IF(AND(Age&gt;=18,Age&lt;=29,Level=1,Sex= 0),'Normative data'!B18,IF(AND(Age&gt;=18,Age&lt;=29,Level=2, Sex=0),'Normative data'!C18,IF(AND(Age&gt;=18,Age&lt;=29,Level=3,Sex=0),'Normative data'!D18,IF(AND(Age&gt;=18,Age&lt;=29,Level=4,Sex=0),'Normative data'!E18,IF(AND(Age&gt;29,Age&lt;=39,Level=1,Sex=0),'Normative data'!F18,IF(AND(Age&gt;29,Age&lt;=39,Level=2,Sex=0),'Normative data'!G18,IF(AND(Age&gt;29,Age&lt;=39,Level=3,Sex=0),'Normative data'!H18,IF(AND(Age&gt;29,Age&lt;=39,Level=4,Sex=0),'Normative data'!I18,IF(AND(Age&gt;39,Age&lt;=49,Level=1,Sex=0),'Normative data'!J18,IF(AND(Age&gt;39,Age&lt;=49,Level=2,Sex=0),'Normative data'!K18,IF(AND(Age&gt;39,Age&lt;=49,Level=3,Sex=0),'Normative data'!L18,IF(AND(Age&gt;39,Age&lt;=49,Level=4,Sex=0),'Normative data'!M18,IF(AND(Age&gt;49,Age&lt;=59,Level=1,Sex=0),'Normative data'!N18,IF(AND(Age&gt;49,Age&lt;=59,Level=2,Sex=0),'Normative data'!O18,IF(AND(Age&gt;49,Age&lt;=59,Level=3,Sex=0),'Normative data'!P18,IF(AND(Age&gt;49,Age&lt;=59,Level=4,Sex=0),'Normative data'!Q18,IF(AND(Age&gt;59,Age&lt;=69,Level=1,Sex=0),'Normative data'!R18,IF(AND(Age&gt;59,Age&lt;=69,Level=2,Sex=0),'Normative data'!S18,IF(AND(Age&gt;59,Age&lt;=69,Level=3,Sex=0),'Normative data'!T18,IF(AND(Age&gt;59,Age&lt;=69,Level=4,Sex=0),'Normative data'!U18,IF(AND(Age&gt;=70,Level=1,Sex=0),'Normative data'!V18,IF(AND(Age&gt;=70,Level=2,Sex=0),'Normative data'!W18,IF(AND(Age&gt;=70, Level = 3, Sex= 0), 'Normative data'!X18,  IF(AND(Age&gt;=70, Level = 4, Sex = 0), 'Normative data'!Y18, IF(AND(Age&gt;=18,Age&lt;=29,Level=1, Sex= 1),'Normative data'!Z18, IF(AND(Age&gt;=18,Age&lt;=29,Level=2, Sex= 1),'Normative data'!AA18, IF(AND(Age&gt;=18,Age&lt;=29,Level=3, Sex = 1),'Normative data'!AB18, IF(AND(Age&gt;=18,Age&lt;=29,Level=4, Sex = 1),'Normative data'!AC18, IF(AND(Age&gt;29,Age&lt;=39,Level = 1, Sex = 1),'Normative data'!AD18,  IF(AND(Age&gt;29,Age&lt;=39,Level = 2, Sex = 1),'Normative data'!AE18, IF(AND(Age&gt;29,Age&lt;=39,Level = 3, Sex = 1),'Normative data'!AF18, IF(AND(Age&gt;29,Age&lt;=39,Level = 4, Sex = 1),'Normative data'!AG18, IF(AND(Age&gt;39,Age&lt;=49, Level = 1, Sex = 1),'Normative data'!AH18, IF(AND(Age&gt;39,Age&lt;=49, Level = 2, Sex = 1),'Normative data'!AI18, IF(AND(Age&gt;39,Age&lt;=49, Level = 3, Sex = 1),'Normative data'!AJ18, IF(AND(Age&gt;39,Age&lt;=49, Level = 4, Sex = 1),'Normative data'!AK18, IF(AND(Age&gt;49,Age&lt;=59, Level = 1, Sex = 1),'Normative data'!AL18,  IF(AND(Age&gt;49,Age&lt;=59, Level = 2, Sex = 1),'Normative data'!AM18, IF(AND(Age&gt;49,Age&lt;=59, Level = 3, Sex = 1),'Normative data'!AN18, IF(AND(Age&gt;49,Age&lt;=59, Level = 4, Sex = 1),'Normative data'!AO18, IF(AND(Age&gt;59,Age&lt;=69, Level = 1, Sex = 1),'Normative data'!AP18,  IF(AND(Age&gt;59,Age&lt;=69, Level = 2, Sex = 1),'Normative data'!AQ18, IF(AND(Age&gt;59,Age&lt;=69, Level = 3, Sex = 1),'Normative data'!AR18, IF(AND(Age&gt;59,Age&lt;=69, Level = 4, Sex = 1),'Normative data'!AS18,  IF(AND(Age&gt;=70, Level = 1, Sex = 1), 'Normative data'!AT18, IF(AND(Age&gt;=70, Level = 2, Sex = 1), 'Normative data'!AU18, IF(AND(Age&gt;=70, Level = 3, Sex = 1), 'Normative data'!AV18,IF(AND(Age&gt;=70, Level = 4, Sex = 1), 'Normative data'!AW18,
))))))))))))))))))))))))))))))))))))))))))))))))</f>
        <v>0</v>
      </c>
      <c r="E31" s="23">
        <v>2</v>
      </c>
      <c r="F31" s="44">
        <f>IF(AND(Age&gt;=18,Age&lt;=29,Level=1,Sex= 0),'Normative data'!B31,IF(AND(Age&gt;=18,Age&lt;=29,Level=2, Sex=0),'Normative data'!C31,IF(AND(Age&gt;=18,Age&lt;=29,Level=3,Sex=0),'Normative data'!D31,IF(AND(Age&gt;=18,Age&lt;=29,Level=4,Sex=0),'Normative data'!E31,IF(AND(Age&gt;29,Age&lt;=39,Level=1,Sex=0),'Normative data'!F31,IF(AND(Age&gt;29,Age&lt;=39,Level=2,Sex=0),'Normative data'!G31,IF(AND(Age&gt;29,Age&lt;=39,Level=3,Sex=0),'Normative data'!H31,IF(AND(Age&gt;29,Age&lt;=39,Level=4,Sex=0),'Normative data'!I31,IF(AND(Age&gt;39,Age&lt;=49,Level=1,Sex=0),'Normative data'!J31,IF(AND(Age&gt;39,Age&lt;=49,Level=2,Sex=0),'Normative data'!K31,IF(AND(Age&gt;39,Age&lt;=49,Level=3,Sex=0),'Normative data'!L31,IF(AND(Age&gt;39,Age&lt;=49,Level=4,Sex=0),'Normative data'!M31,IF(AND(Age&gt;49,Age&lt;=59,Level=1,Sex=0),'Normative data'!N31,IF(AND(Age&gt;49,Age&lt;=59,Level=2,Sex=0),'Normative data'!O31,IF(AND(Age&gt;49,Age&lt;=59,Level=3,Sex=0),'Normative data'!P31,IF(AND(Age&gt;49,Age&lt;=59,Level=4,Sex=0),'Normative data'!Q31,IF(AND(Age&gt;59,Age&lt;=69,Level=1,Sex=0),'Normative data'!R31,IF(AND(Age&gt;59,Age&lt;=69,Level=2,Sex=0),'Normative data'!S31,IF(AND(Age&gt;59,Age&lt;=69,Level=3,Sex=0),'Normative data'!T31,IF(AND(Age&gt;59,Age&lt;=69,Level=4,Sex=0),'Normative data'!U31,IF(AND(Age&gt;=70,Level=1,Sex=0),'Normative data'!V31,IF(AND(Age&gt;=70,Level=2,Sex=0),'Normative data'!W31,IF(AND(Age&gt;=70, Level = 3, Sex= 0), 'Normative data'!X31,  IF(AND(Age&gt;=70, Level = 4, Sex = 0), 'Normative data'!Y31, IF(AND(Age&gt;=18,Age&lt;=29,Level=1, Sex= 1),'Normative data'!Z31, IF(AND(Age&gt;=18,Age&lt;=29,Level=2, Sex= 1),'Normative data'!AA31, IF(AND(Age&gt;=18,Age&lt;=29,Level=3, Sex = 1),'Normative data'!AB31, IF(AND(Age&gt;=18,Age&lt;=29,Level=4, Sex = 1),'Normative data'!AC31, IF(AND(Age&gt;29,Age&lt;=39,Level = 1, Sex = 1),'Normative data'!AD31,  IF(AND(Age&gt;29,Age&lt;=39,Level = 2, Sex = 1),'Normative data'!AE31, IF(AND(Age&gt;29,Age&lt;=39,Level = 3, Sex = 1),'Normative data'!AF31, IF(AND(Age&gt;29,Age&lt;=39,Level = 4, Sex = 1),'Normative data'!AG31, IF(AND(Age&gt;39,Age&lt;=49, Level = 1, Sex = 1),'Normative data'!AH31, IF(AND(Age&gt;39,Age&lt;=49, Level = 2, Sex = 1),'Normative data'!AI31, IF(AND(Age&gt;39,Age&lt;=49, Level = 3, Sex = 1),'Normative data'!AJ31, IF(AND(Age&gt;39,Age&lt;=49, Level = 4, Sex = 1),'Normative data'!AK31, IF(AND(Age&gt;49,Age&lt;=59, Level = 1, Sex = 1),'Normative data'!AL31,  IF(AND(Age&gt;49,Age&lt;=59, Level = 2, Sex = 1),'Normative data'!AM31, IF(AND(Age&gt;49,Age&lt;=59, Level = 3, Sex = 1),'Normative data'!AN31, IF(AND(Age&gt;49,Age&lt;=59, Level = 4, Sex = 1),'Normative data'!AO31, IF(AND(Age&gt;59,Age&lt;=69, Level = 1, Sex = 1),'Normative data'!AP31,  IF(AND(Age&gt;59,Age&lt;=69, Level = 2, Sex = 1),'Normative data'!AQ31, IF(AND(Age&gt;59,Age&lt;=69, Level = 3, Sex = 1),'Normative data'!AR31, IF(AND(Age&gt;59,Age&lt;=69, Level = 4, Sex = 1),'Normative data'!AS31,  IF(AND(Age&gt;=70, Level = 1, Sex = 1), 'Normative data'!AT31, IF(AND(Age&gt;=70, Level = 2, Sex = 1), 'Normative data'!AU31, IF(AND(Age&gt;=70, Level = 3, Sex = 1), 'Normative data'!AV31,IF(AND(Age&gt;=70, Level = 4, Sex = 1), 'Normative data'!AW31,
))))))))))))))))))))))))))))))))))))))))))))))))</f>
        <v>0</v>
      </c>
      <c r="G31" s="23">
        <v>2</v>
      </c>
      <c r="H31" s="44">
        <f>IF(AND(Age&gt;=18,Age&lt;=29,Level=1,Sex= 0),'Normative data'!B44,IF(AND(Age&gt;=18,Age&lt;=29,Level=2, Sex=0),'Normative data'!C44,IF(AND(Age&gt;=18,Age&lt;=29,Level=3,Sex=0),'Normative data'!D44,IF(AND(Age&gt;=18,Age&lt;=29,Level=4,Sex=0),'Normative data'!E44,IF(AND(Age&gt;29,Age&lt;=39,Level=1,Sex=0),'Normative data'!F44,IF(AND(Age&gt;29,Age&lt;=39,Level=2,Sex=0),'Normative data'!G44,IF(AND(Age&gt;29,Age&lt;=39,Level=3,Sex=0),'Normative data'!H44,IF(AND(Age&gt;29,Age&lt;=39,Level=4,Sex=0),'Normative data'!I44,IF(AND(Age&gt;39,Age&lt;=49,Level=1,Sex=0),'Normative data'!J44,IF(AND(Age&gt;39,Age&lt;=49,Level=2,Sex=0),'Normative data'!K44,IF(AND(Age&gt;39,Age&lt;=49,Level=3,Sex=0),'Normative data'!L44,IF(AND(Age&gt;39,Age&lt;=49,Level=4,Sex=0),'Normative data'!M44,IF(AND(Age&gt;49,Age&lt;=59,Level=1,Sex=0),'Normative data'!N44,IF(AND(Age&gt;49,Age&lt;=59,Level=2,Sex=0),'Normative data'!O44,IF(AND(Age&gt;49,Age&lt;=59,Level=3,Sex=0),'Normative data'!P44,IF(AND(Age&gt;49,Age&lt;=59,Level=4,Sex=0),'Normative data'!Q44,IF(AND(Age&gt;59,Age&lt;=69,Level=1,Sex=0),'Normative data'!R44,IF(AND(Age&gt;59,Age&lt;=69,Level=2,Sex=0),'Normative data'!S44,IF(AND(Age&gt;59,Age&lt;=69,Level=3,Sex=0),'Normative data'!T44,IF(AND(Age&gt;59,Age&lt;=69,Level=4,Sex=0),'Normative data'!U44,IF(AND(Age&gt;=70,Level=1,Sex=0),'Normative data'!V44,IF(AND(Age&gt;=70,Level=2,Sex=0),'Normative data'!W44,IF(AND(Age&gt;=70, Level = 3, Sex= 0), 'Normative data'!X44,  IF(AND(Age&gt;=70, Level = 4, Sex = 0), 'Normative data'!Y44, IF(AND(Age&gt;=18,Age&lt;=29,Level=1, Sex= 1),'Normative data'!Z44, IF(AND(Age&gt;=18,Age&lt;=29,Level=2, Sex= 1),'Normative data'!AA44, IF(AND(Age&gt;=18,Age&lt;=29,Level=3, Sex = 1),'Normative data'!AB44, IF(AND(Age&gt;=18,Age&lt;=29,Level=4, Sex = 1),'Normative data'!AC44, IF(AND(Age&gt;29,Age&lt;=39,Level = 1, Sex = 1),'Normative data'!AD44,  IF(AND(Age&gt;29,Age&lt;=39,Level = 2, Sex = 1),'Normative data'!AE44, IF(AND(Age&gt;29,Age&lt;=39,Level = 3, Sex = 1),'Normative data'!AF44, IF(AND(Age&gt;29,Age&lt;=39,Level = 4, Sex = 1),'Normative data'!AG44, IF(AND(Age&gt;39,Age&lt;=49, Level = 1, Sex = 1),'Normative data'!AH44, IF(AND(Age&gt;39,Age&lt;=49, Level = 2, Sex = 1),'Normative data'!AI44, IF(AND(Age&gt;39,Age&lt;=49, Level = 3, Sex = 1),'Normative data'!AJ44, IF(AND(Age&gt;39,Age&lt;=49, Level = 4, Sex = 1),'Normative data'!AK44, IF(AND(Age&gt;49,Age&lt;=59, Level = 1, Sex = 1),'Normative data'!AL44,  IF(AND(Age&gt;49,Age&lt;=59, Level = 2, Sex = 1),'Normative data'!AM44, IF(AND(Age&gt;49,Age&lt;=59, Level = 3, Sex = 1),'Normative data'!AN44, IF(AND(Age&gt;49,Age&lt;=59, Level = 4, Sex = 1),'Normative data'!AO44, IF(AND(Age&gt;59,Age&lt;=69, Level = 1, Sex = 1),'Normative data'!AP44,  IF(AND(Age&gt;59,Age&lt;=69, Level = 2, Sex = 1),'Normative data'!AQ44, IF(AND(Age&gt;59,Age&lt;=69, Level = 3, Sex = 1),'Normative data'!AR44, IF(AND(Age&gt;59,Age&lt;=69, Level = 4, Sex = 1),'Normative data'!AS44,  IF(AND(Age&gt;=70, Level = 1, Sex = 1), 'Normative data'!AT44, IF(AND(Age&gt;=70, Level = 2, Sex = 1), 'Normative data'!AU44, IF(AND(Age&gt;=70, Level = 3, Sex = 1), 'Normative data'!AV44,IF(AND(Age&gt;=70, Level = 4, Sex = 1), 'Normative data'!AW44,
))))))))))))))))))))))))))))))))))))))))))))))))</f>
        <v>0</v>
      </c>
      <c r="I31" s="23">
        <v>2</v>
      </c>
      <c r="J31" s="44">
        <f>IF(AND(Age&gt;=18,Age&lt;=29,Level=1,Sex= 0),'Normative data'!B57,IF(AND(Age&gt;=18,Age&lt;=29,Level=2, Sex=0),'Normative data'!C57,IF(AND(Age&gt;=18,Age&lt;=29,Level=3,Sex=0),'Normative data'!D57,IF(AND(Age&gt;=18,Age&lt;=29,Level=4,Sex=0),'Normative data'!E57,IF(AND(Age&gt;29,Age&lt;=39,Level=1,Sex=0),'Normative data'!F57,IF(AND(Age&gt;29,Age&lt;=39,Level=2,Sex=0),'Normative data'!G57,IF(AND(Age&gt;29,Age&lt;=39,Level=3,Sex=0),'Normative data'!H57,IF(AND(Age&gt;29,Age&lt;=39,Level=4,Sex=0),'Normative data'!I57,IF(AND(Age&gt;39,Age&lt;=49,Level=1,Sex=0),'Normative data'!J57,IF(AND(Age&gt;39,Age&lt;=49,Level=2,Sex=0),'Normative data'!K57,IF(AND(Age&gt;39,Age&lt;=49,Level=3,Sex=0),'Normative data'!L57,IF(AND(Age&gt;39,Age&lt;=49,Level=4,Sex=0),'Normative data'!M57,IF(AND(Age&gt;49,Age&lt;=59,Level=1,Sex=0),'Normative data'!N57,IF(AND(Age&gt;49,Age&lt;=59,Level=2,Sex=0),'Normative data'!O57,IF(AND(Age&gt;49,Age&lt;=59,Level=3,Sex=0),'Normative data'!P57,IF(AND(Age&gt;49,Age&lt;=59,Level=4,Sex=0),'Normative data'!Q57,IF(AND(Age&gt;59,Age&lt;=69,Level=1,Sex=0),'Normative data'!R57,IF(AND(Age&gt;59,Age&lt;=69,Level=2,Sex=0),'Normative data'!S57,IF(AND(Age&gt;59,Age&lt;=69,Level=3,Sex=0),'Normative data'!T57,IF(AND(Age&gt;59,Age&lt;=69,Level=4,Sex=0),'Normative data'!U57,IF(AND(Age&gt;=70,Level=1,Sex=0),'Normative data'!V57,IF(AND(Age&gt;=70,Level=2,Sex=0),'Normative data'!W57,IF(AND(Age&gt;=70, Level = 3, Sex= 0), 'Normative data'!X57,  IF(AND(Age&gt;=70, Level = 4, Sex = 0), 'Normative data'!Y57, IF(AND(Age&gt;=18,Age&lt;=29,Level=1, Sex= 1),'Normative data'!Z57, IF(AND(Age&gt;=18,Age&lt;=29,Level=2, Sex= 1),'Normative data'!AA57, IF(AND(Age&gt;=18,Age&lt;=29,Level=3, Sex = 1),'Normative data'!AB57, IF(AND(Age&gt;=18,Age&lt;=29,Level=4, Sex = 1),'Normative data'!AC57, IF(AND(Age&gt;29,Age&lt;=39,Level = 1, Sex = 1),'Normative data'!AD57,  IF(AND(Age&gt;29,Age&lt;=39,Level = 2, Sex = 1),'Normative data'!AE57, IF(AND(Age&gt;29,Age&lt;=39,Level = 3, Sex = 1),'Normative data'!AF57, IF(AND(Age&gt;29,Age&lt;=39,Level = 4, Sex = 1),'Normative data'!AG57, IF(AND(Age&gt;39,Age&lt;=49, Level = 1, Sex = 1),'Normative data'!AH57, IF(AND(Age&gt;39,Age&lt;=49, Level = 2, Sex = 1),'Normative data'!AI57, IF(AND(Age&gt;39,Age&lt;=49, Level = 3, Sex = 1),'Normative data'!AJ57, IF(AND(Age&gt;39,Age&lt;=49, Level = 4, Sex = 1),'Normative data'!AK57, IF(AND(Age&gt;49,Age&lt;=59, Level = 1, Sex = 1),'Normative data'!AL57,  IF(AND(Age&gt;49,Age&lt;=59, Level = 2, Sex = 1),'Normative data'!AM57, IF(AND(Age&gt;49,Age&lt;=59, Level = 3, Sex = 1),'Normative data'!AN57, IF(AND(Age&gt;49,Age&lt;=59, Level = 4, Sex = 1),'Normative data'!AO57, IF(AND(Age&gt;59,Age&lt;=69, Level = 1, Sex = 1),'Normative data'!AP57,  IF(AND(Age&gt;59,Age&lt;=69, Level = 2, Sex = 1),'Normative data'!AQ57, IF(AND(Age&gt;59,Age&lt;=69, Level = 3, Sex = 1),'Normative data'!AR57, IF(AND(Age&gt;59,Age&lt;=69, Level = 4, Sex = 1),'Normative data'!AS57,  IF(AND(Age&gt;=70, Level = 1, Sex = 1), 'Normative data'!AT57, IF(AND(Age&gt;=70, Level = 2, Sex = 1), 'Normative data'!AU57, IF(AND(Age&gt;=70, Level = 3, Sex = 1), 'Normative data'!AV57,IF(AND(Age&gt;=70, Level = 4, Sex = 1), 'Normative data'!AW57,
))))))))))))))))))))))))))))))))))))))))))))))))</f>
        <v>0</v>
      </c>
      <c r="K31" s="23">
        <v>2</v>
      </c>
      <c r="L31" s="44">
        <f>IF(AND(Age&gt;=18,Age&lt;=29,Level=1,Sex= 0),'Normative data'!B70,IF(AND(Age&gt;=18,Age&lt;=29,Level=2, Sex=0),'Normative data'!C70,IF(AND(Age&gt;=18,Age&lt;=29,Level=3,Sex=0),'Normative data'!D70,IF(AND(Age&gt;=18,Age&lt;=29,Level=4,Sex=0),'Normative data'!E70,IF(AND(Age&gt;29,Age&lt;=39,Level=1,Sex=0),'Normative data'!F70,IF(AND(Age&gt;29,Age&lt;=39,Level=2,Sex=0),'Normative data'!G70,IF(AND(Age&gt;29,Age&lt;=39,Level=3,Sex=0),'Normative data'!H70,IF(AND(Age&gt;29,Age&lt;=39,Level=4,Sex=0),'Normative data'!I70,IF(AND(Age&gt;39,Age&lt;=49,Level=1,Sex=0),'Normative data'!J70,IF(AND(Age&gt;39,Age&lt;=49,Level=2,Sex=0),'Normative data'!K70,IF(AND(Age&gt;39,Age&lt;=49,Level=3,Sex=0),'Normative data'!L70,IF(AND(Age&gt;39,Age&lt;=49,Level=4,Sex=0),'Normative data'!M70,IF(AND(Age&gt;49,Age&lt;=59,Level=1,Sex=0),'Normative data'!N70,IF(AND(Age&gt;49,Age&lt;=59,Level=2,Sex=0),'Normative data'!O70,IF(AND(Age&gt;49,Age&lt;=59,Level=3,Sex=0),'Normative data'!P70,IF(AND(Age&gt;49,Age&lt;=59,Level=4,Sex=0),'Normative data'!Q70,IF(AND(Age&gt;59,Age&lt;=69,Level=1,Sex=0),'Normative data'!R70,IF(AND(Age&gt;59,Age&lt;=69,Level=2,Sex=0),'Normative data'!S70,IF(AND(Age&gt;59,Age&lt;=69,Level=3,Sex=0),'Normative data'!T70,IF(AND(Age&gt;59,Age&lt;=69,Level=4,Sex=0),'Normative data'!U70,IF(AND(Age&gt;=70,Level=1,Sex=0),'Normative data'!V70,IF(AND(Age&gt;=70,Level=2,Sex=0),'Normative data'!W70,IF(AND(Age&gt;=70, Level = 3, Sex= 0), 'Normative data'!X70,  IF(AND(Age&gt;=70, Level = 4, Sex = 0), 'Normative data'!Y70, IF(AND(Age&gt;=18,Age&lt;=29,Level=1, Sex= 1),'Normative data'!Z70, IF(AND(Age&gt;=18,Age&lt;=29,Level=2, Sex= 1),'Normative data'!AA70, IF(AND(Age&gt;=18,Age&lt;=29,Level=3, Sex = 1),'Normative data'!AB70, IF(AND(Age&gt;=18,Age&lt;=29,Level=4, Sex = 1),'Normative data'!AC70, IF(AND(Age&gt;29,Age&lt;=39,Level = 1, Sex = 1),'Normative data'!AD70,  IF(AND(Age&gt;29,Age&lt;=39,Level = 2, Sex = 1),'Normative data'!AE70, IF(AND(Age&gt;29,Age&lt;=39,Level = 3, Sex = 1),'Normative data'!AF70, IF(AND(Age&gt;29,Age&lt;=39,Level = 4, Sex = 1),'Normative data'!AG70, IF(AND(Age&gt;39,Age&lt;=49, Level = 1, Sex = 1),'Normative data'!AH70, IF(AND(Age&gt;39,Age&lt;=49, Level = 2, Sex = 1),'Normative data'!AI70, IF(AND(Age&gt;39,Age&lt;=49, Level = 3, Sex = 1),'Normative data'!AJ70, IF(AND(Age&gt;39,Age&lt;=49, Level = 4, Sex = 1),'Normative data'!AK70, IF(AND(Age&gt;49,Age&lt;=59, Level = 1, Sex = 1),'Normative data'!AL70,  IF(AND(Age&gt;49,Age&lt;=59, Level = 2, Sex = 1),'Normative data'!AM70, IF(AND(Age&gt;49,Age&lt;=59, Level = 3, Sex = 1),'Normative data'!AN70, IF(AND(Age&gt;49,Age&lt;=59, Level = 4, Sex = 1),'Normative data'!AO70, IF(AND(Age&gt;59,Age&lt;=69, Level = 1, Sex = 1),'Normative data'!AP70,  IF(AND(Age&gt;59,Age&lt;=69, Level = 2, Sex = 1),'Normative data'!AQ70, IF(AND(Age&gt;59,Age&lt;=69, Level = 3, Sex = 1),'Normative data'!AR70, IF(AND(Age&gt;59,Age&lt;=69, Level = 4, Sex = 1),'Normative data'!AS70,  IF(AND(Age&gt;=70, Level = 1, Sex = 1), 'Normative data'!AT70, IF(AND(Age&gt;=70, Level = 2, Sex = 1), 'Normative data'!AU70, IF(AND(Age&gt;=70, Level = 3, Sex = 1), 'Normative data'!AV70,IF(AND(Age&gt;=70, Level = 4, Sex = 1), 'Normative data'!AW70,
))))))))))))))))))))))))))))))))))))))))))))))))</f>
        <v>0</v>
      </c>
      <c r="M31" s="23">
        <v>2</v>
      </c>
      <c r="N31" s="44">
        <f>IF(AND(Age&gt;=18,Age&lt;=29,Level=1,Sex= 0),'Normative data'!B83,IF(AND(Age&gt;=18,Age&lt;=29,Level=2, Sex=0),'Normative data'!C83,IF(AND(Age&gt;=18,Age&lt;=29,Level=3,Sex=0),'Normative data'!D83,IF(AND(Age&gt;=18,Age&lt;=29,Level=4,Sex=0),'Normative data'!E83,IF(AND(Age&gt;29,Age&lt;=39,Level=1,Sex=0),'Normative data'!F83,IF(AND(Age&gt;29,Age&lt;=39,Level=2,Sex=0),'Normative data'!G83,IF(AND(Age&gt;29,Age&lt;=39,Level=3,Sex=0),'Normative data'!H83,IF(AND(Age&gt;29,Age&lt;=39,Level=4,Sex=0),'Normative data'!I83,IF(AND(Age&gt;39,Age&lt;=49,Level=1,Sex=0),'Normative data'!J83,IF(AND(Age&gt;39,Age&lt;=49,Level=2,Sex=0),'Normative data'!K83,IF(AND(Age&gt;39,Age&lt;=49,Level=3,Sex=0),'Normative data'!L83,IF(AND(Age&gt;39,Age&lt;=49,Level=4,Sex=0),'Normative data'!M83,IF(AND(Age&gt;49,Age&lt;=59,Level=1,Sex=0),'Normative data'!N83,IF(AND(Age&gt;49,Age&lt;=59,Level=2,Sex=0),'Normative data'!O83,IF(AND(Age&gt;49,Age&lt;=59,Level=3,Sex=0),'Normative data'!P83,IF(AND(Age&gt;49,Age&lt;=59,Level=4,Sex=0),'Normative data'!Q83,IF(AND(Age&gt;59,Age&lt;=69,Level=1,Sex=0),'Normative data'!R83,IF(AND(Age&gt;59,Age&lt;=69,Level=2,Sex=0),'Normative data'!S83,IF(AND(Age&gt;59,Age&lt;=69,Level=3,Sex=0),'Normative data'!T83,IF(AND(Age&gt;59,Age&lt;=69,Level=4,Sex=0),'Normative data'!U83,IF(AND(Age&gt;=70,Level=1,Sex=0),'Normative data'!V83,IF(AND(Age&gt;=70,Level=2,Sex=0),'Normative data'!W83,IF(AND(Age&gt;=70, Level = 3, Sex= 0), 'Normative data'!X83,  IF(AND(Age&gt;=70, Level = 4, Sex = 0), 'Normative data'!Y83, IF(AND(Age&gt;=18,Age&lt;=29,Level=1, Sex= 1),'Normative data'!Z83, IF(AND(Age&gt;=18,Age&lt;=29,Level=2, Sex= 1),'Normative data'!AA83, IF(AND(Age&gt;=18,Age&lt;=29,Level=3, Sex = 1),'Normative data'!AB83, IF(AND(Age&gt;=18,Age&lt;=29,Level=4, Sex = 1),'Normative data'!AC83, IF(AND(Age&gt;29,Age&lt;=39,Level = 1, Sex = 1),'Normative data'!AD83,  IF(AND(Age&gt;29,Age&lt;=39,Level = 2, Sex = 1),'Normative data'!AE83, IF(AND(Age&gt;29,Age&lt;=39,Level = 3, Sex = 1),'Normative data'!AF83, IF(AND(Age&gt;29,Age&lt;=39,Level = 4, Sex = 1),'Normative data'!AG83, IF(AND(Age&gt;39,Age&lt;=49, Level = 1, Sex = 1),'Normative data'!AH83, IF(AND(Age&gt;39,Age&lt;=49, Level = 2, Sex = 1),'Normative data'!AI83, IF(AND(Age&gt;39,Age&lt;=49, Level = 3, Sex = 1),'Normative data'!AJ83, IF(AND(Age&gt;39,Age&lt;=49, Level = 4, Sex = 1),'Normative data'!AK83, IF(AND(Age&gt;49,Age&lt;=59, Level = 1, Sex = 1),'Normative data'!AL83,  IF(AND(Age&gt;49,Age&lt;=59, Level = 2, Sex = 1),'Normative data'!AM83, IF(AND(Age&gt;49,Age&lt;=59, Level = 3, Sex = 1),'Normative data'!AN83, IF(AND(Age&gt;49,Age&lt;=59, Level = 4, Sex = 1),'Normative data'!AO83, IF(AND(Age&gt;59,Age&lt;=69, Level = 1, Sex = 1),'Normative data'!AP83,  IF(AND(Age&gt;59,Age&lt;=69, Level = 2, Sex = 1),'Normative data'!AQ83, IF(AND(Age&gt;59,Age&lt;=69, Level = 3, Sex = 1),'Normative data'!AR83, IF(AND(Age&gt;59,Age&lt;=69, Level = 4, Sex = 1),'Normative data'!AS83,  IF(AND(Age&gt;=70, Level = 1, Sex = 1), 'Normative data'!AT83, IF(AND(Age&gt;=70, Level = 2, Sex = 1), 'Normative data'!AU83, IF(AND(Age&gt;=70, Level = 3, Sex = 1), 'Normative data'!AV83,IF(AND(Age&gt;=70, Level = 4, Sex = 1), 'Normative data'!AW83,
))))))))))))))))))))))))))))))))))))))))))))))))</f>
        <v>0</v>
      </c>
    </row>
    <row r="32" spans="1:14" x14ac:dyDescent="0.25">
      <c r="A32" s="23">
        <v>5</v>
      </c>
      <c r="B32" s="44">
        <f>IF(AND(Age&gt;=18,Age&lt;=29,Level=1,Sex= 0),'Normative data'!B6,IF(AND(Age&gt;=18,Age&lt;=29,Level=2, Sex=0),'Normative data'!C6,IF(AND(Age&gt;=18,Age&lt;=29,Level=3,Sex=0),'Normative data'!D6,IF(AND(Age&gt;=18,Age&lt;=29,Level=4,Sex=0),'Normative data'!E6,IF(AND(Age&gt;29,Age&lt;=39,Level=1,Sex=0),'Normative data'!F6,IF(AND(Age&gt;29,Age&lt;=39,Level=2,Sex=0),'Normative data'!G6,IF(AND(Age&gt;29,Age&lt;=39,Level=3,Sex=0),'Normative data'!H6,IF(AND(Age&gt;29,Age&lt;=39,Level=4,Sex=0),'Normative data'!I6,IF(AND(Age&gt;39,Age&lt;=49,Level=1,Sex=0),'Normative data'!J6,IF(AND(Age&gt;39,Age&lt;=49,Level=2,Sex=0),'Normative data'!K6,IF(AND(Age&gt;39,Age&lt;=49,Level=3,Sex=0),'Normative data'!L6,IF(AND(Age&gt;39,Age&lt;=49,Level=4,Sex=0),'Normative data'!M6,IF(AND(Age&gt;49,Age&lt;=59,Level=1,Sex=0),'Normative data'!N6,IF(AND(Age&gt;49,Age&lt;=59,Level=2,Sex=0),'Normative data'!O6,IF(AND(Age&gt;49,Age&lt;=59,Level=3,Sex=0),'Normative data'!P6,IF(AND(Age&gt;49,Age&lt;=59,Level=4,Sex=0),'Normative data'!Q6,IF(AND(Age&gt;59,Age&lt;=69,Level=1,Sex=0),'Normative data'!R6,IF(AND(Age&gt;59,Age&lt;=69,Level=2,Sex=0),'Normative data'!S6,IF(AND(Age&gt;59,Age&lt;=69,Level=3,Sex=0),'Normative data'!T6,IF(AND(Age&gt;59,Age&lt;=69,Level=4,Sex=0),'Normative data'!U6,IF(AND(Age&gt;=70,Level=1,Sex=0),'Normative data'!V6,IF(AND(Age&gt;=70,Level=2,Sex=0),'Normative data'!W6,IF(AND(Age&gt;=70, Level = 3, Sex= 0), 'Normative data'!X6,  IF(AND(Age&gt;=70, Level = 4, Sex = 0), 'Normative data'!Y6, IF(AND(Age&gt;=18,Age&lt;=29,Level=1, Sex= 1),'Normative data'!Z6, IF(AND(Age&gt;=18,Age&lt;=29,Level=2, Sex= 1),'Normative data'!AA6,
IF(AND(Age&gt;=18,Age&lt;=29,Level=3, Sex = 1),'Normative data'!AB6, IF(AND(Age&gt;=18,Age&lt;=29,Level=4, Sex = 1),'Normative data'!AC6, IF(AND(Age&gt;29,Age&lt;=39,Level = 1, Sex = 1),'Normative data'!AD6,  IF(AND(Age&gt;29,Age&lt;=39,Level = 2, Sex = 1),'Normative data'!AE6, IF(AND(Age&gt;29,Age&lt;=39,Level = 3, Sex = 1),'Normative data'!AF6, IF(AND(Age&gt;29,Age&lt;=39,Level = 4, Sex = 1),'Normative data'!AG6, IF(AND(Age&gt;39,Age&lt;=49, Level = 1, Sex = 1),'Normative data'!AH6, IF(AND(Age&gt;39,Age&lt;=49, Level = 2, Sex = 1),'Normative data'!AI6, IF(AND(Age&gt;39,Age&lt;=49, Level = 3, Sex = 1),'Normative data'!AJ6, IF(AND(Age&gt;39,Age&lt;=49, Level = 4, Sex = 1),'Normative data'!AK6, IF(AND(Age&gt;49,Age&lt;=59, Level = 1, Sex = 1),'Normative data'!AL6,  IF(AND(Age&gt;49,Age&lt;=59, Level = 2, Sex = 1),'Normative data'!AM6, IF(AND(Age&gt;49,Age&lt;=59, Level = 3, Sex = 1),'Normative data'!AN6, IF(AND(Age&gt;49,Age&lt;=59, Level = 4, Sex = 1),'Normative data'!AO6, IF(AND(Age&gt;59,Age&lt;=69, Level = 1, Sex = 1),'Normative data'!AP6,  IF(AND(Age&gt;59,Age&lt;=69, Level = 2, Sex = 1),'Normative data'!AQ6, IF(AND(Age&gt;59,Age&lt;=69, Level = 3, Sex = 1),'Normative data'!AR6, IF(AND(Age&gt;59,Age&lt;=69, Level = 4, Sex = 1),'Normative data'!AS6,  IF(AND(Age&gt;=70, Level = 1, Sex = 1), 'Normative data'!AT6, IF(AND(Age&gt;=70, Level = 2, Sex = 1), 'Normative data'!AU6, IF(AND(Age&gt;=70, Level = 3, Sex = 1), 'Normative data'!AV6,IF(AND(Age&gt;=70, Level = 4, Sex = 1), 'Normative data'!AW6,
))))))))))))))))))))))))))))))))))))))))))))))))</f>
        <v>0</v>
      </c>
      <c r="C32" s="23">
        <v>5</v>
      </c>
      <c r="D32" s="44">
        <f>IF(AND(Age&gt;=18,Age&lt;=29,Level=1,Sex= 0),'Normative data'!B19,IF(AND(Age&gt;=18,Age&lt;=29,Level=2, Sex=0),'Normative data'!C19,IF(AND(Age&gt;=18,Age&lt;=29,Level=3,Sex=0),'Normative data'!D19,IF(AND(Age&gt;=18,Age&lt;=29,Level=4,Sex=0),'Normative data'!E19,IF(AND(Age&gt;29,Age&lt;=39,Level=1,Sex=0),'Normative data'!F19,IF(AND(Age&gt;29,Age&lt;=39,Level=2,Sex=0),'Normative data'!G19,IF(AND(Age&gt;29,Age&lt;=39,Level=3,Sex=0),'Normative data'!H19,IF(AND(Age&gt;29,Age&lt;=39,Level=4,Sex=0),'Normative data'!I19,IF(AND(Age&gt;39,Age&lt;=49,Level=1,Sex=0),'Normative data'!J19,IF(AND(Age&gt;39,Age&lt;=49,Level=2,Sex=0),'Normative data'!K19,IF(AND(Age&gt;39,Age&lt;=49,Level=3,Sex=0),'Normative data'!L19,IF(AND(Age&gt;39,Age&lt;=49,Level=4,Sex=0),'Normative data'!M19,IF(AND(Age&gt;49,Age&lt;=59,Level=1,Sex=0),'Normative data'!N19,IF(AND(Age&gt;49,Age&lt;=59,Level=2,Sex=0),'Normative data'!O19,IF(AND(Age&gt;49,Age&lt;=59,Level=3,Sex=0),'Normative data'!P19,IF(AND(Age&gt;49,Age&lt;=59,Level=4,Sex=0),'Normative data'!Q19,IF(AND(Age&gt;59,Age&lt;=69,Level=1,Sex=0),'Normative data'!R19,IF(AND(Age&gt;59,Age&lt;=69,Level=2,Sex=0),'Normative data'!S19,IF(AND(Age&gt;59,Age&lt;=69,Level=3,Sex=0),'Normative data'!T19,IF(AND(Age&gt;59,Age&lt;=69,Level=4,Sex=0),'Normative data'!U19,IF(AND(Age&gt;=70,Level=1,Sex=0),'Normative data'!V19,IF(AND(Age&gt;=70,Level=2,Sex=0),'Normative data'!W19,IF(AND(Age&gt;=70, Level = 3, Sex= 0), 'Normative data'!X19,  IF(AND(Age&gt;=70, Level = 4, Sex = 0), 'Normative data'!Y19, IF(AND(Age&gt;=18,Age&lt;=29,Level=1, Sex= 1),'Normative data'!Z19, IF(AND(Age&gt;=18,Age&lt;=29,Level=2, Sex= 1),'Normative data'!AA19, IF(AND(Age&gt;=18,Age&lt;=29,Level=3, Sex = 1),'Normative data'!AB19, IF(AND(Age&gt;=18,Age&lt;=29,Level=4, Sex = 1),'Normative data'!AC19, IF(AND(Age&gt;29,Age&lt;=39,Level = 1, Sex = 1),'Normative data'!AD19,  IF(AND(Age&gt;29,Age&lt;=39,Level = 2, Sex = 1),'Normative data'!AE19, IF(AND(Age&gt;29,Age&lt;=39,Level = 3, Sex = 1),'Normative data'!AF19, IF(AND(Age&gt;29,Age&lt;=39,Level = 4, Sex = 1),'Normative data'!AG19, IF(AND(Age&gt;39,Age&lt;=49, Level = 1, Sex = 1),'Normative data'!AH19, IF(AND(Age&gt;39,Age&lt;=49, Level = 2, Sex = 1),'Normative data'!AI19, IF(AND(Age&gt;39,Age&lt;=49, Level = 3, Sex = 1),'Normative data'!AJ19, IF(AND(Age&gt;39,Age&lt;=49, Level = 4, Sex = 1),'Normative data'!AK19, IF(AND(Age&gt;49,Age&lt;=59, Level = 1, Sex = 1),'Normative data'!AL19,  IF(AND(Age&gt;49,Age&lt;=59, Level = 2, Sex = 1),'Normative data'!AM19, IF(AND(Age&gt;49,Age&lt;=59, Level = 3, Sex = 1),'Normative data'!AN19, IF(AND(Age&gt;49,Age&lt;=59, Level = 4, Sex = 1),'Normative data'!AO19, IF(AND(Age&gt;59,Age&lt;=69, Level = 1, Sex = 1),'Normative data'!AP19,  IF(AND(Age&gt;59,Age&lt;=69, Level = 2, Sex = 1),'Normative data'!AQ19, IF(AND(Age&gt;59,Age&lt;=69, Level = 3, Sex = 1),'Normative data'!AR19, IF(AND(Age&gt;59,Age&lt;=69, Level = 4, Sex = 1),'Normative data'!AS19,  IF(AND(Age&gt;=70, Level = 1, Sex = 1), 'Normative data'!AT19, IF(AND(Age&gt;=70, Level = 2, Sex = 1), 'Normative data'!AU19, IF(AND(Age&gt;=70, Level = 3, Sex = 1), 'Normative data'!AV19,IF(AND(Age&gt;=70, Level = 4, Sex = 1), 'Normative data'!AW19,
))))))))))))))))))))))))))))))))))))))))))))))))</f>
        <v>0</v>
      </c>
      <c r="E32" s="23">
        <v>5</v>
      </c>
      <c r="F32" s="44">
        <f>IF(AND(Age&gt;=18,Age&lt;=29,Level=1,Sex= 0),'Normative data'!B32,IF(AND(Age&gt;=18,Age&lt;=29,Level=2, Sex=0),'Normative data'!C32,IF(AND(Age&gt;=18,Age&lt;=29,Level=3,Sex=0),'Normative data'!D32,IF(AND(Age&gt;=18,Age&lt;=29,Level=4,Sex=0),'Normative data'!E32,IF(AND(Age&gt;29,Age&lt;=39,Level=1,Sex=0),'Normative data'!F32,IF(AND(Age&gt;29,Age&lt;=39,Level=2,Sex=0),'Normative data'!G32,IF(AND(Age&gt;29,Age&lt;=39,Level=3,Sex=0),'Normative data'!H32,IF(AND(Age&gt;29,Age&lt;=39,Level=4,Sex=0),'Normative data'!I32,IF(AND(Age&gt;39,Age&lt;=49,Level=1,Sex=0),'Normative data'!J32,IF(AND(Age&gt;39,Age&lt;=49,Level=2,Sex=0),'Normative data'!K32,IF(AND(Age&gt;39,Age&lt;=49,Level=3,Sex=0),'Normative data'!L32,IF(AND(Age&gt;39,Age&lt;=49,Level=4,Sex=0),'Normative data'!M32,IF(AND(Age&gt;49,Age&lt;=59,Level=1,Sex=0),'Normative data'!N32,IF(AND(Age&gt;49,Age&lt;=59,Level=2,Sex=0),'Normative data'!O32,IF(AND(Age&gt;49,Age&lt;=59,Level=3,Sex=0),'Normative data'!P32,IF(AND(Age&gt;49,Age&lt;=59,Level=4,Sex=0),'Normative data'!Q32,IF(AND(Age&gt;59,Age&lt;=69,Level=1,Sex=0),'Normative data'!R32,IF(AND(Age&gt;59,Age&lt;=69,Level=2,Sex=0),'Normative data'!S32,IF(AND(Age&gt;59,Age&lt;=69,Level=3,Sex=0),'Normative data'!T32,IF(AND(Age&gt;59,Age&lt;=69,Level=4,Sex=0),'Normative data'!U32,IF(AND(Age&gt;=70,Level=1,Sex=0),'Normative data'!V32,IF(AND(Age&gt;=70,Level=2,Sex=0),'Normative data'!W32,IF(AND(Age&gt;=70, Level = 3, Sex= 0), 'Normative data'!X32,  IF(AND(Age&gt;=70, Level = 4, Sex = 0), 'Normative data'!Y32, IF(AND(Age&gt;=18,Age&lt;=29,Level=1, Sex= 1),'Normative data'!Z32, IF(AND(Age&gt;=18,Age&lt;=29,Level=2, Sex= 1),'Normative data'!AA32, IF(AND(Age&gt;=18,Age&lt;=29,Level=3, Sex = 1),'Normative data'!AB32, IF(AND(Age&gt;=18,Age&lt;=29,Level=4, Sex = 1),'Normative data'!AC32, IF(AND(Age&gt;29,Age&lt;=39,Level = 1, Sex = 1),'Normative data'!AD32,  IF(AND(Age&gt;29,Age&lt;=39,Level = 2, Sex = 1),'Normative data'!AE32, IF(AND(Age&gt;29,Age&lt;=39,Level = 3, Sex = 1),'Normative data'!AF32, IF(AND(Age&gt;29,Age&lt;=39,Level = 4, Sex = 1),'Normative data'!AG32, IF(AND(Age&gt;39,Age&lt;=49, Level = 1, Sex = 1),'Normative data'!AH32, IF(AND(Age&gt;39,Age&lt;=49, Level = 2, Sex = 1),'Normative data'!AI32, IF(AND(Age&gt;39,Age&lt;=49, Level = 3, Sex = 1),'Normative data'!AJ32, IF(AND(Age&gt;39,Age&lt;=49, Level = 4, Sex = 1),'Normative data'!AK32, IF(AND(Age&gt;49,Age&lt;=59, Level = 1, Sex = 1),'Normative data'!AL32,  IF(AND(Age&gt;49,Age&lt;=59, Level = 2, Sex = 1),'Normative data'!AM32, IF(AND(Age&gt;49,Age&lt;=59, Level = 3, Sex = 1),'Normative data'!AN32, IF(AND(Age&gt;49,Age&lt;=59, Level = 4, Sex = 1),'Normative data'!AO32, IF(AND(Age&gt;59,Age&lt;=69, Level = 1, Sex = 1),'Normative data'!AP32,  IF(AND(Age&gt;59,Age&lt;=69, Level = 2, Sex = 1),'Normative data'!AQ32, IF(AND(Age&gt;59,Age&lt;=69, Level = 3, Sex = 1),'Normative data'!AR32, IF(AND(Age&gt;59,Age&lt;=69, Level = 4, Sex = 1),'Normative data'!AS32,  IF(AND(Age&gt;=70, Level = 1, Sex = 1), 'Normative data'!AT32, IF(AND(Age&gt;=70, Level = 2, Sex = 1), 'Normative data'!AU32, IF(AND(Age&gt;=70, Level = 3, Sex = 1), 'Normative data'!AV32,IF(AND(Age&gt;=70, Level = 4, Sex = 1), 'Normative data'!AW32,
))))))))))))))))))))))))))))))))))))))))))))))))</f>
        <v>0</v>
      </c>
      <c r="G32" s="23">
        <v>5</v>
      </c>
      <c r="H32" s="44">
        <f>IF(AND(Age&gt;=18,Age&lt;=29,Level=1,Sex= 0),'Normative data'!B45,IF(AND(Age&gt;=18,Age&lt;=29,Level=2, Sex=0),'Normative data'!C45,IF(AND(Age&gt;=18,Age&lt;=29,Level=3,Sex=0),'Normative data'!D45,IF(AND(Age&gt;=18,Age&lt;=29,Level=4,Sex=0),'Normative data'!E45,IF(AND(Age&gt;29,Age&lt;=39,Level=1,Sex=0),'Normative data'!F45,IF(AND(Age&gt;29,Age&lt;=39,Level=2,Sex=0),'Normative data'!G45,IF(AND(Age&gt;29,Age&lt;=39,Level=3,Sex=0),'Normative data'!H45,IF(AND(Age&gt;29,Age&lt;=39,Level=4,Sex=0),'Normative data'!I45,IF(AND(Age&gt;39,Age&lt;=49,Level=1,Sex=0),'Normative data'!J45,IF(AND(Age&gt;39,Age&lt;=49,Level=2,Sex=0),'Normative data'!K45,IF(AND(Age&gt;39,Age&lt;=49,Level=3,Sex=0),'Normative data'!L45,IF(AND(Age&gt;39,Age&lt;=49,Level=4,Sex=0),'Normative data'!M45,IF(AND(Age&gt;49,Age&lt;=59,Level=1,Sex=0),'Normative data'!N45,IF(AND(Age&gt;49,Age&lt;=59,Level=2,Sex=0),'Normative data'!O45,IF(AND(Age&gt;49,Age&lt;=59,Level=3,Sex=0),'Normative data'!P45,IF(AND(Age&gt;49,Age&lt;=59,Level=4,Sex=0),'Normative data'!Q45,IF(AND(Age&gt;59,Age&lt;=69,Level=1,Sex=0),'Normative data'!R45,IF(AND(Age&gt;59,Age&lt;=69,Level=2,Sex=0),'Normative data'!S45,IF(AND(Age&gt;59,Age&lt;=69,Level=3,Sex=0),'Normative data'!T45,IF(AND(Age&gt;59,Age&lt;=69,Level=4,Sex=0),'Normative data'!U45,IF(AND(Age&gt;=70,Level=1,Sex=0),'Normative data'!V45,IF(AND(Age&gt;=70,Level=2,Sex=0),'Normative data'!W45,IF(AND(Age&gt;=70, Level = 3, Sex= 0), 'Normative data'!X45,  IF(AND(Age&gt;=70, Level = 4, Sex = 0), 'Normative data'!Y45, IF(AND(Age&gt;=18,Age&lt;=29,Level=1, Sex= 1),'Normative data'!Z45, IF(AND(Age&gt;=18,Age&lt;=29,Level=2, Sex= 1),'Normative data'!AA45, IF(AND(Age&gt;=18,Age&lt;=29,Level=3, Sex = 1),'Normative data'!AB45, IF(AND(Age&gt;=18,Age&lt;=29,Level=4, Sex = 1),'Normative data'!AC45, IF(AND(Age&gt;29,Age&lt;=39,Level = 1, Sex = 1),'Normative data'!AD45,  IF(AND(Age&gt;29,Age&lt;=39,Level = 2, Sex = 1),'Normative data'!AE45, IF(AND(Age&gt;29,Age&lt;=39,Level = 3, Sex = 1),'Normative data'!AF45, IF(AND(Age&gt;29,Age&lt;=39,Level = 4, Sex = 1),'Normative data'!AG45, IF(AND(Age&gt;39,Age&lt;=49, Level = 1, Sex = 1),'Normative data'!AH45, IF(AND(Age&gt;39,Age&lt;=49, Level = 2, Sex = 1),'Normative data'!AI45, IF(AND(Age&gt;39,Age&lt;=49, Level = 3, Sex = 1),'Normative data'!AJ45, IF(AND(Age&gt;39,Age&lt;=49, Level = 4, Sex = 1),'Normative data'!AK45, IF(AND(Age&gt;49,Age&lt;=59, Level = 1, Sex = 1),'Normative data'!AL45,  IF(AND(Age&gt;49,Age&lt;=59, Level = 2, Sex = 1),'Normative data'!AM45, IF(AND(Age&gt;49,Age&lt;=59, Level = 3, Sex = 1),'Normative data'!AN45, IF(AND(Age&gt;49,Age&lt;=59, Level = 4, Sex = 1),'Normative data'!AO45, IF(AND(Age&gt;59,Age&lt;=69, Level = 1, Sex = 1),'Normative data'!AP45,  IF(AND(Age&gt;59,Age&lt;=69, Level = 2, Sex = 1),'Normative data'!AQ45, IF(AND(Age&gt;59,Age&lt;=69, Level = 3, Sex = 1),'Normative data'!AR45, IF(AND(Age&gt;59,Age&lt;=69, Level = 4, Sex = 1),'Normative data'!AS45,  IF(AND(Age&gt;=70, Level = 1, Sex = 1), 'Normative data'!AT45, IF(AND(Age&gt;=70, Level = 2, Sex = 1), 'Normative data'!AU45, IF(AND(Age&gt;=70, Level = 3, Sex = 1), 'Normative data'!AV45,IF(AND(Age&gt;=70, Level = 4, Sex = 1), 'Normative data'!AW45,
))))))))))))))))))))))))))))))))))))))))))))))))</f>
        <v>0</v>
      </c>
      <c r="I32" s="23">
        <v>5</v>
      </c>
      <c r="J32" s="44">
        <f>IF(AND(Age&gt;=18,Age&lt;=29,Level=1,Sex= 0),'Normative data'!B58,IF(AND(Age&gt;=18,Age&lt;=29,Level=2, Sex=0),'Normative data'!C58,IF(AND(Age&gt;=18,Age&lt;=29,Level=3,Sex=0),'Normative data'!D58,IF(AND(Age&gt;=18,Age&lt;=29,Level=4,Sex=0),'Normative data'!E58,IF(AND(Age&gt;29,Age&lt;=39,Level=1,Sex=0),'Normative data'!F58,IF(AND(Age&gt;29,Age&lt;=39,Level=2,Sex=0),'Normative data'!G58,IF(AND(Age&gt;29,Age&lt;=39,Level=3,Sex=0),'Normative data'!H58,IF(AND(Age&gt;29,Age&lt;=39,Level=4,Sex=0),'Normative data'!I58,IF(AND(Age&gt;39,Age&lt;=49,Level=1,Sex=0),'Normative data'!J58,IF(AND(Age&gt;39,Age&lt;=49,Level=2,Sex=0),'Normative data'!K58,IF(AND(Age&gt;39,Age&lt;=49,Level=3,Sex=0),'Normative data'!L58,IF(AND(Age&gt;39,Age&lt;=49,Level=4,Sex=0),'Normative data'!M58,IF(AND(Age&gt;49,Age&lt;=59,Level=1,Sex=0),'Normative data'!N58,IF(AND(Age&gt;49,Age&lt;=59,Level=2,Sex=0),'Normative data'!O58,IF(AND(Age&gt;49,Age&lt;=59,Level=3,Sex=0),'Normative data'!P58,IF(AND(Age&gt;49,Age&lt;=59,Level=4,Sex=0),'Normative data'!Q58,IF(AND(Age&gt;59,Age&lt;=69,Level=1,Sex=0),'Normative data'!R58,IF(AND(Age&gt;59,Age&lt;=69,Level=2,Sex=0),'Normative data'!S58,IF(AND(Age&gt;59,Age&lt;=69,Level=3,Sex=0),'Normative data'!T58,IF(AND(Age&gt;59,Age&lt;=69,Level=4,Sex=0),'Normative data'!U58,IF(AND(Age&gt;=70,Level=1,Sex=0),'Normative data'!V58,IF(AND(Age&gt;=70,Level=2,Sex=0),'Normative data'!W58,IF(AND(Age&gt;=70, Level = 3, Sex= 0), 'Normative data'!X58,  IF(AND(Age&gt;=70, Level = 4, Sex = 0), 'Normative data'!Y58, IF(AND(Age&gt;=18,Age&lt;=29,Level=1, Sex= 1),'Normative data'!Z58, IF(AND(Age&gt;=18,Age&lt;=29,Level=2, Sex= 1),'Normative data'!AA58, IF(AND(Age&gt;=18,Age&lt;=29,Level=3, Sex = 1),'Normative data'!AB58, IF(AND(Age&gt;=18,Age&lt;=29,Level=4, Sex = 1),'Normative data'!AC58, IF(AND(Age&gt;29,Age&lt;=39,Level = 1, Sex = 1),'Normative data'!AD58,  IF(AND(Age&gt;29,Age&lt;=39,Level = 2, Sex = 1),'Normative data'!AE58, IF(AND(Age&gt;29,Age&lt;=39,Level = 3, Sex = 1),'Normative data'!AF58, IF(AND(Age&gt;29,Age&lt;=39,Level = 4, Sex = 1),'Normative data'!AG58, IF(AND(Age&gt;39,Age&lt;=49, Level = 1, Sex = 1),'Normative data'!AH58, IF(AND(Age&gt;39,Age&lt;=49, Level = 2, Sex = 1),'Normative data'!AI58, IF(AND(Age&gt;39,Age&lt;=49, Level = 3, Sex = 1),'Normative data'!AJ58, IF(AND(Age&gt;39,Age&lt;=49, Level = 4, Sex = 1),'Normative data'!AK58, IF(AND(Age&gt;49,Age&lt;=59, Level = 1, Sex = 1),'Normative data'!AL58,  IF(AND(Age&gt;49,Age&lt;=59, Level = 2, Sex = 1),'Normative data'!AM58, IF(AND(Age&gt;49,Age&lt;=59, Level = 3, Sex = 1),'Normative data'!AN58, IF(AND(Age&gt;49,Age&lt;=59, Level = 4, Sex = 1),'Normative data'!AO58, IF(AND(Age&gt;59,Age&lt;=69, Level = 1, Sex = 1),'Normative data'!AP58,  IF(AND(Age&gt;59,Age&lt;=69, Level = 2, Sex = 1),'Normative data'!AQ58, IF(AND(Age&gt;59,Age&lt;=69, Level = 3, Sex = 1),'Normative data'!AR58, IF(AND(Age&gt;59,Age&lt;=69, Level = 4, Sex = 1),'Normative data'!AS58,  IF(AND(Age&gt;=70, Level = 1, Sex = 1), 'Normative data'!AT58, IF(AND(Age&gt;=70, Level = 2, Sex = 1), 'Normative data'!AU58, IF(AND(Age&gt;=70, Level = 3, Sex = 1), 'Normative data'!AV58,IF(AND(Age&gt;=70, Level = 4, Sex = 1), 'Normative data'!AW58,
))))))))))))))))))))))))))))))))))))))))))))))))</f>
        <v>0</v>
      </c>
      <c r="K32" s="23">
        <v>5</v>
      </c>
      <c r="L32" s="44">
        <f>IF(AND(Age&gt;=18,Age&lt;=29,Level=1,Sex= 0),'Normative data'!B71,IF(AND(Age&gt;=18,Age&lt;=29,Level=2, Sex=0),'Normative data'!C71,IF(AND(Age&gt;=18,Age&lt;=29,Level=3,Sex=0),'Normative data'!D71,IF(AND(Age&gt;=18,Age&lt;=29,Level=4,Sex=0),'Normative data'!E71,IF(AND(Age&gt;29,Age&lt;=39,Level=1,Sex=0),'Normative data'!F71,IF(AND(Age&gt;29,Age&lt;=39,Level=2,Sex=0),'Normative data'!G71,IF(AND(Age&gt;29,Age&lt;=39,Level=3,Sex=0),'Normative data'!H71,IF(AND(Age&gt;29,Age&lt;=39,Level=4,Sex=0),'Normative data'!I71,IF(AND(Age&gt;39,Age&lt;=49,Level=1,Sex=0),'Normative data'!J71,IF(AND(Age&gt;39,Age&lt;=49,Level=2,Sex=0),'Normative data'!K71,IF(AND(Age&gt;39,Age&lt;=49,Level=3,Sex=0),'Normative data'!L71,IF(AND(Age&gt;39,Age&lt;=49,Level=4,Sex=0),'Normative data'!M71,IF(AND(Age&gt;49,Age&lt;=59,Level=1,Sex=0),'Normative data'!N71,IF(AND(Age&gt;49,Age&lt;=59,Level=2,Sex=0),'Normative data'!O71,IF(AND(Age&gt;49,Age&lt;=59,Level=3,Sex=0),'Normative data'!P71,IF(AND(Age&gt;49,Age&lt;=59,Level=4,Sex=0),'Normative data'!Q71,IF(AND(Age&gt;59,Age&lt;=69,Level=1,Sex=0),'Normative data'!R71,IF(AND(Age&gt;59,Age&lt;=69,Level=2,Sex=0),'Normative data'!S71,IF(AND(Age&gt;59,Age&lt;=69,Level=3,Sex=0),'Normative data'!T71,IF(AND(Age&gt;59,Age&lt;=69,Level=4,Sex=0),'Normative data'!U71,IF(AND(Age&gt;=70,Level=1,Sex=0),'Normative data'!V71,IF(AND(Age&gt;=70,Level=2,Sex=0),'Normative data'!W71,IF(AND(Age&gt;=70, Level = 3, Sex= 0), 'Normative data'!X71,  IF(AND(Age&gt;=70, Level = 4, Sex = 0), 'Normative data'!Y71, IF(AND(Age&gt;=18,Age&lt;=29,Level=1, Sex= 1),'Normative data'!Z71, IF(AND(Age&gt;=18,Age&lt;=29,Level=2, Sex= 1),'Normative data'!AA71, IF(AND(Age&gt;=18,Age&lt;=29,Level=3, Sex = 1),'Normative data'!AB71, IF(AND(Age&gt;=18,Age&lt;=29,Level=4, Sex = 1),'Normative data'!AC71, IF(AND(Age&gt;29,Age&lt;=39,Level = 1, Sex = 1),'Normative data'!AD71,  IF(AND(Age&gt;29,Age&lt;=39,Level = 2, Sex = 1),'Normative data'!AE71, IF(AND(Age&gt;29,Age&lt;=39,Level = 3, Sex = 1),'Normative data'!AF71, IF(AND(Age&gt;29,Age&lt;=39,Level = 4, Sex = 1),'Normative data'!AG71, IF(AND(Age&gt;39,Age&lt;=49, Level = 1, Sex = 1),'Normative data'!AH71, IF(AND(Age&gt;39,Age&lt;=49, Level = 2, Sex = 1),'Normative data'!AI71, IF(AND(Age&gt;39,Age&lt;=49, Level = 3, Sex = 1),'Normative data'!AJ71, IF(AND(Age&gt;39,Age&lt;=49, Level = 4, Sex = 1),'Normative data'!AK71, IF(AND(Age&gt;49,Age&lt;=59, Level = 1, Sex = 1),'Normative data'!AL71,  IF(AND(Age&gt;49,Age&lt;=59, Level = 2, Sex = 1),'Normative data'!AM71, IF(AND(Age&gt;49,Age&lt;=59, Level = 3, Sex = 1),'Normative data'!AN71, IF(AND(Age&gt;49,Age&lt;=59, Level = 4, Sex = 1),'Normative data'!AO71, IF(AND(Age&gt;59,Age&lt;=69, Level = 1, Sex = 1),'Normative data'!AP71,  IF(AND(Age&gt;59,Age&lt;=69, Level = 2, Sex = 1),'Normative data'!AQ71, IF(AND(Age&gt;59,Age&lt;=69, Level = 3, Sex = 1),'Normative data'!AR71, IF(AND(Age&gt;59,Age&lt;=69, Level = 4, Sex = 1),'Normative data'!AS71,  IF(AND(Age&gt;=70, Level = 1, Sex = 1), 'Normative data'!AT71, IF(AND(Age&gt;=70, Level = 2, Sex = 1), 'Normative data'!AU71, IF(AND(Age&gt;=70, Level = 3, Sex = 1), 'Normative data'!AV71,IF(AND(Age&gt;=70, Level = 4, Sex = 1), 'Normative data'!AW71,
))))))))))))))))))))))))))))))))))))))))))))))))</f>
        <v>0</v>
      </c>
      <c r="M32" s="23">
        <v>5</v>
      </c>
      <c r="N32" s="44">
        <f>IF(AND(Age&gt;=18,Age&lt;=29,Level=1,Sex= 0),'Normative data'!B84,IF(AND(Age&gt;=18,Age&lt;=29,Level=2, Sex=0),'Normative data'!C84,IF(AND(Age&gt;=18,Age&lt;=29,Level=3,Sex=0),'Normative data'!D84,IF(AND(Age&gt;=18,Age&lt;=29,Level=4,Sex=0),'Normative data'!E84,IF(AND(Age&gt;29,Age&lt;=39,Level=1,Sex=0),'Normative data'!F84,IF(AND(Age&gt;29,Age&lt;=39,Level=2,Sex=0),'Normative data'!G84,IF(AND(Age&gt;29,Age&lt;=39,Level=3,Sex=0),'Normative data'!H84,IF(AND(Age&gt;29,Age&lt;=39,Level=4,Sex=0),'Normative data'!I84,IF(AND(Age&gt;39,Age&lt;=49,Level=1,Sex=0),'Normative data'!J84,IF(AND(Age&gt;39,Age&lt;=49,Level=2,Sex=0),'Normative data'!K84,IF(AND(Age&gt;39,Age&lt;=49,Level=3,Sex=0),'Normative data'!L84,IF(AND(Age&gt;39,Age&lt;=49,Level=4,Sex=0),'Normative data'!M84,IF(AND(Age&gt;49,Age&lt;=59,Level=1,Sex=0),'Normative data'!N84,IF(AND(Age&gt;49,Age&lt;=59,Level=2,Sex=0),'Normative data'!O84,IF(AND(Age&gt;49,Age&lt;=59,Level=3,Sex=0),'Normative data'!P84,IF(AND(Age&gt;49,Age&lt;=59,Level=4,Sex=0),'Normative data'!Q84,IF(AND(Age&gt;59,Age&lt;=69,Level=1,Sex=0),'Normative data'!R84,IF(AND(Age&gt;59,Age&lt;=69,Level=2,Sex=0),'Normative data'!S84,IF(AND(Age&gt;59,Age&lt;=69,Level=3,Sex=0),'Normative data'!T84,IF(AND(Age&gt;59,Age&lt;=69,Level=4,Sex=0),'Normative data'!U84,IF(AND(Age&gt;=70,Level=1,Sex=0),'Normative data'!V84,IF(AND(Age&gt;=70,Level=2,Sex=0),'Normative data'!W84,IF(AND(Age&gt;=70, Level = 3, Sex= 0), 'Normative data'!X84,  IF(AND(Age&gt;=70, Level = 4, Sex = 0), 'Normative data'!Y84, IF(AND(Age&gt;=18,Age&lt;=29,Level=1, Sex= 1),'Normative data'!Z84, IF(AND(Age&gt;=18,Age&lt;=29,Level=2, Sex= 1),'Normative data'!AA84, IF(AND(Age&gt;=18,Age&lt;=29,Level=3, Sex = 1),'Normative data'!AB84, IF(AND(Age&gt;=18,Age&lt;=29,Level=4, Sex = 1),'Normative data'!AC84, IF(AND(Age&gt;29,Age&lt;=39,Level = 1, Sex = 1),'Normative data'!AD84,  IF(AND(Age&gt;29,Age&lt;=39,Level = 2, Sex = 1),'Normative data'!AE84, IF(AND(Age&gt;29,Age&lt;=39,Level = 3, Sex = 1),'Normative data'!AF84, IF(AND(Age&gt;29,Age&lt;=39,Level = 4, Sex = 1),'Normative data'!AG84, IF(AND(Age&gt;39,Age&lt;=49, Level = 1, Sex = 1),'Normative data'!AH84, IF(AND(Age&gt;39,Age&lt;=49, Level = 2, Sex = 1),'Normative data'!AI84, IF(AND(Age&gt;39,Age&lt;=49, Level = 3, Sex = 1),'Normative data'!AJ84, IF(AND(Age&gt;39,Age&lt;=49, Level = 4, Sex = 1),'Normative data'!AK84, IF(AND(Age&gt;49,Age&lt;=59, Level = 1, Sex = 1),'Normative data'!AL84,  IF(AND(Age&gt;49,Age&lt;=59, Level = 2, Sex = 1),'Normative data'!AM84, IF(AND(Age&gt;49,Age&lt;=59, Level = 3, Sex = 1),'Normative data'!AN84, IF(AND(Age&gt;49,Age&lt;=59, Level = 4, Sex = 1),'Normative data'!AO84, IF(AND(Age&gt;59,Age&lt;=69, Level = 1, Sex = 1),'Normative data'!AP84,  IF(AND(Age&gt;59,Age&lt;=69, Level = 2, Sex = 1),'Normative data'!AQ84, IF(AND(Age&gt;59,Age&lt;=69, Level = 3, Sex = 1),'Normative data'!AR84, IF(AND(Age&gt;59,Age&lt;=69, Level = 4, Sex = 1),'Normative data'!AS84,  IF(AND(Age&gt;=70, Level = 1, Sex = 1), 'Normative data'!AT84, IF(AND(Age&gt;=70, Level = 2, Sex = 1), 'Normative data'!AU84, IF(AND(Age&gt;=70, Level = 3, Sex = 1), 'Normative data'!AV84,IF(AND(Age&gt;=70, Level = 4, Sex = 1), 'Normative data'!AW84,
))))))))))))))))))))))))))))))))))))))))))))))))</f>
        <v>0</v>
      </c>
    </row>
    <row r="33" spans="1:15" x14ac:dyDescent="0.25">
      <c r="A33" s="23">
        <v>10</v>
      </c>
      <c r="B33" s="44">
        <f>IF(AND(Age&gt;=18,Age&lt;=29,Level=1,Sex= 0),'Normative data'!B7,IF(AND(Age&gt;=18,Age&lt;=29,Level=2, Sex=0),'Normative data'!C7,IF(AND(Age&gt;=18,Age&lt;=29,Level=3,Sex=0),'Normative data'!D7,IF(AND(Age&gt;=18,Age&lt;=29,Level=4,Sex=0),'Normative data'!E7,IF(AND(Age&gt;29,Age&lt;=39,Level=1,Sex=0),'Normative data'!F7,IF(AND(Age&gt;29,Age&lt;=39,Level=2,Sex=0),'Normative data'!G7,IF(AND(Age&gt;29,Age&lt;=39,Level=3,Sex=0),'Normative data'!H7,IF(AND(Age&gt;29,Age&lt;=39,Level=4,Sex=0),'Normative data'!I7,IF(AND(Age&gt;39,Age&lt;=49,Level=1,Sex=0),'Normative data'!J7,IF(AND(Age&gt;39,Age&lt;=49,Level=2,Sex=0),'Normative data'!K7,IF(AND(Age&gt;39,Age&lt;=49,Level=3,Sex=0),'Normative data'!L7,IF(AND(Age&gt;39,Age&lt;=49,Level=4,Sex=0),'Normative data'!M7,IF(AND(Age&gt;49,Age&lt;=59,Level=1,Sex=0),'Normative data'!N7,IF(AND(Age&gt;49,Age&lt;=59,Level=2,Sex=0),'Normative data'!O7,IF(AND(Age&gt;49,Age&lt;=59,Level=3,Sex=0),'Normative data'!P7,IF(AND(Age&gt;49,Age&lt;=59,Level=4,Sex=0),'Normative data'!Q7,IF(AND(Age&gt;59,Age&lt;=69,Level=1,Sex=0),'Normative data'!R7,IF(AND(Age&gt;59,Age&lt;=69,Level=2,Sex=0),'Normative data'!S7,IF(AND(Age&gt;59,Age&lt;=69,Level=3,Sex=0),'Normative data'!T7,IF(AND(Age&gt;59,Age&lt;=69,Level=4,Sex=0),'Normative data'!U7,IF(AND(Age&gt;=70,Level=1,Sex=0),'Normative data'!V7,IF(AND(Age&gt;=70,Level=2,Sex=0),'Normative data'!W7,IF(AND(Age&gt;=70, Level = 3, Sex= 0), 'Normative data'!X7,  IF(AND(Age&gt;=70, Level = 4, Sex = 0), 'Normative data'!Y7, IF(AND(Age&gt;=18,Age&lt;=29,Level=1, Sex= 1),'Normative data'!Z7, IF(AND(Age&gt;=18,Age&lt;=29,Level=2, Sex= 1),'Normative data'!AA7,
IF(AND(Age&gt;=18,Age&lt;=29,Level=3, Sex = 1),'Normative data'!AB7, IF(AND(Age&gt;=18,Age&lt;=29,Level=4, Sex = 1),'Normative data'!AC7, IF(AND(Age&gt;29,Age&lt;=39,Level = 1, Sex = 1),'Normative data'!AD7,  IF(AND(Age&gt;29,Age&lt;=39,Level = 2, Sex = 1),'Normative data'!AE7, IF(AND(Age&gt;29,Age&lt;=39,Level = 3, Sex = 1),'Normative data'!AF7, IF(AND(Age&gt;29,Age&lt;=39,Level = 4, Sex = 1),'Normative data'!AG7, IF(AND(Age&gt;39,Age&lt;=49, Level = 1, Sex = 1),'Normative data'!AH7, IF(AND(Age&gt;39,Age&lt;=49, Level = 2, Sex = 1),'Normative data'!AI7, IF(AND(Age&gt;39,Age&lt;=49, Level = 3, Sex = 1),'Normative data'!AJ7, IF(AND(Age&gt;39,Age&lt;=49, Level = 4, Sex = 1),'Normative data'!AK7, IF(AND(Age&gt;49,Age&lt;=59, Level = 1, Sex = 1),'Normative data'!AL7,  IF(AND(Age&gt;49,Age&lt;=59, Level = 2, Sex = 1),'Normative data'!AM7, IF(AND(Age&gt;49,Age&lt;=59, Level = 3, Sex = 1),'Normative data'!AN7, IF(AND(Age&gt;49,Age&lt;=59, Level = 4, Sex = 1),'Normative data'!AO7, IF(AND(Age&gt;59,Age&lt;=69, Level = 1, Sex = 1),'Normative data'!AP7,  IF(AND(Age&gt;59,Age&lt;=69, Level = 2, Sex = 1),'Normative data'!AQ7, IF(AND(Age&gt;59,Age&lt;=69, Level = 3, Sex = 1),'Normative data'!AR7, IF(AND(Age&gt;59,Age&lt;=69, Level = 4, Sex = 1),'Normative data'!AS7,  IF(AND(Age&gt;=70, Level = 1, Sex = 1), 'Normative data'!AT7, IF(AND(Age&gt;=70, Level = 2, Sex = 1), 'Normative data'!AU7, IF(AND(Age&gt;=70, Level = 3, Sex = 1), 'Normative data'!AV7,IF(AND(Age&gt;=70, Level = 4, Sex = 1), 'Normative data'!AW7,
))))))))))))))))))))))))))))))))))))))))))))))))</f>
        <v>0</v>
      </c>
      <c r="C33" s="23">
        <v>10</v>
      </c>
      <c r="D33" s="44">
        <f>IF(AND(Age&gt;=18,Age&lt;=29,Level=1,Sex= 0),'Normative data'!B20,IF(AND(Age&gt;=18,Age&lt;=29,Level=2, Sex=0),'Normative data'!C20,IF(AND(Age&gt;=18,Age&lt;=29,Level=3,Sex=0),'Normative data'!D20,IF(AND(Age&gt;=18,Age&lt;=29,Level=4,Sex=0),'Normative data'!E20,IF(AND(Age&gt;29,Age&lt;=39,Level=1,Sex=0),'Normative data'!F20,IF(AND(Age&gt;29,Age&lt;=39,Level=2,Sex=0),'Normative data'!G20,IF(AND(Age&gt;29,Age&lt;=39,Level=3,Sex=0),'Normative data'!H20,IF(AND(Age&gt;29,Age&lt;=39,Level=4,Sex=0),'Normative data'!I20,IF(AND(Age&gt;39,Age&lt;=49,Level=1,Sex=0),'Normative data'!J20,IF(AND(Age&gt;39,Age&lt;=49,Level=2,Sex=0),'Normative data'!K20,IF(AND(Age&gt;39,Age&lt;=49,Level=3,Sex=0),'Normative data'!L20,IF(AND(Age&gt;39,Age&lt;=49,Level=4,Sex=0),'Normative data'!M20,IF(AND(Age&gt;49,Age&lt;=59,Level=1,Sex=0),'Normative data'!N20,IF(AND(Age&gt;49,Age&lt;=59,Level=2,Sex=0),'Normative data'!O20,IF(AND(Age&gt;49,Age&lt;=59,Level=3,Sex=0),'Normative data'!P20,IF(AND(Age&gt;49,Age&lt;=59,Level=4,Sex=0),'Normative data'!Q20,IF(AND(Age&gt;59,Age&lt;=69,Level=1,Sex=0),'Normative data'!R20,IF(AND(Age&gt;59,Age&lt;=69,Level=2,Sex=0),'Normative data'!S20,IF(AND(Age&gt;59,Age&lt;=69,Level=3,Sex=0),'Normative data'!T20,IF(AND(Age&gt;59,Age&lt;=69,Level=4,Sex=0),'Normative data'!U20,IF(AND(Age&gt;=70,Level=1,Sex=0),'Normative data'!V20,IF(AND(Age&gt;=70,Level=2,Sex=0),'Normative data'!W20,IF(AND(Age&gt;=70, Level = 3, Sex= 0), 'Normative data'!X20,  IF(AND(Age&gt;=70, Level = 4, Sex = 0), 'Normative data'!Y20, IF(AND(Age&gt;=18,Age&lt;=29,Level=1, Sex= 1),'Normative data'!Z20, IF(AND(Age&gt;=18,Age&lt;=29,Level=2, Sex= 1),'Normative data'!AA20, IF(AND(Age&gt;=18,Age&lt;=29,Level=3, Sex = 1),'Normative data'!AB20, IF(AND(Age&gt;=18,Age&lt;=29,Level=4, Sex = 1),'Normative data'!AC20, IF(AND(Age&gt;29,Age&lt;=39,Level = 1, Sex = 1),'Normative data'!AD20,  IF(AND(Age&gt;29,Age&lt;=39,Level = 2, Sex = 1),'Normative data'!AE20, IF(AND(Age&gt;29,Age&lt;=39,Level = 3, Sex = 1),'Normative data'!AF20, IF(AND(Age&gt;29,Age&lt;=39,Level = 4, Sex = 1),'Normative data'!AG20, IF(AND(Age&gt;39,Age&lt;=49, Level = 1, Sex = 1),'Normative data'!AH20, IF(AND(Age&gt;39,Age&lt;=49, Level = 2, Sex = 1),'Normative data'!AI20, IF(AND(Age&gt;39,Age&lt;=49, Level = 3, Sex = 1),'Normative data'!AJ20, IF(AND(Age&gt;39,Age&lt;=49, Level = 4, Sex = 1),'Normative data'!AK20, IF(AND(Age&gt;49,Age&lt;=59, Level = 1, Sex = 1),'Normative data'!AL20,  IF(AND(Age&gt;49,Age&lt;=59, Level = 2, Sex = 1),'Normative data'!AM20, IF(AND(Age&gt;49,Age&lt;=59, Level = 3, Sex = 1),'Normative data'!AN20, IF(AND(Age&gt;49,Age&lt;=59, Level = 4, Sex = 1),'Normative data'!AO20, IF(AND(Age&gt;59,Age&lt;=69, Level = 1, Sex = 1),'Normative data'!AP20,  IF(AND(Age&gt;59,Age&lt;=69, Level = 2, Sex = 1),'Normative data'!AQ20, IF(AND(Age&gt;59,Age&lt;=69, Level = 3, Sex = 1),'Normative data'!AR20, IF(AND(Age&gt;59,Age&lt;=69, Level = 4, Sex = 1),'Normative data'!AS20,  IF(AND(Age&gt;=70, Level = 1, Sex = 1), 'Normative data'!AT20, IF(AND(Age&gt;=70, Level = 2, Sex = 1), 'Normative data'!AU20, IF(AND(Age&gt;=70, Level = 3, Sex = 1), 'Normative data'!AV20,IF(AND(Age&gt;=70, Level = 4, Sex = 1), 'Normative data'!AW20,
))))))))))))))))))))))))))))))))))))))))))))))))</f>
        <v>0</v>
      </c>
      <c r="E33" s="23">
        <v>10</v>
      </c>
      <c r="F33" s="44">
        <f>IF(AND(Age&gt;=18,Age&lt;=29,Level=1,Sex= 0),'Normative data'!B33,IF(AND(Age&gt;=18,Age&lt;=29,Level=2, Sex=0),'Normative data'!C33,IF(AND(Age&gt;=18,Age&lt;=29,Level=3,Sex=0),'Normative data'!D33,IF(AND(Age&gt;=18,Age&lt;=29,Level=4,Sex=0),'Normative data'!E33,IF(AND(Age&gt;29,Age&lt;=39,Level=1,Sex=0),'Normative data'!F33,IF(AND(Age&gt;29,Age&lt;=39,Level=2,Sex=0),'Normative data'!G33,IF(AND(Age&gt;29,Age&lt;=39,Level=3,Sex=0),'Normative data'!H33,IF(AND(Age&gt;29,Age&lt;=39,Level=4,Sex=0),'Normative data'!I33,IF(AND(Age&gt;39,Age&lt;=49,Level=1,Sex=0),'Normative data'!J33,IF(AND(Age&gt;39,Age&lt;=49,Level=2,Sex=0),'Normative data'!K33,IF(AND(Age&gt;39,Age&lt;=49,Level=3,Sex=0),'Normative data'!L33,IF(AND(Age&gt;39,Age&lt;=49,Level=4,Sex=0),'Normative data'!M33,IF(AND(Age&gt;49,Age&lt;=59,Level=1,Sex=0),'Normative data'!N33,IF(AND(Age&gt;49,Age&lt;=59,Level=2,Sex=0),'Normative data'!O33,IF(AND(Age&gt;49,Age&lt;=59,Level=3,Sex=0),'Normative data'!P33,IF(AND(Age&gt;49,Age&lt;=59,Level=4,Sex=0),'Normative data'!Q33,IF(AND(Age&gt;59,Age&lt;=69,Level=1,Sex=0),'Normative data'!R33,IF(AND(Age&gt;59,Age&lt;=69,Level=2,Sex=0),'Normative data'!S33,IF(AND(Age&gt;59,Age&lt;=69,Level=3,Sex=0),'Normative data'!T33,IF(AND(Age&gt;59,Age&lt;=69,Level=4,Sex=0),'Normative data'!U33,IF(AND(Age&gt;=70,Level=1,Sex=0),'Normative data'!V33,IF(AND(Age&gt;=70,Level=2,Sex=0),'Normative data'!W33,IF(AND(Age&gt;=70, Level = 3, Sex= 0), 'Normative data'!X33,  IF(AND(Age&gt;=70, Level = 4, Sex = 0), 'Normative data'!Y33, IF(AND(Age&gt;=18,Age&lt;=29,Level=1, Sex= 1),'Normative data'!Z33, IF(AND(Age&gt;=18,Age&lt;=29,Level=2, Sex= 1),'Normative data'!AA33, IF(AND(Age&gt;=18,Age&lt;=29,Level=3, Sex = 1),'Normative data'!AB33, IF(AND(Age&gt;=18,Age&lt;=29,Level=4, Sex = 1),'Normative data'!AC33, IF(AND(Age&gt;29,Age&lt;=39,Level = 1, Sex = 1),'Normative data'!AD33,  IF(AND(Age&gt;29,Age&lt;=39,Level = 2, Sex = 1),'Normative data'!AE33, IF(AND(Age&gt;29,Age&lt;=39,Level = 3, Sex = 1),'Normative data'!AF33, IF(AND(Age&gt;29,Age&lt;=39,Level = 4, Sex = 1),'Normative data'!AG33, IF(AND(Age&gt;39,Age&lt;=49, Level = 1, Sex = 1),'Normative data'!AH33, IF(AND(Age&gt;39,Age&lt;=49, Level = 2, Sex = 1),'Normative data'!AI33, IF(AND(Age&gt;39,Age&lt;=49, Level = 3, Sex = 1),'Normative data'!AJ33, IF(AND(Age&gt;39,Age&lt;=49, Level = 4, Sex = 1),'Normative data'!AK33, IF(AND(Age&gt;49,Age&lt;=59, Level = 1, Sex = 1),'Normative data'!AL33,  IF(AND(Age&gt;49,Age&lt;=59, Level = 2, Sex = 1),'Normative data'!AM33, IF(AND(Age&gt;49,Age&lt;=59, Level = 3, Sex = 1),'Normative data'!AN33, IF(AND(Age&gt;49,Age&lt;=59, Level = 4, Sex = 1),'Normative data'!AO33, IF(AND(Age&gt;59,Age&lt;=69, Level = 1, Sex = 1),'Normative data'!AP33,  IF(AND(Age&gt;59,Age&lt;=69, Level = 2, Sex = 1),'Normative data'!AQ33, IF(AND(Age&gt;59,Age&lt;=69, Level = 3, Sex = 1),'Normative data'!AR33, IF(AND(Age&gt;59,Age&lt;=69, Level = 4, Sex = 1),'Normative data'!AS33,  IF(AND(Age&gt;=70, Level = 1, Sex = 1), 'Normative data'!AT33, IF(AND(Age&gt;=70, Level = 2, Sex = 1), 'Normative data'!AU33, IF(AND(Age&gt;=70, Level = 3, Sex = 1), 'Normative data'!AV33,IF(AND(Age&gt;=70, Level = 4, Sex = 1), 'Normative data'!AW33,
))))))))))))))))))))))))))))))))))))))))))))))))</f>
        <v>0</v>
      </c>
      <c r="G33" s="23">
        <v>10</v>
      </c>
      <c r="H33" s="44">
        <f>IF(AND(Age&gt;=18,Age&lt;=29,Level=1,Sex= 0),'Normative data'!B46,IF(AND(Age&gt;=18,Age&lt;=29,Level=2, Sex=0),'Normative data'!C46,IF(AND(Age&gt;=18,Age&lt;=29,Level=3,Sex=0),'Normative data'!D46,IF(AND(Age&gt;=18,Age&lt;=29,Level=4,Sex=0),'Normative data'!E46,IF(AND(Age&gt;29,Age&lt;=39,Level=1,Sex=0),'Normative data'!F46,IF(AND(Age&gt;29,Age&lt;=39,Level=2,Sex=0),'Normative data'!G46,IF(AND(Age&gt;29,Age&lt;=39,Level=3,Sex=0),'Normative data'!H46,IF(AND(Age&gt;29,Age&lt;=39,Level=4,Sex=0),'Normative data'!I46,IF(AND(Age&gt;39,Age&lt;=49,Level=1,Sex=0),'Normative data'!J46,IF(AND(Age&gt;39,Age&lt;=49,Level=2,Sex=0),'Normative data'!K46,IF(AND(Age&gt;39,Age&lt;=49,Level=3,Sex=0),'Normative data'!L46,IF(AND(Age&gt;39,Age&lt;=49,Level=4,Sex=0),'Normative data'!M46,IF(AND(Age&gt;49,Age&lt;=59,Level=1,Sex=0),'Normative data'!N46,IF(AND(Age&gt;49,Age&lt;=59,Level=2,Sex=0),'Normative data'!O46,IF(AND(Age&gt;49,Age&lt;=59,Level=3,Sex=0),'Normative data'!P46,IF(AND(Age&gt;49,Age&lt;=59,Level=4,Sex=0),'Normative data'!Q46,IF(AND(Age&gt;59,Age&lt;=69,Level=1,Sex=0),'Normative data'!R46,IF(AND(Age&gt;59,Age&lt;=69,Level=2,Sex=0),'Normative data'!S46,IF(AND(Age&gt;59,Age&lt;=69,Level=3,Sex=0),'Normative data'!T46,IF(AND(Age&gt;59,Age&lt;=69,Level=4,Sex=0),'Normative data'!U46,IF(AND(Age&gt;=70,Level=1,Sex=0),'Normative data'!V46,IF(AND(Age&gt;=70,Level=2,Sex=0),'Normative data'!W46,IF(AND(Age&gt;=70, Level = 3, Sex= 0), 'Normative data'!X46,  IF(AND(Age&gt;=70, Level = 4, Sex = 0), 'Normative data'!Y46, IF(AND(Age&gt;=18,Age&lt;=29,Level=1, Sex= 1),'Normative data'!Z46, IF(AND(Age&gt;=18,Age&lt;=29,Level=2, Sex= 1),'Normative data'!AA46, IF(AND(Age&gt;=18,Age&lt;=29,Level=3, Sex = 1),'Normative data'!AB46, IF(AND(Age&gt;=18,Age&lt;=29,Level=4, Sex = 1),'Normative data'!AC46, IF(AND(Age&gt;29,Age&lt;=39,Level = 1, Sex = 1),'Normative data'!AD46,  IF(AND(Age&gt;29,Age&lt;=39,Level = 2, Sex = 1),'Normative data'!AE46, IF(AND(Age&gt;29,Age&lt;=39,Level = 3, Sex = 1),'Normative data'!AF46, IF(AND(Age&gt;29,Age&lt;=39,Level = 4, Sex = 1),'Normative data'!AG46, IF(AND(Age&gt;39,Age&lt;=49, Level = 1, Sex = 1),'Normative data'!AH46, IF(AND(Age&gt;39,Age&lt;=49, Level = 2, Sex = 1),'Normative data'!AI46, IF(AND(Age&gt;39,Age&lt;=49, Level = 3, Sex = 1),'Normative data'!AJ46, IF(AND(Age&gt;39,Age&lt;=49, Level = 4, Sex = 1),'Normative data'!AK46, IF(AND(Age&gt;49,Age&lt;=59, Level = 1, Sex = 1),'Normative data'!AL46,  IF(AND(Age&gt;49,Age&lt;=59, Level = 2, Sex = 1),'Normative data'!AM46, IF(AND(Age&gt;49,Age&lt;=59, Level = 3, Sex = 1),'Normative data'!AN46, IF(AND(Age&gt;49,Age&lt;=59, Level = 4, Sex = 1),'Normative data'!AO46, IF(AND(Age&gt;59,Age&lt;=69, Level = 1, Sex = 1),'Normative data'!AP46,  IF(AND(Age&gt;59,Age&lt;=69, Level = 2, Sex = 1),'Normative data'!AQ46, IF(AND(Age&gt;59,Age&lt;=69, Level = 3, Sex = 1),'Normative data'!AR46, IF(AND(Age&gt;59,Age&lt;=69, Level = 4, Sex = 1),'Normative data'!AS46,  IF(AND(Age&gt;=70, Level = 1, Sex = 1), 'Normative data'!AT46, IF(AND(Age&gt;=70, Level = 2, Sex = 1), 'Normative data'!AU46, IF(AND(Age&gt;=70, Level = 3, Sex = 1), 'Normative data'!AV46,IF(AND(Age&gt;=70, Level = 4, Sex = 1), 'Normative data'!AW46,
))))))))))))))))))))))))))))))))))))))))))))))))</f>
        <v>0</v>
      </c>
      <c r="I33" s="23">
        <v>10</v>
      </c>
      <c r="J33" s="44">
        <f>IF(AND(Age&gt;=18,Age&lt;=29,Level=1,Sex= 0),'Normative data'!B59,IF(AND(Age&gt;=18,Age&lt;=29,Level=2, Sex=0),'Normative data'!C59,IF(AND(Age&gt;=18,Age&lt;=29,Level=3,Sex=0),'Normative data'!D59,IF(AND(Age&gt;=18,Age&lt;=29,Level=4,Sex=0),'Normative data'!E59,IF(AND(Age&gt;29,Age&lt;=39,Level=1,Sex=0),'Normative data'!F59,IF(AND(Age&gt;29,Age&lt;=39,Level=2,Sex=0),'Normative data'!G59,IF(AND(Age&gt;29,Age&lt;=39,Level=3,Sex=0),'Normative data'!H59,IF(AND(Age&gt;29,Age&lt;=39,Level=4,Sex=0),'Normative data'!I59,IF(AND(Age&gt;39,Age&lt;=49,Level=1,Sex=0),'Normative data'!J59,IF(AND(Age&gt;39,Age&lt;=49,Level=2,Sex=0),'Normative data'!K59,IF(AND(Age&gt;39,Age&lt;=49,Level=3,Sex=0),'Normative data'!L59,IF(AND(Age&gt;39,Age&lt;=49,Level=4,Sex=0),'Normative data'!M59,IF(AND(Age&gt;49,Age&lt;=59,Level=1,Sex=0),'Normative data'!N59,IF(AND(Age&gt;49,Age&lt;=59,Level=2,Sex=0),'Normative data'!O59,IF(AND(Age&gt;49,Age&lt;=59,Level=3,Sex=0),'Normative data'!P59,IF(AND(Age&gt;49,Age&lt;=59,Level=4,Sex=0),'Normative data'!Q59,IF(AND(Age&gt;59,Age&lt;=69,Level=1,Sex=0),'Normative data'!R59,IF(AND(Age&gt;59,Age&lt;=69,Level=2,Sex=0),'Normative data'!S59,IF(AND(Age&gt;59,Age&lt;=69,Level=3,Sex=0),'Normative data'!T59,IF(AND(Age&gt;59,Age&lt;=69,Level=4,Sex=0),'Normative data'!U59,IF(AND(Age&gt;=70,Level=1,Sex=0),'Normative data'!V59,IF(AND(Age&gt;=70,Level=2,Sex=0),'Normative data'!W59,IF(AND(Age&gt;=70, Level = 3, Sex= 0), 'Normative data'!X59,  IF(AND(Age&gt;=70, Level = 4, Sex = 0), 'Normative data'!Y59, IF(AND(Age&gt;=18,Age&lt;=29,Level=1, Sex= 1),'Normative data'!Z59, IF(AND(Age&gt;=18,Age&lt;=29,Level=2, Sex= 1),'Normative data'!AA59, IF(AND(Age&gt;=18,Age&lt;=29,Level=3, Sex = 1),'Normative data'!AB59, IF(AND(Age&gt;=18,Age&lt;=29,Level=4, Sex = 1),'Normative data'!AC59, IF(AND(Age&gt;29,Age&lt;=39,Level = 1, Sex = 1),'Normative data'!AD59,  IF(AND(Age&gt;29,Age&lt;=39,Level = 2, Sex = 1),'Normative data'!AE59, IF(AND(Age&gt;29,Age&lt;=39,Level = 3, Sex = 1),'Normative data'!AF59, IF(AND(Age&gt;29,Age&lt;=39,Level = 4, Sex = 1),'Normative data'!AG59, IF(AND(Age&gt;39,Age&lt;=49, Level = 1, Sex = 1),'Normative data'!AH59, IF(AND(Age&gt;39,Age&lt;=49, Level = 2, Sex = 1),'Normative data'!AI59, IF(AND(Age&gt;39,Age&lt;=49, Level = 3, Sex = 1),'Normative data'!AJ59, IF(AND(Age&gt;39,Age&lt;=49, Level = 4, Sex = 1),'Normative data'!AK59, IF(AND(Age&gt;49,Age&lt;=59, Level = 1, Sex = 1),'Normative data'!AL59,  IF(AND(Age&gt;49,Age&lt;=59, Level = 2, Sex = 1),'Normative data'!AM59, IF(AND(Age&gt;49,Age&lt;=59, Level = 3, Sex = 1),'Normative data'!AN59, IF(AND(Age&gt;49,Age&lt;=59, Level = 4, Sex = 1),'Normative data'!AO59, IF(AND(Age&gt;59,Age&lt;=69, Level = 1, Sex = 1),'Normative data'!AP59,  IF(AND(Age&gt;59,Age&lt;=69, Level = 2, Sex = 1),'Normative data'!AQ59, IF(AND(Age&gt;59,Age&lt;=69, Level = 3, Sex = 1),'Normative data'!AR59, IF(AND(Age&gt;59,Age&lt;=69, Level = 4, Sex = 1),'Normative data'!AS59,  IF(AND(Age&gt;=70, Level = 1, Sex = 1), 'Normative data'!AT59, IF(AND(Age&gt;=70, Level = 2, Sex = 1), 'Normative data'!AU59, IF(AND(Age&gt;=70, Level = 3, Sex = 1), 'Normative data'!AV59,IF(AND(Age&gt;=70, Level = 4, Sex = 1), 'Normative data'!AW59,
))))))))))))))))))))))))))))))))))))))))))))))))</f>
        <v>0</v>
      </c>
      <c r="K33" s="23">
        <v>10</v>
      </c>
      <c r="L33" s="44">
        <f>IF(AND(Age&gt;=18,Age&lt;=29,Level=1,Sex= 0),'Normative data'!B72,IF(AND(Age&gt;=18,Age&lt;=29,Level=2, Sex=0),'Normative data'!C72,IF(AND(Age&gt;=18,Age&lt;=29,Level=3,Sex=0),'Normative data'!D72,IF(AND(Age&gt;=18,Age&lt;=29,Level=4,Sex=0),'Normative data'!E72,IF(AND(Age&gt;29,Age&lt;=39,Level=1,Sex=0),'Normative data'!F72,IF(AND(Age&gt;29,Age&lt;=39,Level=2,Sex=0),'Normative data'!G72,IF(AND(Age&gt;29,Age&lt;=39,Level=3,Sex=0),'Normative data'!H72,IF(AND(Age&gt;29,Age&lt;=39,Level=4,Sex=0),'Normative data'!I72,IF(AND(Age&gt;39,Age&lt;=49,Level=1,Sex=0),'Normative data'!J72,IF(AND(Age&gt;39,Age&lt;=49,Level=2,Sex=0),'Normative data'!K72,IF(AND(Age&gt;39,Age&lt;=49,Level=3,Sex=0),'Normative data'!L72,IF(AND(Age&gt;39,Age&lt;=49,Level=4,Sex=0),'Normative data'!M72,IF(AND(Age&gt;49,Age&lt;=59,Level=1,Sex=0),'Normative data'!N72,IF(AND(Age&gt;49,Age&lt;=59,Level=2,Sex=0),'Normative data'!O72,IF(AND(Age&gt;49,Age&lt;=59,Level=3,Sex=0),'Normative data'!P72,IF(AND(Age&gt;49,Age&lt;=59,Level=4,Sex=0),'Normative data'!Q72,IF(AND(Age&gt;59,Age&lt;=69,Level=1,Sex=0),'Normative data'!R72,IF(AND(Age&gt;59,Age&lt;=69,Level=2,Sex=0),'Normative data'!S72,IF(AND(Age&gt;59,Age&lt;=69,Level=3,Sex=0),'Normative data'!T72,IF(AND(Age&gt;59,Age&lt;=69,Level=4,Sex=0),'Normative data'!U72,IF(AND(Age&gt;=70,Level=1,Sex=0),'Normative data'!V72,IF(AND(Age&gt;=70,Level=2,Sex=0),'Normative data'!W72,IF(AND(Age&gt;=70, Level = 3, Sex= 0), 'Normative data'!X72,  IF(AND(Age&gt;=70, Level = 4, Sex = 0), 'Normative data'!Y72, IF(AND(Age&gt;=18,Age&lt;=29,Level=1, Sex= 1),'Normative data'!Z72, IF(AND(Age&gt;=18,Age&lt;=29,Level=2, Sex= 1),'Normative data'!AA72, IF(AND(Age&gt;=18,Age&lt;=29,Level=3, Sex = 1),'Normative data'!AB72, IF(AND(Age&gt;=18,Age&lt;=29,Level=4, Sex = 1),'Normative data'!AC72, IF(AND(Age&gt;29,Age&lt;=39,Level = 1, Sex = 1),'Normative data'!AD72,  IF(AND(Age&gt;29,Age&lt;=39,Level = 2, Sex = 1),'Normative data'!AE72, IF(AND(Age&gt;29,Age&lt;=39,Level = 3, Sex = 1),'Normative data'!AF72, IF(AND(Age&gt;29,Age&lt;=39,Level = 4, Sex = 1),'Normative data'!AG72, IF(AND(Age&gt;39,Age&lt;=49, Level = 1, Sex = 1),'Normative data'!AH72, IF(AND(Age&gt;39,Age&lt;=49, Level = 2, Sex = 1),'Normative data'!AI72, IF(AND(Age&gt;39,Age&lt;=49, Level = 3, Sex = 1),'Normative data'!AJ72, IF(AND(Age&gt;39,Age&lt;=49, Level = 4, Sex = 1),'Normative data'!AK72, IF(AND(Age&gt;49,Age&lt;=59, Level = 1, Sex = 1),'Normative data'!AL72,  IF(AND(Age&gt;49,Age&lt;=59, Level = 2, Sex = 1),'Normative data'!AM72, IF(AND(Age&gt;49,Age&lt;=59, Level = 3, Sex = 1),'Normative data'!AN72, IF(AND(Age&gt;49,Age&lt;=59, Level = 4, Sex = 1),'Normative data'!AO72, IF(AND(Age&gt;59,Age&lt;=69, Level = 1, Sex = 1),'Normative data'!AP72,  IF(AND(Age&gt;59,Age&lt;=69, Level = 2, Sex = 1),'Normative data'!AQ72, IF(AND(Age&gt;59,Age&lt;=69, Level = 3, Sex = 1),'Normative data'!AR72, IF(AND(Age&gt;59,Age&lt;=69, Level = 4, Sex = 1),'Normative data'!AS72,  IF(AND(Age&gt;=70, Level = 1, Sex = 1), 'Normative data'!AT72, IF(AND(Age&gt;=70, Level = 2, Sex = 1), 'Normative data'!AU72, IF(AND(Age&gt;=70, Level = 3, Sex = 1), 'Normative data'!AV72,IF(AND(Age&gt;=70, Level = 4, Sex = 1), 'Normative data'!AW72,
))))))))))))))))))))))))))))))))))))))))))))))))</f>
        <v>0</v>
      </c>
      <c r="M33" s="23">
        <v>10</v>
      </c>
      <c r="N33" s="44">
        <f>IF(AND(Age&gt;=18,Age&lt;=29,Level=1,Sex= 0),'Normative data'!B85,IF(AND(Age&gt;=18,Age&lt;=29,Level=2, Sex=0),'Normative data'!C85,IF(AND(Age&gt;=18,Age&lt;=29,Level=3,Sex=0),'Normative data'!D85,IF(AND(Age&gt;=18,Age&lt;=29,Level=4,Sex=0),'Normative data'!E85,IF(AND(Age&gt;29,Age&lt;=39,Level=1,Sex=0),'Normative data'!F85,IF(AND(Age&gt;29,Age&lt;=39,Level=2,Sex=0),'Normative data'!G85,IF(AND(Age&gt;29,Age&lt;=39,Level=3,Sex=0),'Normative data'!H85,IF(AND(Age&gt;29,Age&lt;=39,Level=4,Sex=0),'Normative data'!I85,IF(AND(Age&gt;39,Age&lt;=49,Level=1,Sex=0),'Normative data'!J85,IF(AND(Age&gt;39,Age&lt;=49,Level=2,Sex=0),'Normative data'!K85,IF(AND(Age&gt;39,Age&lt;=49,Level=3,Sex=0),'Normative data'!L85,IF(AND(Age&gt;39,Age&lt;=49,Level=4,Sex=0),'Normative data'!M85,IF(AND(Age&gt;49,Age&lt;=59,Level=1,Sex=0),'Normative data'!N85,IF(AND(Age&gt;49,Age&lt;=59,Level=2,Sex=0),'Normative data'!O85,IF(AND(Age&gt;49,Age&lt;=59,Level=3,Sex=0),'Normative data'!P85,IF(AND(Age&gt;49,Age&lt;=59,Level=4,Sex=0),'Normative data'!Q85,IF(AND(Age&gt;59,Age&lt;=69,Level=1,Sex=0),'Normative data'!R85,IF(AND(Age&gt;59,Age&lt;=69,Level=2,Sex=0),'Normative data'!S85,IF(AND(Age&gt;59,Age&lt;=69,Level=3,Sex=0),'Normative data'!T85,IF(AND(Age&gt;59,Age&lt;=69,Level=4,Sex=0),'Normative data'!U85,IF(AND(Age&gt;=70,Level=1,Sex=0),'Normative data'!V85,IF(AND(Age&gt;=70,Level=2,Sex=0),'Normative data'!W85,IF(AND(Age&gt;=70, Level = 3, Sex= 0), 'Normative data'!X85,  IF(AND(Age&gt;=70, Level = 4, Sex = 0), 'Normative data'!Y85, IF(AND(Age&gt;=18,Age&lt;=29,Level=1, Sex= 1),'Normative data'!Z85, IF(AND(Age&gt;=18,Age&lt;=29,Level=2, Sex= 1),'Normative data'!AA85, IF(AND(Age&gt;=18,Age&lt;=29,Level=3, Sex = 1),'Normative data'!AB85, IF(AND(Age&gt;=18,Age&lt;=29,Level=4, Sex = 1),'Normative data'!AC85, IF(AND(Age&gt;29,Age&lt;=39,Level = 1, Sex = 1),'Normative data'!AD85,  IF(AND(Age&gt;29,Age&lt;=39,Level = 2, Sex = 1),'Normative data'!AE85, IF(AND(Age&gt;29,Age&lt;=39,Level = 3, Sex = 1),'Normative data'!AF85, IF(AND(Age&gt;29,Age&lt;=39,Level = 4, Sex = 1),'Normative data'!AG85, IF(AND(Age&gt;39,Age&lt;=49, Level = 1, Sex = 1),'Normative data'!AH85, IF(AND(Age&gt;39,Age&lt;=49, Level = 2, Sex = 1),'Normative data'!AI85, IF(AND(Age&gt;39,Age&lt;=49, Level = 3, Sex = 1),'Normative data'!AJ85, IF(AND(Age&gt;39,Age&lt;=49, Level = 4, Sex = 1),'Normative data'!AK85, IF(AND(Age&gt;49,Age&lt;=59, Level = 1, Sex = 1),'Normative data'!AL85,  IF(AND(Age&gt;49,Age&lt;=59, Level = 2, Sex = 1),'Normative data'!AM85, IF(AND(Age&gt;49,Age&lt;=59, Level = 3, Sex = 1),'Normative data'!AN85, IF(AND(Age&gt;49,Age&lt;=59, Level = 4, Sex = 1),'Normative data'!AO85, IF(AND(Age&gt;59,Age&lt;=69, Level = 1, Sex = 1),'Normative data'!AP85,  IF(AND(Age&gt;59,Age&lt;=69, Level = 2, Sex = 1),'Normative data'!AQ85, IF(AND(Age&gt;59,Age&lt;=69, Level = 3, Sex = 1),'Normative data'!AR85, IF(AND(Age&gt;59,Age&lt;=69, Level = 4, Sex = 1),'Normative data'!AS85,  IF(AND(Age&gt;=70, Level = 1, Sex = 1), 'Normative data'!AT85, IF(AND(Age&gt;=70, Level = 2, Sex = 1), 'Normative data'!AU85, IF(AND(Age&gt;=70, Level = 3, Sex = 1), 'Normative data'!AV85,IF(AND(Age&gt;=70, Level = 4, Sex = 1), 'Normative data'!AW85,
))))))))))))))))))))))))))))))))))))))))))))))))</f>
        <v>0</v>
      </c>
    </row>
    <row r="34" spans="1:15" x14ac:dyDescent="0.25">
      <c r="A34" s="23">
        <v>25</v>
      </c>
      <c r="B34" s="44">
        <f>IF(AND(Age&gt;=18,Age&lt;=29,Level=1,Sex= 0),'Normative data'!B8,IF(AND(Age&gt;=18,Age&lt;=29,Level=2, Sex=0),'Normative data'!C8,IF(AND(Age&gt;=18,Age&lt;=29,Level=3,Sex=0),'Normative data'!D8,IF(AND(Age&gt;=18,Age&lt;=29,Level=4,Sex=0),'Normative data'!E8,IF(AND(Age&gt;29,Age&lt;=39,Level=1,Sex=0),'Normative data'!F8,IF(AND(Age&gt;29,Age&lt;=39,Level=2,Sex=0),'Normative data'!G8,IF(AND(Age&gt;29,Age&lt;=39,Level=3,Sex=0),'Normative data'!H8,IF(AND(Age&gt;29,Age&lt;=39,Level=4,Sex=0),'Normative data'!I8,IF(AND(Age&gt;39,Age&lt;=49,Level=1,Sex=0),'Normative data'!J8,IF(AND(Age&gt;39,Age&lt;=49,Level=2,Sex=0),'Normative data'!K8,IF(AND(Age&gt;39,Age&lt;=49,Level=3,Sex=0),'Normative data'!L8,IF(AND(Age&gt;39,Age&lt;=49,Level=4,Sex=0),'Normative data'!M8,IF(AND(Age&gt;49,Age&lt;=59,Level=1,Sex=0),'Normative data'!N8,IF(AND(Age&gt;49,Age&lt;=59,Level=2,Sex=0),'Normative data'!O8,IF(AND(Age&gt;49,Age&lt;=59,Level=3,Sex=0),'Normative data'!P8,IF(AND(Age&gt;49,Age&lt;=59,Level=4,Sex=0),'Normative data'!Q8,IF(AND(Age&gt;59,Age&lt;=69,Level=1,Sex=0),'Normative data'!R8,IF(AND(Age&gt;59,Age&lt;=69,Level=2,Sex=0),'Normative data'!S8,IF(AND(Age&gt;59,Age&lt;=69,Level=3,Sex=0),'Normative data'!T8,IF(AND(Age&gt;59,Age&lt;=69,Level=4,Sex=0),'Normative data'!U8,IF(AND(Age&gt;=70,Level=1,Sex=0),'Normative data'!V8,IF(AND(Age&gt;=70,Level=2,Sex=0),'Normative data'!W8,IF(AND(Age&gt;=70, Level = 3, Sex= 0), 'Normative data'!X8,  IF(AND(Age&gt;=70, Level = 4, Sex = 0), 'Normative data'!Y8, IF(AND(Age&gt;=18,Age&lt;=29,Level=1, Sex= 1),'Normative data'!Z8, IF(AND(Age&gt;=18,Age&lt;=29,Level=2, Sex= 1),'Normative data'!AA8,
IF(AND(Age&gt;=18,Age&lt;=29,Level=3, Sex = 1),'Normative data'!AB8, IF(AND(Age&gt;=18,Age&lt;=29,Level=4, Sex = 1),'Normative data'!AC8, IF(AND(Age&gt;29,Age&lt;=39,Level = 1, Sex = 1),'Normative data'!AD8,  IF(AND(Age&gt;29,Age&lt;=39,Level = 2, Sex = 1),'Normative data'!AE8, IF(AND(Age&gt;29,Age&lt;=39,Level = 3, Sex = 1),'Normative data'!AF8, IF(AND(Age&gt;29,Age&lt;=39,Level = 4, Sex = 1),'Normative data'!AG8, IF(AND(Age&gt;39,Age&lt;=49, Level = 1, Sex = 1),'Normative data'!AH8, IF(AND(Age&gt;39,Age&lt;=49, Level = 2, Sex = 1),'Normative data'!AI8, IF(AND(Age&gt;39,Age&lt;=49, Level = 3, Sex = 1),'Normative data'!AJ8, IF(AND(Age&gt;39,Age&lt;=49, Level = 4, Sex = 1),'Normative data'!AK8, IF(AND(Age&gt;49,Age&lt;=59, Level = 1, Sex = 1),'Normative data'!AL8,  IF(AND(Age&gt;49,Age&lt;=59, Level = 2, Sex = 1),'Normative data'!AM8, IF(AND(Age&gt;49,Age&lt;=59, Level = 3, Sex = 1),'Normative data'!AN8, IF(AND(Age&gt;49,Age&lt;=59, Level = 4, Sex = 1),'Normative data'!AO8, IF(AND(Age&gt;59,Age&lt;=69, Level = 1, Sex = 1),'Normative data'!AP8,  IF(AND(Age&gt;59,Age&lt;=69, Level = 2, Sex = 1),'Normative data'!AQ8, IF(AND(Age&gt;59,Age&lt;=69, Level = 3, Sex = 1),'Normative data'!AR8, IF(AND(Age&gt;59,Age&lt;=69, Level = 4, Sex = 1),'Normative data'!AS8,  IF(AND(Age&gt;=70, Level = 1, Sex = 1), 'Normative data'!AT8, IF(AND(Age&gt;=70, Level = 2, Sex = 1), 'Normative data'!AU8, IF(AND(Age&gt;=70, Level = 3, Sex = 1), 'Normative data'!AV8,IF(AND(Age&gt;=70, Level = 4, Sex = 1), 'Normative data'!AW8,
))))))))))))))))))))))))))))))))))))))))))))))))</f>
        <v>0</v>
      </c>
      <c r="C34" s="23">
        <v>25</v>
      </c>
      <c r="D34" s="44">
        <f>IF(AND(Age&gt;=18,Age&lt;=29,Level=1,Sex= 0),'Normative data'!B21,IF(AND(Age&gt;=18,Age&lt;=29,Level=2, Sex=0),'Normative data'!C21,IF(AND(Age&gt;=18,Age&lt;=29,Level=3,Sex=0),'Normative data'!D21,IF(AND(Age&gt;=18,Age&lt;=29,Level=4,Sex=0),'Normative data'!E21,IF(AND(Age&gt;29,Age&lt;=39,Level=1,Sex=0),'Normative data'!F21,IF(AND(Age&gt;29,Age&lt;=39,Level=2,Sex=0),'Normative data'!G21,IF(AND(Age&gt;29,Age&lt;=39,Level=3,Sex=0),'Normative data'!H21,IF(AND(Age&gt;29,Age&lt;=39,Level=4,Sex=0),'Normative data'!I21,IF(AND(Age&gt;39,Age&lt;=49,Level=1,Sex=0),'Normative data'!J21,IF(AND(Age&gt;39,Age&lt;=49,Level=2,Sex=0),'Normative data'!K21,IF(AND(Age&gt;39,Age&lt;=49,Level=3,Sex=0),'Normative data'!L21,IF(AND(Age&gt;39,Age&lt;=49,Level=4,Sex=0),'Normative data'!M21,IF(AND(Age&gt;49,Age&lt;=59,Level=1,Sex=0),'Normative data'!N21,IF(AND(Age&gt;49,Age&lt;=59,Level=2,Sex=0),'Normative data'!O21,IF(AND(Age&gt;49,Age&lt;=59,Level=3,Sex=0),'Normative data'!P21,IF(AND(Age&gt;49,Age&lt;=59,Level=4,Sex=0),'Normative data'!Q21,IF(AND(Age&gt;59,Age&lt;=69,Level=1,Sex=0),'Normative data'!R21,IF(AND(Age&gt;59,Age&lt;=69,Level=2,Sex=0),'Normative data'!S21,IF(AND(Age&gt;59,Age&lt;=69,Level=3,Sex=0),'Normative data'!T21,IF(AND(Age&gt;59,Age&lt;=69,Level=4,Sex=0),'Normative data'!U21,IF(AND(Age&gt;=70,Level=1,Sex=0),'Normative data'!V21,IF(AND(Age&gt;=70,Level=2,Sex=0),'Normative data'!W21,IF(AND(Age&gt;=70, Level = 3, Sex= 0), 'Normative data'!X21,  IF(AND(Age&gt;=70, Level = 4, Sex = 0), 'Normative data'!Y21, IF(AND(Age&gt;=18,Age&lt;=29,Level=1, Sex= 1),'Normative data'!Z21, IF(AND(Age&gt;=18,Age&lt;=29,Level=2, Sex= 1),'Normative data'!AA21, IF(AND(Age&gt;=18,Age&lt;=29,Level=3, Sex = 1),'Normative data'!AB21, IF(AND(Age&gt;=18,Age&lt;=29,Level=4, Sex = 1),'Normative data'!AC21, IF(AND(Age&gt;29,Age&lt;=39,Level = 1, Sex = 1),'Normative data'!AD21,  IF(AND(Age&gt;29,Age&lt;=39,Level = 2, Sex = 1),'Normative data'!AE21, IF(AND(Age&gt;29,Age&lt;=39,Level = 3, Sex = 1),'Normative data'!AF21, IF(AND(Age&gt;29,Age&lt;=39,Level = 4, Sex = 1),'Normative data'!AG21, IF(AND(Age&gt;39,Age&lt;=49, Level = 1, Sex = 1),'Normative data'!AH21, IF(AND(Age&gt;39,Age&lt;=49, Level = 2, Sex = 1),'Normative data'!AI21, IF(AND(Age&gt;39,Age&lt;=49, Level = 3, Sex = 1),'Normative data'!AJ21, IF(AND(Age&gt;39,Age&lt;=49, Level = 4, Sex = 1),'Normative data'!AK21, IF(AND(Age&gt;49,Age&lt;=59, Level = 1, Sex = 1),'Normative data'!AL21,  IF(AND(Age&gt;49,Age&lt;=59, Level = 2, Sex = 1),'Normative data'!AM21, IF(AND(Age&gt;49,Age&lt;=59, Level = 3, Sex = 1),'Normative data'!AN21, IF(AND(Age&gt;49,Age&lt;=59, Level = 4, Sex = 1),'Normative data'!AO21, IF(AND(Age&gt;59,Age&lt;=69, Level = 1, Sex = 1),'Normative data'!AP21,  IF(AND(Age&gt;59,Age&lt;=69, Level = 2, Sex = 1),'Normative data'!AQ21, IF(AND(Age&gt;59,Age&lt;=69, Level = 3, Sex = 1),'Normative data'!AR21, IF(AND(Age&gt;59,Age&lt;=69, Level = 4, Sex = 1),'Normative data'!AS21,  IF(AND(Age&gt;=70, Level = 1, Sex = 1), 'Normative data'!AT21, IF(AND(Age&gt;=70, Level = 2, Sex = 1), 'Normative data'!AU21, IF(AND(Age&gt;=70, Level = 3, Sex = 1), 'Normative data'!AV21,IF(AND(Age&gt;=70, Level = 4, Sex = 1), 'Normative data'!AW21,
))))))))))))))))))))))))))))))))))))))))))))))))</f>
        <v>0</v>
      </c>
      <c r="E34" s="23">
        <v>25</v>
      </c>
      <c r="F34" s="44">
        <f>IF(AND(Age&gt;=18,Age&lt;=29,Level=1,Sex= 0),'Normative data'!B34,IF(AND(Age&gt;=18,Age&lt;=29,Level=2, Sex=0),'Normative data'!C34,IF(AND(Age&gt;=18,Age&lt;=29,Level=3,Sex=0),'Normative data'!D34,IF(AND(Age&gt;=18,Age&lt;=29,Level=4,Sex=0),'Normative data'!E34,IF(AND(Age&gt;29,Age&lt;=39,Level=1,Sex=0),'Normative data'!F34,IF(AND(Age&gt;29,Age&lt;=39,Level=2,Sex=0),'Normative data'!G34,IF(AND(Age&gt;29,Age&lt;=39,Level=3,Sex=0),'Normative data'!H34,IF(AND(Age&gt;29,Age&lt;=39,Level=4,Sex=0),'Normative data'!I34,IF(AND(Age&gt;39,Age&lt;=49,Level=1,Sex=0),'Normative data'!J34,IF(AND(Age&gt;39,Age&lt;=49,Level=2,Sex=0),'Normative data'!K34,IF(AND(Age&gt;39,Age&lt;=49,Level=3,Sex=0),'Normative data'!L34,IF(AND(Age&gt;39,Age&lt;=49,Level=4,Sex=0),'Normative data'!M34,IF(AND(Age&gt;49,Age&lt;=59,Level=1,Sex=0),'Normative data'!N34,IF(AND(Age&gt;49,Age&lt;=59,Level=2,Sex=0),'Normative data'!O34,IF(AND(Age&gt;49,Age&lt;=59,Level=3,Sex=0),'Normative data'!P34,IF(AND(Age&gt;49,Age&lt;=59,Level=4,Sex=0),'Normative data'!Q34,IF(AND(Age&gt;59,Age&lt;=69,Level=1,Sex=0),'Normative data'!R34,IF(AND(Age&gt;59,Age&lt;=69,Level=2,Sex=0),'Normative data'!S34,IF(AND(Age&gt;59,Age&lt;=69,Level=3,Sex=0),'Normative data'!T34,IF(AND(Age&gt;59,Age&lt;=69,Level=4,Sex=0),'Normative data'!U34,IF(AND(Age&gt;=70,Level=1,Sex=0),'Normative data'!V34,IF(AND(Age&gt;=70,Level=2,Sex=0),'Normative data'!W34,IF(AND(Age&gt;=70, Level = 3, Sex= 0), 'Normative data'!X34,  IF(AND(Age&gt;=70, Level = 4, Sex = 0), 'Normative data'!Y34, IF(AND(Age&gt;=18,Age&lt;=29,Level=1, Sex= 1),'Normative data'!Z34, IF(AND(Age&gt;=18,Age&lt;=29,Level=2, Sex= 1),'Normative data'!AA34, IF(AND(Age&gt;=18,Age&lt;=29,Level=3, Sex = 1),'Normative data'!AB34, IF(AND(Age&gt;=18,Age&lt;=29,Level=4, Sex = 1),'Normative data'!AC34, IF(AND(Age&gt;29,Age&lt;=39,Level = 1, Sex = 1),'Normative data'!AD34,  IF(AND(Age&gt;29,Age&lt;=39,Level = 2, Sex = 1),'Normative data'!AE34, IF(AND(Age&gt;29,Age&lt;=39,Level = 3, Sex = 1),'Normative data'!AF34, IF(AND(Age&gt;29,Age&lt;=39,Level = 4, Sex = 1),'Normative data'!AG34, IF(AND(Age&gt;39,Age&lt;=49, Level = 1, Sex = 1),'Normative data'!AH34, IF(AND(Age&gt;39,Age&lt;=49, Level = 2, Sex = 1),'Normative data'!AI34, IF(AND(Age&gt;39,Age&lt;=49, Level = 3, Sex = 1),'Normative data'!AJ34, IF(AND(Age&gt;39,Age&lt;=49, Level = 4, Sex = 1),'Normative data'!AK34, IF(AND(Age&gt;49,Age&lt;=59, Level = 1, Sex = 1),'Normative data'!AL34,  IF(AND(Age&gt;49,Age&lt;=59, Level = 2, Sex = 1),'Normative data'!AM34, IF(AND(Age&gt;49,Age&lt;=59, Level = 3, Sex = 1),'Normative data'!AN34, IF(AND(Age&gt;49,Age&lt;=59, Level = 4, Sex = 1),'Normative data'!AO34, IF(AND(Age&gt;59,Age&lt;=69, Level = 1, Sex = 1),'Normative data'!AP34,  IF(AND(Age&gt;59,Age&lt;=69, Level = 2, Sex = 1),'Normative data'!AQ34, IF(AND(Age&gt;59,Age&lt;=69, Level = 3, Sex = 1),'Normative data'!AR34, IF(AND(Age&gt;59,Age&lt;=69, Level = 4, Sex = 1),'Normative data'!AS34,  IF(AND(Age&gt;=70, Level = 1, Sex = 1), 'Normative data'!AT34, IF(AND(Age&gt;=70, Level = 2, Sex = 1), 'Normative data'!AU34, IF(AND(Age&gt;=70, Level = 3, Sex = 1), 'Normative data'!AV34,IF(AND(Age&gt;=70, Level = 4, Sex = 1), 'Normative data'!AW34,
))))))))))))))))))))))))))))))))))))))))))))))))</f>
        <v>0</v>
      </c>
      <c r="G34" s="23">
        <v>25</v>
      </c>
      <c r="H34" s="44">
        <f>IF(AND(Age&gt;=18,Age&lt;=29,Level=1,Sex= 0),'Normative data'!B47,IF(AND(Age&gt;=18,Age&lt;=29,Level=2, Sex=0),'Normative data'!C47,IF(AND(Age&gt;=18,Age&lt;=29,Level=3,Sex=0),'Normative data'!D47,IF(AND(Age&gt;=18,Age&lt;=29,Level=4,Sex=0),'Normative data'!E47,IF(AND(Age&gt;29,Age&lt;=39,Level=1,Sex=0),'Normative data'!F47,IF(AND(Age&gt;29,Age&lt;=39,Level=2,Sex=0),'Normative data'!G47,IF(AND(Age&gt;29,Age&lt;=39,Level=3,Sex=0),'Normative data'!H47,IF(AND(Age&gt;29,Age&lt;=39,Level=4,Sex=0),'Normative data'!I47,IF(AND(Age&gt;39,Age&lt;=49,Level=1,Sex=0),'Normative data'!J47,IF(AND(Age&gt;39,Age&lt;=49,Level=2,Sex=0),'Normative data'!K47,IF(AND(Age&gt;39,Age&lt;=49,Level=3,Sex=0),'Normative data'!L47,IF(AND(Age&gt;39,Age&lt;=49,Level=4,Sex=0),'Normative data'!M47,IF(AND(Age&gt;49,Age&lt;=59,Level=1,Sex=0),'Normative data'!N47,IF(AND(Age&gt;49,Age&lt;=59,Level=2,Sex=0),'Normative data'!O47,IF(AND(Age&gt;49,Age&lt;=59,Level=3,Sex=0),'Normative data'!P47,IF(AND(Age&gt;49,Age&lt;=59,Level=4,Sex=0),'Normative data'!Q47,IF(AND(Age&gt;59,Age&lt;=69,Level=1,Sex=0),'Normative data'!R47,IF(AND(Age&gt;59,Age&lt;=69,Level=2,Sex=0),'Normative data'!S47,IF(AND(Age&gt;59,Age&lt;=69,Level=3,Sex=0),'Normative data'!T47,IF(AND(Age&gt;59,Age&lt;=69,Level=4,Sex=0),'Normative data'!U47,IF(AND(Age&gt;=70,Level=1,Sex=0),'Normative data'!V47,IF(AND(Age&gt;=70,Level=2,Sex=0),'Normative data'!W47,IF(AND(Age&gt;=70, Level = 3, Sex= 0), 'Normative data'!X47,  IF(AND(Age&gt;=70, Level = 4, Sex = 0), 'Normative data'!Y47, IF(AND(Age&gt;=18,Age&lt;=29,Level=1, Sex= 1),'Normative data'!Z47, IF(AND(Age&gt;=18,Age&lt;=29,Level=2, Sex= 1),'Normative data'!AA47, IF(AND(Age&gt;=18,Age&lt;=29,Level=3, Sex = 1),'Normative data'!AB47, IF(AND(Age&gt;=18,Age&lt;=29,Level=4, Sex = 1),'Normative data'!AC47, IF(AND(Age&gt;29,Age&lt;=39,Level = 1, Sex = 1),'Normative data'!AD47,  IF(AND(Age&gt;29,Age&lt;=39,Level = 2, Sex = 1),'Normative data'!AE47, IF(AND(Age&gt;29,Age&lt;=39,Level = 3, Sex = 1),'Normative data'!AF47, IF(AND(Age&gt;29,Age&lt;=39,Level = 4, Sex = 1),'Normative data'!AG47, IF(AND(Age&gt;39,Age&lt;=49, Level = 1, Sex = 1),'Normative data'!AH47, IF(AND(Age&gt;39,Age&lt;=49, Level = 2, Sex = 1),'Normative data'!AI47, IF(AND(Age&gt;39,Age&lt;=49, Level = 3, Sex = 1),'Normative data'!AJ47, IF(AND(Age&gt;39,Age&lt;=49, Level = 4, Sex = 1),'Normative data'!AK47, IF(AND(Age&gt;49,Age&lt;=59, Level = 1, Sex = 1),'Normative data'!AL47,  IF(AND(Age&gt;49,Age&lt;=59, Level = 2, Sex = 1),'Normative data'!AM47, IF(AND(Age&gt;49,Age&lt;=59, Level = 3, Sex = 1),'Normative data'!AN47, IF(AND(Age&gt;49,Age&lt;=59, Level = 4, Sex = 1),'Normative data'!AO47, IF(AND(Age&gt;59,Age&lt;=69, Level = 1, Sex = 1),'Normative data'!AP47,  IF(AND(Age&gt;59,Age&lt;=69, Level = 2, Sex = 1),'Normative data'!AQ47, IF(AND(Age&gt;59,Age&lt;=69, Level = 3, Sex = 1),'Normative data'!AR47, IF(AND(Age&gt;59,Age&lt;=69, Level = 4, Sex = 1),'Normative data'!AS47,  IF(AND(Age&gt;=70, Level = 1, Sex = 1), 'Normative data'!AT47, IF(AND(Age&gt;=70, Level = 2, Sex = 1), 'Normative data'!AU47, IF(AND(Age&gt;=70, Level = 3, Sex = 1), 'Normative data'!AV47,IF(AND(Age&gt;=70, Level = 4, Sex = 1), 'Normative data'!AW47,
))))))))))))))))))))))))))))))))))))))))))))))))</f>
        <v>0</v>
      </c>
      <c r="I34" s="23">
        <v>25</v>
      </c>
      <c r="J34" s="44">
        <f>IF(AND(Age&gt;=18,Age&lt;=29,Level=1,Sex= 0),'Normative data'!B60,IF(AND(Age&gt;=18,Age&lt;=29,Level=2, Sex=0),'Normative data'!C60,IF(AND(Age&gt;=18,Age&lt;=29,Level=3,Sex=0),'Normative data'!D60,IF(AND(Age&gt;=18,Age&lt;=29,Level=4,Sex=0),'Normative data'!E60,IF(AND(Age&gt;29,Age&lt;=39,Level=1,Sex=0),'Normative data'!F60,IF(AND(Age&gt;29,Age&lt;=39,Level=2,Sex=0),'Normative data'!G60,IF(AND(Age&gt;29,Age&lt;=39,Level=3,Sex=0),'Normative data'!H60,IF(AND(Age&gt;29,Age&lt;=39,Level=4,Sex=0),'Normative data'!I60,IF(AND(Age&gt;39,Age&lt;=49,Level=1,Sex=0),'Normative data'!J60,IF(AND(Age&gt;39,Age&lt;=49,Level=2,Sex=0),'Normative data'!K60,IF(AND(Age&gt;39,Age&lt;=49,Level=3,Sex=0),'Normative data'!L60,IF(AND(Age&gt;39,Age&lt;=49,Level=4,Sex=0),'Normative data'!M60,IF(AND(Age&gt;49,Age&lt;=59,Level=1,Sex=0),'Normative data'!N60,IF(AND(Age&gt;49,Age&lt;=59,Level=2,Sex=0),'Normative data'!O60,IF(AND(Age&gt;49,Age&lt;=59,Level=3,Sex=0),'Normative data'!P60,IF(AND(Age&gt;49,Age&lt;=59,Level=4,Sex=0),'Normative data'!Q60,IF(AND(Age&gt;59,Age&lt;=69,Level=1,Sex=0),'Normative data'!R60,IF(AND(Age&gt;59,Age&lt;=69,Level=2,Sex=0),'Normative data'!S60,IF(AND(Age&gt;59,Age&lt;=69,Level=3,Sex=0),'Normative data'!T60,IF(AND(Age&gt;59,Age&lt;=69,Level=4,Sex=0),'Normative data'!U60,IF(AND(Age&gt;=70,Level=1,Sex=0),'Normative data'!V60,IF(AND(Age&gt;=70,Level=2,Sex=0),'Normative data'!W60,IF(AND(Age&gt;=70, Level = 3, Sex= 0), 'Normative data'!X60,  IF(AND(Age&gt;=70, Level = 4, Sex = 0), 'Normative data'!Y60, IF(AND(Age&gt;=18,Age&lt;=29,Level=1, Sex= 1),'Normative data'!Z60, IF(AND(Age&gt;=18,Age&lt;=29,Level=2, Sex= 1),'Normative data'!AA60, IF(AND(Age&gt;=18,Age&lt;=29,Level=3, Sex = 1),'Normative data'!AB60, IF(AND(Age&gt;=18,Age&lt;=29,Level=4, Sex = 1),'Normative data'!AC60, IF(AND(Age&gt;29,Age&lt;=39,Level = 1, Sex = 1),'Normative data'!AD60,  IF(AND(Age&gt;29,Age&lt;=39,Level = 2, Sex = 1),'Normative data'!AE60, IF(AND(Age&gt;29,Age&lt;=39,Level = 3, Sex = 1),'Normative data'!AF60, IF(AND(Age&gt;29,Age&lt;=39,Level = 4, Sex = 1),'Normative data'!AG60, IF(AND(Age&gt;39,Age&lt;=49, Level = 1, Sex = 1),'Normative data'!AH60, IF(AND(Age&gt;39,Age&lt;=49, Level = 2, Sex = 1),'Normative data'!AI60, IF(AND(Age&gt;39,Age&lt;=49, Level = 3, Sex = 1),'Normative data'!AJ60, IF(AND(Age&gt;39,Age&lt;=49, Level = 4, Sex = 1),'Normative data'!AK60, IF(AND(Age&gt;49,Age&lt;=59, Level = 1, Sex = 1),'Normative data'!AL60,  IF(AND(Age&gt;49,Age&lt;=59, Level = 2, Sex = 1),'Normative data'!AM60, IF(AND(Age&gt;49,Age&lt;=59, Level = 3, Sex = 1),'Normative data'!AN60, IF(AND(Age&gt;49,Age&lt;=59, Level = 4, Sex = 1),'Normative data'!AO60, IF(AND(Age&gt;59,Age&lt;=69, Level = 1, Sex = 1),'Normative data'!AP60,  IF(AND(Age&gt;59,Age&lt;=69, Level = 2, Sex = 1),'Normative data'!AQ60, IF(AND(Age&gt;59,Age&lt;=69, Level = 3, Sex = 1),'Normative data'!AR60, IF(AND(Age&gt;59,Age&lt;=69, Level = 4, Sex = 1),'Normative data'!AS60,  IF(AND(Age&gt;=70, Level = 1, Sex = 1), 'Normative data'!AT60, IF(AND(Age&gt;=70, Level = 2, Sex = 1), 'Normative data'!AU60, IF(AND(Age&gt;=70, Level = 3, Sex = 1), 'Normative data'!AV60,IF(AND(Age&gt;=70, Level = 4, Sex = 1), 'Normative data'!AW60,
))))))))))))))))))))))))))))))))))))))))))))))))</f>
        <v>0</v>
      </c>
      <c r="K34" s="23">
        <v>25</v>
      </c>
      <c r="L34" s="44">
        <f>IF(AND(Age&gt;=18,Age&lt;=29,Level=1,Sex= 0),'Normative data'!B73,IF(AND(Age&gt;=18,Age&lt;=29,Level=2, Sex=0),'Normative data'!C73,IF(AND(Age&gt;=18,Age&lt;=29,Level=3,Sex=0),'Normative data'!D73,IF(AND(Age&gt;=18,Age&lt;=29,Level=4,Sex=0),'Normative data'!E73,IF(AND(Age&gt;29,Age&lt;=39,Level=1,Sex=0),'Normative data'!F73,IF(AND(Age&gt;29,Age&lt;=39,Level=2,Sex=0),'Normative data'!G73,IF(AND(Age&gt;29,Age&lt;=39,Level=3,Sex=0),'Normative data'!H73,IF(AND(Age&gt;29,Age&lt;=39,Level=4,Sex=0),'Normative data'!I73,IF(AND(Age&gt;39,Age&lt;=49,Level=1,Sex=0),'Normative data'!J73,IF(AND(Age&gt;39,Age&lt;=49,Level=2,Sex=0),'Normative data'!K73,IF(AND(Age&gt;39,Age&lt;=49,Level=3,Sex=0),'Normative data'!L73,IF(AND(Age&gt;39,Age&lt;=49,Level=4,Sex=0),'Normative data'!M73,IF(AND(Age&gt;49,Age&lt;=59,Level=1,Sex=0),'Normative data'!N73,IF(AND(Age&gt;49,Age&lt;=59,Level=2,Sex=0),'Normative data'!O73,IF(AND(Age&gt;49,Age&lt;=59,Level=3,Sex=0),'Normative data'!P73,IF(AND(Age&gt;49,Age&lt;=59,Level=4,Sex=0),'Normative data'!Q73,IF(AND(Age&gt;59,Age&lt;=69,Level=1,Sex=0),'Normative data'!R73,IF(AND(Age&gt;59,Age&lt;=69,Level=2,Sex=0),'Normative data'!S73,IF(AND(Age&gt;59,Age&lt;=69,Level=3,Sex=0),'Normative data'!T73,IF(AND(Age&gt;59,Age&lt;=69,Level=4,Sex=0),'Normative data'!U73,IF(AND(Age&gt;=70,Level=1,Sex=0),'Normative data'!V73,IF(AND(Age&gt;=70,Level=2,Sex=0),'Normative data'!W73,IF(AND(Age&gt;=70, Level = 3, Sex= 0), 'Normative data'!X73,  IF(AND(Age&gt;=70, Level = 4, Sex = 0), 'Normative data'!Y73, IF(AND(Age&gt;=18,Age&lt;=29,Level=1, Sex= 1),'Normative data'!Z73, IF(AND(Age&gt;=18,Age&lt;=29,Level=2, Sex= 1),'Normative data'!AA73, IF(AND(Age&gt;=18,Age&lt;=29,Level=3, Sex = 1),'Normative data'!AB73, IF(AND(Age&gt;=18,Age&lt;=29,Level=4, Sex = 1),'Normative data'!AC73, IF(AND(Age&gt;29,Age&lt;=39,Level = 1, Sex = 1),'Normative data'!AD73,  IF(AND(Age&gt;29,Age&lt;=39,Level = 2, Sex = 1),'Normative data'!AE73, IF(AND(Age&gt;29,Age&lt;=39,Level = 3, Sex = 1),'Normative data'!AF73, IF(AND(Age&gt;29,Age&lt;=39,Level = 4, Sex = 1),'Normative data'!AG73, IF(AND(Age&gt;39,Age&lt;=49, Level = 1, Sex = 1),'Normative data'!AH73, IF(AND(Age&gt;39,Age&lt;=49, Level = 2, Sex = 1),'Normative data'!AI73, IF(AND(Age&gt;39,Age&lt;=49, Level = 3, Sex = 1),'Normative data'!AJ73, IF(AND(Age&gt;39,Age&lt;=49, Level = 4, Sex = 1),'Normative data'!AK73, IF(AND(Age&gt;49,Age&lt;=59, Level = 1, Sex = 1),'Normative data'!AL73,  IF(AND(Age&gt;49,Age&lt;=59, Level = 2, Sex = 1),'Normative data'!AM73, IF(AND(Age&gt;49,Age&lt;=59, Level = 3, Sex = 1),'Normative data'!AN73, IF(AND(Age&gt;49,Age&lt;=59, Level = 4, Sex = 1),'Normative data'!AO73, IF(AND(Age&gt;59,Age&lt;=69, Level = 1, Sex = 1),'Normative data'!AP73,  IF(AND(Age&gt;59,Age&lt;=69, Level = 2, Sex = 1),'Normative data'!AQ73, IF(AND(Age&gt;59,Age&lt;=69, Level = 3, Sex = 1),'Normative data'!AR73, IF(AND(Age&gt;59,Age&lt;=69, Level = 4, Sex = 1),'Normative data'!AS73,  IF(AND(Age&gt;=70, Level = 1, Sex = 1), 'Normative data'!AT73, IF(AND(Age&gt;=70, Level = 2, Sex = 1), 'Normative data'!AU73, IF(AND(Age&gt;=70, Level = 3, Sex = 1), 'Normative data'!AV73,IF(AND(Age&gt;=70, Level = 4, Sex = 1), 'Normative data'!AW73,
))))))))))))))))))))))))))))))))))))))))))))))))</f>
        <v>0</v>
      </c>
      <c r="M34" s="23">
        <v>25</v>
      </c>
      <c r="N34" s="44">
        <f>IF(AND(Age&gt;=18,Age&lt;=29,Level=1,Sex= 0),'Normative data'!B86,IF(AND(Age&gt;=18,Age&lt;=29,Level=2, Sex=0),'Normative data'!C86,IF(AND(Age&gt;=18,Age&lt;=29,Level=3,Sex=0),'Normative data'!D86,IF(AND(Age&gt;=18,Age&lt;=29,Level=4,Sex=0),'Normative data'!E86,IF(AND(Age&gt;29,Age&lt;=39,Level=1,Sex=0),'Normative data'!F86,IF(AND(Age&gt;29,Age&lt;=39,Level=2,Sex=0),'Normative data'!G86,IF(AND(Age&gt;29,Age&lt;=39,Level=3,Sex=0),'Normative data'!H86,IF(AND(Age&gt;29,Age&lt;=39,Level=4,Sex=0),'Normative data'!I86,IF(AND(Age&gt;39,Age&lt;=49,Level=1,Sex=0),'Normative data'!J86,IF(AND(Age&gt;39,Age&lt;=49,Level=2,Sex=0),'Normative data'!K86,IF(AND(Age&gt;39,Age&lt;=49,Level=3,Sex=0),'Normative data'!L86,IF(AND(Age&gt;39,Age&lt;=49,Level=4,Sex=0),'Normative data'!M86,IF(AND(Age&gt;49,Age&lt;=59,Level=1,Sex=0),'Normative data'!N86,IF(AND(Age&gt;49,Age&lt;=59,Level=2,Sex=0),'Normative data'!O86,IF(AND(Age&gt;49,Age&lt;=59,Level=3,Sex=0),'Normative data'!P86,IF(AND(Age&gt;49,Age&lt;=59,Level=4,Sex=0),'Normative data'!Q86,IF(AND(Age&gt;59,Age&lt;=69,Level=1,Sex=0),'Normative data'!R86,IF(AND(Age&gt;59,Age&lt;=69,Level=2,Sex=0),'Normative data'!S86,IF(AND(Age&gt;59,Age&lt;=69,Level=3,Sex=0),'Normative data'!T86,IF(AND(Age&gt;59,Age&lt;=69,Level=4,Sex=0),'Normative data'!U86,IF(AND(Age&gt;=70,Level=1,Sex=0),'Normative data'!V86,IF(AND(Age&gt;=70,Level=2,Sex=0),'Normative data'!W86,IF(AND(Age&gt;=70, Level = 3, Sex= 0), 'Normative data'!X86,  IF(AND(Age&gt;=70, Level = 4, Sex = 0), 'Normative data'!Y86, IF(AND(Age&gt;=18,Age&lt;=29,Level=1, Sex= 1),'Normative data'!Z86, IF(AND(Age&gt;=18,Age&lt;=29,Level=2, Sex= 1),'Normative data'!AA86, IF(AND(Age&gt;=18,Age&lt;=29,Level=3, Sex = 1),'Normative data'!AB86, IF(AND(Age&gt;=18,Age&lt;=29,Level=4, Sex = 1),'Normative data'!AC86, IF(AND(Age&gt;29,Age&lt;=39,Level = 1, Sex = 1),'Normative data'!AD86,  IF(AND(Age&gt;29,Age&lt;=39,Level = 2, Sex = 1),'Normative data'!AE86, IF(AND(Age&gt;29,Age&lt;=39,Level = 3, Sex = 1),'Normative data'!AF86, IF(AND(Age&gt;29,Age&lt;=39,Level = 4, Sex = 1),'Normative data'!AG86, IF(AND(Age&gt;39,Age&lt;=49, Level = 1, Sex = 1),'Normative data'!AH86, IF(AND(Age&gt;39,Age&lt;=49, Level = 2, Sex = 1),'Normative data'!AI86, IF(AND(Age&gt;39,Age&lt;=49, Level = 3, Sex = 1),'Normative data'!AJ86, IF(AND(Age&gt;39,Age&lt;=49, Level = 4, Sex = 1),'Normative data'!AK86, IF(AND(Age&gt;49,Age&lt;=59, Level = 1, Sex = 1),'Normative data'!AL86,  IF(AND(Age&gt;49,Age&lt;=59, Level = 2, Sex = 1),'Normative data'!AM86, IF(AND(Age&gt;49,Age&lt;=59, Level = 3, Sex = 1),'Normative data'!AN86, IF(AND(Age&gt;49,Age&lt;=59, Level = 4, Sex = 1),'Normative data'!AO86, IF(AND(Age&gt;59,Age&lt;=69, Level = 1, Sex = 1),'Normative data'!AP86,  IF(AND(Age&gt;59,Age&lt;=69, Level = 2, Sex = 1),'Normative data'!AQ86, IF(AND(Age&gt;59,Age&lt;=69, Level = 3, Sex = 1),'Normative data'!AR86, IF(AND(Age&gt;59,Age&lt;=69, Level = 4, Sex = 1),'Normative data'!AS86,  IF(AND(Age&gt;=70, Level = 1, Sex = 1), 'Normative data'!AT86, IF(AND(Age&gt;=70, Level = 2, Sex = 1), 'Normative data'!AU86, IF(AND(Age&gt;=70, Level = 3, Sex = 1), 'Normative data'!AV86,IF(AND(Age&gt;=70, Level = 4, Sex = 1), 'Normative data'!AW86,
))))))))))))))))))))))))))))))))))))))))))))))))</f>
        <v>0</v>
      </c>
      <c r="O34" s="29"/>
    </row>
    <row r="35" spans="1:15" x14ac:dyDescent="0.25">
      <c r="A35" s="23">
        <v>50</v>
      </c>
      <c r="B35" s="44">
        <f>IF(AND(Age&gt;=18,Age&lt;=29,Level=1,Sex= 0),'Normative data'!B9,IF(AND(Age&gt;=18,Age&lt;=29,Level=2, Sex=0),'Normative data'!C9,IF(AND(Age&gt;=18,Age&lt;=29,Level=3,Sex=0),'Normative data'!D9,IF(AND(Age&gt;=18,Age&lt;=29,Level=4,Sex=0),'Normative data'!E9,IF(AND(Age&gt;29,Age&lt;=39,Level=1,Sex=0),'Normative data'!F9,IF(AND(Age&gt;29,Age&lt;=39,Level=2,Sex=0),'Normative data'!G9,IF(AND(Age&gt;29,Age&lt;=39,Level=3,Sex=0),'Normative data'!H9,IF(AND(Age&gt;29,Age&lt;=39,Level=4,Sex=0),'Normative data'!I9,IF(AND(Age&gt;39,Age&lt;=49,Level=1,Sex=0),'Normative data'!J9,IF(AND(Age&gt;39,Age&lt;=49,Level=2,Sex=0),'Normative data'!K9,IF(AND(Age&gt;39,Age&lt;=49,Level=3,Sex=0),'Normative data'!L9,IF(AND(Age&gt;39,Age&lt;=49,Level=4,Sex=0),'Normative data'!M9,IF(AND(Age&gt;49,Age&lt;=59,Level=1,Sex=0),'Normative data'!N9,IF(AND(Age&gt;49,Age&lt;=59,Level=2,Sex=0),'Normative data'!O9,IF(AND(Age&gt;49,Age&lt;=59,Level=3,Sex=0),'Normative data'!P9,IF(AND(Age&gt;49,Age&lt;=59,Level=4,Sex=0),'Normative data'!Q9,IF(AND(Age&gt;59,Age&lt;=69,Level=1,Sex=0),'Normative data'!R9,IF(AND(Age&gt;59,Age&lt;=69,Level=2,Sex=0),'Normative data'!S9,IF(AND(Age&gt;59,Age&lt;=69,Level=3,Sex=0),'Normative data'!T9,IF(AND(Age&gt;59,Age&lt;=69,Level=4,Sex=0),'Normative data'!U9,IF(AND(Age&gt;=70,Level=1,Sex=0),'Normative data'!V9,IF(AND(Age&gt;=70,Level=2,Sex=0),'Normative data'!W9,IF(AND(Age&gt;=70, Level = 3, Sex= 0), 'Normative data'!X9,  IF(AND(Age&gt;=70, Level = 4, Sex = 0), 'Normative data'!Y9, IF(AND(Age&gt;=18,Age&lt;=29,Level=1, Sex= 1),'Normative data'!Z9, IF(AND(Age&gt;=18,Age&lt;=29,Level=2, Sex= 1),'Normative data'!AA9,
IF(AND(Age&gt;=18,Age&lt;=29,Level=3, Sex = 1),'Normative data'!AB9, IF(AND(Age&gt;=18,Age&lt;=29,Level=4, Sex = 1),'Normative data'!AC9, IF(AND(Age&gt;29,Age&lt;=39,Level = 1, Sex = 1),'Normative data'!AD9,  IF(AND(Age&gt;29,Age&lt;=39,Level = 2, Sex = 1),'Normative data'!AE9, IF(AND(Age&gt;29,Age&lt;=39,Level = 3, Sex = 1),'Normative data'!AF9, IF(AND(Age&gt;29,Age&lt;=39,Level = 4, Sex = 1),'Normative data'!AG9, IF(AND(Age&gt;39,Age&lt;=49, Level = 1, Sex = 1),'Normative data'!AH9, IF(AND(Age&gt;39,Age&lt;=49, Level = 2, Sex = 1),'Normative data'!AI9, IF(AND(Age&gt;39,Age&lt;=49, Level = 3, Sex = 1),'Normative data'!AJ9, IF(AND(Age&gt;39,Age&lt;=49, Level = 4, Sex = 1),'Normative data'!AK9, IF(AND(Age&gt;49,Age&lt;=59, Level = 1, Sex = 1),'Normative data'!AL9,  IF(AND(Age&gt;49,Age&lt;=59, Level = 2, Sex = 1),'Normative data'!AM9, IF(AND(Age&gt;49,Age&lt;=59, Level = 3, Sex = 1),'Normative data'!AN9, IF(AND(Age&gt;49,Age&lt;=59, Level = 4, Sex = 1),'Normative data'!AO9, IF(AND(Age&gt;59,Age&lt;=69, Level = 1, Sex = 1),'Normative data'!AP9,  IF(AND(Age&gt;59,Age&lt;=69, Level = 2, Sex = 1),'Normative data'!AQ9, IF(AND(Age&gt;59,Age&lt;=69, Level = 3, Sex = 1),'Normative data'!AR9, IF(AND(Age&gt;59,Age&lt;=69, Level = 4, Sex = 1),'Normative data'!AS9,  IF(AND(Age&gt;=70, Level = 1, Sex = 1), 'Normative data'!AT9, IF(AND(Age&gt;=70, Level = 2, Sex = 1), 'Normative data'!AU9, IF(AND(Age&gt;=70, Level = 3, Sex = 1), 'Normative data'!AV9,IF(AND(Age&gt;=70, Level = 4, Sex = 1), 'Normative data'!AW9,
))))))))))))))))))))))))))))))))))))))))))))))))</f>
        <v>0</v>
      </c>
      <c r="C35" s="23">
        <v>50</v>
      </c>
      <c r="D35" s="44">
        <f>IF(AND(Age&gt;=18,Age&lt;=29,Level=1,Sex= 0),'Normative data'!B22,IF(AND(Age&gt;=18,Age&lt;=29,Level=2, Sex=0),'Normative data'!C22,IF(AND(Age&gt;=18,Age&lt;=29,Level=3,Sex=0),'Normative data'!D22,IF(AND(Age&gt;=18,Age&lt;=29,Level=4,Sex=0),'Normative data'!E22,IF(AND(Age&gt;29,Age&lt;=39,Level=1,Sex=0),'Normative data'!F22,IF(AND(Age&gt;29,Age&lt;=39,Level=2,Sex=0),'Normative data'!G22,IF(AND(Age&gt;29,Age&lt;=39,Level=3,Sex=0),'Normative data'!H22,IF(AND(Age&gt;29,Age&lt;=39,Level=4,Sex=0),'Normative data'!I22,IF(AND(Age&gt;39,Age&lt;=49,Level=1,Sex=0),'Normative data'!J22,IF(AND(Age&gt;39,Age&lt;=49,Level=2,Sex=0),'Normative data'!K22,IF(AND(Age&gt;39,Age&lt;=49,Level=3,Sex=0),'Normative data'!L22,IF(AND(Age&gt;39,Age&lt;=49,Level=4,Sex=0),'Normative data'!M22,IF(AND(Age&gt;49,Age&lt;=59,Level=1,Sex=0),'Normative data'!N22,IF(AND(Age&gt;49,Age&lt;=59,Level=2,Sex=0),'Normative data'!O22,IF(AND(Age&gt;49,Age&lt;=59,Level=3,Sex=0),'Normative data'!P22,IF(AND(Age&gt;49,Age&lt;=59,Level=4,Sex=0),'Normative data'!Q22,IF(AND(Age&gt;59,Age&lt;=69,Level=1,Sex=0),'Normative data'!R22,IF(AND(Age&gt;59,Age&lt;=69,Level=2,Sex=0),'Normative data'!S22,IF(AND(Age&gt;59,Age&lt;=69,Level=3,Sex=0),'Normative data'!T22,IF(AND(Age&gt;59,Age&lt;=69,Level=4,Sex=0),'Normative data'!U22,IF(AND(Age&gt;=70,Level=1,Sex=0),'Normative data'!V22,IF(AND(Age&gt;=70,Level=2,Sex=0),'Normative data'!W22,IF(AND(Age&gt;=70, Level = 3, Sex= 0), 'Normative data'!X22,  IF(AND(Age&gt;=70, Level = 4, Sex = 0), 'Normative data'!Y22, IF(AND(Age&gt;=18,Age&lt;=29,Level=1, Sex= 1),'Normative data'!Z22, IF(AND(Age&gt;=18,Age&lt;=29,Level=2, Sex= 1),'Normative data'!AA22, IF(AND(Age&gt;=18,Age&lt;=29,Level=3, Sex = 1),'Normative data'!AB22, IF(AND(Age&gt;=18,Age&lt;=29,Level=4, Sex = 1),'Normative data'!AC22, IF(AND(Age&gt;29,Age&lt;=39,Level = 1, Sex = 1),'Normative data'!AD22,  IF(AND(Age&gt;29,Age&lt;=39,Level = 2, Sex = 1),'Normative data'!AE22, IF(AND(Age&gt;29,Age&lt;=39,Level = 3, Sex = 1),'Normative data'!AF22, IF(AND(Age&gt;29,Age&lt;=39,Level = 4, Sex = 1),'Normative data'!AG22, IF(AND(Age&gt;39,Age&lt;=49, Level = 1, Sex = 1),'Normative data'!AH22, IF(AND(Age&gt;39,Age&lt;=49, Level = 2, Sex = 1),'Normative data'!AI22, IF(AND(Age&gt;39,Age&lt;=49, Level = 3, Sex = 1),'Normative data'!AJ22, IF(AND(Age&gt;39,Age&lt;=49, Level = 4, Sex = 1),'Normative data'!AK22, IF(AND(Age&gt;49,Age&lt;=59, Level = 1, Sex = 1),'Normative data'!AL22,  IF(AND(Age&gt;49,Age&lt;=59, Level = 2, Sex = 1),'Normative data'!AM22, IF(AND(Age&gt;49,Age&lt;=59, Level = 3, Sex = 1),'Normative data'!AN22, IF(AND(Age&gt;49,Age&lt;=59, Level = 4, Sex = 1),'Normative data'!AO22, IF(AND(Age&gt;59,Age&lt;=69, Level = 1, Sex = 1),'Normative data'!AP22,  IF(AND(Age&gt;59,Age&lt;=69, Level = 2, Sex = 1),'Normative data'!AQ22, IF(AND(Age&gt;59,Age&lt;=69, Level = 3, Sex = 1),'Normative data'!AR22, IF(AND(Age&gt;59,Age&lt;=69, Level = 4, Sex = 1),'Normative data'!AS22,  IF(AND(Age&gt;=70, Level = 1, Sex = 1), 'Normative data'!AT22, IF(AND(Age&gt;=70, Level = 2, Sex = 1), 'Normative data'!AU22, IF(AND(Age&gt;=70, Level = 3, Sex = 1), 'Normative data'!AV22,IF(AND(Age&gt;=70, Level = 4, Sex = 1), 'Normative data'!AW22,
))))))))))))))))))))))))))))))))))))))))))))))))</f>
        <v>0</v>
      </c>
      <c r="E35" s="23">
        <v>50</v>
      </c>
      <c r="F35" s="44">
        <f>IF(AND(Age&gt;=18,Age&lt;=29,Level=1,Sex= 0),'Normative data'!B35,IF(AND(Age&gt;=18,Age&lt;=29,Level=2, Sex=0),'Normative data'!C35,IF(AND(Age&gt;=18,Age&lt;=29,Level=3,Sex=0),'Normative data'!D35,IF(AND(Age&gt;=18,Age&lt;=29,Level=4,Sex=0),'Normative data'!E35,IF(AND(Age&gt;29,Age&lt;=39,Level=1,Sex=0),'Normative data'!F35,IF(AND(Age&gt;29,Age&lt;=39,Level=2,Sex=0),'Normative data'!G35,IF(AND(Age&gt;29,Age&lt;=39,Level=3,Sex=0),'Normative data'!H35,IF(AND(Age&gt;29,Age&lt;=39,Level=4,Sex=0),'Normative data'!I35,IF(AND(Age&gt;39,Age&lt;=49,Level=1,Sex=0),'Normative data'!J35,IF(AND(Age&gt;39,Age&lt;=49,Level=2,Sex=0),'Normative data'!K35,IF(AND(Age&gt;39,Age&lt;=49,Level=3,Sex=0),'Normative data'!L35,IF(AND(Age&gt;39,Age&lt;=49,Level=4,Sex=0),'Normative data'!M35,IF(AND(Age&gt;49,Age&lt;=59,Level=1,Sex=0),'Normative data'!N35,IF(AND(Age&gt;49,Age&lt;=59,Level=2,Sex=0),'Normative data'!O35,IF(AND(Age&gt;49,Age&lt;=59,Level=3,Sex=0),'Normative data'!P35,IF(AND(Age&gt;49,Age&lt;=59,Level=4,Sex=0),'Normative data'!Q35,IF(AND(Age&gt;59,Age&lt;=69,Level=1,Sex=0),'Normative data'!R35,IF(AND(Age&gt;59,Age&lt;=69,Level=2,Sex=0),'Normative data'!S35,IF(AND(Age&gt;59,Age&lt;=69,Level=3,Sex=0),'Normative data'!T35,IF(AND(Age&gt;59,Age&lt;=69,Level=4,Sex=0),'Normative data'!U35,IF(AND(Age&gt;=70,Level=1,Sex=0),'Normative data'!V35,IF(AND(Age&gt;=70,Level=2,Sex=0),'Normative data'!W35,IF(AND(Age&gt;=70, Level = 3, Sex= 0), 'Normative data'!X35,  IF(AND(Age&gt;=70, Level = 4, Sex = 0), 'Normative data'!Y35, IF(AND(Age&gt;=18,Age&lt;=29,Level=1, Sex= 1),'Normative data'!Z35, IF(AND(Age&gt;=18,Age&lt;=29,Level=2, Sex= 1),'Normative data'!AA35, IF(AND(Age&gt;=18,Age&lt;=29,Level=3, Sex = 1),'Normative data'!AB35, IF(AND(Age&gt;=18,Age&lt;=29,Level=4, Sex = 1),'Normative data'!AC35, IF(AND(Age&gt;29,Age&lt;=39,Level = 1, Sex = 1),'Normative data'!AD35,  IF(AND(Age&gt;29,Age&lt;=39,Level = 2, Sex = 1),'Normative data'!AE35, IF(AND(Age&gt;29,Age&lt;=39,Level = 3, Sex = 1),'Normative data'!AF35, IF(AND(Age&gt;29,Age&lt;=39,Level = 4, Sex = 1),'Normative data'!AG35, IF(AND(Age&gt;39,Age&lt;=49, Level = 1, Sex = 1),'Normative data'!AH35, IF(AND(Age&gt;39,Age&lt;=49, Level = 2, Sex = 1),'Normative data'!AI35, IF(AND(Age&gt;39,Age&lt;=49, Level = 3, Sex = 1),'Normative data'!AJ35, IF(AND(Age&gt;39,Age&lt;=49, Level = 4, Sex = 1),'Normative data'!AK35, IF(AND(Age&gt;49,Age&lt;=59, Level = 1, Sex = 1),'Normative data'!AL35,  IF(AND(Age&gt;49,Age&lt;=59, Level = 2, Sex = 1),'Normative data'!AM35, IF(AND(Age&gt;49,Age&lt;=59, Level = 3, Sex = 1),'Normative data'!AN35, IF(AND(Age&gt;49,Age&lt;=59, Level = 4, Sex = 1),'Normative data'!AO35, IF(AND(Age&gt;59,Age&lt;=69, Level = 1, Sex = 1),'Normative data'!AP35,  IF(AND(Age&gt;59,Age&lt;=69, Level = 2, Sex = 1),'Normative data'!AQ35, IF(AND(Age&gt;59,Age&lt;=69, Level = 3, Sex = 1),'Normative data'!AR35, IF(AND(Age&gt;59,Age&lt;=69, Level = 4, Sex = 1),'Normative data'!AS35,  IF(AND(Age&gt;=70, Level = 1, Sex = 1), 'Normative data'!AT35, IF(AND(Age&gt;=70, Level = 2, Sex = 1), 'Normative data'!AU35, IF(AND(Age&gt;=70, Level = 3, Sex = 1), 'Normative data'!AV35,IF(AND(Age&gt;=70, Level = 4, Sex = 1), 'Normative data'!AW35,
))))))))))))))))))))))))))))))))))))))))))))))))</f>
        <v>0</v>
      </c>
      <c r="G35" s="23">
        <v>50</v>
      </c>
      <c r="H35" s="44">
        <f>IF(AND(Age&gt;=18,Age&lt;=29,Level=1,Sex= 0),'Normative data'!B48,IF(AND(Age&gt;=18,Age&lt;=29,Level=2, Sex=0),'Normative data'!C48,IF(AND(Age&gt;=18,Age&lt;=29,Level=3,Sex=0),'Normative data'!D48,IF(AND(Age&gt;=18,Age&lt;=29,Level=4,Sex=0),'Normative data'!E48,IF(AND(Age&gt;29,Age&lt;=39,Level=1,Sex=0),'Normative data'!F48,IF(AND(Age&gt;29,Age&lt;=39,Level=2,Sex=0),'Normative data'!G48,IF(AND(Age&gt;29,Age&lt;=39,Level=3,Sex=0),'Normative data'!H48,IF(AND(Age&gt;29,Age&lt;=39,Level=4,Sex=0),'Normative data'!I48,IF(AND(Age&gt;39,Age&lt;=49,Level=1,Sex=0),'Normative data'!J48,IF(AND(Age&gt;39,Age&lt;=49,Level=2,Sex=0),'Normative data'!K48,IF(AND(Age&gt;39,Age&lt;=49,Level=3,Sex=0),'Normative data'!L48,IF(AND(Age&gt;39,Age&lt;=49,Level=4,Sex=0),'Normative data'!M48,IF(AND(Age&gt;49,Age&lt;=59,Level=1,Sex=0),'Normative data'!N48,IF(AND(Age&gt;49,Age&lt;=59,Level=2,Sex=0),'Normative data'!O48,IF(AND(Age&gt;49,Age&lt;=59,Level=3,Sex=0),'Normative data'!P48,IF(AND(Age&gt;49,Age&lt;=59,Level=4,Sex=0),'Normative data'!Q48,IF(AND(Age&gt;59,Age&lt;=69,Level=1,Sex=0),'Normative data'!R48,IF(AND(Age&gt;59,Age&lt;=69,Level=2,Sex=0),'Normative data'!S48,IF(AND(Age&gt;59,Age&lt;=69,Level=3,Sex=0),'Normative data'!T48,IF(AND(Age&gt;59,Age&lt;=69,Level=4,Sex=0),'Normative data'!U48,IF(AND(Age&gt;=70,Level=1,Sex=0),'Normative data'!V48,IF(AND(Age&gt;=70,Level=2,Sex=0),'Normative data'!W48,IF(AND(Age&gt;=70, Level = 3, Sex= 0), 'Normative data'!X48,  IF(AND(Age&gt;=70, Level = 4, Sex = 0), 'Normative data'!Y48, IF(AND(Age&gt;=18,Age&lt;=29,Level=1, Sex= 1),'Normative data'!Z48, IF(AND(Age&gt;=18,Age&lt;=29,Level=2, Sex= 1),'Normative data'!AA48, IF(AND(Age&gt;=18,Age&lt;=29,Level=3, Sex = 1),'Normative data'!AB48, IF(AND(Age&gt;=18,Age&lt;=29,Level=4, Sex = 1),'Normative data'!AC48, IF(AND(Age&gt;29,Age&lt;=39,Level = 1, Sex = 1),'Normative data'!AD48,  IF(AND(Age&gt;29,Age&lt;=39,Level = 2, Sex = 1),'Normative data'!AE48, IF(AND(Age&gt;29,Age&lt;=39,Level = 3, Sex = 1),'Normative data'!AF48, IF(AND(Age&gt;29,Age&lt;=39,Level = 4, Sex = 1),'Normative data'!AG48, IF(AND(Age&gt;39,Age&lt;=49, Level = 1, Sex = 1),'Normative data'!AH48, IF(AND(Age&gt;39,Age&lt;=49, Level = 2, Sex = 1),'Normative data'!AI48, IF(AND(Age&gt;39,Age&lt;=49, Level = 3, Sex = 1),'Normative data'!AJ48, IF(AND(Age&gt;39,Age&lt;=49, Level = 4, Sex = 1),'Normative data'!AK48, IF(AND(Age&gt;49,Age&lt;=59, Level = 1, Sex = 1),'Normative data'!AL48,  IF(AND(Age&gt;49,Age&lt;=59, Level = 2, Sex = 1),'Normative data'!AM48, IF(AND(Age&gt;49,Age&lt;=59, Level = 3, Sex = 1),'Normative data'!AN48, IF(AND(Age&gt;49,Age&lt;=59, Level = 4, Sex = 1),'Normative data'!AO48, IF(AND(Age&gt;59,Age&lt;=69, Level = 1, Sex = 1),'Normative data'!AP48,  IF(AND(Age&gt;59,Age&lt;=69, Level = 2, Sex = 1),'Normative data'!AQ48, IF(AND(Age&gt;59,Age&lt;=69, Level = 3, Sex = 1),'Normative data'!AR48, IF(AND(Age&gt;59,Age&lt;=69, Level = 4, Sex = 1),'Normative data'!AS48,  IF(AND(Age&gt;=70, Level = 1, Sex = 1), 'Normative data'!AT48, IF(AND(Age&gt;=70, Level = 2, Sex = 1), 'Normative data'!AU48, IF(AND(Age&gt;=70, Level = 3, Sex = 1), 'Normative data'!AV48,IF(AND(Age&gt;=70, Level = 4, Sex = 1), 'Normative data'!AW48,
))))))))))))))))))))))))))))))))))))))))))))))))</f>
        <v>0</v>
      </c>
      <c r="I35" s="23">
        <v>50</v>
      </c>
      <c r="J35" s="44">
        <f>IF(AND(Age&gt;=18,Age&lt;=29,Level=1,Sex= 0),'Normative data'!B61,IF(AND(Age&gt;=18,Age&lt;=29,Level=2, Sex=0),'Normative data'!C61,IF(AND(Age&gt;=18,Age&lt;=29,Level=3,Sex=0),'Normative data'!D61,IF(AND(Age&gt;=18,Age&lt;=29,Level=4,Sex=0),'Normative data'!E61,IF(AND(Age&gt;29,Age&lt;=39,Level=1,Sex=0),'Normative data'!F61,IF(AND(Age&gt;29,Age&lt;=39,Level=2,Sex=0),'Normative data'!G61,IF(AND(Age&gt;29,Age&lt;=39,Level=3,Sex=0),'Normative data'!H61,IF(AND(Age&gt;29,Age&lt;=39,Level=4,Sex=0),'Normative data'!I61,IF(AND(Age&gt;39,Age&lt;=49,Level=1,Sex=0),'Normative data'!J61,IF(AND(Age&gt;39,Age&lt;=49,Level=2,Sex=0),'Normative data'!K61,IF(AND(Age&gt;39,Age&lt;=49,Level=3,Sex=0),'Normative data'!L61,IF(AND(Age&gt;39,Age&lt;=49,Level=4,Sex=0),'Normative data'!M61,IF(AND(Age&gt;49,Age&lt;=59,Level=1,Sex=0),'Normative data'!N61,IF(AND(Age&gt;49,Age&lt;=59,Level=2,Sex=0),'Normative data'!O61,IF(AND(Age&gt;49,Age&lt;=59,Level=3,Sex=0),'Normative data'!P61,IF(AND(Age&gt;49,Age&lt;=59,Level=4,Sex=0),'Normative data'!Q61,IF(AND(Age&gt;59,Age&lt;=69,Level=1,Sex=0),'Normative data'!R61,IF(AND(Age&gt;59,Age&lt;=69,Level=2,Sex=0),'Normative data'!S61,IF(AND(Age&gt;59,Age&lt;=69,Level=3,Sex=0),'Normative data'!T61,IF(AND(Age&gt;59,Age&lt;=69,Level=4,Sex=0),'Normative data'!U61,IF(AND(Age&gt;=70,Level=1,Sex=0),'Normative data'!V61,IF(AND(Age&gt;=70,Level=2,Sex=0),'Normative data'!W61,IF(AND(Age&gt;=70, Level = 3, Sex= 0), 'Normative data'!X61,  IF(AND(Age&gt;=70, Level = 4, Sex = 0), 'Normative data'!Y61, IF(AND(Age&gt;=18,Age&lt;=29,Level=1, Sex= 1),'Normative data'!Z61, IF(AND(Age&gt;=18,Age&lt;=29,Level=2, Sex= 1),'Normative data'!AA61, IF(AND(Age&gt;=18,Age&lt;=29,Level=3, Sex = 1),'Normative data'!AB61, IF(AND(Age&gt;=18,Age&lt;=29,Level=4, Sex = 1),'Normative data'!AC61, IF(AND(Age&gt;29,Age&lt;=39,Level = 1, Sex = 1),'Normative data'!AD61,  IF(AND(Age&gt;29,Age&lt;=39,Level = 2, Sex = 1),'Normative data'!AE61, IF(AND(Age&gt;29,Age&lt;=39,Level = 3, Sex = 1),'Normative data'!AF61, IF(AND(Age&gt;29,Age&lt;=39,Level = 4, Sex = 1),'Normative data'!AG61, IF(AND(Age&gt;39,Age&lt;=49, Level = 1, Sex = 1),'Normative data'!AH61, IF(AND(Age&gt;39,Age&lt;=49, Level = 2, Sex = 1),'Normative data'!AI61, IF(AND(Age&gt;39,Age&lt;=49, Level = 3, Sex = 1),'Normative data'!AJ61, IF(AND(Age&gt;39,Age&lt;=49, Level = 4, Sex = 1),'Normative data'!AK61, IF(AND(Age&gt;49,Age&lt;=59, Level = 1, Sex = 1),'Normative data'!AL61,  IF(AND(Age&gt;49,Age&lt;=59, Level = 2, Sex = 1),'Normative data'!AM61, IF(AND(Age&gt;49,Age&lt;=59, Level = 3, Sex = 1),'Normative data'!AN61, IF(AND(Age&gt;49,Age&lt;=59, Level = 4, Sex = 1),'Normative data'!AO61, IF(AND(Age&gt;59,Age&lt;=69, Level = 1, Sex = 1),'Normative data'!AP61,  IF(AND(Age&gt;59,Age&lt;=69, Level = 2, Sex = 1),'Normative data'!AQ61, IF(AND(Age&gt;59,Age&lt;=69, Level = 3, Sex = 1),'Normative data'!AR61, IF(AND(Age&gt;59,Age&lt;=69, Level = 4, Sex = 1),'Normative data'!AS61,  IF(AND(Age&gt;=70, Level = 1, Sex = 1), 'Normative data'!AT61, IF(AND(Age&gt;=70, Level = 2, Sex = 1), 'Normative data'!AU61, IF(AND(Age&gt;=70, Level = 3, Sex = 1), 'Normative data'!AV61,IF(AND(Age&gt;=70, Level = 4, Sex = 1), 'Normative data'!AW61,
))))))))))))))))))))))))))))))))))))))))))))))))</f>
        <v>0</v>
      </c>
      <c r="K35" s="23">
        <v>50</v>
      </c>
      <c r="L35" s="44">
        <f>IF(AND(Age&gt;=18,Age&lt;=29,Level=1,Sex= 0),'Normative data'!B74,IF(AND(Age&gt;=18,Age&lt;=29,Level=2, Sex=0),'Normative data'!C74,IF(AND(Age&gt;=18,Age&lt;=29,Level=3,Sex=0),'Normative data'!D74,IF(AND(Age&gt;=18,Age&lt;=29,Level=4,Sex=0),'Normative data'!E74,IF(AND(Age&gt;29,Age&lt;=39,Level=1,Sex=0),'Normative data'!F74,IF(AND(Age&gt;29,Age&lt;=39,Level=2,Sex=0),'Normative data'!G74,IF(AND(Age&gt;29,Age&lt;=39,Level=3,Sex=0),'Normative data'!H74,IF(AND(Age&gt;29,Age&lt;=39,Level=4,Sex=0),'Normative data'!I74,IF(AND(Age&gt;39,Age&lt;=49,Level=1,Sex=0),'Normative data'!J74,IF(AND(Age&gt;39,Age&lt;=49,Level=2,Sex=0),'Normative data'!K74,IF(AND(Age&gt;39,Age&lt;=49,Level=3,Sex=0),'Normative data'!L74,IF(AND(Age&gt;39,Age&lt;=49,Level=4,Sex=0),'Normative data'!M74,IF(AND(Age&gt;49,Age&lt;=59,Level=1,Sex=0),'Normative data'!N74,IF(AND(Age&gt;49,Age&lt;=59,Level=2,Sex=0),'Normative data'!O74,IF(AND(Age&gt;49,Age&lt;=59,Level=3,Sex=0),'Normative data'!P74,IF(AND(Age&gt;49,Age&lt;=59,Level=4,Sex=0),'Normative data'!Q74,IF(AND(Age&gt;59,Age&lt;=69,Level=1,Sex=0),'Normative data'!R74,IF(AND(Age&gt;59,Age&lt;=69,Level=2,Sex=0),'Normative data'!S74,IF(AND(Age&gt;59,Age&lt;=69,Level=3,Sex=0),'Normative data'!T74,IF(AND(Age&gt;59,Age&lt;=69,Level=4,Sex=0),'Normative data'!U74,IF(AND(Age&gt;=70,Level=1,Sex=0),'Normative data'!V74,IF(AND(Age&gt;=70,Level=2,Sex=0),'Normative data'!W74,IF(AND(Age&gt;=70, Level = 3, Sex= 0), 'Normative data'!X74,  IF(AND(Age&gt;=70, Level = 4, Sex = 0), 'Normative data'!Y74, IF(AND(Age&gt;=18,Age&lt;=29,Level=1, Sex= 1),'Normative data'!Z74, IF(AND(Age&gt;=18,Age&lt;=29,Level=2, Sex= 1),'Normative data'!AA74, IF(AND(Age&gt;=18,Age&lt;=29,Level=3, Sex = 1),'Normative data'!AB74, IF(AND(Age&gt;=18,Age&lt;=29,Level=4, Sex = 1),'Normative data'!AC74, IF(AND(Age&gt;29,Age&lt;=39,Level = 1, Sex = 1),'Normative data'!AD74,  IF(AND(Age&gt;29,Age&lt;=39,Level = 2, Sex = 1),'Normative data'!AE74, IF(AND(Age&gt;29,Age&lt;=39,Level = 3, Sex = 1),'Normative data'!AF74, IF(AND(Age&gt;29,Age&lt;=39,Level = 4, Sex = 1),'Normative data'!AG74, IF(AND(Age&gt;39,Age&lt;=49, Level = 1, Sex = 1),'Normative data'!AH74, IF(AND(Age&gt;39,Age&lt;=49, Level = 2, Sex = 1),'Normative data'!AI74, IF(AND(Age&gt;39,Age&lt;=49, Level = 3, Sex = 1),'Normative data'!AJ74, IF(AND(Age&gt;39,Age&lt;=49, Level = 4, Sex = 1),'Normative data'!AK74, IF(AND(Age&gt;49,Age&lt;=59, Level = 1, Sex = 1),'Normative data'!AL74,  IF(AND(Age&gt;49,Age&lt;=59, Level = 2, Sex = 1),'Normative data'!AM74, IF(AND(Age&gt;49,Age&lt;=59, Level = 3, Sex = 1),'Normative data'!AN74, IF(AND(Age&gt;49,Age&lt;=59, Level = 4, Sex = 1),'Normative data'!AO74, IF(AND(Age&gt;59,Age&lt;=69, Level = 1, Sex = 1),'Normative data'!AP74,  IF(AND(Age&gt;59,Age&lt;=69, Level = 2, Sex = 1),'Normative data'!AQ74, IF(AND(Age&gt;59,Age&lt;=69, Level = 3, Sex = 1),'Normative data'!AR74, IF(AND(Age&gt;59,Age&lt;=69, Level = 4, Sex = 1),'Normative data'!AS74,  IF(AND(Age&gt;=70, Level = 1, Sex = 1), 'Normative data'!AT74, IF(AND(Age&gt;=70, Level = 2, Sex = 1), 'Normative data'!AU74, IF(AND(Age&gt;=70, Level = 3, Sex = 1), 'Normative data'!AV74,IF(AND(Age&gt;=70, Level = 4, Sex = 1), 'Normative data'!AW74,
))))))))))))))))))))))))))))))))))))))))))))))))</f>
        <v>0</v>
      </c>
      <c r="M35" s="23">
        <v>50</v>
      </c>
      <c r="N35" s="44">
        <f>IF(AND(Age&gt;=18,Age&lt;=29,Level=1,Sex= 0),'Normative data'!B87,IF(AND(Age&gt;=18,Age&lt;=29,Level=2, Sex=0),'Normative data'!C87,IF(AND(Age&gt;=18,Age&lt;=29,Level=3,Sex=0),'Normative data'!D87,IF(AND(Age&gt;=18,Age&lt;=29,Level=4,Sex=0),'Normative data'!E87,IF(AND(Age&gt;29,Age&lt;=39,Level=1,Sex=0),'Normative data'!F87,IF(AND(Age&gt;29,Age&lt;=39,Level=2,Sex=0),'Normative data'!G87,IF(AND(Age&gt;29,Age&lt;=39,Level=3,Sex=0),'Normative data'!H87,IF(AND(Age&gt;29,Age&lt;=39,Level=4,Sex=0),'Normative data'!I87,IF(AND(Age&gt;39,Age&lt;=49,Level=1,Sex=0),'Normative data'!J87,IF(AND(Age&gt;39,Age&lt;=49,Level=2,Sex=0),'Normative data'!K87,IF(AND(Age&gt;39,Age&lt;=49,Level=3,Sex=0),'Normative data'!L87,IF(AND(Age&gt;39,Age&lt;=49,Level=4,Sex=0),'Normative data'!M87,IF(AND(Age&gt;49,Age&lt;=59,Level=1,Sex=0),'Normative data'!N87,IF(AND(Age&gt;49,Age&lt;=59,Level=2,Sex=0),'Normative data'!O87,IF(AND(Age&gt;49,Age&lt;=59,Level=3,Sex=0),'Normative data'!P87,IF(AND(Age&gt;49,Age&lt;=59,Level=4,Sex=0),'Normative data'!Q87,IF(AND(Age&gt;59,Age&lt;=69,Level=1,Sex=0),'Normative data'!R87,IF(AND(Age&gt;59,Age&lt;=69,Level=2,Sex=0),'Normative data'!S87,IF(AND(Age&gt;59,Age&lt;=69,Level=3,Sex=0),'Normative data'!T87,IF(AND(Age&gt;59,Age&lt;=69,Level=4,Sex=0),'Normative data'!U87,IF(AND(Age&gt;=70,Level=1,Sex=0),'Normative data'!V87,IF(AND(Age&gt;=70,Level=2,Sex=0),'Normative data'!W87,IF(AND(Age&gt;=70, Level = 3, Sex= 0), 'Normative data'!X87,  IF(AND(Age&gt;=70, Level = 4, Sex = 0), 'Normative data'!Y87, IF(AND(Age&gt;=18,Age&lt;=29,Level=1, Sex= 1),'Normative data'!Z87, IF(AND(Age&gt;=18,Age&lt;=29,Level=2, Sex= 1),'Normative data'!AA87, IF(AND(Age&gt;=18,Age&lt;=29,Level=3, Sex = 1),'Normative data'!AB87, IF(AND(Age&gt;=18,Age&lt;=29,Level=4, Sex = 1),'Normative data'!AC87, IF(AND(Age&gt;29,Age&lt;=39,Level = 1, Sex = 1),'Normative data'!AD87,  IF(AND(Age&gt;29,Age&lt;=39,Level = 2, Sex = 1),'Normative data'!AE87, IF(AND(Age&gt;29,Age&lt;=39,Level = 3, Sex = 1),'Normative data'!AF87, IF(AND(Age&gt;29,Age&lt;=39,Level = 4, Sex = 1),'Normative data'!AG87, IF(AND(Age&gt;39,Age&lt;=49, Level = 1, Sex = 1),'Normative data'!AH87, IF(AND(Age&gt;39,Age&lt;=49, Level = 2, Sex = 1),'Normative data'!AI87, IF(AND(Age&gt;39,Age&lt;=49, Level = 3, Sex = 1),'Normative data'!AJ87, IF(AND(Age&gt;39,Age&lt;=49, Level = 4, Sex = 1),'Normative data'!AK87, IF(AND(Age&gt;49,Age&lt;=59, Level = 1, Sex = 1),'Normative data'!AL87,  IF(AND(Age&gt;49,Age&lt;=59, Level = 2, Sex = 1),'Normative data'!AM87, IF(AND(Age&gt;49,Age&lt;=59, Level = 3, Sex = 1),'Normative data'!AN87, IF(AND(Age&gt;49,Age&lt;=59, Level = 4, Sex = 1),'Normative data'!AO87, IF(AND(Age&gt;59,Age&lt;=69, Level = 1, Sex = 1),'Normative data'!AP87,  IF(AND(Age&gt;59,Age&lt;=69, Level = 2, Sex = 1),'Normative data'!AQ87, IF(AND(Age&gt;59,Age&lt;=69, Level = 3, Sex = 1),'Normative data'!AR87, IF(AND(Age&gt;59,Age&lt;=69, Level = 4, Sex = 1),'Normative data'!AS87,  IF(AND(Age&gt;=70, Level = 1, Sex = 1), 'Normative data'!AT87, IF(AND(Age&gt;=70, Level = 2, Sex = 1), 'Normative data'!AU87, IF(AND(Age&gt;=70, Level = 3, Sex = 1), 'Normative data'!AV87,IF(AND(Age&gt;=70, Level = 4, Sex = 1), 'Normative data'!AW87,
))))))))))))))))))))))))))))))))))))))))))))))))</f>
        <v>0</v>
      </c>
      <c r="O35" s="29"/>
    </row>
    <row r="36" spans="1:15" x14ac:dyDescent="0.25">
      <c r="A36" s="23">
        <v>75</v>
      </c>
      <c r="B36" s="44">
        <f>IF(AND(Age&gt;=18,Age&lt;=29,Level=1,Sex= 0),'Normative data'!B10,IF(AND(Age&gt;=18,Age&lt;=29,Level=2, Sex=0),'Normative data'!C10,IF(AND(Age&gt;=18,Age&lt;=29,Level=3,Sex=0),'Normative data'!D10,IF(AND(Age&gt;=18,Age&lt;=29,Level=4,Sex=0),'Normative data'!E10,IF(AND(Age&gt;29,Age&lt;=39,Level=1,Sex=0),'Normative data'!F10,IF(AND(Age&gt;29,Age&lt;=39,Level=2,Sex=0),'Normative data'!G10,IF(AND(Age&gt;29,Age&lt;=39,Level=3,Sex=0),'Normative data'!H10,IF(AND(Age&gt;29,Age&lt;=39,Level=4,Sex=0),'Normative data'!I10,IF(AND(Age&gt;39,Age&lt;=49,Level=1,Sex=0),'Normative data'!J10,IF(AND(Age&gt;39,Age&lt;=49,Level=2,Sex=0),'Normative data'!K10,IF(AND(Age&gt;39,Age&lt;=49,Level=3,Sex=0),'Normative data'!L10,IF(AND(Age&gt;39,Age&lt;=49,Level=4,Sex=0),'Normative data'!M10,IF(AND(Age&gt;49,Age&lt;=59,Level=1,Sex=0),'Normative data'!N10,IF(AND(Age&gt;49,Age&lt;=59,Level=2,Sex=0),'Normative data'!O10,IF(AND(Age&gt;49,Age&lt;=59,Level=3,Sex=0),'Normative data'!P10,IF(AND(Age&gt;49,Age&lt;=59,Level=4,Sex=0),'Normative data'!Q10,IF(AND(Age&gt;59,Age&lt;=69,Level=1,Sex=0),'Normative data'!R10,IF(AND(Age&gt;59,Age&lt;=69,Level=2,Sex=0),'Normative data'!S10,IF(AND(Age&gt;59,Age&lt;=69,Level=3,Sex=0),'Normative data'!T10,IF(AND(Age&gt;59,Age&lt;=69,Level=4,Sex=0),'Normative data'!U10,IF(AND(Age&gt;=70,Level=1,Sex=0),'Normative data'!V10,IF(AND(Age&gt;=70,Level=2,Sex=0),'Normative data'!W10,IF(AND(Age&gt;=70, Level = 3, Sex= 0), 'Normative data'!X10,  IF(AND(Age&gt;=70, Level = 4, Sex = 0), 'Normative data'!Y10, IF(AND(Age&gt;=18,Age&lt;=29,Level=1, Sex= 1),'Normative data'!Z10, IF(AND(Age&gt;=18,Age&lt;=29,Level=2, Sex= 1),'Normative data'!AA10,
IF(AND(Age&gt;=18,Age&lt;=29,Level=3, Sex = 1),'Normative data'!AB10, IF(AND(Age&gt;=18,Age&lt;=29,Level=4, Sex = 1),'Normative data'!AC10, IF(AND(Age&gt;29,Age&lt;=39,Level = 1, Sex = 1),'Normative data'!AD10,  IF(AND(Age&gt;29,Age&lt;=39,Level = 2, Sex = 1),'Normative data'!AE10, IF(AND(Age&gt;29,Age&lt;=39,Level = 3, Sex = 1),'Normative data'!AF10, IF(AND(Age&gt;29,Age&lt;=39,Level = 4, Sex = 1),'Normative data'!AG10, IF(AND(Age&gt;39,Age&lt;=49, Level = 1, Sex = 1),'Normative data'!AH10, IF(AND(Age&gt;39,Age&lt;=49, Level = 2, Sex = 1),'Normative data'!AI10, IF(AND(Age&gt;39,Age&lt;=49, Level = 3, Sex = 1),'Normative data'!AJ10, IF(AND(Age&gt;39,Age&lt;=49, Level = 4, Sex = 1),'Normative data'!AK10, IF(AND(Age&gt;49,Age&lt;=59, Level = 1, Sex = 1),'Normative data'!AL10,  IF(AND(Age&gt;49,Age&lt;=59, Level = 2, Sex = 1),'Normative data'!AM10, IF(AND(Age&gt;49,Age&lt;=59, Level = 3, Sex = 1),'Normative data'!AN10, IF(AND(Age&gt;49,Age&lt;=59, Level = 4, Sex = 1),'Normative data'!AO10, IF(AND(Age&gt;59,Age&lt;=69, Level = 1, Sex = 1),'Normative data'!AP10,  IF(AND(Age&gt;59,Age&lt;=69, Level = 2, Sex = 1),'Normative data'!AQ10, IF(AND(Age&gt;59,Age&lt;=69, Level = 3, Sex = 1),'Normative data'!AR10, IF(AND(Age&gt;59,Age&lt;=69, Level = 4, Sex = 1),'Normative data'!AS10,  IF(AND(Age&gt;=70, Level = 1, Sex = 1), 'Normative data'!AT10, IF(AND(Age&gt;=70, Level = 2, Sex = 1), 'Normative data'!AU10, IF(AND(Age&gt;=70, Level = 3, Sex = 1), 'Normative data'!AV10,IF(AND(Age&gt;=70, Level = 4, Sex = 1), 'Normative data'!AW10,
))))))))))))))))))))))))))))))))))))))))))))))))</f>
        <v>0</v>
      </c>
      <c r="C36" s="23">
        <v>75</v>
      </c>
      <c r="D36" s="44">
        <f>IF(AND(Age&gt;=18,Age&lt;=29,Level=1,Sex= 0),'Normative data'!B23,IF(AND(Age&gt;=18,Age&lt;=29,Level=2, Sex=0),'Normative data'!C23,IF(AND(Age&gt;=18,Age&lt;=29,Level=3,Sex=0),'Normative data'!D23,IF(AND(Age&gt;=18,Age&lt;=29,Level=4,Sex=0),'Normative data'!E23,IF(AND(Age&gt;29,Age&lt;=39,Level=1,Sex=0),'Normative data'!F23,IF(AND(Age&gt;29,Age&lt;=39,Level=2,Sex=0),'Normative data'!G23,IF(AND(Age&gt;29,Age&lt;=39,Level=3,Sex=0),'Normative data'!H23,IF(AND(Age&gt;29,Age&lt;=39,Level=4,Sex=0),'Normative data'!I23,IF(AND(Age&gt;39,Age&lt;=49,Level=1,Sex=0),'Normative data'!J23,IF(AND(Age&gt;39,Age&lt;=49,Level=2,Sex=0),'Normative data'!K23,IF(AND(Age&gt;39,Age&lt;=49,Level=3,Sex=0),'Normative data'!L23,IF(AND(Age&gt;39,Age&lt;=49,Level=4,Sex=0),'Normative data'!M23,IF(AND(Age&gt;49,Age&lt;=59,Level=1,Sex=0),'Normative data'!N23,IF(AND(Age&gt;49,Age&lt;=59,Level=2,Sex=0),'Normative data'!O23,IF(AND(Age&gt;49,Age&lt;=59,Level=3,Sex=0),'Normative data'!P23,IF(AND(Age&gt;49,Age&lt;=59,Level=4,Sex=0),'Normative data'!Q23,IF(AND(Age&gt;59,Age&lt;=69,Level=1,Sex=0),'Normative data'!R23,IF(AND(Age&gt;59,Age&lt;=69,Level=2,Sex=0),'Normative data'!S23,IF(AND(Age&gt;59,Age&lt;=69,Level=3,Sex=0),'Normative data'!T23,IF(AND(Age&gt;59,Age&lt;=69,Level=4,Sex=0),'Normative data'!U23,IF(AND(Age&gt;=70,Level=1,Sex=0),'Normative data'!V23,IF(AND(Age&gt;=70,Level=2,Sex=0),'Normative data'!W23,IF(AND(Age&gt;=70, Level = 3, Sex= 0), 'Normative data'!X23,  IF(AND(Age&gt;=70, Level = 4, Sex = 0), 'Normative data'!Y23, IF(AND(Age&gt;=18,Age&lt;=29,Level=1, Sex= 1),'Normative data'!Z23, IF(AND(Age&gt;=18,Age&lt;=29,Level=2, Sex= 1),'Normative data'!AA23, IF(AND(Age&gt;=18,Age&lt;=29,Level=3, Sex = 1),'Normative data'!AB23, IF(AND(Age&gt;=18,Age&lt;=29,Level=4, Sex = 1),'Normative data'!AC23, IF(AND(Age&gt;29,Age&lt;=39,Level = 1, Sex = 1),'Normative data'!AD23,  IF(AND(Age&gt;29,Age&lt;=39,Level = 2, Sex = 1),'Normative data'!AE23, IF(AND(Age&gt;29,Age&lt;=39,Level = 3, Sex = 1),'Normative data'!AF23, IF(AND(Age&gt;29,Age&lt;=39,Level = 4, Sex = 1),'Normative data'!AG23, IF(AND(Age&gt;39,Age&lt;=49, Level = 1, Sex = 1),'Normative data'!AH23, IF(AND(Age&gt;39,Age&lt;=49, Level = 2, Sex = 1),'Normative data'!AI23, IF(AND(Age&gt;39,Age&lt;=49, Level = 3, Sex = 1),'Normative data'!AJ23, IF(AND(Age&gt;39,Age&lt;=49, Level = 4, Sex = 1),'Normative data'!AK23, IF(AND(Age&gt;49,Age&lt;=59, Level = 1, Sex = 1),'Normative data'!AL23,  IF(AND(Age&gt;49,Age&lt;=59, Level = 2, Sex = 1),'Normative data'!AM23, IF(AND(Age&gt;49,Age&lt;=59, Level = 3, Sex = 1),'Normative data'!AN23, IF(AND(Age&gt;49,Age&lt;=59, Level = 4, Sex = 1),'Normative data'!AO23, IF(AND(Age&gt;59,Age&lt;=69, Level = 1, Sex = 1),'Normative data'!AP23,  IF(AND(Age&gt;59,Age&lt;=69, Level = 2, Sex = 1),'Normative data'!AQ23, IF(AND(Age&gt;59,Age&lt;=69, Level = 3, Sex = 1),'Normative data'!AR23, IF(AND(Age&gt;59,Age&lt;=69, Level = 4, Sex = 1),'Normative data'!AS23,  IF(AND(Age&gt;=70, Level = 1, Sex = 1), 'Normative data'!AT23, IF(AND(Age&gt;=70, Level = 2, Sex = 1), 'Normative data'!AU23, IF(AND(Age&gt;=70, Level = 3, Sex = 1), 'Normative data'!AV23,IF(AND(Age&gt;=70, Level = 4, Sex = 1), 'Normative data'!AW23,
))))))))))))))))))))))))))))))))))))))))))))))))</f>
        <v>0</v>
      </c>
      <c r="E36" s="23">
        <v>75</v>
      </c>
      <c r="F36" s="44">
        <f>IF(AND(Age&gt;=18,Age&lt;=29,Level=1,Sex= 0),'Normative data'!B36,IF(AND(Age&gt;=18,Age&lt;=29,Level=2, Sex=0),'Normative data'!C36,IF(AND(Age&gt;=18,Age&lt;=29,Level=3,Sex=0),'Normative data'!D36,IF(AND(Age&gt;=18,Age&lt;=29,Level=4,Sex=0),'Normative data'!E36,IF(AND(Age&gt;29,Age&lt;=39,Level=1,Sex=0),'Normative data'!F36,IF(AND(Age&gt;29,Age&lt;=39,Level=2,Sex=0),'Normative data'!G36,IF(AND(Age&gt;29,Age&lt;=39,Level=3,Sex=0),'Normative data'!H36,IF(AND(Age&gt;29,Age&lt;=39,Level=4,Sex=0),'Normative data'!I36,IF(AND(Age&gt;39,Age&lt;=49,Level=1,Sex=0),'Normative data'!J36,IF(AND(Age&gt;39,Age&lt;=49,Level=2,Sex=0),'Normative data'!K36,IF(AND(Age&gt;39,Age&lt;=49,Level=3,Sex=0),'Normative data'!L36,IF(AND(Age&gt;39,Age&lt;=49,Level=4,Sex=0),'Normative data'!M36,IF(AND(Age&gt;49,Age&lt;=59,Level=1,Sex=0),'Normative data'!N36,IF(AND(Age&gt;49,Age&lt;=59,Level=2,Sex=0),'Normative data'!O36,IF(AND(Age&gt;49,Age&lt;=59,Level=3,Sex=0),'Normative data'!P36,IF(AND(Age&gt;49,Age&lt;=59,Level=4,Sex=0),'Normative data'!Q36,IF(AND(Age&gt;59,Age&lt;=69,Level=1,Sex=0),'Normative data'!R36,IF(AND(Age&gt;59,Age&lt;=69,Level=2,Sex=0),'Normative data'!S36,IF(AND(Age&gt;59,Age&lt;=69,Level=3,Sex=0),'Normative data'!T36,IF(AND(Age&gt;59,Age&lt;=69,Level=4,Sex=0),'Normative data'!U36,IF(AND(Age&gt;=70,Level=1,Sex=0),'Normative data'!V36,IF(AND(Age&gt;=70,Level=2,Sex=0),'Normative data'!W36,IF(AND(Age&gt;=70, Level = 3, Sex= 0), 'Normative data'!X36,  IF(AND(Age&gt;=70, Level = 4, Sex = 0), 'Normative data'!Y36, IF(AND(Age&gt;=18,Age&lt;=29,Level=1, Sex= 1),'Normative data'!Z36, IF(AND(Age&gt;=18,Age&lt;=29,Level=2, Sex= 1),'Normative data'!AA36, IF(AND(Age&gt;=18,Age&lt;=29,Level=3, Sex = 1),'Normative data'!AB36, IF(AND(Age&gt;=18,Age&lt;=29,Level=4, Sex = 1),'Normative data'!AC36, IF(AND(Age&gt;29,Age&lt;=39,Level = 1, Sex = 1),'Normative data'!AD36,  IF(AND(Age&gt;29,Age&lt;=39,Level = 2, Sex = 1),'Normative data'!AE36, IF(AND(Age&gt;29,Age&lt;=39,Level = 3, Sex = 1),'Normative data'!AF36, IF(AND(Age&gt;29,Age&lt;=39,Level = 4, Sex = 1),'Normative data'!AG36, IF(AND(Age&gt;39,Age&lt;=49, Level = 1, Sex = 1),'Normative data'!AH36, IF(AND(Age&gt;39,Age&lt;=49, Level = 2, Sex = 1),'Normative data'!AI36, IF(AND(Age&gt;39,Age&lt;=49, Level = 3, Sex = 1),'Normative data'!AJ36, IF(AND(Age&gt;39,Age&lt;=49, Level = 4, Sex = 1),'Normative data'!AK36, IF(AND(Age&gt;49,Age&lt;=59, Level = 1, Sex = 1),'Normative data'!AL36,  IF(AND(Age&gt;49,Age&lt;=59, Level = 2, Sex = 1),'Normative data'!AM36, IF(AND(Age&gt;49,Age&lt;=59, Level = 3, Sex = 1),'Normative data'!AN36, IF(AND(Age&gt;49,Age&lt;=59, Level = 4, Sex = 1),'Normative data'!AO36, IF(AND(Age&gt;59,Age&lt;=69, Level = 1, Sex = 1),'Normative data'!AP36,  IF(AND(Age&gt;59,Age&lt;=69, Level = 2, Sex = 1),'Normative data'!AQ36, IF(AND(Age&gt;59,Age&lt;=69, Level = 3, Sex = 1),'Normative data'!AR36, IF(AND(Age&gt;59,Age&lt;=69, Level = 4, Sex = 1),'Normative data'!AS36,  IF(AND(Age&gt;=70, Level = 1, Sex = 1), 'Normative data'!AT36, IF(AND(Age&gt;=70, Level = 2, Sex = 1), 'Normative data'!AU36, IF(AND(Age&gt;=70, Level = 3, Sex = 1), 'Normative data'!AV36,IF(AND(Age&gt;=70, Level = 4, Sex = 1), 'Normative data'!AW36,
))))))))))))))))))))))))))))))))))))))))))))))))</f>
        <v>0</v>
      </c>
      <c r="G36" s="23">
        <v>75</v>
      </c>
      <c r="H36" s="44">
        <f>IF(AND(Age&gt;=18,Age&lt;=29,Level=1,Sex= 0),'Normative data'!B49,IF(AND(Age&gt;=18,Age&lt;=29,Level=2, Sex=0),'Normative data'!C49,IF(AND(Age&gt;=18,Age&lt;=29,Level=3,Sex=0),'Normative data'!D49,IF(AND(Age&gt;=18,Age&lt;=29,Level=4,Sex=0),'Normative data'!E49,IF(AND(Age&gt;29,Age&lt;=39,Level=1,Sex=0),'Normative data'!F49,IF(AND(Age&gt;29,Age&lt;=39,Level=2,Sex=0),'Normative data'!G49,IF(AND(Age&gt;29,Age&lt;=39,Level=3,Sex=0),'Normative data'!H49,IF(AND(Age&gt;29,Age&lt;=39,Level=4,Sex=0),'Normative data'!I49,IF(AND(Age&gt;39,Age&lt;=49,Level=1,Sex=0),'Normative data'!J49,IF(AND(Age&gt;39,Age&lt;=49,Level=2,Sex=0),'Normative data'!K49,IF(AND(Age&gt;39,Age&lt;=49,Level=3,Sex=0),'Normative data'!L49,IF(AND(Age&gt;39,Age&lt;=49,Level=4,Sex=0),'Normative data'!M49,IF(AND(Age&gt;49,Age&lt;=59,Level=1,Sex=0),'Normative data'!N49,IF(AND(Age&gt;49,Age&lt;=59,Level=2,Sex=0),'Normative data'!O49,IF(AND(Age&gt;49,Age&lt;=59,Level=3,Sex=0),'Normative data'!P49,IF(AND(Age&gt;49,Age&lt;=59,Level=4,Sex=0),'Normative data'!Q49,IF(AND(Age&gt;59,Age&lt;=69,Level=1,Sex=0),'Normative data'!R49,IF(AND(Age&gt;59,Age&lt;=69,Level=2,Sex=0),'Normative data'!S49,IF(AND(Age&gt;59,Age&lt;=69,Level=3,Sex=0),'Normative data'!T49,IF(AND(Age&gt;59,Age&lt;=69,Level=4,Sex=0),'Normative data'!U49,IF(AND(Age&gt;=70,Level=1,Sex=0),'Normative data'!V49,IF(AND(Age&gt;=70,Level=2,Sex=0),'Normative data'!W49,IF(AND(Age&gt;=70, Level = 3, Sex= 0), 'Normative data'!X49,  IF(AND(Age&gt;=70, Level = 4, Sex = 0), 'Normative data'!Y49, IF(AND(Age&gt;=18,Age&lt;=29,Level=1, Sex= 1),'Normative data'!Z49, IF(AND(Age&gt;=18,Age&lt;=29,Level=2, Sex= 1),'Normative data'!AA49, IF(AND(Age&gt;=18,Age&lt;=29,Level=3, Sex = 1),'Normative data'!AB49, IF(AND(Age&gt;=18,Age&lt;=29,Level=4, Sex = 1),'Normative data'!AC49, IF(AND(Age&gt;29,Age&lt;=39,Level = 1, Sex = 1),'Normative data'!AD49,  IF(AND(Age&gt;29,Age&lt;=39,Level = 2, Sex = 1),'Normative data'!AE49, IF(AND(Age&gt;29,Age&lt;=39,Level = 3, Sex = 1),'Normative data'!AF49, IF(AND(Age&gt;29,Age&lt;=39,Level = 4, Sex = 1),'Normative data'!AG49, IF(AND(Age&gt;39,Age&lt;=49, Level = 1, Sex = 1),'Normative data'!AH49, IF(AND(Age&gt;39,Age&lt;=49, Level = 2, Sex = 1),'Normative data'!AI49, IF(AND(Age&gt;39,Age&lt;=49, Level = 3, Sex = 1),'Normative data'!AJ49, IF(AND(Age&gt;39,Age&lt;=49, Level = 4, Sex = 1),'Normative data'!AK49, IF(AND(Age&gt;49,Age&lt;=59, Level = 1, Sex = 1),'Normative data'!AL49,  IF(AND(Age&gt;49,Age&lt;=59, Level = 2, Sex = 1),'Normative data'!AM49, IF(AND(Age&gt;49,Age&lt;=59, Level = 3, Sex = 1),'Normative data'!AN49, IF(AND(Age&gt;49,Age&lt;=59, Level = 4, Sex = 1),'Normative data'!AO49, IF(AND(Age&gt;59,Age&lt;=69, Level = 1, Sex = 1),'Normative data'!AP49,  IF(AND(Age&gt;59,Age&lt;=69, Level = 2, Sex = 1),'Normative data'!AQ49, IF(AND(Age&gt;59,Age&lt;=69, Level = 3, Sex = 1),'Normative data'!AR49, IF(AND(Age&gt;59,Age&lt;=69, Level = 4, Sex = 1),'Normative data'!AS49,  IF(AND(Age&gt;=70, Level = 1, Sex = 1), 'Normative data'!AT49, IF(AND(Age&gt;=70, Level = 2, Sex = 1), 'Normative data'!AU49, IF(AND(Age&gt;=70, Level = 3, Sex = 1), 'Normative data'!AV49,IF(AND(Age&gt;=70, Level = 4, Sex = 1), 'Normative data'!AW49,
))))))))))))))))))))))))))))))))))))))))))))))))</f>
        <v>0</v>
      </c>
      <c r="I36" s="23">
        <v>75</v>
      </c>
      <c r="J36" s="44">
        <f>IF(AND(Age&gt;=18,Age&lt;=29,Level=1,Sex= 0),'Normative data'!B62,IF(AND(Age&gt;=18,Age&lt;=29,Level=2, Sex=0),'Normative data'!C62,IF(AND(Age&gt;=18,Age&lt;=29,Level=3,Sex=0),'Normative data'!D62,IF(AND(Age&gt;=18,Age&lt;=29,Level=4,Sex=0),'Normative data'!E62,IF(AND(Age&gt;29,Age&lt;=39,Level=1,Sex=0),'Normative data'!F62,IF(AND(Age&gt;29,Age&lt;=39,Level=2,Sex=0),'Normative data'!G62,IF(AND(Age&gt;29,Age&lt;=39,Level=3,Sex=0),'Normative data'!H62,IF(AND(Age&gt;29,Age&lt;=39,Level=4,Sex=0),'Normative data'!I62,IF(AND(Age&gt;39,Age&lt;=49,Level=1,Sex=0),'Normative data'!J62,IF(AND(Age&gt;39,Age&lt;=49,Level=2,Sex=0),'Normative data'!K62,IF(AND(Age&gt;39,Age&lt;=49,Level=3,Sex=0),'Normative data'!L62,IF(AND(Age&gt;39,Age&lt;=49,Level=4,Sex=0),'Normative data'!M62,IF(AND(Age&gt;49,Age&lt;=59,Level=1,Sex=0),'Normative data'!N62,IF(AND(Age&gt;49,Age&lt;=59,Level=2,Sex=0),'Normative data'!O62,IF(AND(Age&gt;49,Age&lt;=59,Level=3,Sex=0),'Normative data'!P62,IF(AND(Age&gt;49,Age&lt;=59,Level=4,Sex=0),'Normative data'!Q62,IF(AND(Age&gt;59,Age&lt;=69,Level=1,Sex=0),'Normative data'!R62,IF(AND(Age&gt;59,Age&lt;=69,Level=2,Sex=0),'Normative data'!S62,IF(AND(Age&gt;59,Age&lt;=69,Level=3,Sex=0),'Normative data'!T62,IF(AND(Age&gt;59,Age&lt;=69,Level=4,Sex=0),'Normative data'!U62,IF(AND(Age&gt;=70,Level=1,Sex=0),'Normative data'!V62,IF(AND(Age&gt;=70,Level=2,Sex=0),'Normative data'!W62,IF(AND(Age&gt;=70, Level = 3, Sex= 0), 'Normative data'!X62,  IF(AND(Age&gt;=70, Level = 4, Sex = 0), 'Normative data'!Y62, IF(AND(Age&gt;=18,Age&lt;=29,Level=1, Sex= 1),'Normative data'!Z62, IF(AND(Age&gt;=18,Age&lt;=29,Level=2, Sex= 1),'Normative data'!AA62, IF(AND(Age&gt;=18,Age&lt;=29,Level=3, Sex = 1),'Normative data'!AB62, IF(AND(Age&gt;=18,Age&lt;=29,Level=4, Sex = 1),'Normative data'!AC62, IF(AND(Age&gt;29,Age&lt;=39,Level = 1, Sex = 1),'Normative data'!AD62,  IF(AND(Age&gt;29,Age&lt;=39,Level = 2, Sex = 1),'Normative data'!AE62, IF(AND(Age&gt;29,Age&lt;=39,Level = 3, Sex = 1),'Normative data'!AF62, IF(AND(Age&gt;29,Age&lt;=39,Level = 4, Sex = 1),'Normative data'!AG62, IF(AND(Age&gt;39,Age&lt;=49, Level = 1, Sex = 1),'Normative data'!AH62, IF(AND(Age&gt;39,Age&lt;=49, Level = 2, Sex = 1),'Normative data'!AI62, IF(AND(Age&gt;39,Age&lt;=49, Level = 3, Sex = 1),'Normative data'!AJ62, IF(AND(Age&gt;39,Age&lt;=49, Level = 4, Sex = 1),'Normative data'!AK62, IF(AND(Age&gt;49,Age&lt;=59, Level = 1, Sex = 1),'Normative data'!AL62,  IF(AND(Age&gt;49,Age&lt;=59, Level = 2, Sex = 1),'Normative data'!AM62, IF(AND(Age&gt;49,Age&lt;=59, Level = 3, Sex = 1),'Normative data'!AN62, IF(AND(Age&gt;49,Age&lt;=59, Level = 4, Sex = 1),'Normative data'!AO62, IF(AND(Age&gt;59,Age&lt;=69, Level = 1, Sex = 1),'Normative data'!AP62,  IF(AND(Age&gt;59,Age&lt;=69, Level = 2, Sex = 1),'Normative data'!AQ62, IF(AND(Age&gt;59,Age&lt;=69, Level = 3, Sex = 1),'Normative data'!AR62, IF(AND(Age&gt;59,Age&lt;=69, Level = 4, Sex = 1),'Normative data'!AS62,  IF(AND(Age&gt;=70, Level = 1, Sex = 1), 'Normative data'!AT62, IF(AND(Age&gt;=70, Level = 2, Sex = 1), 'Normative data'!AU62, IF(AND(Age&gt;=70, Level = 3, Sex = 1), 'Normative data'!AV62,IF(AND(Age&gt;=70, Level = 4, Sex = 1), 'Normative data'!AW62,
))))))))))))))))))))))))))))))))))))))))))))))))</f>
        <v>0</v>
      </c>
      <c r="K36" s="23">
        <v>75</v>
      </c>
      <c r="L36" s="44">
        <f>IF(AND(Age&gt;=18,Age&lt;=29,Level=1,Sex= 0),'Normative data'!B75,IF(AND(Age&gt;=18,Age&lt;=29,Level=2, Sex=0),'Normative data'!C75,IF(AND(Age&gt;=18,Age&lt;=29,Level=3,Sex=0),'Normative data'!D75,IF(AND(Age&gt;=18,Age&lt;=29,Level=4,Sex=0),'Normative data'!E75,IF(AND(Age&gt;29,Age&lt;=39,Level=1,Sex=0),'Normative data'!F75,IF(AND(Age&gt;29,Age&lt;=39,Level=2,Sex=0),'Normative data'!G75,IF(AND(Age&gt;29,Age&lt;=39,Level=3,Sex=0),'Normative data'!H75,IF(AND(Age&gt;29,Age&lt;=39,Level=4,Sex=0),'Normative data'!I75,IF(AND(Age&gt;39,Age&lt;=49,Level=1,Sex=0),'Normative data'!J75,IF(AND(Age&gt;39,Age&lt;=49,Level=2,Sex=0),'Normative data'!K75,IF(AND(Age&gt;39,Age&lt;=49,Level=3,Sex=0),'Normative data'!L75,IF(AND(Age&gt;39,Age&lt;=49,Level=4,Sex=0),'Normative data'!M75,IF(AND(Age&gt;49,Age&lt;=59,Level=1,Sex=0),'Normative data'!N75,IF(AND(Age&gt;49,Age&lt;=59,Level=2,Sex=0),'Normative data'!O75,IF(AND(Age&gt;49,Age&lt;=59,Level=3,Sex=0),'Normative data'!P75,IF(AND(Age&gt;49,Age&lt;=59,Level=4,Sex=0),'Normative data'!Q75,IF(AND(Age&gt;59,Age&lt;=69,Level=1,Sex=0),'Normative data'!R75,IF(AND(Age&gt;59,Age&lt;=69,Level=2,Sex=0),'Normative data'!S75,IF(AND(Age&gt;59,Age&lt;=69,Level=3,Sex=0),'Normative data'!T75,IF(AND(Age&gt;59,Age&lt;=69,Level=4,Sex=0),'Normative data'!U75,IF(AND(Age&gt;=70,Level=1,Sex=0),'Normative data'!V75,IF(AND(Age&gt;=70,Level=2,Sex=0),'Normative data'!W75,IF(AND(Age&gt;=70, Level = 3, Sex= 0), 'Normative data'!X75,  IF(AND(Age&gt;=70, Level = 4, Sex = 0), 'Normative data'!Y75, IF(AND(Age&gt;=18,Age&lt;=29,Level=1, Sex= 1),'Normative data'!Z75, IF(AND(Age&gt;=18,Age&lt;=29,Level=2, Sex= 1),'Normative data'!AA75, IF(AND(Age&gt;=18,Age&lt;=29,Level=3, Sex = 1),'Normative data'!AB75, IF(AND(Age&gt;=18,Age&lt;=29,Level=4, Sex = 1),'Normative data'!AC75, IF(AND(Age&gt;29,Age&lt;=39,Level = 1, Sex = 1),'Normative data'!AD75,  IF(AND(Age&gt;29,Age&lt;=39,Level = 2, Sex = 1),'Normative data'!AE75, IF(AND(Age&gt;29,Age&lt;=39,Level = 3, Sex = 1),'Normative data'!AF75, IF(AND(Age&gt;29,Age&lt;=39,Level = 4, Sex = 1),'Normative data'!AG75, IF(AND(Age&gt;39,Age&lt;=49, Level = 1, Sex = 1),'Normative data'!AH75, IF(AND(Age&gt;39,Age&lt;=49, Level = 2, Sex = 1),'Normative data'!AI75, IF(AND(Age&gt;39,Age&lt;=49, Level = 3, Sex = 1),'Normative data'!AJ75, IF(AND(Age&gt;39,Age&lt;=49, Level = 4, Sex = 1),'Normative data'!AK75, IF(AND(Age&gt;49,Age&lt;=59, Level = 1, Sex = 1),'Normative data'!AL75,  IF(AND(Age&gt;49,Age&lt;=59, Level = 2, Sex = 1),'Normative data'!AM75, IF(AND(Age&gt;49,Age&lt;=59, Level = 3, Sex = 1),'Normative data'!AN75, IF(AND(Age&gt;49,Age&lt;=59, Level = 4, Sex = 1),'Normative data'!AO75, IF(AND(Age&gt;59,Age&lt;=69, Level = 1, Sex = 1),'Normative data'!AP75,  IF(AND(Age&gt;59,Age&lt;=69, Level = 2, Sex = 1),'Normative data'!AQ75, IF(AND(Age&gt;59,Age&lt;=69, Level = 3, Sex = 1),'Normative data'!AR75, IF(AND(Age&gt;59,Age&lt;=69, Level = 4, Sex = 1),'Normative data'!AS75,  IF(AND(Age&gt;=70, Level = 1, Sex = 1), 'Normative data'!AT75, IF(AND(Age&gt;=70, Level = 2, Sex = 1), 'Normative data'!AU75, IF(AND(Age&gt;=70, Level = 3, Sex = 1), 'Normative data'!AV75,IF(AND(Age&gt;=70, Level = 4, Sex = 1), 'Normative data'!AW75,
))))))))))))))))))))))))))))))))))))))))))))))))</f>
        <v>0</v>
      </c>
      <c r="M36" s="23">
        <v>75</v>
      </c>
      <c r="N36" s="44">
        <f>IF(AND(Age&gt;=18,Age&lt;=29,Level=1,Sex= 0),'Normative data'!B88,IF(AND(Age&gt;=18,Age&lt;=29,Level=2, Sex=0),'Normative data'!C88,IF(AND(Age&gt;=18,Age&lt;=29,Level=3,Sex=0),'Normative data'!D88,IF(AND(Age&gt;=18,Age&lt;=29,Level=4,Sex=0),'Normative data'!E88,IF(AND(Age&gt;29,Age&lt;=39,Level=1,Sex=0),'Normative data'!F88,IF(AND(Age&gt;29,Age&lt;=39,Level=2,Sex=0),'Normative data'!G88,IF(AND(Age&gt;29,Age&lt;=39,Level=3,Sex=0),'Normative data'!H88,IF(AND(Age&gt;29,Age&lt;=39,Level=4,Sex=0),'Normative data'!I88,IF(AND(Age&gt;39,Age&lt;=49,Level=1,Sex=0),'Normative data'!J88,IF(AND(Age&gt;39,Age&lt;=49,Level=2,Sex=0),'Normative data'!K88,IF(AND(Age&gt;39,Age&lt;=49,Level=3,Sex=0),'Normative data'!L88,IF(AND(Age&gt;39,Age&lt;=49,Level=4,Sex=0),'Normative data'!M88,IF(AND(Age&gt;49,Age&lt;=59,Level=1,Sex=0),'Normative data'!N88,IF(AND(Age&gt;49,Age&lt;=59,Level=2,Sex=0),'Normative data'!O88,IF(AND(Age&gt;49,Age&lt;=59,Level=3,Sex=0),'Normative data'!P88,IF(AND(Age&gt;49,Age&lt;=59,Level=4,Sex=0),'Normative data'!Q88,IF(AND(Age&gt;59,Age&lt;=69,Level=1,Sex=0),'Normative data'!R88,IF(AND(Age&gt;59,Age&lt;=69,Level=2,Sex=0),'Normative data'!S88,IF(AND(Age&gt;59,Age&lt;=69,Level=3,Sex=0),'Normative data'!T88,IF(AND(Age&gt;59,Age&lt;=69,Level=4,Sex=0),'Normative data'!U88,IF(AND(Age&gt;=70,Level=1,Sex=0),'Normative data'!V88,IF(AND(Age&gt;=70,Level=2,Sex=0),'Normative data'!W88,IF(AND(Age&gt;=70, Level = 3, Sex= 0), 'Normative data'!X88,  IF(AND(Age&gt;=70, Level = 4, Sex = 0), 'Normative data'!Y88, IF(AND(Age&gt;=18,Age&lt;=29,Level=1, Sex= 1),'Normative data'!Z88, IF(AND(Age&gt;=18,Age&lt;=29,Level=2, Sex= 1),'Normative data'!AA88, IF(AND(Age&gt;=18,Age&lt;=29,Level=3, Sex = 1),'Normative data'!AB88, IF(AND(Age&gt;=18,Age&lt;=29,Level=4, Sex = 1),'Normative data'!AC88, IF(AND(Age&gt;29,Age&lt;=39,Level = 1, Sex = 1),'Normative data'!AD88,  IF(AND(Age&gt;29,Age&lt;=39,Level = 2, Sex = 1),'Normative data'!AE88, IF(AND(Age&gt;29,Age&lt;=39,Level = 3, Sex = 1),'Normative data'!AF88, IF(AND(Age&gt;29,Age&lt;=39,Level = 4, Sex = 1),'Normative data'!AG88, IF(AND(Age&gt;39,Age&lt;=49, Level = 1, Sex = 1),'Normative data'!AH88, IF(AND(Age&gt;39,Age&lt;=49, Level = 2, Sex = 1),'Normative data'!AI88, IF(AND(Age&gt;39,Age&lt;=49, Level = 3, Sex = 1),'Normative data'!AJ88, IF(AND(Age&gt;39,Age&lt;=49, Level = 4, Sex = 1),'Normative data'!AK88, IF(AND(Age&gt;49,Age&lt;=59, Level = 1, Sex = 1),'Normative data'!AL88,  IF(AND(Age&gt;49,Age&lt;=59, Level = 2, Sex = 1),'Normative data'!AM88, IF(AND(Age&gt;49,Age&lt;=59, Level = 3, Sex = 1),'Normative data'!AN88, IF(AND(Age&gt;49,Age&lt;=59, Level = 4, Sex = 1),'Normative data'!AO88, IF(AND(Age&gt;59,Age&lt;=69, Level = 1, Sex = 1),'Normative data'!AP88,  IF(AND(Age&gt;59,Age&lt;=69, Level = 2, Sex = 1),'Normative data'!AQ88, IF(AND(Age&gt;59,Age&lt;=69, Level = 3, Sex = 1),'Normative data'!AR88, IF(AND(Age&gt;59,Age&lt;=69, Level = 4, Sex = 1),'Normative data'!AS88,  IF(AND(Age&gt;=70, Level = 1, Sex = 1), 'Normative data'!AT88, IF(AND(Age&gt;=70, Level = 2, Sex = 1), 'Normative data'!AU88, IF(AND(Age&gt;=70, Level = 3, Sex = 1), 'Normative data'!AV88,IF(AND(Age&gt;=70, Level = 4, Sex = 1), 'Normative data'!AW88,
))))))))))))))))))))))))))))))))))))))))))))))))</f>
        <v>0</v>
      </c>
      <c r="O36" s="29"/>
    </row>
    <row r="37" spans="1:15" x14ac:dyDescent="0.25">
      <c r="A37" s="23">
        <v>90</v>
      </c>
      <c r="B37" s="44">
        <f>IF(AND(Age&gt;=18,Age&lt;=29,Level=1,Sex= 0),'Normative data'!B11,IF(AND(Age&gt;=18,Age&lt;=29,Level=2, Sex=0),'Normative data'!C11,IF(AND(Age&gt;=18,Age&lt;=29,Level=3,Sex=0),'Normative data'!D11,IF(AND(Age&gt;=18,Age&lt;=29,Level=4,Sex=0),'Normative data'!E11,IF(AND(Age&gt;29,Age&lt;=39,Level=1,Sex=0),'Normative data'!F11,IF(AND(Age&gt;29,Age&lt;=39,Level=2,Sex=0),'Normative data'!G11,IF(AND(Age&gt;29,Age&lt;=39,Level=3,Sex=0),'Normative data'!H11,IF(AND(Age&gt;29,Age&lt;=39,Level=4,Sex=0),'Normative data'!I11,IF(AND(Age&gt;39,Age&lt;=49,Level=1,Sex=0),'Normative data'!J11,IF(AND(Age&gt;39,Age&lt;=49,Level=2,Sex=0),'Normative data'!K11,IF(AND(Age&gt;39,Age&lt;=49,Level=3,Sex=0),'Normative data'!L11,IF(AND(Age&gt;39,Age&lt;=49,Level=4,Sex=0),'Normative data'!M11,IF(AND(Age&gt;49,Age&lt;=59,Level=1,Sex=0),'Normative data'!N11,IF(AND(Age&gt;49,Age&lt;=59,Level=2,Sex=0),'Normative data'!O11,IF(AND(Age&gt;49,Age&lt;=59,Level=3,Sex=0),'Normative data'!P11,IF(AND(Age&gt;49,Age&lt;=59,Level=4,Sex=0),'Normative data'!Q11,IF(AND(Age&gt;59,Age&lt;=69,Level=1,Sex=0),'Normative data'!R11,IF(AND(Age&gt;59,Age&lt;=69,Level=2,Sex=0),'Normative data'!S11,IF(AND(Age&gt;59,Age&lt;=69,Level=3,Sex=0),'Normative data'!T11,IF(AND(Age&gt;59,Age&lt;=69,Level=4,Sex=0),'Normative data'!U11,IF(AND(Age&gt;=70,Level=1,Sex=0),'Normative data'!V11,IF(AND(Age&gt;=70,Level=2,Sex=0),'Normative data'!W11,IF(AND(Age&gt;=70, Level = 3, Sex= 0), 'Normative data'!X11,  IF(AND(Age&gt;=70, Level = 4, Sex = 0), 'Normative data'!Y11, IF(AND(Age&gt;=18,Age&lt;=29,Level=1, Sex= 1),'Normative data'!Z11, IF(AND(Age&gt;=18,Age&lt;=29,Level=2, Sex= 1),'Normative data'!AA11,
IF(AND(Age&gt;=18,Age&lt;=29,Level=3, Sex = 1),'Normative data'!AB11, IF(AND(Age&gt;=18,Age&lt;=29,Level=4, Sex = 1),'Normative data'!AC11, IF(AND(Age&gt;29,Age&lt;=39,Level = 1, Sex = 1),'Normative data'!AD11,  IF(AND(Age&gt;29,Age&lt;=39,Level = 2, Sex = 1),'Normative data'!AE11, IF(AND(Age&gt;29,Age&lt;=39,Level = 3, Sex = 1),'Normative data'!AF11, IF(AND(Age&gt;29,Age&lt;=39,Level = 4, Sex = 1),'Normative data'!AG11, IF(AND(Age&gt;39,Age&lt;=49, Level = 1, Sex = 1),'Normative data'!AH11, IF(AND(Age&gt;39,Age&lt;=49, Level = 2, Sex = 1),'Normative data'!AI11, IF(AND(Age&gt;39,Age&lt;=49, Level = 3, Sex = 1),'Normative data'!AJ11, IF(AND(Age&gt;39,Age&lt;=49, Level = 4, Sex = 1),'Normative data'!AK11, IF(AND(Age&gt;49,Age&lt;=59, Level = 1, Sex = 1),'Normative data'!AL11,  IF(AND(Age&gt;49,Age&lt;=59, Level = 2, Sex = 1),'Normative data'!AM11, IF(AND(Age&gt;49,Age&lt;=59, Level = 3, Sex = 1),'Normative data'!AN11, IF(AND(Age&gt;49,Age&lt;=59, Level = 4, Sex = 1),'Normative data'!AO11, IF(AND(Age&gt;59,Age&lt;=69, Level = 1, Sex = 1),'Normative data'!AP11,  IF(AND(Age&gt;59,Age&lt;=69, Level = 2, Sex = 1),'Normative data'!AQ11, IF(AND(Age&gt;59,Age&lt;=69, Level = 3, Sex = 1),'Normative data'!AR11, IF(AND(Age&gt;59,Age&lt;=69, Level = 4, Sex = 1),'Normative data'!AS11,  IF(AND(Age&gt;=70, Level = 1, Sex = 1), 'Normative data'!AT11, IF(AND(Age&gt;=70, Level = 2, Sex = 1), 'Normative data'!AU11, IF(AND(Age&gt;=70, Level = 3, Sex = 1), 'Normative data'!AV11,IF(AND(Age&gt;=70, Level = 4, Sex = 1), 'Normative data'!AW11,
))))))))))))))))))))))))))))))))))))))))))))))))</f>
        <v>0</v>
      </c>
      <c r="C37" s="23">
        <v>90</v>
      </c>
      <c r="D37" s="44">
        <f>IF(AND(Age&gt;=18,Age&lt;=29,Level=1,Sex= 0),'Normative data'!B24,IF(AND(Age&gt;=18,Age&lt;=29,Level=2, Sex=0),'Normative data'!C24,IF(AND(Age&gt;=18,Age&lt;=29,Level=3,Sex=0),'Normative data'!D24,IF(AND(Age&gt;=18,Age&lt;=29,Level=4,Sex=0),'Normative data'!E24,IF(AND(Age&gt;29,Age&lt;=39,Level=1,Sex=0),'Normative data'!F24,IF(AND(Age&gt;29,Age&lt;=39,Level=2,Sex=0),'Normative data'!G24,IF(AND(Age&gt;29,Age&lt;=39,Level=3,Sex=0),'Normative data'!H24,IF(AND(Age&gt;29,Age&lt;=39,Level=4,Sex=0),'Normative data'!I24,IF(AND(Age&gt;39,Age&lt;=49,Level=1,Sex=0),'Normative data'!J24,IF(AND(Age&gt;39,Age&lt;=49,Level=2,Sex=0),'Normative data'!K24,IF(AND(Age&gt;39,Age&lt;=49,Level=3,Sex=0),'Normative data'!L24,IF(AND(Age&gt;39,Age&lt;=49,Level=4,Sex=0),'Normative data'!M24,IF(AND(Age&gt;49,Age&lt;=59,Level=1,Sex=0),'Normative data'!N24,IF(AND(Age&gt;49,Age&lt;=59,Level=2,Sex=0),'Normative data'!O24,IF(AND(Age&gt;49,Age&lt;=59,Level=3,Sex=0),'Normative data'!P24,IF(AND(Age&gt;49,Age&lt;=59,Level=4,Sex=0),'Normative data'!Q24,IF(AND(Age&gt;59,Age&lt;=69,Level=1,Sex=0),'Normative data'!R24,IF(AND(Age&gt;59,Age&lt;=69,Level=2,Sex=0),'Normative data'!S24,IF(AND(Age&gt;59,Age&lt;=69,Level=3,Sex=0),'Normative data'!T24,IF(AND(Age&gt;59,Age&lt;=69,Level=4,Sex=0),'Normative data'!U24,IF(AND(Age&gt;=70,Level=1,Sex=0),'Normative data'!V24,IF(AND(Age&gt;=70,Level=2,Sex=0),'Normative data'!W24,IF(AND(Age&gt;=70, Level = 3, Sex= 0), 'Normative data'!X24,  IF(AND(Age&gt;=70, Level = 4, Sex = 0), 'Normative data'!Y24, IF(AND(Age&gt;=18,Age&lt;=29,Level=1, Sex= 1),'Normative data'!Z24, IF(AND(Age&gt;=18,Age&lt;=29,Level=2, Sex= 1),'Normative data'!AA24, IF(AND(Age&gt;=18,Age&lt;=29,Level=3, Sex = 1),'Normative data'!AB24, IF(AND(Age&gt;=18,Age&lt;=29,Level=4, Sex = 1),'Normative data'!AC24, IF(AND(Age&gt;29,Age&lt;=39,Level = 1, Sex = 1),'Normative data'!AD24,  IF(AND(Age&gt;29,Age&lt;=39,Level = 2, Sex = 1),'Normative data'!AE24, IF(AND(Age&gt;29,Age&lt;=39,Level = 3, Sex = 1),'Normative data'!AF24, IF(AND(Age&gt;29,Age&lt;=39,Level = 4, Sex = 1),'Normative data'!AG24, IF(AND(Age&gt;39,Age&lt;=49, Level = 1, Sex = 1),'Normative data'!AH24, IF(AND(Age&gt;39,Age&lt;=49, Level = 2, Sex = 1),'Normative data'!AI24, IF(AND(Age&gt;39,Age&lt;=49, Level = 3, Sex = 1),'Normative data'!AJ24, IF(AND(Age&gt;39,Age&lt;=49, Level = 4, Sex = 1),'Normative data'!AK24, IF(AND(Age&gt;49,Age&lt;=59, Level = 1, Sex = 1),'Normative data'!AL24,  IF(AND(Age&gt;49,Age&lt;=59, Level = 2, Sex = 1),'Normative data'!AM24, IF(AND(Age&gt;49,Age&lt;=59, Level = 3, Sex = 1),'Normative data'!AN24, IF(AND(Age&gt;49,Age&lt;=59, Level = 4, Sex = 1),'Normative data'!AO24, IF(AND(Age&gt;59,Age&lt;=69, Level = 1, Sex = 1),'Normative data'!AP24,  IF(AND(Age&gt;59,Age&lt;=69, Level = 2, Sex = 1),'Normative data'!AQ24, IF(AND(Age&gt;59,Age&lt;=69, Level = 3, Sex = 1),'Normative data'!AR24, IF(AND(Age&gt;59,Age&lt;=69, Level = 4, Sex = 1),'Normative data'!AS24,  IF(AND(Age&gt;=70, Level = 1, Sex = 1), 'Normative data'!AT24, IF(AND(Age&gt;=70, Level = 2, Sex = 1), 'Normative data'!AU24, IF(AND(Age&gt;=70, Level = 3, Sex = 1), 'Normative data'!AV24,IF(AND(Age&gt;=70, Level = 4, Sex = 1), 'Normative data'!AW24,
))))))))))))))))))))))))))))))))))))))))))))))))</f>
        <v>0</v>
      </c>
      <c r="E37" s="23">
        <v>90</v>
      </c>
      <c r="F37" s="44">
        <f>IF(AND(Age&gt;=18,Age&lt;=29,Level=1,Sex= 0),'Normative data'!B37,IF(AND(Age&gt;=18,Age&lt;=29,Level=2, Sex=0),'Normative data'!C37,IF(AND(Age&gt;=18,Age&lt;=29,Level=3,Sex=0),'Normative data'!D37,IF(AND(Age&gt;=18,Age&lt;=29,Level=4,Sex=0),'Normative data'!E37,IF(AND(Age&gt;29,Age&lt;=39,Level=1,Sex=0),'Normative data'!F37,IF(AND(Age&gt;29,Age&lt;=39,Level=2,Sex=0),'Normative data'!G37,IF(AND(Age&gt;29,Age&lt;=39,Level=3,Sex=0),'Normative data'!H37,IF(AND(Age&gt;29,Age&lt;=39,Level=4,Sex=0),'Normative data'!I37,IF(AND(Age&gt;39,Age&lt;=49,Level=1,Sex=0),'Normative data'!J37,IF(AND(Age&gt;39,Age&lt;=49,Level=2,Sex=0),'Normative data'!K37,IF(AND(Age&gt;39,Age&lt;=49,Level=3,Sex=0),'Normative data'!L37,IF(AND(Age&gt;39,Age&lt;=49,Level=4,Sex=0),'Normative data'!M37,IF(AND(Age&gt;49,Age&lt;=59,Level=1,Sex=0),'Normative data'!N37,IF(AND(Age&gt;49,Age&lt;=59,Level=2,Sex=0),'Normative data'!O37,IF(AND(Age&gt;49,Age&lt;=59,Level=3,Sex=0),'Normative data'!P37,IF(AND(Age&gt;49,Age&lt;=59,Level=4,Sex=0),'Normative data'!Q37,IF(AND(Age&gt;59,Age&lt;=69,Level=1,Sex=0),'Normative data'!R37,IF(AND(Age&gt;59,Age&lt;=69,Level=2,Sex=0),'Normative data'!S37,IF(AND(Age&gt;59,Age&lt;=69,Level=3,Sex=0),'Normative data'!T37,IF(AND(Age&gt;59,Age&lt;=69,Level=4,Sex=0),'Normative data'!U37,IF(AND(Age&gt;=70,Level=1,Sex=0),'Normative data'!V37,IF(AND(Age&gt;=70,Level=2,Sex=0),'Normative data'!W37,IF(AND(Age&gt;=70, Level = 3, Sex= 0), 'Normative data'!X37,  IF(AND(Age&gt;=70, Level = 4, Sex = 0), 'Normative data'!Y37, IF(AND(Age&gt;=18,Age&lt;=29,Level=1, Sex= 1),'Normative data'!Z37, IF(AND(Age&gt;=18,Age&lt;=29,Level=2, Sex= 1),'Normative data'!AA37, IF(AND(Age&gt;=18,Age&lt;=29,Level=3, Sex = 1),'Normative data'!AB37, IF(AND(Age&gt;=18,Age&lt;=29,Level=4, Sex = 1),'Normative data'!AC37, IF(AND(Age&gt;29,Age&lt;=39,Level = 1, Sex = 1),'Normative data'!AD37,  IF(AND(Age&gt;29,Age&lt;=39,Level = 2, Sex = 1),'Normative data'!AE37, IF(AND(Age&gt;29,Age&lt;=39,Level = 3, Sex = 1),'Normative data'!AF37, IF(AND(Age&gt;29,Age&lt;=39,Level = 4, Sex = 1),'Normative data'!AG37, IF(AND(Age&gt;39,Age&lt;=49, Level = 1, Sex = 1),'Normative data'!AH37, IF(AND(Age&gt;39,Age&lt;=49, Level = 2, Sex = 1),'Normative data'!AI37, IF(AND(Age&gt;39,Age&lt;=49, Level = 3, Sex = 1),'Normative data'!AJ37, IF(AND(Age&gt;39,Age&lt;=49, Level = 4, Sex = 1),'Normative data'!AK37, IF(AND(Age&gt;49,Age&lt;=59, Level = 1, Sex = 1),'Normative data'!AL37,  IF(AND(Age&gt;49,Age&lt;=59, Level = 2, Sex = 1),'Normative data'!AM37, IF(AND(Age&gt;49,Age&lt;=59, Level = 3, Sex = 1),'Normative data'!AN37, IF(AND(Age&gt;49,Age&lt;=59, Level = 4, Sex = 1),'Normative data'!AO37, IF(AND(Age&gt;59,Age&lt;=69, Level = 1, Sex = 1),'Normative data'!AP37,  IF(AND(Age&gt;59,Age&lt;=69, Level = 2, Sex = 1),'Normative data'!AQ37, IF(AND(Age&gt;59,Age&lt;=69, Level = 3, Sex = 1),'Normative data'!AR37, IF(AND(Age&gt;59,Age&lt;=69, Level = 4, Sex = 1),'Normative data'!AS37,  IF(AND(Age&gt;=70, Level = 1, Sex = 1), 'Normative data'!AT37, IF(AND(Age&gt;=70, Level = 2, Sex = 1), 'Normative data'!AU37, IF(AND(Age&gt;=70, Level = 3, Sex = 1), 'Normative data'!AV37,IF(AND(Age&gt;=70, Level = 4, Sex = 1), 'Normative data'!AW37,
))))))))))))))))))))))))))))))))))))))))))))))))</f>
        <v>0</v>
      </c>
      <c r="G37" s="23">
        <v>90</v>
      </c>
      <c r="H37" s="44">
        <f>IF(AND(Age&gt;=18,Age&lt;=29,Level=1,Sex= 0),'Normative data'!B50,IF(AND(Age&gt;=18,Age&lt;=29,Level=2, Sex=0),'Normative data'!C50,IF(AND(Age&gt;=18,Age&lt;=29,Level=3,Sex=0),'Normative data'!D50,IF(AND(Age&gt;=18,Age&lt;=29,Level=4,Sex=0),'Normative data'!E50,IF(AND(Age&gt;29,Age&lt;=39,Level=1,Sex=0),'Normative data'!F50,IF(AND(Age&gt;29,Age&lt;=39,Level=2,Sex=0),'Normative data'!G50,IF(AND(Age&gt;29,Age&lt;=39,Level=3,Sex=0),'Normative data'!H50,IF(AND(Age&gt;29,Age&lt;=39,Level=4,Sex=0),'Normative data'!I50,IF(AND(Age&gt;39,Age&lt;=49,Level=1,Sex=0),'Normative data'!J50,IF(AND(Age&gt;39,Age&lt;=49,Level=2,Sex=0),'Normative data'!K50,IF(AND(Age&gt;39,Age&lt;=49,Level=3,Sex=0),'Normative data'!L50,IF(AND(Age&gt;39,Age&lt;=49,Level=4,Sex=0),'Normative data'!M50,IF(AND(Age&gt;49,Age&lt;=59,Level=1,Sex=0),'Normative data'!N50,IF(AND(Age&gt;49,Age&lt;=59,Level=2,Sex=0),'Normative data'!O50,IF(AND(Age&gt;49,Age&lt;=59,Level=3,Sex=0),'Normative data'!P50,IF(AND(Age&gt;49,Age&lt;=59,Level=4,Sex=0),'Normative data'!Q50,IF(AND(Age&gt;59,Age&lt;=69,Level=1,Sex=0),'Normative data'!R50,IF(AND(Age&gt;59,Age&lt;=69,Level=2,Sex=0),'Normative data'!S50,IF(AND(Age&gt;59,Age&lt;=69,Level=3,Sex=0),'Normative data'!T50,IF(AND(Age&gt;59,Age&lt;=69,Level=4,Sex=0),'Normative data'!U50,IF(AND(Age&gt;=70,Level=1,Sex=0),'Normative data'!V50,IF(AND(Age&gt;=70,Level=2,Sex=0),'Normative data'!W50,IF(AND(Age&gt;=70, Level = 3, Sex= 0), 'Normative data'!X50,  IF(AND(Age&gt;=70, Level = 4, Sex = 0), 'Normative data'!Y50, IF(AND(Age&gt;=18,Age&lt;=29,Level=1, Sex= 1),'Normative data'!Z50, IF(AND(Age&gt;=18,Age&lt;=29,Level=2, Sex= 1),'Normative data'!AA50, IF(AND(Age&gt;=18,Age&lt;=29,Level=3, Sex = 1),'Normative data'!AB50, IF(AND(Age&gt;=18,Age&lt;=29,Level=4, Sex = 1),'Normative data'!AC50, IF(AND(Age&gt;29,Age&lt;=39,Level = 1, Sex = 1),'Normative data'!AD50,  IF(AND(Age&gt;29,Age&lt;=39,Level = 2, Sex = 1),'Normative data'!AE50, IF(AND(Age&gt;29,Age&lt;=39,Level = 3, Sex = 1),'Normative data'!AF50, IF(AND(Age&gt;29,Age&lt;=39,Level = 4, Sex = 1),'Normative data'!AG50, IF(AND(Age&gt;39,Age&lt;=49, Level = 1, Sex = 1),'Normative data'!AH50, IF(AND(Age&gt;39,Age&lt;=49, Level = 2, Sex = 1),'Normative data'!AI50, IF(AND(Age&gt;39,Age&lt;=49, Level = 3, Sex = 1),'Normative data'!AJ50, IF(AND(Age&gt;39,Age&lt;=49, Level = 4, Sex = 1),'Normative data'!AK50, IF(AND(Age&gt;49,Age&lt;=59, Level = 1, Sex = 1),'Normative data'!AL50,  IF(AND(Age&gt;49,Age&lt;=59, Level = 2, Sex = 1),'Normative data'!AM50, IF(AND(Age&gt;49,Age&lt;=59, Level = 3, Sex = 1),'Normative data'!AN50, IF(AND(Age&gt;49,Age&lt;=59, Level = 4, Sex = 1),'Normative data'!AO50, IF(AND(Age&gt;59,Age&lt;=69, Level = 1, Sex = 1),'Normative data'!AP50,  IF(AND(Age&gt;59,Age&lt;=69, Level = 2, Sex = 1),'Normative data'!AQ50, IF(AND(Age&gt;59,Age&lt;=69, Level = 3, Sex = 1),'Normative data'!AR50, IF(AND(Age&gt;59,Age&lt;=69, Level = 4, Sex = 1),'Normative data'!AS50,  IF(AND(Age&gt;=70, Level = 1, Sex = 1), 'Normative data'!AT50, IF(AND(Age&gt;=70, Level = 2, Sex = 1), 'Normative data'!AU50, IF(AND(Age&gt;=70, Level = 3, Sex = 1), 'Normative data'!AV50,IF(AND(Age&gt;=70, Level = 4, Sex = 1), 'Normative data'!AW50,
))))))))))))))))))))))))))))))))))))))))))))))))</f>
        <v>0</v>
      </c>
      <c r="I37" s="23">
        <v>90</v>
      </c>
      <c r="J37" s="44">
        <f>IF(AND(Age&gt;=18,Age&lt;=29,Level=1,Sex= 0),'Normative data'!B63,IF(AND(Age&gt;=18,Age&lt;=29,Level=2, Sex=0),'Normative data'!C63,IF(AND(Age&gt;=18,Age&lt;=29,Level=3,Sex=0),'Normative data'!D63,IF(AND(Age&gt;=18,Age&lt;=29,Level=4,Sex=0),'Normative data'!E63,IF(AND(Age&gt;29,Age&lt;=39,Level=1,Sex=0),'Normative data'!F63,IF(AND(Age&gt;29,Age&lt;=39,Level=2,Sex=0),'Normative data'!G63,IF(AND(Age&gt;29,Age&lt;=39,Level=3,Sex=0),'Normative data'!H63,IF(AND(Age&gt;29,Age&lt;=39,Level=4,Sex=0),'Normative data'!I63,IF(AND(Age&gt;39,Age&lt;=49,Level=1,Sex=0),'Normative data'!J63,IF(AND(Age&gt;39,Age&lt;=49,Level=2,Sex=0),'Normative data'!K63,IF(AND(Age&gt;39,Age&lt;=49,Level=3,Sex=0),'Normative data'!L63,IF(AND(Age&gt;39,Age&lt;=49,Level=4,Sex=0),'Normative data'!M63,IF(AND(Age&gt;49,Age&lt;=59,Level=1,Sex=0),'Normative data'!N63,IF(AND(Age&gt;49,Age&lt;=59,Level=2,Sex=0),'Normative data'!O63,IF(AND(Age&gt;49,Age&lt;=59,Level=3,Sex=0),'Normative data'!P63,IF(AND(Age&gt;49,Age&lt;=59,Level=4,Sex=0),'Normative data'!Q63,IF(AND(Age&gt;59,Age&lt;=69,Level=1,Sex=0),'Normative data'!R63,IF(AND(Age&gt;59,Age&lt;=69,Level=2,Sex=0),'Normative data'!S63,IF(AND(Age&gt;59,Age&lt;=69,Level=3,Sex=0),'Normative data'!T63,IF(AND(Age&gt;59,Age&lt;=69,Level=4,Sex=0),'Normative data'!U63,IF(AND(Age&gt;=70,Level=1,Sex=0),'Normative data'!V63,IF(AND(Age&gt;=70,Level=2,Sex=0),'Normative data'!W63,IF(AND(Age&gt;=70, Level = 3, Sex= 0), 'Normative data'!X63,  IF(AND(Age&gt;=70, Level = 4, Sex = 0), 'Normative data'!Y63, IF(AND(Age&gt;=18,Age&lt;=29,Level=1, Sex= 1),'Normative data'!Z63, IF(AND(Age&gt;=18,Age&lt;=29,Level=2, Sex= 1),'Normative data'!AA63, IF(AND(Age&gt;=18,Age&lt;=29,Level=3, Sex = 1),'Normative data'!AB63, IF(AND(Age&gt;=18,Age&lt;=29,Level=4, Sex = 1),'Normative data'!AC63, IF(AND(Age&gt;29,Age&lt;=39,Level = 1, Sex = 1),'Normative data'!AD63,  IF(AND(Age&gt;29,Age&lt;=39,Level = 2, Sex = 1),'Normative data'!AE63, IF(AND(Age&gt;29,Age&lt;=39,Level = 3, Sex = 1),'Normative data'!AF63, IF(AND(Age&gt;29,Age&lt;=39,Level = 4, Sex = 1),'Normative data'!AG63, IF(AND(Age&gt;39,Age&lt;=49, Level = 1, Sex = 1),'Normative data'!AH63, IF(AND(Age&gt;39,Age&lt;=49, Level = 2, Sex = 1),'Normative data'!AI63, IF(AND(Age&gt;39,Age&lt;=49, Level = 3, Sex = 1),'Normative data'!AJ63, IF(AND(Age&gt;39,Age&lt;=49, Level = 4, Sex = 1),'Normative data'!AK63, IF(AND(Age&gt;49,Age&lt;=59, Level = 1, Sex = 1),'Normative data'!AL63,  IF(AND(Age&gt;49,Age&lt;=59, Level = 2, Sex = 1),'Normative data'!AM63, IF(AND(Age&gt;49,Age&lt;=59, Level = 3, Sex = 1),'Normative data'!AN63, IF(AND(Age&gt;49,Age&lt;=59, Level = 4, Sex = 1),'Normative data'!AO63, IF(AND(Age&gt;59,Age&lt;=69, Level = 1, Sex = 1),'Normative data'!AP63,  IF(AND(Age&gt;59,Age&lt;=69, Level = 2, Sex = 1),'Normative data'!AQ63, IF(AND(Age&gt;59,Age&lt;=69, Level = 3, Sex = 1),'Normative data'!AR63, IF(AND(Age&gt;59,Age&lt;=69, Level = 4, Sex = 1),'Normative data'!AS63,  IF(AND(Age&gt;=70, Level = 1, Sex = 1), 'Normative data'!AT63, IF(AND(Age&gt;=70, Level = 2, Sex = 1), 'Normative data'!AU63, IF(AND(Age&gt;=70, Level = 3, Sex = 1), 'Normative data'!AV63,IF(AND(Age&gt;=70, Level = 4, Sex = 1), 'Normative data'!AW63,
))))))))))))))))))))))))))))))))))))))))))))))))</f>
        <v>0</v>
      </c>
      <c r="K37" s="23">
        <v>90</v>
      </c>
      <c r="L37" s="44">
        <f>IF(AND(Age&gt;=18,Age&lt;=29,Level=1,Sex= 0),'Normative data'!B76,IF(AND(Age&gt;=18,Age&lt;=29,Level=2, Sex=0),'Normative data'!C76,IF(AND(Age&gt;=18,Age&lt;=29,Level=3,Sex=0),'Normative data'!D76,IF(AND(Age&gt;=18,Age&lt;=29,Level=4,Sex=0),'Normative data'!E76,IF(AND(Age&gt;29,Age&lt;=39,Level=1,Sex=0),'Normative data'!F76,IF(AND(Age&gt;29,Age&lt;=39,Level=2,Sex=0),'Normative data'!G76,IF(AND(Age&gt;29,Age&lt;=39,Level=3,Sex=0),'Normative data'!H76,IF(AND(Age&gt;29,Age&lt;=39,Level=4,Sex=0),'Normative data'!I76,IF(AND(Age&gt;39,Age&lt;=49,Level=1,Sex=0),'Normative data'!J76,IF(AND(Age&gt;39,Age&lt;=49,Level=2,Sex=0),'Normative data'!K76,IF(AND(Age&gt;39,Age&lt;=49,Level=3,Sex=0),'Normative data'!L76,IF(AND(Age&gt;39,Age&lt;=49,Level=4,Sex=0),'Normative data'!M76,IF(AND(Age&gt;49,Age&lt;=59,Level=1,Sex=0),'Normative data'!N76,IF(AND(Age&gt;49,Age&lt;=59,Level=2,Sex=0),'Normative data'!O76,IF(AND(Age&gt;49,Age&lt;=59,Level=3,Sex=0),'Normative data'!P76,IF(AND(Age&gt;49,Age&lt;=59,Level=4,Sex=0),'Normative data'!Q76,IF(AND(Age&gt;59,Age&lt;=69,Level=1,Sex=0),'Normative data'!R76,IF(AND(Age&gt;59,Age&lt;=69,Level=2,Sex=0),'Normative data'!S76,IF(AND(Age&gt;59,Age&lt;=69,Level=3,Sex=0),'Normative data'!T76,IF(AND(Age&gt;59,Age&lt;=69,Level=4,Sex=0),'Normative data'!U76,IF(AND(Age&gt;=70,Level=1,Sex=0),'Normative data'!V76,IF(AND(Age&gt;=70,Level=2,Sex=0),'Normative data'!W76,IF(AND(Age&gt;=70, Level = 3, Sex= 0), 'Normative data'!X76,  IF(AND(Age&gt;=70, Level = 4, Sex = 0), 'Normative data'!Y76, IF(AND(Age&gt;=18,Age&lt;=29,Level=1, Sex= 1),'Normative data'!Z76, IF(AND(Age&gt;=18,Age&lt;=29,Level=2, Sex= 1),'Normative data'!AA76, IF(AND(Age&gt;=18,Age&lt;=29,Level=3, Sex = 1),'Normative data'!AB76, IF(AND(Age&gt;=18,Age&lt;=29,Level=4, Sex = 1),'Normative data'!AC76, IF(AND(Age&gt;29,Age&lt;=39,Level = 1, Sex = 1),'Normative data'!AD76,  IF(AND(Age&gt;29,Age&lt;=39,Level = 2, Sex = 1),'Normative data'!AE76, IF(AND(Age&gt;29,Age&lt;=39,Level = 3, Sex = 1),'Normative data'!AF76, IF(AND(Age&gt;29,Age&lt;=39,Level = 4, Sex = 1),'Normative data'!AG76, IF(AND(Age&gt;39,Age&lt;=49, Level = 1, Sex = 1),'Normative data'!AH76, IF(AND(Age&gt;39,Age&lt;=49, Level = 2, Sex = 1),'Normative data'!AI76, IF(AND(Age&gt;39,Age&lt;=49, Level = 3, Sex = 1),'Normative data'!AJ76, IF(AND(Age&gt;39,Age&lt;=49, Level = 4, Sex = 1),'Normative data'!AK76, IF(AND(Age&gt;49,Age&lt;=59, Level = 1, Sex = 1),'Normative data'!AL76,  IF(AND(Age&gt;49,Age&lt;=59, Level = 2, Sex = 1),'Normative data'!AM76, IF(AND(Age&gt;49,Age&lt;=59, Level = 3, Sex = 1),'Normative data'!AN76, IF(AND(Age&gt;49,Age&lt;=59, Level = 4, Sex = 1),'Normative data'!AO76, IF(AND(Age&gt;59,Age&lt;=69, Level = 1, Sex = 1),'Normative data'!AP76,  IF(AND(Age&gt;59,Age&lt;=69, Level = 2, Sex = 1),'Normative data'!AQ76, IF(AND(Age&gt;59,Age&lt;=69, Level = 3, Sex = 1),'Normative data'!AR76, IF(AND(Age&gt;59,Age&lt;=69, Level = 4, Sex = 1),'Normative data'!AS76,  IF(AND(Age&gt;=70, Level = 1, Sex = 1), 'Normative data'!AT76, IF(AND(Age&gt;=70, Level = 2, Sex = 1), 'Normative data'!AU76, IF(AND(Age&gt;=70, Level = 3, Sex = 1), 'Normative data'!AV76,IF(AND(Age&gt;=70, Level = 4, Sex = 1), 'Normative data'!AW76,
))))))))))))))))))))))))))))))))))))))))))))))))</f>
        <v>0</v>
      </c>
      <c r="M37" s="23">
        <v>90</v>
      </c>
      <c r="N37" s="44">
        <f>IF(AND(Age&gt;=18,Age&lt;=29,Level=1,Sex= 0),'Normative data'!B89,IF(AND(Age&gt;=18,Age&lt;=29,Level=2, Sex=0),'Normative data'!C89,IF(AND(Age&gt;=18,Age&lt;=29,Level=3,Sex=0),'Normative data'!D89,IF(AND(Age&gt;=18,Age&lt;=29,Level=4,Sex=0),'Normative data'!E89,IF(AND(Age&gt;29,Age&lt;=39,Level=1,Sex=0),'Normative data'!F89,IF(AND(Age&gt;29,Age&lt;=39,Level=2,Sex=0),'Normative data'!G89,IF(AND(Age&gt;29,Age&lt;=39,Level=3,Sex=0),'Normative data'!H89,IF(AND(Age&gt;29,Age&lt;=39,Level=4,Sex=0),'Normative data'!I89,IF(AND(Age&gt;39,Age&lt;=49,Level=1,Sex=0),'Normative data'!J89,IF(AND(Age&gt;39,Age&lt;=49,Level=2,Sex=0),'Normative data'!K89,IF(AND(Age&gt;39,Age&lt;=49,Level=3,Sex=0),'Normative data'!L89,IF(AND(Age&gt;39,Age&lt;=49,Level=4,Sex=0),'Normative data'!M89,IF(AND(Age&gt;49,Age&lt;=59,Level=1,Sex=0),'Normative data'!N89,IF(AND(Age&gt;49,Age&lt;=59,Level=2,Sex=0),'Normative data'!O89,IF(AND(Age&gt;49,Age&lt;=59,Level=3,Sex=0),'Normative data'!P89,IF(AND(Age&gt;49,Age&lt;=59,Level=4,Sex=0),'Normative data'!Q89,IF(AND(Age&gt;59,Age&lt;=69,Level=1,Sex=0),'Normative data'!R89,IF(AND(Age&gt;59,Age&lt;=69,Level=2,Sex=0),'Normative data'!S89,IF(AND(Age&gt;59,Age&lt;=69,Level=3,Sex=0),'Normative data'!T89,IF(AND(Age&gt;59,Age&lt;=69,Level=4,Sex=0),'Normative data'!U89,IF(AND(Age&gt;=70,Level=1,Sex=0),'Normative data'!V89,IF(AND(Age&gt;=70,Level=2,Sex=0),'Normative data'!W89,IF(AND(Age&gt;=70, Level = 3, Sex= 0), 'Normative data'!X89,  IF(AND(Age&gt;=70, Level = 4, Sex = 0), 'Normative data'!Y89, IF(AND(Age&gt;=18,Age&lt;=29,Level=1, Sex= 1),'Normative data'!Z89, IF(AND(Age&gt;=18,Age&lt;=29,Level=2, Sex= 1),'Normative data'!AA89, IF(AND(Age&gt;=18,Age&lt;=29,Level=3, Sex = 1),'Normative data'!AB89, IF(AND(Age&gt;=18,Age&lt;=29,Level=4, Sex = 1),'Normative data'!AC89, IF(AND(Age&gt;29,Age&lt;=39,Level = 1, Sex = 1),'Normative data'!AD89,  IF(AND(Age&gt;29,Age&lt;=39,Level = 2, Sex = 1),'Normative data'!AE89, IF(AND(Age&gt;29,Age&lt;=39,Level = 3, Sex = 1),'Normative data'!AF89, IF(AND(Age&gt;29,Age&lt;=39,Level = 4, Sex = 1),'Normative data'!AG89, IF(AND(Age&gt;39,Age&lt;=49, Level = 1, Sex = 1),'Normative data'!AH89, IF(AND(Age&gt;39,Age&lt;=49, Level = 2, Sex = 1),'Normative data'!AI89, IF(AND(Age&gt;39,Age&lt;=49, Level = 3, Sex = 1),'Normative data'!AJ89, IF(AND(Age&gt;39,Age&lt;=49, Level = 4, Sex = 1),'Normative data'!AK89, IF(AND(Age&gt;49,Age&lt;=59, Level = 1, Sex = 1),'Normative data'!AL89,  IF(AND(Age&gt;49,Age&lt;=59, Level = 2, Sex = 1),'Normative data'!AM89, IF(AND(Age&gt;49,Age&lt;=59, Level = 3, Sex = 1),'Normative data'!AN89, IF(AND(Age&gt;49,Age&lt;=59, Level = 4, Sex = 1),'Normative data'!AO89, IF(AND(Age&gt;59,Age&lt;=69, Level = 1, Sex = 1),'Normative data'!AP89,  IF(AND(Age&gt;59,Age&lt;=69, Level = 2, Sex = 1),'Normative data'!AQ89, IF(AND(Age&gt;59,Age&lt;=69, Level = 3, Sex = 1),'Normative data'!AR89, IF(AND(Age&gt;59,Age&lt;=69, Level = 4, Sex = 1),'Normative data'!AS89,  IF(AND(Age&gt;=70, Level = 1, Sex = 1), 'Normative data'!AT89, IF(AND(Age&gt;=70, Level = 2, Sex = 1), 'Normative data'!AU89, IF(AND(Age&gt;=70, Level = 3, Sex = 1), 'Normative data'!AV89,IF(AND(Age&gt;=70, Level = 4, Sex = 1), 'Normative data'!AW89,
))))))))))))))))))))))))))))))))))))))))))))))))</f>
        <v>0</v>
      </c>
    </row>
    <row r="38" spans="1:15" x14ac:dyDescent="0.25">
      <c r="A38" s="23">
        <v>95</v>
      </c>
      <c r="B38" s="44">
        <f>IF(AND(Age&gt;=18,Age&lt;=29,Level=1,Sex= 0),'Normative data'!B12,IF(AND(Age&gt;=18,Age&lt;=29,Level=2, Sex=0),'Normative data'!C12,IF(AND(Age&gt;=18,Age&lt;=29,Level=3,Sex=0),'Normative data'!D12,IF(AND(Age&gt;=18,Age&lt;=29,Level=4,Sex=0),'Normative data'!E12,IF(AND(Age&gt;29,Age&lt;=39,Level=1,Sex=0),'Normative data'!F12,IF(AND(Age&gt;29,Age&lt;=39,Level=2,Sex=0),'Normative data'!G12,IF(AND(Age&gt;29,Age&lt;=39,Level=3,Sex=0),'Normative data'!H12,IF(AND(Age&gt;29,Age&lt;=39,Level=4,Sex=0),'Normative data'!I12,IF(AND(Age&gt;39,Age&lt;=49,Level=1,Sex=0),'Normative data'!J12,IF(AND(Age&gt;39,Age&lt;=49,Level=2,Sex=0),'Normative data'!K12,IF(AND(Age&gt;39,Age&lt;=49,Level=3,Sex=0),'Normative data'!L12,IF(AND(Age&gt;39,Age&lt;=49,Level=4,Sex=0),'Normative data'!M12,IF(AND(Age&gt;49,Age&lt;=59,Level=1,Sex=0),'Normative data'!N12,IF(AND(Age&gt;49,Age&lt;=59,Level=2,Sex=0),'Normative data'!O12,IF(AND(Age&gt;49,Age&lt;=59,Level=3,Sex=0),'Normative data'!P12,IF(AND(Age&gt;49,Age&lt;=59,Level=4,Sex=0),'Normative data'!Q12,IF(AND(Age&gt;59,Age&lt;=69,Level=1,Sex=0),'Normative data'!R12,IF(AND(Age&gt;59,Age&lt;=69,Level=2,Sex=0),'Normative data'!S12,IF(AND(Age&gt;59,Age&lt;=69,Level=3,Sex=0),'Normative data'!T12,IF(AND(Age&gt;59,Age&lt;=69,Level=4,Sex=0),'Normative data'!U12,IF(AND(Age&gt;=70,Level=1,Sex=0),'Normative data'!V12,IF(AND(Age&gt;=70,Level=2,Sex=0),'Normative data'!W12,IF(AND(Age&gt;=70, Level = 3, Sex= 0), 'Normative data'!X12,  IF(AND(Age&gt;=70, Level = 4, Sex = 0), 'Normative data'!Y12, IF(AND(Age&gt;=18,Age&lt;=29,Level=1, Sex= 1),'Normative data'!Z12, IF(AND(Age&gt;=18,Age&lt;=29,Level=2, Sex= 1),'Normative data'!AA12,
IF(AND(Age&gt;=18,Age&lt;=29,Level=3, Sex = 1),'Normative data'!AB12, IF(AND(Age&gt;=18,Age&lt;=29,Level=4, Sex = 1),'Normative data'!AC12, IF(AND(Age&gt;29,Age&lt;=39,Level = 1, Sex = 1),'Normative data'!AD12,  IF(AND(Age&gt;29,Age&lt;=39,Level = 2, Sex = 1),'Normative data'!AE12, IF(AND(Age&gt;29,Age&lt;=39,Level = 3, Sex = 1),'Normative data'!AF12, IF(AND(Age&gt;29,Age&lt;=39,Level = 4, Sex = 1),'Normative data'!AG12, IF(AND(Age&gt;39,Age&lt;=49, Level = 1, Sex = 1),'Normative data'!AH12, IF(AND(Age&gt;39,Age&lt;=49, Level = 2, Sex = 1),'Normative data'!AI12, IF(AND(Age&gt;39,Age&lt;=49, Level = 3, Sex = 1),'Normative data'!AJ12, IF(AND(Age&gt;39,Age&lt;=49, Level = 4, Sex = 1),'Normative data'!AK12, IF(AND(Age&gt;49,Age&lt;=59, Level = 1, Sex = 1),'Normative data'!AL12,  IF(AND(Age&gt;49,Age&lt;=59, Level = 2, Sex = 1),'Normative data'!AM12, IF(AND(Age&gt;49,Age&lt;=59, Level = 3, Sex = 1),'Normative data'!AN12, IF(AND(Age&gt;49,Age&lt;=59, Level = 4, Sex = 1),'Normative data'!AO12, IF(AND(Age&gt;59,Age&lt;=69, Level = 1, Sex = 1),'Normative data'!AP12,  IF(AND(Age&gt;59,Age&lt;=69, Level = 2, Sex = 1),'Normative data'!AQ12, IF(AND(Age&gt;59,Age&lt;=69, Level = 3, Sex = 1),'Normative data'!AR12, IF(AND(Age&gt;59,Age&lt;=69, Level = 4, Sex = 1),'Normative data'!AS12,  IF(AND(Age&gt;=70, Level = 1, Sex = 1), 'Normative data'!AT12, IF(AND(Age&gt;=70, Level = 2, Sex = 1), 'Normative data'!AU12, IF(AND(Age&gt;=70, Level = 3, Sex = 1), 'Normative data'!AV12,IF(AND(Age&gt;=70, Level = 4, Sex = 1), 'Normative data'!AW12,
))))))))))))))))))))))))))))))))))))))))))))))))</f>
        <v>0</v>
      </c>
      <c r="C38" s="23">
        <v>95</v>
      </c>
      <c r="D38" s="44">
        <f>IF(AND(Age&gt;=18,Age&lt;=29,Level=1,Sex= 0),'Normative data'!B25,IF(AND(Age&gt;=18,Age&lt;=29,Level=2, Sex=0),'Normative data'!C25,IF(AND(Age&gt;=18,Age&lt;=29,Level=3,Sex=0),'Normative data'!D25,IF(AND(Age&gt;=18,Age&lt;=29,Level=4,Sex=0),'Normative data'!E25,IF(AND(Age&gt;29,Age&lt;=39,Level=1,Sex=0),'Normative data'!F25,IF(AND(Age&gt;29,Age&lt;=39,Level=2,Sex=0),'Normative data'!G25,IF(AND(Age&gt;29,Age&lt;=39,Level=3,Sex=0),'Normative data'!H25,IF(AND(Age&gt;29,Age&lt;=39,Level=4,Sex=0),'Normative data'!I25,IF(AND(Age&gt;39,Age&lt;=49,Level=1,Sex=0),'Normative data'!J25,IF(AND(Age&gt;39,Age&lt;=49,Level=2,Sex=0),'Normative data'!K25,IF(AND(Age&gt;39,Age&lt;=49,Level=3,Sex=0),'Normative data'!L25,IF(AND(Age&gt;39,Age&lt;=49,Level=4,Sex=0),'Normative data'!M25,IF(AND(Age&gt;49,Age&lt;=59,Level=1,Sex=0),'Normative data'!N25,IF(AND(Age&gt;49,Age&lt;=59,Level=2,Sex=0),'Normative data'!O25,IF(AND(Age&gt;49,Age&lt;=59,Level=3,Sex=0),'Normative data'!P25,IF(AND(Age&gt;49,Age&lt;=59,Level=4,Sex=0),'Normative data'!Q25,IF(AND(Age&gt;59,Age&lt;=69,Level=1,Sex=0),'Normative data'!R25,IF(AND(Age&gt;59,Age&lt;=69,Level=2,Sex=0),'Normative data'!S25,IF(AND(Age&gt;59,Age&lt;=69,Level=3,Sex=0),'Normative data'!T25,IF(AND(Age&gt;59,Age&lt;=69,Level=4,Sex=0),'Normative data'!U25,IF(AND(Age&gt;=70,Level=1,Sex=0),'Normative data'!V25,IF(AND(Age&gt;=70,Level=2,Sex=0),'Normative data'!W25,IF(AND(Age&gt;=70, Level = 3, Sex= 0), 'Normative data'!X25,  IF(AND(Age&gt;=70, Level = 4, Sex = 0), 'Normative data'!Y25, IF(AND(Age&gt;=18,Age&lt;=29,Level=1, Sex= 1),'Normative data'!Z25, IF(AND(Age&gt;=18,Age&lt;=29,Level=2, Sex= 1),'Normative data'!AA25, IF(AND(Age&gt;=18,Age&lt;=29,Level=3, Sex = 1),'Normative data'!AB25, IF(AND(Age&gt;=18,Age&lt;=29,Level=4, Sex = 1),'Normative data'!AC25, IF(AND(Age&gt;29,Age&lt;=39,Level = 1, Sex = 1),'Normative data'!AD25,  IF(AND(Age&gt;29,Age&lt;=39,Level = 2, Sex = 1),'Normative data'!AE25, IF(AND(Age&gt;29,Age&lt;=39,Level = 3, Sex = 1),'Normative data'!AF25, IF(AND(Age&gt;29,Age&lt;=39,Level = 4, Sex = 1),'Normative data'!AG25, IF(AND(Age&gt;39,Age&lt;=49, Level = 1, Sex = 1),'Normative data'!AH25, IF(AND(Age&gt;39,Age&lt;=49, Level = 2, Sex = 1),'Normative data'!AI25, IF(AND(Age&gt;39,Age&lt;=49, Level = 3, Sex = 1),'Normative data'!AJ25, IF(AND(Age&gt;39,Age&lt;=49, Level = 4, Sex = 1),'Normative data'!AK25, IF(AND(Age&gt;49,Age&lt;=59, Level = 1, Sex = 1),'Normative data'!AL25,  IF(AND(Age&gt;49,Age&lt;=59, Level = 2, Sex = 1),'Normative data'!AM25, IF(AND(Age&gt;49,Age&lt;=59, Level = 3, Sex = 1),'Normative data'!AN25, IF(AND(Age&gt;49,Age&lt;=59, Level = 4, Sex = 1),'Normative data'!AO25, IF(AND(Age&gt;59,Age&lt;=69, Level = 1, Sex = 1),'Normative data'!AP25,  IF(AND(Age&gt;59,Age&lt;=69, Level = 2, Sex = 1),'Normative data'!AQ25, IF(AND(Age&gt;59,Age&lt;=69, Level = 3, Sex = 1),'Normative data'!AR25, IF(AND(Age&gt;59,Age&lt;=69, Level = 4, Sex = 1),'Normative data'!AS25,  IF(AND(Age&gt;=70, Level = 1, Sex = 1), 'Normative data'!AT25, IF(AND(Age&gt;=70, Level = 2, Sex = 1), 'Normative data'!AU25, IF(AND(Age&gt;=70, Level = 3, Sex = 1), 'Normative data'!AV25,IF(AND(Age&gt;=70, Level = 4, Sex = 1), 'Normative data'!AW25,
))))))))))))))))))))))))))))))))))))))))))))))))</f>
        <v>0</v>
      </c>
      <c r="E38" s="23">
        <v>95</v>
      </c>
      <c r="F38" s="44">
        <f>IF(AND(Age&gt;=18,Age&lt;=29,Level=1,Sex= 0),'Normative data'!B38,IF(AND(Age&gt;=18,Age&lt;=29,Level=2, Sex=0),'Normative data'!C38,IF(AND(Age&gt;=18,Age&lt;=29,Level=3,Sex=0),'Normative data'!D38,IF(AND(Age&gt;=18,Age&lt;=29,Level=4,Sex=0),'Normative data'!E38,IF(AND(Age&gt;29,Age&lt;=39,Level=1,Sex=0),'Normative data'!F38,IF(AND(Age&gt;29,Age&lt;=39,Level=2,Sex=0),'Normative data'!G38,IF(AND(Age&gt;29,Age&lt;=39,Level=3,Sex=0),'Normative data'!H38,IF(AND(Age&gt;29,Age&lt;=39,Level=4,Sex=0),'Normative data'!I38,IF(AND(Age&gt;39,Age&lt;=49,Level=1,Sex=0),'Normative data'!J38,IF(AND(Age&gt;39,Age&lt;=49,Level=2,Sex=0),'Normative data'!K38,IF(AND(Age&gt;39,Age&lt;=49,Level=3,Sex=0),'Normative data'!L38,IF(AND(Age&gt;39,Age&lt;=49,Level=4,Sex=0),'Normative data'!M38,IF(AND(Age&gt;49,Age&lt;=59,Level=1,Sex=0),'Normative data'!N38,IF(AND(Age&gt;49,Age&lt;=59,Level=2,Sex=0),'Normative data'!O38,IF(AND(Age&gt;49,Age&lt;=59,Level=3,Sex=0),'Normative data'!P38,IF(AND(Age&gt;49,Age&lt;=59,Level=4,Sex=0),'Normative data'!Q38,IF(AND(Age&gt;59,Age&lt;=69,Level=1,Sex=0),'Normative data'!R38,IF(AND(Age&gt;59,Age&lt;=69,Level=2,Sex=0),'Normative data'!S38,IF(AND(Age&gt;59,Age&lt;=69,Level=3,Sex=0),'Normative data'!T38,IF(AND(Age&gt;59,Age&lt;=69,Level=4,Sex=0),'Normative data'!U38,IF(AND(Age&gt;=70,Level=1,Sex=0),'Normative data'!V38,IF(AND(Age&gt;=70,Level=2,Sex=0),'Normative data'!W38,IF(AND(Age&gt;=70, Level = 3, Sex= 0), 'Normative data'!X38,  IF(AND(Age&gt;=70, Level = 4, Sex = 0), 'Normative data'!Y38, IF(AND(Age&gt;=18,Age&lt;=29,Level=1, Sex= 1),'Normative data'!Z38, IF(AND(Age&gt;=18,Age&lt;=29,Level=2, Sex= 1),'Normative data'!AA38, IF(AND(Age&gt;=18,Age&lt;=29,Level=3, Sex = 1),'Normative data'!AB38, IF(AND(Age&gt;=18,Age&lt;=29,Level=4, Sex = 1),'Normative data'!AC38, IF(AND(Age&gt;29,Age&lt;=39,Level = 1, Sex = 1),'Normative data'!AD38,  IF(AND(Age&gt;29,Age&lt;=39,Level = 2, Sex = 1),'Normative data'!AE38, IF(AND(Age&gt;29,Age&lt;=39,Level = 3, Sex = 1),'Normative data'!AF38, IF(AND(Age&gt;29,Age&lt;=39,Level = 4, Sex = 1),'Normative data'!AG38, IF(AND(Age&gt;39,Age&lt;=49, Level = 1, Sex = 1),'Normative data'!AH38, IF(AND(Age&gt;39,Age&lt;=49, Level = 2, Sex = 1),'Normative data'!AI38, IF(AND(Age&gt;39,Age&lt;=49, Level = 3, Sex = 1),'Normative data'!AJ38, IF(AND(Age&gt;39,Age&lt;=49, Level = 4, Sex = 1),'Normative data'!AK38, IF(AND(Age&gt;49,Age&lt;=59, Level = 1, Sex = 1),'Normative data'!AL38,  IF(AND(Age&gt;49,Age&lt;=59, Level = 2, Sex = 1),'Normative data'!AM38, IF(AND(Age&gt;49,Age&lt;=59, Level = 3, Sex = 1),'Normative data'!AN38, IF(AND(Age&gt;49,Age&lt;=59, Level = 4, Sex = 1),'Normative data'!AO38, IF(AND(Age&gt;59,Age&lt;=69, Level = 1, Sex = 1),'Normative data'!AP38,  IF(AND(Age&gt;59,Age&lt;=69, Level = 2, Sex = 1),'Normative data'!AQ38, IF(AND(Age&gt;59,Age&lt;=69, Level = 3, Sex = 1),'Normative data'!AR38, IF(AND(Age&gt;59,Age&lt;=69, Level = 4, Sex = 1),'Normative data'!AS38,  IF(AND(Age&gt;=70, Level = 1, Sex = 1), 'Normative data'!AT38, IF(AND(Age&gt;=70, Level = 2, Sex = 1), 'Normative data'!AU38, IF(AND(Age&gt;=70, Level = 3, Sex = 1), 'Normative data'!AV38,IF(AND(Age&gt;=70, Level = 4, Sex = 1), 'Normative data'!AW38,
))))))))))))))))))))))))))))))))))))))))))))))))</f>
        <v>0</v>
      </c>
      <c r="G38" s="23">
        <v>95</v>
      </c>
      <c r="H38" s="44">
        <f>IF(AND(Age&gt;=18,Age&lt;=29,Level=1,Sex= 0),'Normative data'!B51,IF(AND(Age&gt;=18,Age&lt;=29,Level=2, Sex=0),'Normative data'!C51,IF(AND(Age&gt;=18,Age&lt;=29,Level=3,Sex=0),'Normative data'!D51,IF(AND(Age&gt;=18,Age&lt;=29,Level=4,Sex=0),'Normative data'!E51,IF(AND(Age&gt;29,Age&lt;=39,Level=1,Sex=0),'Normative data'!F51,IF(AND(Age&gt;29,Age&lt;=39,Level=2,Sex=0),'Normative data'!G51,IF(AND(Age&gt;29,Age&lt;=39,Level=3,Sex=0),'Normative data'!H51,IF(AND(Age&gt;29,Age&lt;=39,Level=4,Sex=0),'Normative data'!I51,IF(AND(Age&gt;39,Age&lt;=49,Level=1,Sex=0),'Normative data'!J51,IF(AND(Age&gt;39,Age&lt;=49,Level=2,Sex=0),'Normative data'!K51,IF(AND(Age&gt;39,Age&lt;=49,Level=3,Sex=0),'Normative data'!L51,IF(AND(Age&gt;39,Age&lt;=49,Level=4,Sex=0),'Normative data'!M51,IF(AND(Age&gt;49,Age&lt;=59,Level=1,Sex=0),'Normative data'!N51,IF(AND(Age&gt;49,Age&lt;=59,Level=2,Sex=0),'Normative data'!O51,IF(AND(Age&gt;49,Age&lt;=59,Level=3,Sex=0),'Normative data'!P51,IF(AND(Age&gt;49,Age&lt;=59,Level=4,Sex=0),'Normative data'!Q51,IF(AND(Age&gt;59,Age&lt;=69,Level=1,Sex=0),'Normative data'!R51,IF(AND(Age&gt;59,Age&lt;=69,Level=2,Sex=0),'Normative data'!S51,IF(AND(Age&gt;59,Age&lt;=69,Level=3,Sex=0),'Normative data'!T51,IF(AND(Age&gt;59,Age&lt;=69,Level=4,Sex=0),'Normative data'!U51,IF(AND(Age&gt;=70,Level=1,Sex=0),'Normative data'!V51,IF(AND(Age&gt;=70,Level=2,Sex=0),'Normative data'!W51,IF(AND(Age&gt;=70, Level = 3, Sex= 0), 'Normative data'!X51,  IF(AND(Age&gt;=70, Level = 4, Sex = 0), 'Normative data'!Y51, IF(AND(Age&gt;=18,Age&lt;=29,Level=1, Sex= 1),'Normative data'!Z51, IF(AND(Age&gt;=18,Age&lt;=29,Level=2, Sex= 1),'Normative data'!AA51, IF(AND(Age&gt;=18,Age&lt;=29,Level=3, Sex = 1),'Normative data'!AB51, IF(AND(Age&gt;=18,Age&lt;=29,Level=4, Sex = 1),'Normative data'!AC51, IF(AND(Age&gt;29,Age&lt;=39,Level = 1, Sex = 1),'Normative data'!AD51,  IF(AND(Age&gt;29,Age&lt;=39,Level = 2, Sex = 1),'Normative data'!AE51, IF(AND(Age&gt;29,Age&lt;=39,Level = 3, Sex = 1),'Normative data'!AF51, IF(AND(Age&gt;29,Age&lt;=39,Level = 4, Sex = 1),'Normative data'!AG51, IF(AND(Age&gt;39,Age&lt;=49, Level = 1, Sex = 1),'Normative data'!AH51, IF(AND(Age&gt;39,Age&lt;=49, Level = 2, Sex = 1),'Normative data'!AI51, IF(AND(Age&gt;39,Age&lt;=49, Level = 3, Sex = 1),'Normative data'!AJ51, IF(AND(Age&gt;39,Age&lt;=49, Level = 4, Sex = 1),'Normative data'!AK51, IF(AND(Age&gt;49,Age&lt;=59, Level = 1, Sex = 1),'Normative data'!AL51,  IF(AND(Age&gt;49,Age&lt;=59, Level = 2, Sex = 1),'Normative data'!AM51, IF(AND(Age&gt;49,Age&lt;=59, Level = 3, Sex = 1),'Normative data'!AN51, IF(AND(Age&gt;49,Age&lt;=59, Level = 4, Sex = 1),'Normative data'!AO51, IF(AND(Age&gt;59,Age&lt;=69, Level = 1, Sex = 1),'Normative data'!AP51,  IF(AND(Age&gt;59,Age&lt;=69, Level = 2, Sex = 1),'Normative data'!AQ51, IF(AND(Age&gt;59,Age&lt;=69, Level = 3, Sex = 1),'Normative data'!AR51, IF(AND(Age&gt;59,Age&lt;=69, Level = 4, Sex = 1),'Normative data'!AS51,  IF(AND(Age&gt;=70, Level = 1, Sex = 1), 'Normative data'!AT51, IF(AND(Age&gt;=70, Level = 2, Sex = 1), 'Normative data'!AU51, IF(AND(Age&gt;=70, Level = 3, Sex = 1), 'Normative data'!AV51,IF(AND(Age&gt;=70, Level = 4, Sex = 1), 'Normative data'!AW51,
))))))))))))))))))))))))))))))))))))))))))))))))</f>
        <v>0</v>
      </c>
      <c r="I38" s="23">
        <v>95</v>
      </c>
      <c r="J38" s="44">
        <f>IF(AND(Age&gt;=18,Age&lt;=29,Level=1,Sex= 0),'Normative data'!B64,IF(AND(Age&gt;=18,Age&lt;=29,Level=2, Sex=0),'Normative data'!C64,IF(AND(Age&gt;=18,Age&lt;=29,Level=3,Sex=0),'Normative data'!D64,IF(AND(Age&gt;=18,Age&lt;=29,Level=4,Sex=0),'Normative data'!E64,IF(AND(Age&gt;29,Age&lt;=39,Level=1,Sex=0),'Normative data'!F64,IF(AND(Age&gt;29,Age&lt;=39,Level=2,Sex=0),'Normative data'!G64,IF(AND(Age&gt;29,Age&lt;=39,Level=3,Sex=0),'Normative data'!H64,IF(AND(Age&gt;29,Age&lt;=39,Level=4,Sex=0),'Normative data'!I64,IF(AND(Age&gt;39,Age&lt;=49,Level=1,Sex=0),'Normative data'!J64,IF(AND(Age&gt;39,Age&lt;=49,Level=2,Sex=0),'Normative data'!K64,IF(AND(Age&gt;39,Age&lt;=49,Level=3,Sex=0),'Normative data'!L64,IF(AND(Age&gt;39,Age&lt;=49,Level=4,Sex=0),'Normative data'!M64,IF(AND(Age&gt;49,Age&lt;=59,Level=1,Sex=0),'Normative data'!N64,IF(AND(Age&gt;49,Age&lt;=59,Level=2,Sex=0),'Normative data'!O64,IF(AND(Age&gt;49,Age&lt;=59,Level=3,Sex=0),'Normative data'!P64,IF(AND(Age&gt;49,Age&lt;=59,Level=4,Sex=0),'Normative data'!Q64,IF(AND(Age&gt;59,Age&lt;=69,Level=1,Sex=0),'Normative data'!R64,IF(AND(Age&gt;59,Age&lt;=69,Level=2,Sex=0),'Normative data'!S64,IF(AND(Age&gt;59,Age&lt;=69,Level=3,Sex=0),'Normative data'!T64,IF(AND(Age&gt;59,Age&lt;=69,Level=4,Sex=0),'Normative data'!U64,IF(AND(Age&gt;=70,Level=1,Sex=0),'Normative data'!V64,IF(AND(Age&gt;=70,Level=2,Sex=0),'Normative data'!W64,IF(AND(Age&gt;=70, Level = 3, Sex= 0), 'Normative data'!X64,  IF(AND(Age&gt;=70, Level = 4, Sex = 0), 'Normative data'!Y64, IF(AND(Age&gt;=18,Age&lt;=29,Level=1, Sex= 1),'Normative data'!Z64, IF(AND(Age&gt;=18,Age&lt;=29,Level=2, Sex= 1),'Normative data'!AA64, IF(AND(Age&gt;=18,Age&lt;=29,Level=3, Sex = 1),'Normative data'!AB64, IF(AND(Age&gt;=18,Age&lt;=29,Level=4, Sex = 1),'Normative data'!AC64, IF(AND(Age&gt;29,Age&lt;=39,Level = 1, Sex = 1),'Normative data'!AD64,  IF(AND(Age&gt;29,Age&lt;=39,Level = 2, Sex = 1),'Normative data'!AE64, IF(AND(Age&gt;29,Age&lt;=39,Level = 3, Sex = 1),'Normative data'!AF64, IF(AND(Age&gt;29,Age&lt;=39,Level = 4, Sex = 1),'Normative data'!AG64, IF(AND(Age&gt;39,Age&lt;=49, Level = 1, Sex = 1),'Normative data'!AH64, IF(AND(Age&gt;39,Age&lt;=49, Level = 2, Sex = 1),'Normative data'!AI64, IF(AND(Age&gt;39,Age&lt;=49, Level = 3, Sex = 1),'Normative data'!AJ64, IF(AND(Age&gt;39,Age&lt;=49, Level = 4, Sex = 1),'Normative data'!AK64, IF(AND(Age&gt;49,Age&lt;=59, Level = 1, Sex = 1),'Normative data'!AL64,  IF(AND(Age&gt;49,Age&lt;=59, Level = 2, Sex = 1),'Normative data'!AM64, IF(AND(Age&gt;49,Age&lt;=59, Level = 3, Sex = 1),'Normative data'!AN64, IF(AND(Age&gt;49,Age&lt;=59, Level = 4, Sex = 1),'Normative data'!AO64, IF(AND(Age&gt;59,Age&lt;=69, Level = 1, Sex = 1),'Normative data'!AP64,  IF(AND(Age&gt;59,Age&lt;=69, Level = 2, Sex = 1),'Normative data'!AQ64, IF(AND(Age&gt;59,Age&lt;=69, Level = 3, Sex = 1),'Normative data'!AR64, IF(AND(Age&gt;59,Age&lt;=69, Level = 4, Sex = 1),'Normative data'!AS64,  IF(AND(Age&gt;=70, Level = 1, Sex = 1), 'Normative data'!AT64, IF(AND(Age&gt;=70, Level = 2, Sex = 1), 'Normative data'!AU64, IF(AND(Age&gt;=70, Level = 3, Sex = 1), 'Normative data'!AV64,IF(AND(Age&gt;=70, Level = 4, Sex = 1), 'Normative data'!AW64,
))))))))))))))))))))))))))))))))))))))))))))))))</f>
        <v>0</v>
      </c>
      <c r="K38" s="23">
        <v>95</v>
      </c>
      <c r="L38" s="44">
        <f>IF(AND(Age&gt;=18,Age&lt;=29,Level=1,Sex= 0),'Normative data'!B77,IF(AND(Age&gt;=18,Age&lt;=29,Level=2, Sex=0),'Normative data'!C77,IF(AND(Age&gt;=18,Age&lt;=29,Level=3,Sex=0),'Normative data'!D77,IF(AND(Age&gt;=18,Age&lt;=29,Level=4,Sex=0),'Normative data'!E77,IF(AND(Age&gt;29,Age&lt;=39,Level=1,Sex=0),'Normative data'!F77,IF(AND(Age&gt;29,Age&lt;=39,Level=2,Sex=0),'Normative data'!G77,IF(AND(Age&gt;29,Age&lt;=39,Level=3,Sex=0),'Normative data'!H77,IF(AND(Age&gt;29,Age&lt;=39,Level=4,Sex=0),'Normative data'!I77,IF(AND(Age&gt;39,Age&lt;=49,Level=1,Sex=0),'Normative data'!J77,IF(AND(Age&gt;39,Age&lt;=49,Level=2,Sex=0),'Normative data'!K77,IF(AND(Age&gt;39,Age&lt;=49,Level=3,Sex=0),'Normative data'!L77,IF(AND(Age&gt;39,Age&lt;=49,Level=4,Sex=0),'Normative data'!M77,IF(AND(Age&gt;49,Age&lt;=59,Level=1,Sex=0),'Normative data'!N77,IF(AND(Age&gt;49,Age&lt;=59,Level=2,Sex=0),'Normative data'!O77,IF(AND(Age&gt;49,Age&lt;=59,Level=3,Sex=0),'Normative data'!P77,IF(AND(Age&gt;49,Age&lt;=59,Level=4,Sex=0),'Normative data'!Q77,IF(AND(Age&gt;59,Age&lt;=69,Level=1,Sex=0),'Normative data'!R77,IF(AND(Age&gt;59,Age&lt;=69,Level=2,Sex=0),'Normative data'!S77,IF(AND(Age&gt;59,Age&lt;=69,Level=3,Sex=0),'Normative data'!T77,IF(AND(Age&gt;59,Age&lt;=69,Level=4,Sex=0),'Normative data'!U77,IF(AND(Age&gt;=70,Level=1,Sex=0),'Normative data'!V77,IF(AND(Age&gt;=70,Level=2,Sex=0),'Normative data'!W77,IF(AND(Age&gt;=70, Level = 3, Sex= 0), 'Normative data'!X77,  IF(AND(Age&gt;=70, Level = 4, Sex = 0), 'Normative data'!Y77, IF(AND(Age&gt;=18,Age&lt;=29,Level=1, Sex= 1),'Normative data'!Z77, IF(AND(Age&gt;=18,Age&lt;=29,Level=2, Sex= 1),'Normative data'!AA77, IF(AND(Age&gt;=18,Age&lt;=29,Level=3, Sex = 1),'Normative data'!AB77, IF(AND(Age&gt;=18,Age&lt;=29,Level=4, Sex = 1),'Normative data'!AC77, IF(AND(Age&gt;29,Age&lt;=39,Level = 1, Sex = 1),'Normative data'!AD77,  IF(AND(Age&gt;29,Age&lt;=39,Level = 2, Sex = 1),'Normative data'!AE77, IF(AND(Age&gt;29,Age&lt;=39,Level = 3, Sex = 1),'Normative data'!AF77, IF(AND(Age&gt;29,Age&lt;=39,Level = 4, Sex = 1),'Normative data'!AG77, IF(AND(Age&gt;39,Age&lt;=49, Level = 1, Sex = 1),'Normative data'!AH77, IF(AND(Age&gt;39,Age&lt;=49, Level = 2, Sex = 1),'Normative data'!AI77, IF(AND(Age&gt;39,Age&lt;=49, Level = 3, Sex = 1),'Normative data'!AJ77, IF(AND(Age&gt;39,Age&lt;=49, Level = 4, Sex = 1),'Normative data'!AK77, IF(AND(Age&gt;49,Age&lt;=59, Level = 1, Sex = 1),'Normative data'!AL77,  IF(AND(Age&gt;49,Age&lt;=59, Level = 2, Sex = 1),'Normative data'!AM77, IF(AND(Age&gt;49,Age&lt;=59, Level = 3, Sex = 1),'Normative data'!AN77, IF(AND(Age&gt;49,Age&lt;=59, Level = 4, Sex = 1),'Normative data'!AO77, IF(AND(Age&gt;59,Age&lt;=69, Level = 1, Sex = 1),'Normative data'!AP77,  IF(AND(Age&gt;59,Age&lt;=69, Level = 2, Sex = 1),'Normative data'!AQ77, IF(AND(Age&gt;59,Age&lt;=69, Level = 3, Sex = 1),'Normative data'!AR77, IF(AND(Age&gt;59,Age&lt;=69, Level = 4, Sex = 1),'Normative data'!AS77,  IF(AND(Age&gt;=70, Level = 1, Sex = 1), 'Normative data'!AT77, IF(AND(Age&gt;=70, Level = 2, Sex = 1), 'Normative data'!AU77, IF(AND(Age&gt;=70, Level = 3, Sex = 1), 'Normative data'!AV77,IF(AND(Age&gt;=70, Level = 4, Sex = 1), 'Normative data'!AW77,
))))))))))))))))))))))))))))))))))))))))))))))))</f>
        <v>0</v>
      </c>
      <c r="M38" s="23">
        <v>95</v>
      </c>
      <c r="N38" s="44">
        <f>IF(AND(Age&gt;=18,Age&lt;=29,Level=1,Sex= 0),'Normative data'!B90,IF(AND(Age&gt;=18,Age&lt;=29,Level=2, Sex=0),'Normative data'!C90,IF(AND(Age&gt;=18,Age&lt;=29,Level=3,Sex=0),'Normative data'!D90,IF(AND(Age&gt;=18,Age&lt;=29,Level=4,Sex=0),'Normative data'!E90,IF(AND(Age&gt;29,Age&lt;=39,Level=1,Sex=0),'Normative data'!F90,IF(AND(Age&gt;29,Age&lt;=39,Level=2,Sex=0),'Normative data'!G90,IF(AND(Age&gt;29,Age&lt;=39,Level=3,Sex=0),'Normative data'!H90,IF(AND(Age&gt;29,Age&lt;=39,Level=4,Sex=0),'Normative data'!I90,IF(AND(Age&gt;39,Age&lt;=49,Level=1,Sex=0),'Normative data'!J90,IF(AND(Age&gt;39,Age&lt;=49,Level=2,Sex=0),'Normative data'!K90,IF(AND(Age&gt;39,Age&lt;=49,Level=3,Sex=0),'Normative data'!L90,IF(AND(Age&gt;39,Age&lt;=49,Level=4,Sex=0),'Normative data'!M90,IF(AND(Age&gt;49,Age&lt;=59,Level=1,Sex=0),'Normative data'!N90,IF(AND(Age&gt;49,Age&lt;=59,Level=2,Sex=0),'Normative data'!O90,IF(AND(Age&gt;49,Age&lt;=59,Level=3,Sex=0),'Normative data'!P90,IF(AND(Age&gt;49,Age&lt;=59,Level=4,Sex=0),'Normative data'!Q90,IF(AND(Age&gt;59,Age&lt;=69,Level=1,Sex=0),'Normative data'!R90,IF(AND(Age&gt;59,Age&lt;=69,Level=2,Sex=0),'Normative data'!S90,IF(AND(Age&gt;59,Age&lt;=69,Level=3,Sex=0),'Normative data'!T90,IF(AND(Age&gt;59,Age&lt;=69,Level=4,Sex=0),'Normative data'!U90,IF(AND(Age&gt;=70,Level=1,Sex=0),'Normative data'!V90,IF(AND(Age&gt;=70,Level=2,Sex=0),'Normative data'!W90,IF(AND(Age&gt;=70, Level = 3, Sex= 0), 'Normative data'!X90,  IF(AND(Age&gt;=70, Level = 4, Sex = 0), 'Normative data'!Y90, IF(AND(Age&gt;=18,Age&lt;=29,Level=1, Sex= 1),'Normative data'!Z90, IF(AND(Age&gt;=18,Age&lt;=29,Level=2, Sex= 1),'Normative data'!AA90, IF(AND(Age&gt;=18,Age&lt;=29,Level=3, Sex = 1),'Normative data'!AB90, IF(AND(Age&gt;=18,Age&lt;=29,Level=4, Sex = 1),'Normative data'!AC90, IF(AND(Age&gt;29,Age&lt;=39,Level = 1, Sex = 1),'Normative data'!AD90,  IF(AND(Age&gt;29,Age&lt;=39,Level = 2, Sex = 1),'Normative data'!AE90, IF(AND(Age&gt;29,Age&lt;=39,Level = 3, Sex = 1),'Normative data'!AF90, IF(AND(Age&gt;29,Age&lt;=39,Level = 4, Sex = 1),'Normative data'!AG90, IF(AND(Age&gt;39,Age&lt;=49, Level = 1, Sex = 1),'Normative data'!AH90, IF(AND(Age&gt;39,Age&lt;=49, Level = 2, Sex = 1),'Normative data'!AI90, IF(AND(Age&gt;39,Age&lt;=49, Level = 3, Sex = 1),'Normative data'!AJ90, IF(AND(Age&gt;39,Age&lt;=49, Level = 4, Sex = 1),'Normative data'!AK90, IF(AND(Age&gt;49,Age&lt;=59, Level = 1, Sex = 1),'Normative data'!AL90,  IF(AND(Age&gt;49,Age&lt;=59, Level = 2, Sex = 1),'Normative data'!AM90, IF(AND(Age&gt;49,Age&lt;=59, Level = 3, Sex = 1),'Normative data'!AN90, IF(AND(Age&gt;49,Age&lt;=59, Level = 4, Sex = 1),'Normative data'!AO90, IF(AND(Age&gt;59,Age&lt;=69, Level = 1, Sex = 1),'Normative data'!AP90,  IF(AND(Age&gt;59,Age&lt;=69, Level = 2, Sex = 1),'Normative data'!AQ90, IF(AND(Age&gt;59,Age&lt;=69, Level = 3, Sex = 1),'Normative data'!AR90, IF(AND(Age&gt;59,Age&lt;=69, Level = 4, Sex = 1),'Normative data'!AS90,  IF(AND(Age&gt;=70, Level = 1, Sex = 1), 'Normative data'!AT90, IF(AND(Age&gt;=70, Level = 2, Sex = 1), 'Normative data'!AU90, IF(AND(Age&gt;=70, Level = 3, Sex = 1), 'Normative data'!AV90,IF(AND(Age&gt;=70, Level = 4, Sex = 1), 'Normative data'!AW90,
))))))))))))))))))))))))))))))))))))))))))))))))</f>
        <v>0</v>
      </c>
    </row>
    <row r="39" spans="1:15" x14ac:dyDescent="0.25">
      <c r="A39" s="23">
        <v>97</v>
      </c>
      <c r="B39" s="44">
        <f>IF(AND(Age&gt;=18,Age&lt;=29,Level=1,Sex= 0),'Normative data'!B13,IF(AND(Age&gt;=18,Age&lt;=29,Level=2, Sex=0),'Normative data'!C13,IF(AND(Age&gt;=18,Age&lt;=29,Level=3,Sex=0),'Normative data'!D13,IF(AND(Age&gt;=18,Age&lt;=29,Level=4,Sex=0),'Normative data'!E13,IF(AND(Age&gt;29,Age&lt;=39,Level=1,Sex=0),'Normative data'!F13,IF(AND(Age&gt;29,Age&lt;=39,Level=2,Sex=0),'Normative data'!G13,IF(AND(Age&gt;29,Age&lt;=39,Level=3,Sex=0),'Normative data'!H13,IF(AND(Age&gt;29,Age&lt;=39,Level=4,Sex=0),'Normative data'!I13,IF(AND(Age&gt;39,Age&lt;=49,Level=1,Sex=0),'Normative data'!J13,IF(AND(Age&gt;39,Age&lt;=49,Level=2,Sex=0),'Normative data'!K13,IF(AND(Age&gt;39,Age&lt;=49,Level=3,Sex=0),'Normative data'!L13,IF(AND(Age&gt;39,Age&lt;=49,Level=4,Sex=0),'Normative data'!M13,IF(AND(Age&gt;49,Age&lt;=59,Level=1,Sex=0),'Normative data'!N13,IF(AND(Age&gt;49,Age&lt;=59,Level=2,Sex=0),'Normative data'!O13,IF(AND(Age&gt;49,Age&lt;=59,Level=3,Sex=0),'Normative data'!P13,IF(AND(Age&gt;49,Age&lt;=59,Level=4,Sex=0),'Normative data'!Q13,IF(AND(Age&gt;59,Age&lt;=69,Level=1,Sex=0),'Normative data'!R13,IF(AND(Age&gt;59,Age&lt;=69,Level=2,Sex=0),'Normative data'!S13,IF(AND(Age&gt;59,Age&lt;=69,Level=3,Sex=0),'Normative data'!T13,IF(AND(Age&gt;59,Age&lt;=69,Level=4,Sex=0),'Normative data'!U13,IF(AND(Age&gt;=70,Level=1,Sex=0),'Normative data'!V13,IF(AND(Age&gt;=70,Level=2,Sex=0),'Normative data'!W13,IF(AND(Age&gt;=70, Level = 3, Sex= 0), 'Normative data'!X13,  IF(AND(Age&gt;=70, Level = 4, Sex = 0), 'Normative data'!Y13, IF(AND(Age&gt;=18,Age&lt;=29,Level=1, Sex= 1),'Normative data'!Z13, IF(AND(Age&gt;=18,Age&lt;=29,Level=2, Sex= 1),'Normative data'!AA13,
IF(AND(Age&gt;=18,Age&lt;=29,Level=3, Sex = 1),'Normative data'!AB13, IF(AND(Age&gt;=18,Age&lt;=29,Level=4, Sex = 1),'Normative data'!AC13, IF(AND(Age&gt;29,Age&lt;=39,Level = 1, Sex = 1),'Normative data'!AD13,  IF(AND(Age&gt;29,Age&lt;=39,Level = 2, Sex = 1),'Normative data'!AE13, IF(AND(Age&gt;29,Age&lt;=39,Level = 3, Sex = 1),'Normative data'!AF13, IF(AND(Age&gt;29,Age&lt;=39,Level = 4, Sex = 1),'Normative data'!AG13, IF(AND(Age&gt;39,Age&lt;=49, Level = 1, Sex = 1),'Normative data'!AH13, IF(AND(Age&gt;39,Age&lt;=49, Level = 2, Sex = 1),'Normative data'!AI13, IF(AND(Age&gt;39,Age&lt;=49, Level = 3, Sex = 1),'Normative data'!AJ13, IF(AND(Age&gt;39,Age&lt;=49, Level = 4, Sex = 1),'Normative data'!AK13, IF(AND(Age&gt;49,Age&lt;=59, Level = 1, Sex = 1),'Normative data'!AL13,  IF(AND(Age&gt;49,Age&lt;=59, Level = 2, Sex = 1),'Normative data'!AM13, IF(AND(Age&gt;49,Age&lt;=59, Level = 3, Sex = 1),'Normative data'!AN13, IF(AND(Age&gt;49,Age&lt;=59, Level = 4, Sex = 1),'Normative data'!AO13, IF(AND(Age&gt;59,Age&lt;=69, Level = 1, Sex = 1),'Normative data'!AP13,  IF(AND(Age&gt;59,Age&lt;=69, Level = 2, Sex = 1),'Normative data'!AQ13, IF(AND(Age&gt;59,Age&lt;=69, Level = 3, Sex = 1),'Normative data'!AR13, IF(AND(Age&gt;59,Age&lt;=69, Level = 4, Sex = 1),'Normative data'!AS13,  IF(AND(Age&gt;=70, Level = 1, Sex = 1), 'Normative data'!AT13, IF(AND(Age&gt;=70, Level = 2, Sex = 1), 'Normative data'!AU13, IF(AND(Age&gt;=70, Level = 3, Sex = 1), 'Normative data'!AV13,IF(AND(Age&gt;=70, Level = 4, Sex = 1), 'Normative data'!AW13,
))))))))))))))))))))))))))))))))))))))))))))))))</f>
        <v>0</v>
      </c>
      <c r="C39" s="23">
        <v>97</v>
      </c>
      <c r="D39" s="44">
        <f>IF(AND(Age&gt;=18,Age&lt;=29,Level=1,Sex= 0),'Normative data'!B26,IF(AND(Age&gt;=18,Age&lt;=29,Level=2, Sex=0),'Normative data'!C26,IF(AND(Age&gt;=18,Age&lt;=29,Level=3,Sex=0),'Normative data'!D26,IF(AND(Age&gt;=18,Age&lt;=29,Level=4,Sex=0),'Normative data'!E26,IF(AND(Age&gt;29,Age&lt;=39,Level=1,Sex=0),'Normative data'!F26,IF(AND(Age&gt;29,Age&lt;=39,Level=2,Sex=0),'Normative data'!G26,IF(AND(Age&gt;29,Age&lt;=39,Level=3,Sex=0),'Normative data'!H26,IF(AND(Age&gt;29,Age&lt;=39,Level=4,Sex=0),'Normative data'!I26,IF(AND(Age&gt;39,Age&lt;=49,Level=1,Sex=0),'Normative data'!J26,IF(AND(Age&gt;39,Age&lt;=49,Level=2,Sex=0),'Normative data'!K26,IF(AND(Age&gt;39,Age&lt;=49,Level=3,Sex=0),'Normative data'!L26,IF(AND(Age&gt;39,Age&lt;=49,Level=4,Sex=0),'Normative data'!M26,IF(AND(Age&gt;49,Age&lt;=59,Level=1,Sex=0),'Normative data'!N26,IF(AND(Age&gt;49,Age&lt;=59,Level=2,Sex=0),'Normative data'!O26,IF(AND(Age&gt;49,Age&lt;=59,Level=3,Sex=0),'Normative data'!P26,IF(AND(Age&gt;49,Age&lt;=59,Level=4,Sex=0),'Normative data'!Q26,IF(AND(Age&gt;59,Age&lt;=69,Level=1,Sex=0),'Normative data'!R26,IF(AND(Age&gt;59,Age&lt;=69,Level=2,Sex=0),'Normative data'!S26,IF(AND(Age&gt;59,Age&lt;=69,Level=3,Sex=0),'Normative data'!T26,IF(AND(Age&gt;59,Age&lt;=69,Level=4,Sex=0),'Normative data'!U26,IF(AND(Age&gt;=70,Level=1,Sex=0),'Normative data'!V26,IF(AND(Age&gt;=70,Level=2,Sex=0),'Normative data'!W26,IF(AND(Age&gt;=70, Level = 3, Sex= 0), 'Normative data'!X26,  IF(AND(Age&gt;=70, Level = 4, Sex = 0), 'Normative data'!Y26, IF(AND(Age&gt;=18,Age&lt;=29,Level=1, Sex= 1),'Normative data'!Z26, IF(AND(Age&gt;=18,Age&lt;=29,Level=2, Sex= 1),'Normative data'!AA26, IF(AND(Age&gt;=18,Age&lt;=29,Level=3, Sex = 1),'Normative data'!AB26, IF(AND(Age&gt;=18,Age&lt;=29,Level=4, Sex = 1),'Normative data'!AC26, IF(AND(Age&gt;29,Age&lt;=39,Level = 1, Sex = 1),'Normative data'!AD26,  IF(AND(Age&gt;29,Age&lt;=39,Level = 2, Sex = 1),'Normative data'!AE26, IF(AND(Age&gt;29,Age&lt;=39,Level = 3, Sex = 1),'Normative data'!AF26, IF(AND(Age&gt;29,Age&lt;=39,Level = 4, Sex = 1),'Normative data'!AG26, IF(AND(Age&gt;39,Age&lt;=49, Level = 1, Sex = 1),'Normative data'!AH26, IF(AND(Age&gt;39,Age&lt;=49, Level = 2, Sex = 1),'Normative data'!AI26, IF(AND(Age&gt;39,Age&lt;=49, Level = 3, Sex = 1),'Normative data'!AJ26, IF(AND(Age&gt;39,Age&lt;=49, Level = 4, Sex = 1),'Normative data'!AK26, IF(AND(Age&gt;49,Age&lt;=59, Level = 1, Sex = 1),'Normative data'!AL26,  IF(AND(Age&gt;49,Age&lt;=59, Level = 2, Sex = 1),'Normative data'!AM26, IF(AND(Age&gt;49,Age&lt;=59, Level = 3, Sex = 1),'Normative data'!AN26, IF(AND(Age&gt;49,Age&lt;=59, Level = 4, Sex = 1),'Normative data'!AO26, IF(AND(Age&gt;59,Age&lt;=69, Level = 1, Sex = 1),'Normative data'!AP26,  IF(AND(Age&gt;59,Age&lt;=69, Level = 2, Sex = 1),'Normative data'!AQ26, IF(AND(Age&gt;59,Age&lt;=69, Level = 3, Sex = 1),'Normative data'!AR26, IF(AND(Age&gt;59,Age&lt;=69, Level = 4, Sex = 1),'Normative data'!AS26,  IF(AND(Age&gt;=70, Level = 1, Sex = 1), 'Normative data'!AT26, IF(AND(Age&gt;=70, Level = 2, Sex = 1), 'Normative data'!AU26, IF(AND(Age&gt;=70, Level = 3, Sex = 1), 'Normative data'!AV26,IF(AND(Age&gt;=70, Level = 4, Sex = 1), 'Normative data'!AW26,
))))))))))))))))))))))))))))))))))))))))))))))))</f>
        <v>0</v>
      </c>
      <c r="E39" s="23">
        <v>97</v>
      </c>
      <c r="F39" s="44">
        <f>IF(AND(Age&gt;=18,Age&lt;=29,Level=1,Sex= 0),'Normative data'!B39,IF(AND(Age&gt;=18,Age&lt;=29,Level=2, Sex=0),'Normative data'!C39,IF(AND(Age&gt;=18,Age&lt;=29,Level=3,Sex=0),'Normative data'!D39,IF(AND(Age&gt;=18,Age&lt;=29,Level=4,Sex=0),'Normative data'!E39,IF(AND(Age&gt;29,Age&lt;=39,Level=1,Sex=0),'Normative data'!F39,IF(AND(Age&gt;29,Age&lt;=39,Level=2,Sex=0),'Normative data'!G39,IF(AND(Age&gt;29,Age&lt;=39,Level=3,Sex=0),'Normative data'!H39,IF(AND(Age&gt;29,Age&lt;=39,Level=4,Sex=0),'Normative data'!I39,IF(AND(Age&gt;39,Age&lt;=49,Level=1,Sex=0),'Normative data'!J39,IF(AND(Age&gt;39,Age&lt;=49,Level=2,Sex=0),'Normative data'!K39,IF(AND(Age&gt;39,Age&lt;=49,Level=3,Sex=0),'Normative data'!L39,IF(AND(Age&gt;39,Age&lt;=49,Level=4,Sex=0),'Normative data'!M39,IF(AND(Age&gt;49,Age&lt;=59,Level=1,Sex=0),'Normative data'!N39,IF(AND(Age&gt;49,Age&lt;=59,Level=2,Sex=0),'Normative data'!O39,IF(AND(Age&gt;49,Age&lt;=59,Level=3,Sex=0),'Normative data'!P39,IF(AND(Age&gt;49,Age&lt;=59,Level=4,Sex=0),'Normative data'!Q39,IF(AND(Age&gt;59,Age&lt;=69,Level=1,Sex=0),'Normative data'!R39,IF(AND(Age&gt;59,Age&lt;=69,Level=2,Sex=0),'Normative data'!S39,IF(AND(Age&gt;59,Age&lt;=69,Level=3,Sex=0),'Normative data'!T39,IF(AND(Age&gt;59,Age&lt;=69,Level=4,Sex=0),'Normative data'!U39,IF(AND(Age&gt;=70,Level=1,Sex=0),'Normative data'!V39,IF(AND(Age&gt;=70,Level=2,Sex=0),'Normative data'!W39,IF(AND(Age&gt;=70, Level = 3, Sex= 0), 'Normative data'!X39,  IF(AND(Age&gt;=70, Level = 4, Sex = 0), 'Normative data'!Y39, IF(AND(Age&gt;=18,Age&lt;=29,Level=1, Sex= 1),'Normative data'!Z39, IF(AND(Age&gt;=18,Age&lt;=29,Level=2, Sex= 1),'Normative data'!AA39, IF(AND(Age&gt;=18,Age&lt;=29,Level=3, Sex = 1),'Normative data'!AB39, IF(AND(Age&gt;=18,Age&lt;=29,Level=4, Sex = 1),'Normative data'!AC39, IF(AND(Age&gt;29,Age&lt;=39,Level = 1, Sex = 1),'Normative data'!AD39,  IF(AND(Age&gt;29,Age&lt;=39,Level = 2, Sex = 1),'Normative data'!AE39, IF(AND(Age&gt;29,Age&lt;=39,Level = 3, Sex = 1),'Normative data'!AF39, IF(AND(Age&gt;29,Age&lt;=39,Level = 4, Sex = 1),'Normative data'!AG39, IF(AND(Age&gt;39,Age&lt;=49, Level = 1, Sex = 1),'Normative data'!AH39, IF(AND(Age&gt;39,Age&lt;=49, Level = 2, Sex = 1),'Normative data'!AI39, IF(AND(Age&gt;39,Age&lt;=49, Level = 3, Sex = 1),'Normative data'!AJ39, IF(AND(Age&gt;39,Age&lt;=49, Level = 4, Sex = 1),'Normative data'!AK39, IF(AND(Age&gt;49,Age&lt;=59, Level = 1, Sex = 1),'Normative data'!AL39,  IF(AND(Age&gt;49,Age&lt;=59, Level = 2, Sex = 1),'Normative data'!AM39, IF(AND(Age&gt;49,Age&lt;=59, Level = 3, Sex = 1),'Normative data'!AN39, IF(AND(Age&gt;49,Age&lt;=59, Level = 4, Sex = 1),'Normative data'!AO39, IF(AND(Age&gt;59,Age&lt;=69, Level = 1, Sex = 1),'Normative data'!AP39,  IF(AND(Age&gt;59,Age&lt;=69, Level = 2, Sex = 1),'Normative data'!AQ39, IF(AND(Age&gt;59,Age&lt;=69, Level = 3, Sex = 1),'Normative data'!AR39, IF(AND(Age&gt;59,Age&lt;=69, Level = 4, Sex = 1),'Normative data'!AS39,  IF(AND(Age&gt;=70, Level = 1, Sex = 1), 'Normative data'!AT39, IF(AND(Age&gt;=70, Level = 2, Sex = 1), 'Normative data'!AU39, IF(AND(Age&gt;=70, Level = 3, Sex = 1), 'Normative data'!AV39,IF(AND(Age&gt;=70, Level = 4, Sex = 1), 'Normative data'!AW39,
))))))))))))))))))))))))))))))))))))))))))))))))</f>
        <v>0</v>
      </c>
      <c r="G39" s="23">
        <v>97</v>
      </c>
      <c r="H39" s="44">
        <f>IF(AND(Age&gt;=18,Age&lt;=29,Level=1,Sex= 0),'Normative data'!B52,IF(AND(Age&gt;=18,Age&lt;=29,Level=2, Sex=0),'Normative data'!C52,IF(AND(Age&gt;=18,Age&lt;=29,Level=3,Sex=0),'Normative data'!D52,IF(AND(Age&gt;=18,Age&lt;=29,Level=4,Sex=0),'Normative data'!E52,IF(AND(Age&gt;29,Age&lt;=39,Level=1,Sex=0),'Normative data'!F52,IF(AND(Age&gt;29,Age&lt;=39,Level=2,Sex=0),'Normative data'!G52,IF(AND(Age&gt;29,Age&lt;=39,Level=3,Sex=0),'Normative data'!H52,IF(AND(Age&gt;29,Age&lt;=39,Level=4,Sex=0),'Normative data'!I52,IF(AND(Age&gt;39,Age&lt;=49,Level=1,Sex=0),'Normative data'!J52,IF(AND(Age&gt;39,Age&lt;=49,Level=2,Sex=0),'Normative data'!K52,IF(AND(Age&gt;39,Age&lt;=49,Level=3,Sex=0),'Normative data'!L52,IF(AND(Age&gt;39,Age&lt;=49,Level=4,Sex=0),'Normative data'!M52,IF(AND(Age&gt;49,Age&lt;=59,Level=1,Sex=0),'Normative data'!N52,IF(AND(Age&gt;49,Age&lt;=59,Level=2,Sex=0),'Normative data'!O52,IF(AND(Age&gt;49,Age&lt;=59,Level=3,Sex=0),'Normative data'!P52,IF(AND(Age&gt;49,Age&lt;=59,Level=4,Sex=0),'Normative data'!Q52,IF(AND(Age&gt;59,Age&lt;=69,Level=1,Sex=0),'Normative data'!R52,IF(AND(Age&gt;59,Age&lt;=69,Level=2,Sex=0),'Normative data'!S52,IF(AND(Age&gt;59,Age&lt;=69,Level=3,Sex=0),'Normative data'!T52,IF(AND(Age&gt;59,Age&lt;=69,Level=4,Sex=0),'Normative data'!U52,IF(AND(Age&gt;=70,Level=1,Sex=0),'Normative data'!V52,IF(AND(Age&gt;=70,Level=2,Sex=0),'Normative data'!W52,IF(AND(Age&gt;=70, Level = 3, Sex= 0), 'Normative data'!X52,  IF(AND(Age&gt;=70, Level = 4, Sex = 0), 'Normative data'!Y52, IF(AND(Age&gt;=18,Age&lt;=29,Level=1, Sex= 1),'Normative data'!Z52, IF(AND(Age&gt;=18,Age&lt;=29,Level=2, Sex= 1),'Normative data'!AA52, IF(AND(Age&gt;=18,Age&lt;=29,Level=3, Sex = 1),'Normative data'!AB52, IF(AND(Age&gt;=18,Age&lt;=29,Level=4, Sex = 1),'Normative data'!AC52, IF(AND(Age&gt;29,Age&lt;=39,Level = 1, Sex = 1),'Normative data'!AD52,  IF(AND(Age&gt;29,Age&lt;=39,Level = 2, Sex = 1),'Normative data'!AE52, IF(AND(Age&gt;29,Age&lt;=39,Level = 3, Sex = 1),'Normative data'!AF52, IF(AND(Age&gt;29,Age&lt;=39,Level = 4, Sex = 1),'Normative data'!AG52, IF(AND(Age&gt;39,Age&lt;=49, Level = 1, Sex = 1),'Normative data'!AH52, IF(AND(Age&gt;39,Age&lt;=49, Level = 2, Sex = 1),'Normative data'!AI52, IF(AND(Age&gt;39,Age&lt;=49, Level = 3, Sex = 1),'Normative data'!AJ52, IF(AND(Age&gt;39,Age&lt;=49, Level = 4, Sex = 1),'Normative data'!AK52, IF(AND(Age&gt;49,Age&lt;=59, Level = 1, Sex = 1),'Normative data'!AL52,  IF(AND(Age&gt;49,Age&lt;=59, Level = 2, Sex = 1),'Normative data'!AM52, IF(AND(Age&gt;49,Age&lt;=59, Level = 3, Sex = 1),'Normative data'!AN52, IF(AND(Age&gt;49,Age&lt;=59, Level = 4, Sex = 1),'Normative data'!AO52, IF(AND(Age&gt;59,Age&lt;=69, Level = 1, Sex = 1),'Normative data'!AP52,  IF(AND(Age&gt;59,Age&lt;=69, Level = 2, Sex = 1),'Normative data'!AQ52, IF(AND(Age&gt;59,Age&lt;=69, Level = 3, Sex = 1),'Normative data'!AR52, IF(AND(Age&gt;59,Age&lt;=69, Level = 4, Sex = 1),'Normative data'!AS52,  IF(AND(Age&gt;=70, Level = 1, Sex = 1), 'Normative data'!AT52, IF(AND(Age&gt;=70, Level = 2, Sex = 1), 'Normative data'!AU52, IF(AND(Age&gt;=70, Level = 3, Sex = 1), 'Normative data'!AV52,IF(AND(Age&gt;=70, Level = 4, Sex = 1), 'Normative data'!AW52,
))))))))))))))))))))))))))))))))))))))))))))))))</f>
        <v>0</v>
      </c>
      <c r="I39" s="23">
        <v>97</v>
      </c>
      <c r="J39" s="44">
        <f>IF(AND(Age&gt;=18,Age&lt;=29,Level=1,Sex= 0),'Normative data'!B65,IF(AND(Age&gt;=18,Age&lt;=29,Level=2, Sex=0),'Normative data'!C65,IF(AND(Age&gt;=18,Age&lt;=29,Level=3,Sex=0),'Normative data'!D65,IF(AND(Age&gt;=18,Age&lt;=29,Level=4,Sex=0),'Normative data'!E65,IF(AND(Age&gt;29,Age&lt;=39,Level=1,Sex=0),'Normative data'!F65,IF(AND(Age&gt;29,Age&lt;=39,Level=2,Sex=0),'Normative data'!G65,IF(AND(Age&gt;29,Age&lt;=39,Level=3,Sex=0),'Normative data'!H65,IF(AND(Age&gt;29,Age&lt;=39,Level=4,Sex=0),'Normative data'!I65,IF(AND(Age&gt;39,Age&lt;=49,Level=1,Sex=0),'Normative data'!J65,IF(AND(Age&gt;39,Age&lt;=49,Level=2,Sex=0),'Normative data'!K65,IF(AND(Age&gt;39,Age&lt;=49,Level=3,Sex=0),'Normative data'!L65,IF(AND(Age&gt;39,Age&lt;=49,Level=4,Sex=0),'Normative data'!M65,IF(AND(Age&gt;49,Age&lt;=59,Level=1,Sex=0),'Normative data'!N65,IF(AND(Age&gt;49,Age&lt;=59,Level=2,Sex=0),'Normative data'!O65,IF(AND(Age&gt;49,Age&lt;=59,Level=3,Sex=0),'Normative data'!P65,IF(AND(Age&gt;49,Age&lt;=59,Level=4,Sex=0),'Normative data'!Q65,IF(AND(Age&gt;59,Age&lt;=69,Level=1,Sex=0),'Normative data'!R65,IF(AND(Age&gt;59,Age&lt;=69,Level=2,Sex=0),'Normative data'!S65,IF(AND(Age&gt;59,Age&lt;=69,Level=3,Sex=0),'Normative data'!T65,IF(AND(Age&gt;59,Age&lt;=69,Level=4,Sex=0),'Normative data'!U65,IF(AND(Age&gt;=70,Level=1,Sex=0),'Normative data'!V65,IF(AND(Age&gt;=70,Level=2,Sex=0),'Normative data'!W65,IF(AND(Age&gt;=70, Level = 3, Sex= 0), 'Normative data'!X65,  IF(AND(Age&gt;=70, Level = 4, Sex = 0), 'Normative data'!Y65, IF(AND(Age&gt;=18,Age&lt;=29,Level=1, Sex= 1),'Normative data'!Z65, IF(AND(Age&gt;=18,Age&lt;=29,Level=2, Sex= 1),'Normative data'!AA65, IF(AND(Age&gt;=18,Age&lt;=29,Level=3, Sex = 1),'Normative data'!AB65, IF(AND(Age&gt;=18,Age&lt;=29,Level=4, Sex = 1),'Normative data'!AC65, IF(AND(Age&gt;29,Age&lt;=39,Level = 1, Sex = 1),'Normative data'!AD65,  IF(AND(Age&gt;29,Age&lt;=39,Level = 2, Sex = 1),'Normative data'!AE65, IF(AND(Age&gt;29,Age&lt;=39,Level = 3, Sex = 1),'Normative data'!AF65, IF(AND(Age&gt;29,Age&lt;=39,Level = 4, Sex = 1),'Normative data'!AG65, IF(AND(Age&gt;39,Age&lt;=49, Level = 1, Sex = 1),'Normative data'!AH65, IF(AND(Age&gt;39,Age&lt;=49, Level = 2, Sex = 1),'Normative data'!AI65, IF(AND(Age&gt;39,Age&lt;=49, Level = 3, Sex = 1),'Normative data'!AJ65, IF(AND(Age&gt;39,Age&lt;=49, Level = 4, Sex = 1),'Normative data'!AK65, IF(AND(Age&gt;49,Age&lt;=59, Level = 1, Sex = 1),'Normative data'!AL65,  IF(AND(Age&gt;49,Age&lt;=59, Level = 2, Sex = 1),'Normative data'!AM65, IF(AND(Age&gt;49,Age&lt;=59, Level = 3, Sex = 1),'Normative data'!AN65, IF(AND(Age&gt;49,Age&lt;=59, Level = 4, Sex = 1),'Normative data'!AO65, IF(AND(Age&gt;59,Age&lt;=69, Level = 1, Sex = 1),'Normative data'!AP65,  IF(AND(Age&gt;59,Age&lt;=69, Level = 2, Sex = 1),'Normative data'!AQ65, IF(AND(Age&gt;59,Age&lt;=69, Level = 3, Sex = 1),'Normative data'!AR65, IF(AND(Age&gt;59,Age&lt;=69, Level = 4, Sex = 1),'Normative data'!AS65,  IF(AND(Age&gt;=70, Level = 1, Sex = 1), 'Normative data'!AT65, IF(AND(Age&gt;=70, Level = 2, Sex = 1), 'Normative data'!AU65, IF(AND(Age&gt;=70, Level = 3, Sex = 1), 'Normative data'!AV65,IF(AND(Age&gt;=70, Level = 4, Sex = 1), 'Normative data'!AW65,
))))))))))))))))))))))))))))))))))))))))))))))))</f>
        <v>0</v>
      </c>
      <c r="K39" s="23">
        <v>97</v>
      </c>
      <c r="L39" s="44">
        <f>IF(AND(Age&gt;=18,Age&lt;=29,Level=1,Sex= 0),'Normative data'!B78,IF(AND(Age&gt;=18,Age&lt;=29,Level=2, Sex=0),'Normative data'!C78,IF(AND(Age&gt;=18,Age&lt;=29,Level=3,Sex=0),'Normative data'!D78,IF(AND(Age&gt;=18,Age&lt;=29,Level=4,Sex=0),'Normative data'!E78,IF(AND(Age&gt;29,Age&lt;=39,Level=1,Sex=0),'Normative data'!F78,IF(AND(Age&gt;29,Age&lt;=39,Level=2,Sex=0),'Normative data'!G78,IF(AND(Age&gt;29,Age&lt;=39,Level=3,Sex=0),'Normative data'!H78,IF(AND(Age&gt;29,Age&lt;=39,Level=4,Sex=0),'Normative data'!I78,IF(AND(Age&gt;39,Age&lt;=49,Level=1,Sex=0),'Normative data'!J78,IF(AND(Age&gt;39,Age&lt;=49,Level=2,Sex=0),'Normative data'!K78,IF(AND(Age&gt;39,Age&lt;=49,Level=3,Sex=0),'Normative data'!L78,IF(AND(Age&gt;39,Age&lt;=49,Level=4,Sex=0),'Normative data'!M78,IF(AND(Age&gt;49,Age&lt;=59,Level=1,Sex=0),'Normative data'!N78,IF(AND(Age&gt;49,Age&lt;=59,Level=2,Sex=0),'Normative data'!O78,IF(AND(Age&gt;49,Age&lt;=59,Level=3,Sex=0),'Normative data'!P78,IF(AND(Age&gt;49,Age&lt;=59,Level=4,Sex=0),'Normative data'!Q78,IF(AND(Age&gt;59,Age&lt;=69,Level=1,Sex=0),'Normative data'!R78,IF(AND(Age&gt;59,Age&lt;=69,Level=2,Sex=0),'Normative data'!S78,IF(AND(Age&gt;59,Age&lt;=69,Level=3,Sex=0),'Normative data'!T78,IF(AND(Age&gt;59,Age&lt;=69,Level=4,Sex=0),'Normative data'!U78,IF(AND(Age&gt;=70,Level=1,Sex=0),'Normative data'!V78,IF(AND(Age&gt;=70,Level=2,Sex=0),'Normative data'!W78,IF(AND(Age&gt;=70, Level = 3, Sex= 0), 'Normative data'!X78,  IF(AND(Age&gt;=70, Level = 4, Sex = 0), 'Normative data'!Y78, IF(AND(Age&gt;=18,Age&lt;=29,Level=1, Sex= 1),'Normative data'!Z78, IF(AND(Age&gt;=18,Age&lt;=29,Level=2, Sex= 1),'Normative data'!AA78, IF(AND(Age&gt;=18,Age&lt;=29,Level=3, Sex = 1),'Normative data'!AB78, IF(AND(Age&gt;=18,Age&lt;=29,Level=4, Sex = 1),'Normative data'!AC78, IF(AND(Age&gt;29,Age&lt;=39,Level = 1, Sex = 1),'Normative data'!AD78,  IF(AND(Age&gt;29,Age&lt;=39,Level = 2, Sex = 1),'Normative data'!AE78, IF(AND(Age&gt;29,Age&lt;=39,Level = 3, Sex = 1),'Normative data'!AF78, IF(AND(Age&gt;29,Age&lt;=39,Level = 4, Sex = 1),'Normative data'!AG78, IF(AND(Age&gt;39,Age&lt;=49, Level = 1, Sex = 1),'Normative data'!AH78, IF(AND(Age&gt;39,Age&lt;=49, Level = 2, Sex = 1),'Normative data'!AI78, IF(AND(Age&gt;39,Age&lt;=49, Level = 3, Sex = 1),'Normative data'!AJ78, IF(AND(Age&gt;39,Age&lt;=49, Level = 4, Sex = 1),'Normative data'!AK78, IF(AND(Age&gt;49,Age&lt;=59, Level = 1, Sex = 1),'Normative data'!AL78,  IF(AND(Age&gt;49,Age&lt;=59, Level = 2, Sex = 1),'Normative data'!AM78, IF(AND(Age&gt;49,Age&lt;=59, Level = 3, Sex = 1),'Normative data'!AN78, IF(AND(Age&gt;49,Age&lt;=59, Level = 4, Sex = 1),'Normative data'!AO78, IF(AND(Age&gt;59,Age&lt;=69, Level = 1, Sex = 1),'Normative data'!AP78,  IF(AND(Age&gt;59,Age&lt;=69, Level = 2, Sex = 1),'Normative data'!AQ78, IF(AND(Age&gt;59,Age&lt;=69, Level = 3, Sex = 1),'Normative data'!AR78, IF(AND(Age&gt;59,Age&lt;=69, Level = 4, Sex = 1),'Normative data'!AS78,  IF(AND(Age&gt;=70, Level = 1, Sex = 1), 'Normative data'!AT78, IF(AND(Age&gt;=70, Level = 2, Sex = 1), 'Normative data'!AU78, IF(AND(Age&gt;=70, Level = 3, Sex = 1), 'Normative data'!AV78,IF(AND(Age&gt;=70, Level = 4, Sex = 1), 'Normative data'!AW78,
))))))))))))))))))))))))))))))))))))))))))))))))</f>
        <v>0</v>
      </c>
      <c r="M39" s="23">
        <v>97</v>
      </c>
      <c r="N39" s="44">
        <f>IF(AND(Age&gt;=18,Age&lt;=29,Level=1,Sex= 0),'Normative data'!B91,IF(AND(Age&gt;=18,Age&lt;=29,Level=2, Sex=0),'Normative data'!C91,IF(AND(Age&gt;=18,Age&lt;=29,Level=3,Sex=0),'Normative data'!D91,IF(AND(Age&gt;=18,Age&lt;=29,Level=4,Sex=0),'Normative data'!E91,IF(AND(Age&gt;29,Age&lt;=39,Level=1,Sex=0),'Normative data'!F91,IF(AND(Age&gt;29,Age&lt;=39,Level=2,Sex=0),'Normative data'!G91,IF(AND(Age&gt;29,Age&lt;=39,Level=3,Sex=0),'Normative data'!H91,IF(AND(Age&gt;29,Age&lt;=39,Level=4,Sex=0),'Normative data'!I91,IF(AND(Age&gt;39,Age&lt;=49,Level=1,Sex=0),'Normative data'!J91,IF(AND(Age&gt;39,Age&lt;=49,Level=2,Sex=0),'Normative data'!K91,IF(AND(Age&gt;39,Age&lt;=49,Level=3,Sex=0),'Normative data'!L91,IF(AND(Age&gt;39,Age&lt;=49,Level=4,Sex=0),'Normative data'!M91,IF(AND(Age&gt;49,Age&lt;=59,Level=1,Sex=0),'Normative data'!N91,IF(AND(Age&gt;49,Age&lt;=59,Level=2,Sex=0),'Normative data'!O91,IF(AND(Age&gt;49,Age&lt;=59,Level=3,Sex=0),'Normative data'!P91,IF(AND(Age&gt;49,Age&lt;=59,Level=4,Sex=0),'Normative data'!Q91,IF(AND(Age&gt;59,Age&lt;=69,Level=1,Sex=0),'Normative data'!R91,IF(AND(Age&gt;59,Age&lt;=69,Level=2,Sex=0),'Normative data'!S91,IF(AND(Age&gt;59,Age&lt;=69,Level=3,Sex=0),'Normative data'!T91,IF(AND(Age&gt;59,Age&lt;=69,Level=4,Sex=0),'Normative data'!U91,IF(AND(Age&gt;=70,Level=1,Sex=0),'Normative data'!V91,IF(AND(Age&gt;=70,Level=2,Sex=0),'Normative data'!W91,IF(AND(Age&gt;=70, Level = 3, Sex= 0), 'Normative data'!X91,  IF(AND(Age&gt;=70, Level = 4, Sex = 0), 'Normative data'!Y91, IF(AND(Age&gt;=18,Age&lt;=29,Level=1, Sex= 1),'Normative data'!Z91, IF(AND(Age&gt;=18,Age&lt;=29,Level=2, Sex= 1),'Normative data'!AA91, IF(AND(Age&gt;=18,Age&lt;=29,Level=3, Sex = 1),'Normative data'!AB91, IF(AND(Age&gt;=18,Age&lt;=29,Level=4, Sex = 1),'Normative data'!AC91, IF(AND(Age&gt;29,Age&lt;=39,Level = 1, Sex = 1),'Normative data'!AD91,  IF(AND(Age&gt;29,Age&lt;=39,Level = 2, Sex = 1),'Normative data'!AE91, IF(AND(Age&gt;29,Age&lt;=39,Level = 3, Sex = 1),'Normative data'!AF91, IF(AND(Age&gt;29,Age&lt;=39,Level = 4, Sex = 1),'Normative data'!AG91, IF(AND(Age&gt;39,Age&lt;=49, Level = 1, Sex = 1),'Normative data'!AH91, IF(AND(Age&gt;39,Age&lt;=49, Level = 2, Sex = 1),'Normative data'!AI91, IF(AND(Age&gt;39,Age&lt;=49, Level = 3, Sex = 1),'Normative data'!AJ91, IF(AND(Age&gt;39,Age&lt;=49, Level = 4, Sex = 1),'Normative data'!AK91, IF(AND(Age&gt;49,Age&lt;=59, Level = 1, Sex = 1),'Normative data'!AL91,  IF(AND(Age&gt;49,Age&lt;=59, Level = 2, Sex = 1),'Normative data'!AM91, IF(AND(Age&gt;49,Age&lt;=59, Level = 3, Sex = 1),'Normative data'!AN91, IF(AND(Age&gt;49,Age&lt;=59, Level = 4, Sex = 1),'Normative data'!AO91, IF(AND(Age&gt;59,Age&lt;=69, Level = 1, Sex = 1),'Normative data'!AP91,  IF(AND(Age&gt;59,Age&lt;=69, Level = 2, Sex = 1),'Normative data'!AQ91, IF(AND(Age&gt;59,Age&lt;=69, Level = 3, Sex = 1),'Normative data'!AR91, IF(AND(Age&gt;59,Age&lt;=69, Level = 4, Sex = 1),'Normative data'!AS91,  IF(AND(Age&gt;=70, Level = 1, Sex = 1), 'Normative data'!AT91, IF(AND(Age&gt;=70, Level = 2, Sex = 1), 'Normative data'!AU91, IF(AND(Age&gt;=70, Level = 3, Sex = 1), 'Normative data'!AV91,IF(AND(Age&gt;=70, Level = 4, Sex = 1), 'Normative data'!AW91,
))))))))))))))))))))))))))))))))))))))))))))))))</f>
        <v>0</v>
      </c>
    </row>
    <row r="40" spans="1:15" ht="15.75" thickBot="1" x14ac:dyDescent="0.3">
      <c r="A40" s="25">
        <v>99</v>
      </c>
      <c r="B40" s="45">
        <f>IF(AND(Age&gt;=18,Age&lt;=29,Level=1,Sex= 0),'Normative data'!B14,IF(AND(Age&gt;=18,Age&lt;=29,Level=2, Sex=0),'Normative data'!C14,IF(AND(Age&gt;=18,Age&lt;=29,Level=3,Sex=0),'Normative data'!D14,IF(AND(Age&gt;=18,Age&lt;=29,Level=4,Sex=0),'Normative data'!E14,IF(AND(Age&gt;29,Age&lt;=39,Level=1,Sex=0),'Normative data'!F14,IF(AND(Age&gt;29,Age&lt;=39,Level=2,Sex=0),'Normative data'!G14,IF(AND(Age&gt;29,Age&lt;=39,Level=3,Sex=0),'Normative data'!H14,IF(AND(Age&gt;29,Age&lt;=39,Level=4,Sex=0),'Normative data'!I14,IF(AND(Age&gt;39,Age&lt;=49,Level=1,Sex=0),'Normative data'!J14,IF(AND(Age&gt;39,Age&lt;=49,Level=2,Sex=0),'Normative data'!K14,IF(AND(Age&gt;39,Age&lt;=49,Level=3,Sex=0),'Normative data'!L14,IF(AND(Age&gt;39,Age&lt;=49,Level=4,Sex=0),'Normative data'!M14,IF(AND(Age&gt;49,Age&lt;=59,Level=1,Sex=0),'Normative data'!N14,IF(AND(Age&gt;49,Age&lt;=59,Level=2,Sex=0),'Normative data'!O14,IF(AND(Age&gt;49,Age&lt;=59,Level=3,Sex=0),'Normative data'!P14,IF(AND(Age&gt;49,Age&lt;=59,Level=4,Sex=0),'Normative data'!Q14,IF(AND(Age&gt;59,Age&lt;=69,Level=1,Sex=0),'Normative data'!R14,IF(AND(Age&gt;59,Age&lt;=69,Level=2,Sex=0),'Normative data'!S14,IF(AND(Age&gt;59,Age&lt;=69,Level=3,Sex=0),'Normative data'!T14,IF(AND(Age&gt;59,Age&lt;=69,Level=4,Sex=0),'Normative data'!U14,IF(AND(Age&gt;=70,Level=1,Sex=0),'Normative data'!V14,IF(AND(Age&gt;=70,Level=2,Sex=0),'Normative data'!W14,IF(AND(Age&gt;=70, Level = 3, Sex= 0), 'Normative data'!X14,  IF(AND(Age&gt;=70, Level = 4, Sex = 0), 'Normative data'!Y14, IF(AND(Age&gt;=18,Age&lt;=29,Level=1, Sex= 1),'Normative data'!Z14, IF(AND(Age&gt;=18,Age&lt;=29,Level=2, Sex= 1),'Normative data'!AA14,
IF(AND(Age&gt;=18,Age&lt;=29,Level=3, Sex = 1),'Normative data'!AB14, IF(AND(Age&gt;=18,Age&lt;=29,Level=4, Sex = 1),'Normative data'!AC14, IF(AND(Age&gt;29,Age&lt;=39,Level = 1, Sex = 1),'Normative data'!AD14,  IF(AND(Age&gt;29,Age&lt;=39,Level = 2, Sex = 1),'Normative data'!AE14, IF(AND(Age&gt;29,Age&lt;=39,Level = 3, Sex = 1),'Normative data'!AF14, IF(AND(Age&gt;29,Age&lt;=39,Level = 4, Sex = 1),'Normative data'!AG14, IF(AND(Age&gt;39,Age&lt;=49, Level = 1, Sex = 1),'Normative data'!AH14, IF(AND(Age&gt;39,Age&lt;=49, Level = 2, Sex = 1),'Normative data'!AI14, IF(AND(Age&gt;39,Age&lt;=49, Level = 3, Sex = 1),'Normative data'!AJ14, IF(AND(Age&gt;39,Age&lt;=49, Level = 4, Sex = 1),'Normative data'!AK14, IF(AND(Age&gt;49,Age&lt;=59, Level = 1, Sex = 1),'Normative data'!AL14,  IF(AND(Age&gt;49,Age&lt;=59, Level = 2, Sex = 1),'Normative data'!AM14, IF(AND(Age&gt;49,Age&lt;=59, Level = 3, Sex = 1),'Normative data'!AN14, IF(AND(Age&gt;49,Age&lt;=59, Level = 4, Sex = 1),'Normative data'!AO14, IF(AND(Age&gt;59,Age&lt;=69, Level = 1, Sex = 1),'Normative data'!AP14,  IF(AND(Age&gt;59,Age&lt;=69, Level = 2, Sex = 1),'Normative data'!AQ14, IF(AND(Age&gt;59,Age&lt;=69, Level = 3, Sex = 1),'Normative data'!AR14, IF(AND(Age&gt;59,Age&lt;=69, Level = 4, Sex = 1),'Normative data'!AS14,  IF(AND(Age&gt;=70, Level = 1, Sex = 1), 'Normative data'!AT14, IF(AND(Age&gt;=70, Level = 2, Sex = 1), 'Normative data'!AU14, IF(AND(Age&gt;=70, Level = 3, Sex = 1), 'Normative data'!AV14,IF(AND(Age&gt;=70, Level = 4, Sex = 1), 'Normative data'!AW14,
))))))))))))))))))))))))))))))))))))))))))))))))</f>
        <v>0</v>
      </c>
      <c r="C40" s="25">
        <v>99</v>
      </c>
      <c r="D40" s="45">
        <f>IF(AND(Age&gt;=18,Age&lt;=29,Level=1,Sex= 0),'Normative data'!B27,IF(AND(Age&gt;=18,Age&lt;=29,Level=2, Sex=0),'Normative data'!C27,IF(AND(Age&gt;=18,Age&lt;=29,Level=3,Sex=0),'Normative data'!D27,IF(AND(Age&gt;=18,Age&lt;=29,Level=4,Sex=0),'Normative data'!E27,IF(AND(Age&gt;29,Age&lt;=39,Level=1,Sex=0),'Normative data'!F27,IF(AND(Age&gt;29,Age&lt;=39,Level=2,Sex=0),'Normative data'!G27,IF(AND(Age&gt;29,Age&lt;=39,Level=3,Sex=0),'Normative data'!H27,IF(AND(Age&gt;29,Age&lt;=39,Level=4,Sex=0),'Normative data'!I27,IF(AND(Age&gt;39,Age&lt;=49,Level=1,Sex=0),'Normative data'!J27,IF(AND(Age&gt;39,Age&lt;=49,Level=2,Sex=0),'Normative data'!K27,IF(AND(Age&gt;39,Age&lt;=49,Level=3,Sex=0),'Normative data'!L27,IF(AND(Age&gt;39,Age&lt;=49,Level=4,Sex=0),'Normative data'!M27,IF(AND(Age&gt;49,Age&lt;=59,Level=1,Sex=0),'Normative data'!N27,IF(AND(Age&gt;49,Age&lt;=59,Level=2,Sex=0),'Normative data'!O27,IF(AND(Age&gt;49,Age&lt;=59,Level=3,Sex=0),'Normative data'!P27,IF(AND(Age&gt;49,Age&lt;=59,Level=4,Sex=0),'Normative data'!Q27,IF(AND(Age&gt;59,Age&lt;=69,Level=1,Sex=0),'Normative data'!R27,IF(AND(Age&gt;59,Age&lt;=69,Level=2,Sex=0),'Normative data'!S27,IF(AND(Age&gt;59,Age&lt;=69,Level=3,Sex=0),'Normative data'!T27,IF(AND(Age&gt;59,Age&lt;=69,Level=4,Sex=0),'Normative data'!U27,IF(AND(Age&gt;=70,Level=1,Sex=0),'Normative data'!V27,IF(AND(Age&gt;=70,Level=2,Sex=0),'Normative data'!W27,IF(AND(Age&gt;=70, Level = 3, Sex= 0), 'Normative data'!X27,  IF(AND(Age&gt;=70, Level = 4, Sex = 0), 'Normative data'!Y27, IF(AND(Age&gt;=18,Age&lt;=29,Level=1, Sex= 1),'Normative data'!Z27, IF(AND(Age&gt;=18,Age&lt;=29,Level=2, Sex= 1),'Normative data'!AA27, IF(AND(Age&gt;=18,Age&lt;=29,Level=3, Sex = 1),'Normative data'!AB27, IF(AND(Age&gt;=18,Age&lt;=29,Level=4, Sex = 1),'Normative data'!AC27, IF(AND(Age&gt;29,Age&lt;=39,Level = 1, Sex = 1),'Normative data'!AD27,  IF(AND(Age&gt;29,Age&lt;=39,Level = 2, Sex = 1),'Normative data'!AE27, IF(AND(Age&gt;29,Age&lt;=39,Level = 3, Sex = 1),'Normative data'!AF27, IF(AND(Age&gt;29,Age&lt;=39,Level = 4, Sex = 1),'Normative data'!AG27, IF(AND(Age&gt;39,Age&lt;=49, Level = 1, Sex = 1),'Normative data'!AH27, IF(AND(Age&gt;39,Age&lt;=49, Level = 2, Sex = 1),'Normative data'!AI27, IF(AND(Age&gt;39,Age&lt;=49, Level = 3, Sex = 1),'Normative data'!AJ27, IF(AND(Age&gt;39,Age&lt;=49, Level = 4, Sex = 1),'Normative data'!AK27, IF(AND(Age&gt;49,Age&lt;=59, Level = 1, Sex = 1),'Normative data'!AL27,  IF(AND(Age&gt;49,Age&lt;=59, Level = 2, Sex = 1),'Normative data'!AM27, IF(AND(Age&gt;49,Age&lt;=59, Level = 3, Sex = 1),'Normative data'!AN27, IF(AND(Age&gt;49,Age&lt;=59, Level = 4, Sex = 1),'Normative data'!AO27, IF(AND(Age&gt;59,Age&lt;=69, Level = 1, Sex = 1),'Normative data'!AP27,  IF(AND(Age&gt;59,Age&lt;=69, Level = 2, Sex = 1),'Normative data'!AQ27, IF(AND(Age&gt;59,Age&lt;=69, Level = 3, Sex = 1),'Normative data'!AR27, IF(AND(Age&gt;59,Age&lt;=69, Level = 4, Sex = 1),'Normative data'!AS27,  IF(AND(Age&gt;=70, Level = 1, Sex = 1), 'Normative data'!AT27, IF(AND(Age&gt;=70, Level = 2, Sex = 1), 'Normative data'!AU27, IF(AND(Age&gt;=70, Level = 3, Sex = 1), 'Normative data'!AV27,IF(AND(Age&gt;=70, Level = 4, Sex = 1), 'Normative data'!AW27,
))))))))))))))))))))))))))))))))))))))))))))))))</f>
        <v>0</v>
      </c>
      <c r="E40" s="25">
        <v>99</v>
      </c>
      <c r="F40" s="45">
        <f>IF(AND(Age&gt;=18,Age&lt;=29,Level=1,Sex= 0),'Normative data'!B40,IF(AND(Age&gt;=18,Age&lt;=29,Level=2, Sex=0),'Normative data'!C40,IF(AND(Age&gt;=18,Age&lt;=29,Level=3,Sex=0),'Normative data'!D40,IF(AND(Age&gt;=18,Age&lt;=29,Level=4,Sex=0),'Normative data'!E40,IF(AND(Age&gt;29,Age&lt;=39,Level=1,Sex=0),'Normative data'!F40,IF(AND(Age&gt;29,Age&lt;=39,Level=2,Sex=0),'Normative data'!G40,IF(AND(Age&gt;29,Age&lt;=39,Level=3,Sex=0),'Normative data'!H40,IF(AND(Age&gt;29,Age&lt;=39,Level=4,Sex=0),'Normative data'!I40,IF(AND(Age&gt;39,Age&lt;=49,Level=1,Sex=0),'Normative data'!J40,IF(AND(Age&gt;39,Age&lt;=49,Level=2,Sex=0),'Normative data'!K40,IF(AND(Age&gt;39,Age&lt;=49,Level=3,Sex=0),'Normative data'!L40,IF(AND(Age&gt;39,Age&lt;=49,Level=4,Sex=0),'Normative data'!M40,IF(AND(Age&gt;49,Age&lt;=59,Level=1,Sex=0),'Normative data'!N40,IF(AND(Age&gt;49,Age&lt;=59,Level=2,Sex=0),'Normative data'!O40,IF(AND(Age&gt;49,Age&lt;=59,Level=3,Sex=0),'Normative data'!P40,IF(AND(Age&gt;49,Age&lt;=59,Level=4,Sex=0),'Normative data'!Q40,IF(AND(Age&gt;59,Age&lt;=69,Level=1,Sex=0),'Normative data'!R40,IF(AND(Age&gt;59,Age&lt;=69,Level=2,Sex=0),'Normative data'!S40,IF(AND(Age&gt;59,Age&lt;=69,Level=3,Sex=0),'Normative data'!T40,IF(AND(Age&gt;59,Age&lt;=69,Level=4,Sex=0),'Normative data'!U40,IF(AND(Age&gt;=70,Level=1,Sex=0),'Normative data'!V40,IF(AND(Age&gt;=70,Level=2,Sex=0),'Normative data'!W40,IF(AND(Age&gt;=70, Level = 3, Sex= 0), 'Normative data'!X40,  IF(AND(Age&gt;=70, Level = 4, Sex = 0), 'Normative data'!Y40, IF(AND(Age&gt;=18,Age&lt;=29,Level=1, Sex= 1),'Normative data'!Z40, IF(AND(Age&gt;=18,Age&lt;=29,Level=2, Sex= 1),'Normative data'!AA40, IF(AND(Age&gt;=18,Age&lt;=29,Level=3, Sex = 1),'Normative data'!AB40, IF(AND(Age&gt;=18,Age&lt;=29,Level=4, Sex = 1),'Normative data'!AC40, IF(AND(Age&gt;29,Age&lt;=39,Level = 1, Sex = 1),'Normative data'!AD40,  IF(AND(Age&gt;29,Age&lt;=39,Level = 2, Sex = 1),'Normative data'!AE40, IF(AND(Age&gt;29,Age&lt;=39,Level = 3, Sex = 1),'Normative data'!AF40, IF(AND(Age&gt;29,Age&lt;=39,Level = 4, Sex = 1),'Normative data'!AG40, IF(AND(Age&gt;39,Age&lt;=49, Level = 1, Sex = 1),'Normative data'!AH40, IF(AND(Age&gt;39,Age&lt;=49, Level = 2, Sex = 1),'Normative data'!AI40, IF(AND(Age&gt;39,Age&lt;=49, Level = 3, Sex = 1),'Normative data'!AJ40, IF(AND(Age&gt;39,Age&lt;=49, Level = 4, Sex = 1),'Normative data'!AK40, IF(AND(Age&gt;49,Age&lt;=59, Level = 1, Sex = 1),'Normative data'!AL40,  IF(AND(Age&gt;49,Age&lt;=59, Level = 2, Sex = 1),'Normative data'!AM40, IF(AND(Age&gt;49,Age&lt;=59, Level = 3, Sex = 1),'Normative data'!AN40, IF(AND(Age&gt;49,Age&lt;=59, Level = 4, Sex = 1),'Normative data'!AO40, IF(AND(Age&gt;59,Age&lt;=69, Level = 1, Sex = 1),'Normative data'!AP40,  IF(AND(Age&gt;59,Age&lt;=69, Level = 2, Sex = 1),'Normative data'!AQ40, IF(AND(Age&gt;59,Age&lt;=69, Level = 3, Sex = 1),'Normative data'!AR40, IF(AND(Age&gt;59,Age&lt;=69, Level = 4, Sex = 1),'Normative data'!AS40,  IF(AND(Age&gt;=70, Level = 1, Sex = 1), 'Normative data'!AT40, IF(AND(Age&gt;=70, Level = 2, Sex = 1), 'Normative data'!AU40, IF(AND(Age&gt;=70, Level = 3, Sex = 1), 'Normative data'!AV40,IF(AND(Age&gt;=70, Level = 4, Sex = 1), 'Normative data'!AW40,
))))))))))))))))))))))))))))))))))))))))))))))))</f>
        <v>0</v>
      </c>
      <c r="G40" s="25">
        <v>99</v>
      </c>
      <c r="H40" s="45">
        <f>IF(AND(Age&gt;=18,Age&lt;=29,Level=1,Sex= 0),'Normative data'!B53,IF(AND(Age&gt;=18,Age&lt;=29,Level=2, Sex=0),'Normative data'!C53,IF(AND(Age&gt;=18,Age&lt;=29,Level=3,Sex=0),'Normative data'!D53,IF(AND(Age&gt;=18,Age&lt;=29,Level=4,Sex=0),'Normative data'!E53,IF(AND(Age&gt;29,Age&lt;=39,Level=1,Sex=0),'Normative data'!F53,IF(AND(Age&gt;29,Age&lt;=39,Level=2,Sex=0),'Normative data'!G53,IF(AND(Age&gt;29,Age&lt;=39,Level=3,Sex=0),'Normative data'!H53,IF(AND(Age&gt;29,Age&lt;=39,Level=4,Sex=0),'Normative data'!I53,IF(AND(Age&gt;39,Age&lt;=49,Level=1,Sex=0),'Normative data'!J53,IF(AND(Age&gt;39,Age&lt;=49,Level=2,Sex=0),'Normative data'!K53,IF(AND(Age&gt;39,Age&lt;=49,Level=3,Sex=0),'Normative data'!L53,IF(AND(Age&gt;39,Age&lt;=49,Level=4,Sex=0),'Normative data'!M53,IF(AND(Age&gt;49,Age&lt;=59,Level=1,Sex=0),'Normative data'!N53,IF(AND(Age&gt;49,Age&lt;=59,Level=2,Sex=0),'Normative data'!O53,IF(AND(Age&gt;49,Age&lt;=59,Level=3,Sex=0),'Normative data'!P53,IF(AND(Age&gt;49,Age&lt;=59,Level=4,Sex=0),'Normative data'!Q53,IF(AND(Age&gt;59,Age&lt;=69,Level=1,Sex=0),'Normative data'!R53,IF(AND(Age&gt;59,Age&lt;=69,Level=2,Sex=0),'Normative data'!S53,IF(AND(Age&gt;59,Age&lt;=69,Level=3,Sex=0),'Normative data'!T53,IF(AND(Age&gt;59,Age&lt;=69,Level=4,Sex=0),'Normative data'!U53,IF(AND(Age&gt;=70,Level=1,Sex=0),'Normative data'!V53,IF(AND(Age&gt;=70,Level=2,Sex=0),'Normative data'!W53,IF(AND(Age&gt;=70, Level = 3, Sex= 0), 'Normative data'!X53,  IF(AND(Age&gt;=70, Level = 4, Sex = 0), 'Normative data'!Y53, IF(AND(Age&gt;=18,Age&lt;=29,Level=1, Sex= 1),'Normative data'!Z53, IF(AND(Age&gt;=18,Age&lt;=29,Level=2, Sex= 1),'Normative data'!AA53, IF(AND(Age&gt;=18,Age&lt;=29,Level=3, Sex = 1),'Normative data'!AB53, IF(AND(Age&gt;=18,Age&lt;=29,Level=4, Sex = 1),'Normative data'!AC53, IF(AND(Age&gt;29,Age&lt;=39,Level = 1, Sex = 1),'Normative data'!AD53,  IF(AND(Age&gt;29,Age&lt;=39,Level = 2, Sex = 1),'Normative data'!AE53, IF(AND(Age&gt;29,Age&lt;=39,Level = 3, Sex = 1),'Normative data'!AF53, IF(AND(Age&gt;29,Age&lt;=39,Level = 4, Sex = 1),'Normative data'!AG53, IF(AND(Age&gt;39,Age&lt;=49, Level = 1, Sex = 1),'Normative data'!AH53, IF(AND(Age&gt;39,Age&lt;=49, Level = 2, Sex = 1),'Normative data'!AI53, IF(AND(Age&gt;39,Age&lt;=49, Level = 3, Sex = 1),'Normative data'!AJ53, IF(AND(Age&gt;39,Age&lt;=49, Level = 4, Sex = 1),'Normative data'!AK53, IF(AND(Age&gt;49,Age&lt;=59, Level = 1, Sex = 1),'Normative data'!AL53,  IF(AND(Age&gt;49,Age&lt;=59, Level = 2, Sex = 1),'Normative data'!AM53, IF(AND(Age&gt;49,Age&lt;=59, Level = 3, Sex = 1),'Normative data'!AN53, IF(AND(Age&gt;49,Age&lt;=59, Level = 4, Sex = 1),'Normative data'!AO53, IF(AND(Age&gt;59,Age&lt;=69, Level = 1, Sex = 1),'Normative data'!AP53,  IF(AND(Age&gt;59,Age&lt;=69, Level = 2, Sex = 1),'Normative data'!AQ53, IF(AND(Age&gt;59,Age&lt;=69, Level = 3, Sex = 1),'Normative data'!AR53, IF(AND(Age&gt;59,Age&lt;=69, Level = 4, Sex = 1),'Normative data'!AS53,  IF(AND(Age&gt;=70, Level = 1, Sex = 1), 'Normative data'!AT53, IF(AND(Age&gt;=70, Level = 2, Sex = 1), 'Normative data'!AU53, IF(AND(Age&gt;=70, Level = 3, Sex = 1), 'Normative data'!AV53,IF(AND(Age&gt;=70, Level = 4, Sex = 1), 'Normative data'!AW53,
))))))))))))))))))))))))))))))))))))))))))))))))</f>
        <v>0</v>
      </c>
      <c r="I40" s="25">
        <v>99</v>
      </c>
      <c r="J40" s="45">
        <f>IF(AND(Age&gt;=18,Age&lt;=29,Level=1,Sex= 0),'Normative data'!B66,IF(AND(Age&gt;=18,Age&lt;=29,Level=2, Sex=0),'Normative data'!C66,IF(AND(Age&gt;=18,Age&lt;=29,Level=3,Sex=0),'Normative data'!D66,IF(AND(Age&gt;=18,Age&lt;=29,Level=4,Sex=0),'Normative data'!E66,IF(AND(Age&gt;29,Age&lt;=39,Level=1,Sex=0),'Normative data'!F66,IF(AND(Age&gt;29,Age&lt;=39,Level=2,Sex=0),'Normative data'!G66,IF(AND(Age&gt;29,Age&lt;=39,Level=3,Sex=0),'Normative data'!H66,IF(AND(Age&gt;29,Age&lt;=39,Level=4,Sex=0),'Normative data'!I66,IF(AND(Age&gt;39,Age&lt;=49,Level=1,Sex=0),'Normative data'!J66,IF(AND(Age&gt;39,Age&lt;=49,Level=2,Sex=0),'Normative data'!K66,IF(AND(Age&gt;39,Age&lt;=49,Level=3,Sex=0),'Normative data'!L66,IF(AND(Age&gt;39,Age&lt;=49,Level=4,Sex=0),'Normative data'!M66,IF(AND(Age&gt;49,Age&lt;=59,Level=1,Sex=0),'Normative data'!N66,IF(AND(Age&gt;49,Age&lt;=59,Level=2,Sex=0),'Normative data'!O66,IF(AND(Age&gt;49,Age&lt;=59,Level=3,Sex=0),'Normative data'!P66,IF(AND(Age&gt;49,Age&lt;=59,Level=4,Sex=0),'Normative data'!Q66,IF(AND(Age&gt;59,Age&lt;=69,Level=1,Sex=0),'Normative data'!R66,IF(AND(Age&gt;59,Age&lt;=69,Level=2,Sex=0),'Normative data'!S66,IF(AND(Age&gt;59,Age&lt;=69,Level=3,Sex=0),'Normative data'!T66,IF(AND(Age&gt;59,Age&lt;=69,Level=4,Sex=0),'Normative data'!U66,IF(AND(Age&gt;=70,Level=1,Sex=0),'Normative data'!V66,IF(AND(Age&gt;=70,Level=2,Sex=0),'Normative data'!W66,IF(AND(Age&gt;=70, Level = 3, Sex= 0), 'Normative data'!X66,  IF(AND(Age&gt;=70, Level = 4, Sex = 0), 'Normative data'!Y66, IF(AND(Age&gt;=18,Age&lt;=29,Level=1, Sex= 1),'Normative data'!Z66, IF(AND(Age&gt;=18,Age&lt;=29,Level=2, Sex= 1),'Normative data'!AA66, IF(AND(Age&gt;=18,Age&lt;=29,Level=3, Sex = 1),'Normative data'!AB66, IF(AND(Age&gt;=18,Age&lt;=29,Level=4, Sex = 1),'Normative data'!AC66, IF(AND(Age&gt;29,Age&lt;=39,Level = 1, Sex = 1),'Normative data'!AD66,  IF(AND(Age&gt;29,Age&lt;=39,Level = 2, Sex = 1),'Normative data'!AE66, IF(AND(Age&gt;29,Age&lt;=39,Level = 3, Sex = 1),'Normative data'!AF66, IF(AND(Age&gt;29,Age&lt;=39,Level = 4, Sex = 1),'Normative data'!AG66, IF(AND(Age&gt;39,Age&lt;=49, Level = 1, Sex = 1),'Normative data'!AH66, IF(AND(Age&gt;39,Age&lt;=49, Level = 2, Sex = 1),'Normative data'!AI66, IF(AND(Age&gt;39,Age&lt;=49, Level = 3, Sex = 1),'Normative data'!AJ66, IF(AND(Age&gt;39,Age&lt;=49, Level = 4, Sex = 1),'Normative data'!AK66, IF(AND(Age&gt;49,Age&lt;=59, Level = 1, Sex = 1),'Normative data'!AL66,  IF(AND(Age&gt;49,Age&lt;=59, Level = 2, Sex = 1),'Normative data'!AM66, IF(AND(Age&gt;49,Age&lt;=59, Level = 3, Sex = 1),'Normative data'!AN66, IF(AND(Age&gt;49,Age&lt;=59, Level = 4, Sex = 1),'Normative data'!AO66, IF(AND(Age&gt;59,Age&lt;=69, Level = 1, Sex = 1),'Normative data'!AP66,  IF(AND(Age&gt;59,Age&lt;=69, Level = 2, Sex = 1),'Normative data'!AQ66, IF(AND(Age&gt;59,Age&lt;=69, Level = 3, Sex = 1),'Normative data'!AR66, IF(AND(Age&gt;59,Age&lt;=69, Level = 4, Sex = 1),'Normative data'!AS66,  IF(AND(Age&gt;=70, Level = 1, Sex = 1), 'Normative data'!AT66, IF(AND(Age&gt;=70, Level = 2, Sex = 1), 'Normative data'!AU66, IF(AND(Age&gt;=70, Level = 3, Sex = 1), 'Normative data'!AV66,IF(AND(Age&gt;=70, Level = 4, Sex = 1), 'Normative data'!AW66,
))))))))))))))))))))))))))))))))))))))))))))))))</f>
        <v>0</v>
      </c>
      <c r="K40" s="25">
        <v>99</v>
      </c>
      <c r="L40" s="45">
        <f>IF(AND(Age&gt;=18,Age&lt;=29,Level=1,Sex= 0),'Normative data'!B79,IF(AND(Age&gt;=18,Age&lt;=29,Level=2, Sex=0),'Normative data'!C79,IF(AND(Age&gt;=18,Age&lt;=29,Level=3,Sex=0),'Normative data'!D79,IF(AND(Age&gt;=18,Age&lt;=29,Level=4,Sex=0),'Normative data'!E79,IF(AND(Age&gt;29,Age&lt;=39,Level=1,Sex=0),'Normative data'!F79,IF(AND(Age&gt;29,Age&lt;=39,Level=2,Sex=0),'Normative data'!G79,IF(AND(Age&gt;29,Age&lt;=39,Level=3,Sex=0),'Normative data'!H79,IF(AND(Age&gt;29,Age&lt;=39,Level=4,Sex=0),'Normative data'!I79,IF(AND(Age&gt;39,Age&lt;=49,Level=1,Sex=0),'Normative data'!J79,IF(AND(Age&gt;39,Age&lt;=49,Level=2,Sex=0),'Normative data'!K79,IF(AND(Age&gt;39,Age&lt;=49,Level=3,Sex=0),'Normative data'!L79,IF(AND(Age&gt;39,Age&lt;=49,Level=4,Sex=0),'Normative data'!M79,IF(AND(Age&gt;49,Age&lt;=59,Level=1,Sex=0),'Normative data'!N79,IF(AND(Age&gt;49,Age&lt;=59,Level=2,Sex=0),'Normative data'!O79,IF(AND(Age&gt;49,Age&lt;=59,Level=3,Sex=0),'Normative data'!P79,IF(AND(Age&gt;49,Age&lt;=59,Level=4,Sex=0),'Normative data'!Q79,IF(AND(Age&gt;59,Age&lt;=69,Level=1,Sex=0),'Normative data'!R79,IF(AND(Age&gt;59,Age&lt;=69,Level=2,Sex=0),'Normative data'!S79,IF(AND(Age&gt;59,Age&lt;=69,Level=3,Sex=0),'Normative data'!T79,IF(AND(Age&gt;59,Age&lt;=69,Level=4,Sex=0),'Normative data'!U79,IF(AND(Age&gt;=70,Level=1,Sex=0),'Normative data'!V79,IF(AND(Age&gt;=70,Level=2,Sex=0),'Normative data'!W79,IF(AND(Age&gt;=70, Level = 3, Sex= 0), 'Normative data'!X79,  IF(AND(Age&gt;=70, Level = 4, Sex = 0), 'Normative data'!Y79, IF(AND(Age&gt;=18,Age&lt;=29,Level=1, Sex= 1),'Normative data'!Z79, IF(AND(Age&gt;=18,Age&lt;=29,Level=2, Sex= 1),'Normative data'!AA79, IF(AND(Age&gt;=18,Age&lt;=29,Level=3, Sex = 1),'Normative data'!AB79, IF(AND(Age&gt;=18,Age&lt;=29,Level=4, Sex = 1),'Normative data'!AC79, IF(AND(Age&gt;29,Age&lt;=39,Level = 1, Sex = 1),'Normative data'!AD79,  IF(AND(Age&gt;29,Age&lt;=39,Level = 2, Sex = 1),'Normative data'!AE79, IF(AND(Age&gt;29,Age&lt;=39,Level = 3, Sex = 1),'Normative data'!AF79, IF(AND(Age&gt;29,Age&lt;=39,Level = 4, Sex = 1),'Normative data'!AG79, IF(AND(Age&gt;39,Age&lt;=49, Level = 1, Sex = 1),'Normative data'!AH79, IF(AND(Age&gt;39,Age&lt;=49, Level = 2, Sex = 1),'Normative data'!AI79, IF(AND(Age&gt;39,Age&lt;=49, Level = 3, Sex = 1),'Normative data'!AJ79, IF(AND(Age&gt;39,Age&lt;=49, Level = 4, Sex = 1),'Normative data'!AK79, IF(AND(Age&gt;49,Age&lt;=59, Level = 1, Sex = 1),'Normative data'!AL79,  IF(AND(Age&gt;49,Age&lt;=59, Level = 2, Sex = 1),'Normative data'!AM79, IF(AND(Age&gt;49,Age&lt;=59, Level = 3, Sex = 1),'Normative data'!AN79, IF(AND(Age&gt;49,Age&lt;=59, Level = 4, Sex = 1),'Normative data'!AO79, IF(AND(Age&gt;59,Age&lt;=69, Level = 1, Sex = 1),'Normative data'!AP79,  IF(AND(Age&gt;59,Age&lt;=69, Level = 2, Sex = 1),'Normative data'!AQ79, IF(AND(Age&gt;59,Age&lt;=69, Level = 3, Sex = 1),'Normative data'!AR79, IF(AND(Age&gt;59,Age&lt;=69, Level = 4, Sex = 1),'Normative data'!AS79,  IF(AND(Age&gt;=70, Level = 1, Sex = 1), 'Normative data'!AT79, IF(AND(Age&gt;=70, Level = 2, Sex = 1), 'Normative data'!AU79, IF(AND(Age&gt;=70, Level = 3, Sex = 1), 'Normative data'!AV79,IF(AND(Age&gt;=70, Level = 4, Sex = 1), 'Normative data'!AW79,
))))))))))))))))))))))))))))))))))))))))))))))))</f>
        <v>0</v>
      </c>
      <c r="M40" s="25">
        <v>99</v>
      </c>
      <c r="N40" s="45">
        <f>IF(AND(Age&gt;=18,Age&lt;=29,Level=1,Sex= 0),'Normative data'!B92,IF(AND(Age&gt;=18,Age&lt;=29,Level=2, Sex=0),'Normative data'!C92,IF(AND(Age&gt;=18,Age&lt;=29,Level=3,Sex=0),'Normative data'!D92,IF(AND(Age&gt;=18,Age&lt;=29,Level=4,Sex=0),'Normative data'!E92,IF(AND(Age&gt;29,Age&lt;=39,Level=1,Sex=0),'Normative data'!F92,IF(AND(Age&gt;29,Age&lt;=39,Level=2,Sex=0),'Normative data'!G92,IF(AND(Age&gt;29,Age&lt;=39,Level=3,Sex=0),'Normative data'!H92,IF(AND(Age&gt;29,Age&lt;=39,Level=4,Sex=0),'Normative data'!I92,IF(AND(Age&gt;39,Age&lt;=49,Level=1,Sex=0),'Normative data'!J92,IF(AND(Age&gt;39,Age&lt;=49,Level=2,Sex=0),'Normative data'!K92,IF(AND(Age&gt;39,Age&lt;=49,Level=3,Sex=0),'Normative data'!L92,IF(AND(Age&gt;39,Age&lt;=49,Level=4,Sex=0),'Normative data'!M92,IF(AND(Age&gt;49,Age&lt;=59,Level=1,Sex=0),'Normative data'!N92,IF(AND(Age&gt;49,Age&lt;=59,Level=2,Sex=0),'Normative data'!O92,IF(AND(Age&gt;49,Age&lt;=59,Level=3,Sex=0),'Normative data'!P92,IF(AND(Age&gt;49,Age&lt;=59,Level=4,Sex=0),'Normative data'!Q92,IF(AND(Age&gt;59,Age&lt;=69,Level=1,Sex=0),'Normative data'!R92,IF(AND(Age&gt;59,Age&lt;=69,Level=2,Sex=0),'Normative data'!S92,IF(AND(Age&gt;59,Age&lt;=69,Level=3,Sex=0),'Normative data'!T92,IF(AND(Age&gt;59,Age&lt;=69,Level=4,Sex=0),'Normative data'!U92,IF(AND(Age&gt;=70,Level=1,Sex=0),'Normative data'!V92,IF(AND(Age&gt;=70,Level=2,Sex=0),'Normative data'!W92,IF(AND(Age&gt;=70, Level = 3, Sex= 0), 'Normative data'!X92,  IF(AND(Age&gt;=70, Level = 4, Sex = 0), 'Normative data'!Y92, IF(AND(Age&gt;=18,Age&lt;=29,Level=1, Sex= 1),'Normative data'!Z92, IF(AND(Age&gt;=18,Age&lt;=29,Level=2, Sex= 1),'Normative data'!AA92, IF(AND(Age&gt;=18,Age&lt;=29,Level=3, Sex = 1),'Normative data'!AB92, IF(AND(Age&gt;=18,Age&lt;=29,Level=4, Sex = 1),'Normative data'!AC92, IF(AND(Age&gt;29,Age&lt;=39,Level = 1, Sex = 1),'Normative data'!AD92,  IF(AND(Age&gt;29,Age&lt;=39,Level = 2, Sex = 1),'Normative data'!AE92, IF(AND(Age&gt;29,Age&lt;=39,Level = 3, Sex = 1),'Normative data'!AF92, IF(AND(Age&gt;29,Age&lt;=39,Level = 4, Sex = 1),'Normative data'!AG92, IF(AND(Age&gt;39,Age&lt;=49, Level = 1, Sex = 1),'Normative data'!AH92, IF(AND(Age&gt;39,Age&lt;=49, Level = 2, Sex = 1),'Normative data'!AI92, IF(AND(Age&gt;39,Age&lt;=49, Level = 3, Sex = 1),'Normative data'!AJ92, IF(AND(Age&gt;39,Age&lt;=49, Level = 4, Sex = 1),'Normative data'!AK92, IF(AND(Age&gt;49,Age&lt;=59, Level = 1, Sex = 1),'Normative data'!AL92,  IF(AND(Age&gt;49,Age&lt;=59, Level = 2, Sex = 1),'Normative data'!AM92, IF(AND(Age&gt;49,Age&lt;=59, Level = 3, Sex = 1),'Normative data'!AN92, IF(AND(Age&gt;49,Age&lt;=59, Level = 4, Sex = 1),'Normative data'!AO92, IF(AND(Age&gt;59,Age&lt;=69, Level = 1, Sex = 1),'Normative data'!AP92,  IF(AND(Age&gt;59,Age&lt;=69, Level = 2, Sex = 1),'Normative data'!AQ92, IF(AND(Age&gt;59,Age&lt;=69, Level = 3, Sex = 1),'Normative data'!AR92, IF(AND(Age&gt;59,Age&lt;=69, Level = 4, Sex = 1),'Normative data'!AS92,  IF(AND(Age&gt;=70, Level = 1, Sex = 1), 'Normative data'!AT92, IF(AND(Age&gt;=70, Level = 2, Sex = 1), 'Normative data'!AU92, IF(AND(Age&gt;=70, Level = 3, Sex = 1), 'Normative data'!AV92,IF(AND(Age&gt;=70, Level = 4, Sex = 1), 'Normative data'!AW92,
))))))))))))))))))))))))))))))))))))))))))))))))</f>
        <v>0</v>
      </c>
    </row>
    <row r="41" spans="1:15" x14ac:dyDescent="0.25">
      <c r="A41" s="52"/>
      <c r="B41" s="98"/>
      <c r="C41" s="52"/>
      <c r="D41" s="98"/>
      <c r="E41" s="52"/>
      <c r="F41" s="98"/>
      <c r="G41" s="52"/>
      <c r="H41" s="98"/>
      <c r="I41" s="52"/>
      <c r="J41" s="98"/>
      <c r="K41" s="52"/>
      <c r="L41" s="98"/>
      <c r="M41" s="52"/>
      <c r="N41" s="52"/>
    </row>
    <row r="42" spans="1:15" x14ac:dyDescent="0.25">
      <c r="A42" s="52"/>
      <c r="B42" s="98"/>
      <c r="C42" s="52"/>
      <c r="D42" s="98"/>
      <c r="E42" s="52"/>
      <c r="F42" s="98"/>
      <c r="G42" s="52"/>
      <c r="H42" s="98"/>
      <c r="I42" s="52"/>
      <c r="J42" s="98"/>
      <c r="K42" s="52"/>
      <c r="L42" s="98"/>
      <c r="M42" s="52"/>
      <c r="N42" s="52"/>
    </row>
    <row r="43" spans="1:15" x14ac:dyDescent="0.25">
      <c r="A43" s="52"/>
      <c r="B43" s="98"/>
      <c r="C43" s="52"/>
      <c r="D43" s="98"/>
      <c r="E43" s="52"/>
      <c r="F43" s="98"/>
      <c r="G43" s="52"/>
      <c r="H43" s="98"/>
      <c r="I43" s="52"/>
      <c r="J43" s="98"/>
      <c r="K43" s="52"/>
      <c r="L43" s="98"/>
      <c r="M43" s="52"/>
      <c r="N43" s="52"/>
    </row>
    <row r="44" spans="1:15" x14ac:dyDescent="0.25">
      <c r="A44" s="52"/>
      <c r="B44" s="9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5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5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5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5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2" spans="1:14" x14ac:dyDescent="0.25">
      <c r="D52" s="6"/>
      <c r="E52" s="29"/>
      <c r="F52" s="6"/>
      <c r="G52" s="6"/>
    </row>
    <row r="53" spans="1:14" x14ac:dyDescent="0.25">
      <c r="D53" s="6"/>
      <c r="E53" s="29"/>
      <c r="F53" s="6"/>
      <c r="G53" s="6"/>
    </row>
    <row r="54" spans="1:14" x14ac:dyDescent="0.25">
      <c r="D54" s="6"/>
      <c r="E54" s="29"/>
      <c r="F54" s="6"/>
      <c r="G54" s="6"/>
    </row>
    <row r="55" spans="1:14" x14ac:dyDescent="0.25">
      <c r="D55" s="6"/>
      <c r="E55" s="29"/>
      <c r="F55" s="6"/>
      <c r="G55" s="6"/>
    </row>
    <row r="56" spans="1:14" x14ac:dyDescent="0.25">
      <c r="D56" s="6"/>
      <c r="E56" s="29"/>
      <c r="F56" s="6"/>
      <c r="G56" s="6"/>
    </row>
    <row r="57" spans="1:14" x14ac:dyDescent="0.25">
      <c r="D57" s="6"/>
      <c r="E57" s="29"/>
      <c r="F57" s="6"/>
      <c r="G57" s="6"/>
    </row>
    <row r="58" spans="1:14" x14ac:dyDescent="0.25">
      <c r="D58" s="6"/>
      <c r="E58" s="29"/>
      <c r="F58" s="6"/>
      <c r="G58" s="6"/>
    </row>
    <row r="59" spans="1:14" x14ac:dyDescent="0.25">
      <c r="D59" s="6"/>
      <c r="E59" s="29"/>
      <c r="F59" s="6"/>
      <c r="G59" s="6"/>
    </row>
    <row r="60" spans="1:14" x14ac:dyDescent="0.25">
      <c r="D60" s="6"/>
      <c r="E60" s="29"/>
      <c r="F60" s="6"/>
      <c r="G60" s="6"/>
    </row>
    <row r="61" spans="1:14" x14ac:dyDescent="0.25">
      <c r="D61" s="6"/>
      <c r="E61" s="29"/>
      <c r="F61" s="6"/>
      <c r="G61" s="6"/>
    </row>
    <row r="62" spans="1:14" x14ac:dyDescent="0.25">
      <c r="D62" s="6"/>
      <c r="E62" s="29"/>
      <c r="F62" s="6"/>
      <c r="G62" s="6"/>
    </row>
    <row r="63" spans="1:14" x14ac:dyDescent="0.25">
      <c r="D63" s="6"/>
      <c r="E63" s="29"/>
      <c r="F63" s="6"/>
      <c r="G63" s="6"/>
    </row>
    <row r="64" spans="1:14" x14ac:dyDescent="0.25">
      <c r="D64" s="6"/>
      <c r="E64" s="29"/>
      <c r="F64" s="6"/>
      <c r="G64" s="6"/>
    </row>
    <row r="65" spans="4:7" x14ac:dyDescent="0.25">
      <c r="D65" s="6"/>
      <c r="E65" s="29"/>
      <c r="F65" s="6"/>
      <c r="G65" s="6"/>
    </row>
    <row r="66" spans="4:7" x14ac:dyDescent="0.25">
      <c r="D66" s="6"/>
      <c r="E66" s="29"/>
      <c r="F66" s="6"/>
      <c r="G66" s="6"/>
    </row>
    <row r="67" spans="4:7" x14ac:dyDescent="0.25">
      <c r="D67" s="6"/>
      <c r="E67" s="29"/>
      <c r="F67" s="6"/>
      <c r="G67" s="6"/>
    </row>
    <row r="68" spans="4:7" x14ac:dyDescent="0.25">
      <c r="D68" s="6"/>
      <c r="E68" s="29"/>
      <c r="F68" s="6"/>
      <c r="G68" s="6"/>
    </row>
    <row r="69" spans="4:7" x14ac:dyDescent="0.25">
      <c r="D69" s="6"/>
      <c r="E69" s="29"/>
      <c r="F69" s="6"/>
      <c r="G69" s="6"/>
    </row>
    <row r="70" spans="4:7" x14ac:dyDescent="0.25">
      <c r="D70" s="6"/>
      <c r="E70" s="29"/>
      <c r="F70" s="6"/>
      <c r="G70" s="6"/>
    </row>
    <row r="71" spans="4:7" x14ac:dyDescent="0.25">
      <c r="D71" s="6"/>
      <c r="E71" s="29"/>
      <c r="F71" s="6"/>
      <c r="G71" s="6"/>
    </row>
    <row r="72" spans="4:7" x14ac:dyDescent="0.25">
      <c r="D72" s="6"/>
      <c r="E72" s="29"/>
      <c r="F72" s="6"/>
      <c r="G72" s="6"/>
    </row>
    <row r="73" spans="4:7" x14ac:dyDescent="0.25">
      <c r="D73" s="6"/>
      <c r="E73" s="29"/>
      <c r="F73" s="6"/>
      <c r="G73" s="6"/>
    </row>
    <row r="74" spans="4:7" x14ac:dyDescent="0.25">
      <c r="D74" s="6"/>
      <c r="E74" s="29"/>
      <c r="F74" s="6"/>
      <c r="G74" s="6"/>
    </row>
    <row r="75" spans="4:7" x14ac:dyDescent="0.25">
      <c r="D75" s="6"/>
      <c r="E75" s="29"/>
      <c r="F75" s="6"/>
      <c r="G75" s="6"/>
    </row>
    <row r="76" spans="4:7" x14ac:dyDescent="0.25">
      <c r="D76" s="6"/>
      <c r="E76" s="29"/>
      <c r="F76" s="6"/>
      <c r="G76" s="6"/>
    </row>
    <row r="77" spans="4:7" x14ac:dyDescent="0.25">
      <c r="D77" s="6"/>
      <c r="E77" s="29"/>
      <c r="F77" s="6"/>
      <c r="G77" s="6"/>
    </row>
    <row r="78" spans="4:7" x14ac:dyDescent="0.25">
      <c r="D78" s="6"/>
      <c r="E78" s="29"/>
      <c r="F78" s="6"/>
      <c r="G78" s="6"/>
    </row>
    <row r="79" spans="4:7" x14ac:dyDescent="0.25">
      <c r="D79" s="6"/>
      <c r="E79" s="29"/>
      <c r="F79" s="6"/>
      <c r="G79" s="6"/>
    </row>
    <row r="80" spans="4:7" x14ac:dyDescent="0.25">
      <c r="D80" s="6"/>
      <c r="E80" s="29"/>
      <c r="F80" s="6"/>
      <c r="G80" s="6"/>
    </row>
    <row r="81" spans="4:7" x14ac:dyDescent="0.25">
      <c r="D81" s="6"/>
      <c r="E81" s="29"/>
      <c r="F81" s="6"/>
      <c r="G81" s="6"/>
    </row>
    <row r="82" spans="4:7" x14ac:dyDescent="0.25">
      <c r="D82" s="6"/>
      <c r="E82" s="29"/>
      <c r="F82" s="6"/>
      <c r="G82" s="6"/>
    </row>
    <row r="83" spans="4:7" x14ac:dyDescent="0.25">
      <c r="D83" s="6"/>
      <c r="E83" s="29"/>
      <c r="F83" s="6"/>
      <c r="G83" s="6"/>
    </row>
    <row r="84" spans="4:7" x14ac:dyDescent="0.25">
      <c r="D84" s="6"/>
      <c r="E84" s="29"/>
      <c r="F84" s="6"/>
      <c r="G84" s="6"/>
    </row>
    <row r="85" spans="4:7" x14ac:dyDescent="0.25">
      <c r="D85" s="6"/>
      <c r="E85" s="29"/>
      <c r="F85" s="6"/>
      <c r="G85" s="6"/>
    </row>
    <row r="86" spans="4:7" x14ac:dyDescent="0.25">
      <c r="D86" s="6"/>
      <c r="E86" s="29"/>
      <c r="F86" s="6"/>
      <c r="G86" s="6"/>
    </row>
    <row r="87" spans="4:7" x14ac:dyDescent="0.25">
      <c r="D87" s="6"/>
      <c r="E87" s="29"/>
      <c r="F87" s="6"/>
      <c r="G87" s="6"/>
    </row>
    <row r="88" spans="4:7" x14ac:dyDescent="0.25">
      <c r="D88" s="6"/>
      <c r="E88" s="29"/>
      <c r="F88" s="6"/>
      <c r="G88" s="6"/>
    </row>
    <row r="89" spans="4:7" x14ac:dyDescent="0.25">
      <c r="D89" s="6"/>
      <c r="E89" s="29"/>
      <c r="F89" s="6"/>
      <c r="G89" s="6"/>
    </row>
    <row r="90" spans="4:7" x14ac:dyDescent="0.25">
      <c r="D90" s="6"/>
      <c r="E90" s="29"/>
      <c r="F90" s="6"/>
      <c r="G90" s="6"/>
    </row>
    <row r="91" spans="4:7" x14ac:dyDescent="0.25">
      <c r="D91" s="6"/>
      <c r="E91" s="29"/>
      <c r="F91" s="6"/>
      <c r="G91" s="6"/>
    </row>
    <row r="92" spans="4:7" x14ac:dyDescent="0.25">
      <c r="D92" s="6"/>
      <c r="E92" s="29"/>
      <c r="F92" s="6"/>
      <c r="G92" s="6"/>
    </row>
    <row r="93" spans="4:7" x14ac:dyDescent="0.25">
      <c r="D93" s="6"/>
      <c r="E93" s="29"/>
      <c r="F93" s="6"/>
      <c r="G93" s="6"/>
    </row>
    <row r="94" spans="4:7" x14ac:dyDescent="0.25">
      <c r="D94" s="6"/>
      <c r="E94" s="6"/>
      <c r="F94" s="6"/>
      <c r="G94" s="6"/>
    </row>
  </sheetData>
  <mergeCells count="13">
    <mergeCell ref="A5:B5"/>
    <mergeCell ref="C17:D17"/>
    <mergeCell ref="E17:F17"/>
    <mergeCell ref="A16:F16"/>
    <mergeCell ref="A17:B17"/>
    <mergeCell ref="C29:D29"/>
    <mergeCell ref="A29:B29"/>
    <mergeCell ref="A28:N28"/>
    <mergeCell ref="M29:N29"/>
    <mergeCell ref="K29:L29"/>
    <mergeCell ref="I29:J29"/>
    <mergeCell ref="G29:H29"/>
    <mergeCell ref="E29:F2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Vul hier astublieft het geslacht van uw participant in" prompt="Kies 'M' voor mannen en 'V' voor vrouwen">
          <x14:formula1>
            <xm:f>Labels!$A$2:$A$3</xm:f>
          </x14:formula1>
          <xm:sqref>F7</xm:sqref>
        </x14:dataValidation>
        <x14:dataValidation type="list" allowBlank="1" showInputMessage="1" showErrorMessage="1" error="Vul hier astublieft het hoogste behaalde educatieniveau in" prompt="Kies 1, 2, 3 of 4">
          <x14:formula1>
            <xm:f>Labels!$A$5:$A$8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G13" workbookViewId="0">
      <selection activeCell="K28" sqref="K28"/>
    </sheetView>
  </sheetViews>
  <sheetFormatPr defaultRowHeight="15" x14ac:dyDescent="0.25"/>
  <cols>
    <col min="1" max="1" width="18.42578125" customWidth="1"/>
    <col min="2" max="16" width="17.7109375" customWidth="1"/>
    <col min="17" max="19" width="18.7109375" customWidth="1"/>
  </cols>
  <sheetData>
    <row r="1" spans="1:19" x14ac:dyDescent="0.25">
      <c r="A1" t="s">
        <v>47</v>
      </c>
      <c r="B1">
        <f xml:space="preserve"> Age</f>
        <v>0</v>
      </c>
    </row>
    <row r="2" spans="1:19" x14ac:dyDescent="0.25">
      <c r="A2" t="s">
        <v>38</v>
      </c>
      <c r="B2" s="66">
        <f xml:space="preserve"> IF(Overview!F7 = "M", 0, IF(Overview!F7 = "V", 1))</f>
        <v>0</v>
      </c>
      <c r="E2" t="s">
        <v>39</v>
      </c>
    </row>
    <row r="3" spans="1:19" x14ac:dyDescent="0.25">
      <c r="A3" t="s">
        <v>35</v>
      </c>
      <c r="B3">
        <f>IF(Overview!F8 = 2, 1, 0)</f>
        <v>0</v>
      </c>
      <c r="E3" t="s">
        <v>40</v>
      </c>
    </row>
    <row r="4" spans="1:19" x14ac:dyDescent="0.25">
      <c r="A4" t="s">
        <v>36</v>
      </c>
      <c r="B4">
        <f>IF(Overview!F8 = 3, 1, 0)</f>
        <v>0</v>
      </c>
      <c r="E4" t="s">
        <v>41</v>
      </c>
    </row>
    <row r="5" spans="1:19" x14ac:dyDescent="0.25">
      <c r="A5" t="s">
        <v>37</v>
      </c>
      <c r="B5">
        <f>IF(Overview!F8 = 4, 1, 0)</f>
        <v>0</v>
      </c>
      <c r="E5" t="s">
        <v>42</v>
      </c>
    </row>
    <row r="7" spans="1:19" ht="15.75" thickBot="1" x14ac:dyDescent="0.3"/>
    <row r="8" spans="1:19" ht="17.25" x14ac:dyDescent="0.25">
      <c r="A8" s="13"/>
      <c r="B8" s="69" t="s">
        <v>17</v>
      </c>
      <c r="C8" s="9" t="s">
        <v>18</v>
      </c>
      <c r="D8" s="81" t="s">
        <v>93</v>
      </c>
      <c r="E8" s="9" t="s">
        <v>38</v>
      </c>
      <c r="F8" s="9" t="s">
        <v>19</v>
      </c>
      <c r="G8" s="9" t="s">
        <v>20</v>
      </c>
      <c r="H8" s="9" t="s">
        <v>21</v>
      </c>
      <c r="I8" s="9" t="s">
        <v>43</v>
      </c>
      <c r="J8" s="9" t="s">
        <v>95</v>
      </c>
      <c r="K8" s="9" t="s">
        <v>23</v>
      </c>
      <c r="L8" s="9" t="s">
        <v>24</v>
      </c>
      <c r="M8" s="9" t="s">
        <v>22</v>
      </c>
      <c r="N8" s="9" t="s">
        <v>97</v>
      </c>
      <c r="O8" s="9" t="s">
        <v>98</v>
      </c>
      <c r="P8" s="9" t="s">
        <v>99</v>
      </c>
      <c r="Q8" s="9" t="s">
        <v>44</v>
      </c>
      <c r="R8" s="9" t="s">
        <v>45</v>
      </c>
      <c r="S8" s="70" t="s">
        <v>46</v>
      </c>
    </row>
    <row r="9" spans="1:19" ht="15.75" thickBot="1" x14ac:dyDescent="0.3">
      <c r="A9" s="15"/>
      <c r="B9" s="16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7" t="s">
        <v>25</v>
      </c>
      <c r="M9" s="17" t="s">
        <v>26</v>
      </c>
      <c r="N9" s="17" t="s">
        <v>27</v>
      </c>
      <c r="O9" s="17" t="s">
        <v>94</v>
      </c>
      <c r="P9" s="17" t="s">
        <v>96</v>
      </c>
      <c r="Q9" s="17" t="s">
        <v>100</v>
      </c>
      <c r="R9" s="17" t="s">
        <v>101</v>
      </c>
      <c r="S9" s="18" t="s">
        <v>102</v>
      </c>
    </row>
    <row r="10" spans="1:19" x14ac:dyDescent="0.25">
      <c r="A10" s="14" t="s">
        <v>5</v>
      </c>
      <c r="B10" s="84">
        <v>118.67799486</v>
      </c>
      <c r="C10" s="85">
        <v>0.1592662</v>
      </c>
      <c r="D10" s="85">
        <v>-9.7417700000000003E-3</v>
      </c>
      <c r="E10" s="85">
        <v>0.45160450000000002</v>
      </c>
      <c r="F10" s="85">
        <v>3.64709086</v>
      </c>
      <c r="G10" s="85">
        <v>6.2272771200000001</v>
      </c>
      <c r="H10" s="85">
        <v>6.02105421</v>
      </c>
      <c r="I10" s="85">
        <v>0.13776532</v>
      </c>
      <c r="J10" s="85"/>
      <c r="K10" s="85">
        <v>2.882614E-2</v>
      </c>
      <c r="L10" s="85">
        <v>9.273431E-2</v>
      </c>
      <c r="M10" s="85">
        <v>0.1965201</v>
      </c>
      <c r="N10" s="85"/>
      <c r="O10" s="85"/>
      <c r="P10" s="85"/>
      <c r="Q10" s="87"/>
      <c r="R10" s="87"/>
      <c r="S10" s="88"/>
    </row>
    <row r="11" spans="1:19" x14ac:dyDescent="0.25">
      <c r="A11" s="14" t="s">
        <v>6</v>
      </c>
      <c r="B11" s="86">
        <v>110.06449413</v>
      </c>
      <c r="C11" s="10">
        <v>0.18975354999999999</v>
      </c>
      <c r="D11" s="10">
        <v>-1.349304E-2</v>
      </c>
      <c r="E11" s="10">
        <v>0.69027059000000002</v>
      </c>
      <c r="F11" s="10">
        <v>4.8114134799999997</v>
      </c>
      <c r="G11" s="10">
        <v>7.9747110799999996</v>
      </c>
      <c r="H11" s="10">
        <v>7.9883060300000004</v>
      </c>
      <c r="I11" s="10">
        <v>0.19214212</v>
      </c>
      <c r="J11" s="10"/>
      <c r="K11" s="10">
        <v>4.7362639999999998E-2</v>
      </c>
      <c r="L11" s="10">
        <v>0.14706623999999999</v>
      </c>
      <c r="M11" s="10">
        <v>0.28638512999999999</v>
      </c>
      <c r="N11" s="10"/>
      <c r="O11" s="10"/>
      <c r="P11" s="10"/>
      <c r="Q11" s="11"/>
      <c r="R11" s="11"/>
      <c r="S11" s="89"/>
    </row>
    <row r="12" spans="1:19" x14ac:dyDescent="0.25">
      <c r="A12" s="14" t="s">
        <v>7</v>
      </c>
      <c r="B12" s="86">
        <v>7.7455698865000002</v>
      </c>
      <c r="C12" s="10">
        <v>-7.1391029999999999E-4</v>
      </c>
      <c r="D12" s="10">
        <v>3.1521798E-3</v>
      </c>
      <c r="E12" s="10">
        <v>-0.30269138579999999</v>
      </c>
      <c r="F12" s="10">
        <v>-0.87979164499999996</v>
      </c>
      <c r="G12" s="10">
        <v>-1.6221836090999999</v>
      </c>
      <c r="H12" s="10">
        <v>-1.107320635</v>
      </c>
      <c r="I12" s="10">
        <v>-4.8339190499999997E-2</v>
      </c>
      <c r="J12" s="10"/>
      <c r="K12" s="10">
        <v>-2.0056179E-2</v>
      </c>
      <c r="L12" s="10">
        <v>-4.82103818E-2</v>
      </c>
      <c r="M12" s="10">
        <v>-0.1004637484</v>
      </c>
      <c r="N12" s="10"/>
      <c r="O12" s="10"/>
      <c r="P12" s="10"/>
      <c r="Q12" s="11"/>
      <c r="R12" s="11"/>
      <c r="S12" s="89"/>
    </row>
    <row r="13" spans="1:19" x14ac:dyDescent="0.25">
      <c r="A13" s="14" t="s">
        <v>8</v>
      </c>
      <c r="B13" s="86">
        <v>117.72990423</v>
      </c>
      <c r="C13" s="10">
        <v>0.13942546</v>
      </c>
      <c r="D13" s="10">
        <v>-1.1248029999999999E-2</v>
      </c>
      <c r="E13" s="10">
        <v>-9.5519129999999994E-2</v>
      </c>
      <c r="F13" s="10">
        <v>1.99333377</v>
      </c>
      <c r="G13" s="10">
        <v>3.5595211999999998</v>
      </c>
      <c r="H13" s="10">
        <v>1.4149699099999999</v>
      </c>
      <c r="I13" s="10">
        <v>0.16294255999999999</v>
      </c>
      <c r="J13" s="10"/>
      <c r="K13" s="10">
        <v>0.10450427</v>
      </c>
      <c r="L13" s="10">
        <v>0.20288398999999999</v>
      </c>
      <c r="M13" s="10">
        <v>0.35153023999999999</v>
      </c>
      <c r="N13" s="10"/>
      <c r="O13" s="10"/>
      <c r="P13" s="10"/>
      <c r="Q13" s="11"/>
      <c r="R13" s="11"/>
      <c r="S13" s="89"/>
    </row>
    <row r="14" spans="1:19" x14ac:dyDescent="0.25">
      <c r="A14" s="14" t="s">
        <v>9</v>
      </c>
      <c r="B14" s="86">
        <v>105.89451587400001</v>
      </c>
      <c r="C14" s="10">
        <v>-0.64471527299999998</v>
      </c>
      <c r="D14" s="10">
        <v>-6.3152420000000004E-3</v>
      </c>
      <c r="E14" s="10">
        <v>-10.966425443</v>
      </c>
      <c r="F14" s="10">
        <v>7.6507802490000003</v>
      </c>
      <c r="G14" s="10">
        <v>18.165398583000002</v>
      </c>
      <c r="H14" s="10">
        <v>29.347167273</v>
      </c>
      <c r="I14" s="10">
        <v>1.0037298809999999</v>
      </c>
      <c r="J14" s="10">
        <v>-9.1599679999999992E-3</v>
      </c>
      <c r="L14" s="11"/>
      <c r="M14" s="11"/>
      <c r="N14" s="11"/>
      <c r="O14" s="11"/>
      <c r="P14" s="11"/>
      <c r="Q14" s="11"/>
      <c r="R14" s="11"/>
      <c r="S14" s="89"/>
    </row>
    <row r="15" spans="1:19" x14ac:dyDescent="0.25">
      <c r="A15" s="14" t="s">
        <v>10</v>
      </c>
      <c r="B15" s="86">
        <v>10.1803944948</v>
      </c>
      <c r="C15" s="10">
        <v>6.7354173399999995E-2</v>
      </c>
      <c r="D15" s="10">
        <v>-1.5135814000000001E-3</v>
      </c>
      <c r="E15" s="10">
        <v>-0.26972262600000002</v>
      </c>
      <c r="F15" s="10">
        <v>0.1631087131</v>
      </c>
      <c r="G15" s="10">
        <v>1.7195434018</v>
      </c>
      <c r="H15" s="10">
        <v>1.6756127998999999</v>
      </c>
      <c r="I15" s="10">
        <v>2.3484346E-2</v>
      </c>
      <c r="J15" s="10"/>
      <c r="K15" s="10">
        <v>2.5154593999999999E-2</v>
      </c>
      <c r="L15" s="10">
        <v>-7.3552206100000003E-2</v>
      </c>
      <c r="M15" s="10">
        <v>-5.6164365799999998E-2</v>
      </c>
      <c r="N15" s="10">
        <v>-3.1888590000000002E-4</v>
      </c>
      <c r="O15" s="10">
        <v>1.0250064000000001E-3</v>
      </c>
      <c r="P15" s="10">
        <v>9.8596920000000002E-4</v>
      </c>
      <c r="Q15" s="10">
        <v>-0.28088945069999999</v>
      </c>
      <c r="R15" s="10">
        <v>-9.4294221499999997E-2</v>
      </c>
      <c r="S15" s="33">
        <v>-0.57036449050000004</v>
      </c>
    </row>
    <row r="16" spans="1:19" ht="15.75" thickBot="1" x14ac:dyDescent="0.3">
      <c r="A16" s="15" t="s">
        <v>11</v>
      </c>
      <c r="B16" s="90">
        <v>11.84341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91"/>
    </row>
    <row r="20" spans="1:19" ht="15.75" thickBot="1" x14ac:dyDescent="0.3">
      <c r="B20" s="1" t="s">
        <v>31</v>
      </c>
    </row>
    <row r="21" spans="1:19" ht="17.25" x14ac:dyDescent="0.25">
      <c r="A21" s="53"/>
      <c r="B21" s="69" t="s">
        <v>17</v>
      </c>
      <c r="C21" s="9" t="s">
        <v>18</v>
      </c>
      <c r="D21" s="81" t="s">
        <v>93</v>
      </c>
      <c r="E21" s="9" t="s">
        <v>38</v>
      </c>
      <c r="F21" s="9" t="s">
        <v>19</v>
      </c>
      <c r="G21" s="9" t="s">
        <v>20</v>
      </c>
      <c r="H21" s="9" t="s">
        <v>21</v>
      </c>
      <c r="I21" s="9" t="s">
        <v>43</v>
      </c>
      <c r="J21" s="9" t="s">
        <v>95</v>
      </c>
      <c r="K21" s="9" t="s">
        <v>23</v>
      </c>
      <c r="L21" s="9" t="s">
        <v>24</v>
      </c>
      <c r="M21" s="9" t="s">
        <v>22</v>
      </c>
      <c r="N21" s="9" t="s">
        <v>97</v>
      </c>
      <c r="O21" s="9" t="s">
        <v>98</v>
      </c>
      <c r="P21" s="9" t="s">
        <v>99</v>
      </c>
      <c r="Q21" s="9" t="s">
        <v>44</v>
      </c>
      <c r="R21" s="9" t="s">
        <v>45</v>
      </c>
      <c r="S21" s="70" t="s">
        <v>46</v>
      </c>
    </row>
    <row r="22" spans="1:19" ht="15.75" thickBot="1" x14ac:dyDescent="0.3">
      <c r="A22" s="4"/>
      <c r="B22" s="16" t="s">
        <v>0</v>
      </c>
      <c r="C22" s="17" t="s">
        <v>1</v>
      </c>
      <c r="D22" s="17" t="s">
        <v>2</v>
      </c>
      <c r="E22" s="17" t="s">
        <v>3</v>
      </c>
      <c r="F22" s="17" t="s">
        <v>4</v>
      </c>
      <c r="G22" s="17" t="s">
        <v>12</v>
      </c>
      <c r="H22" s="17" t="s">
        <v>13</v>
      </c>
      <c r="I22" s="17" t="s">
        <v>14</v>
      </c>
      <c r="J22" s="17" t="s">
        <v>15</v>
      </c>
      <c r="K22" s="17" t="s">
        <v>16</v>
      </c>
      <c r="L22" s="17" t="s">
        <v>25</v>
      </c>
      <c r="M22" s="17" t="s">
        <v>26</v>
      </c>
      <c r="N22" s="17" t="s">
        <v>27</v>
      </c>
      <c r="O22" s="17" t="s">
        <v>94</v>
      </c>
      <c r="P22" s="17" t="s">
        <v>96</v>
      </c>
      <c r="Q22" s="17" t="s">
        <v>100</v>
      </c>
      <c r="R22" s="17" t="s">
        <v>101</v>
      </c>
      <c r="S22" s="18" t="s">
        <v>102</v>
      </c>
    </row>
    <row r="23" spans="1:19" x14ac:dyDescent="0.25">
      <c r="A23" s="14" t="s">
        <v>5</v>
      </c>
      <c r="B23" s="84">
        <v>113.80358282</v>
      </c>
      <c r="C23" s="85">
        <v>-4.459432E-2</v>
      </c>
      <c r="D23" s="85">
        <v>-1.1850899999999999E-2</v>
      </c>
      <c r="E23" s="85">
        <v>-2.2756537200000002</v>
      </c>
      <c r="F23" s="85">
        <v>-0.63355402000000005</v>
      </c>
      <c r="G23" s="85">
        <v>2.2376420700000001</v>
      </c>
      <c r="H23" s="85">
        <v>1.2976938899999999</v>
      </c>
      <c r="I23" s="85">
        <v>6.8515380000000001E-2</v>
      </c>
      <c r="J23" s="85"/>
      <c r="K23" s="85">
        <v>-7.5800859999999998E-2</v>
      </c>
      <c r="L23" s="85">
        <v>-3.9711299999999998E-3</v>
      </c>
      <c r="M23" s="85">
        <v>8.3349350000000003E-2</v>
      </c>
      <c r="N23" s="85"/>
      <c r="O23" s="85"/>
      <c r="P23" s="85"/>
      <c r="Q23" s="96"/>
      <c r="R23" s="96"/>
      <c r="S23" s="97"/>
    </row>
    <row r="24" spans="1:19" x14ac:dyDescent="0.25">
      <c r="A24" s="14" t="s">
        <v>6</v>
      </c>
      <c r="B24" s="86">
        <v>102.96612141999999</v>
      </c>
      <c r="C24" s="10">
        <v>-0.107033349</v>
      </c>
      <c r="D24" s="10">
        <v>-1.6509211999999999E-2</v>
      </c>
      <c r="E24" s="10">
        <v>-3.294150132</v>
      </c>
      <c r="F24" s="10">
        <v>-1.4066240299999999</v>
      </c>
      <c r="G24" s="10">
        <v>2.1568376200000001</v>
      </c>
      <c r="H24" s="10">
        <v>1.1570754329999999</v>
      </c>
      <c r="I24" s="10">
        <v>8.9920300999999994E-2</v>
      </c>
      <c r="J24" s="10"/>
      <c r="K24" s="10">
        <v>-0.106089708</v>
      </c>
      <c r="L24" s="10">
        <v>5.7641410000000004E-3</v>
      </c>
      <c r="M24" s="10">
        <v>0.122727433</v>
      </c>
      <c r="N24" s="10"/>
      <c r="O24" s="10"/>
      <c r="P24" s="10"/>
      <c r="Q24" s="92"/>
      <c r="R24" s="92"/>
      <c r="S24" s="94"/>
    </row>
    <row r="25" spans="1:19" x14ac:dyDescent="0.25">
      <c r="A25" s="14" t="s">
        <v>7</v>
      </c>
      <c r="B25" s="86">
        <v>5.3558549659999999</v>
      </c>
      <c r="C25" s="10">
        <v>-0.102954693</v>
      </c>
      <c r="D25" s="10">
        <v>2.091575E-3</v>
      </c>
      <c r="E25" s="10">
        <v>-1.6682977080000001</v>
      </c>
      <c r="F25" s="10">
        <v>-3.080200579</v>
      </c>
      <c r="G25" s="10">
        <v>-3.6383939189999999</v>
      </c>
      <c r="H25" s="10">
        <v>-3.3720952670000002</v>
      </c>
      <c r="I25" s="10">
        <v>-8.4527151999999994E-2</v>
      </c>
      <c r="J25" s="10"/>
      <c r="K25" s="10">
        <v>-7.8267127000000006E-2</v>
      </c>
      <c r="L25" s="10">
        <v>-9.9729367999999999E-2</v>
      </c>
      <c r="M25" s="10">
        <v>-0.15553630399999999</v>
      </c>
      <c r="N25" s="10"/>
      <c r="O25" s="10"/>
      <c r="P25" s="10"/>
      <c r="Q25" s="92"/>
      <c r="R25" s="92"/>
      <c r="S25" s="94"/>
    </row>
    <row r="26" spans="1:19" x14ac:dyDescent="0.25">
      <c r="A26" s="14" t="s">
        <v>8</v>
      </c>
      <c r="B26" s="86">
        <v>111.3919415</v>
      </c>
      <c r="C26" s="10">
        <v>-0.12949388000000001</v>
      </c>
      <c r="D26" s="10">
        <v>-1.410223E-2</v>
      </c>
      <c r="E26" s="10">
        <v>-3.6180589900000002</v>
      </c>
      <c r="F26" s="10">
        <v>-3.7908267200000001</v>
      </c>
      <c r="G26" s="10">
        <v>-1.7422769499999999</v>
      </c>
      <c r="H26" s="10">
        <v>-4.7245208999999999</v>
      </c>
      <c r="I26" s="10">
        <v>6.8368380000000006E-2</v>
      </c>
      <c r="J26" s="10"/>
      <c r="K26" s="10">
        <v>-5.1825570000000001E-2</v>
      </c>
      <c r="L26" s="10">
        <v>6.4350450000000003E-2</v>
      </c>
      <c r="M26" s="10">
        <v>0.19704456000000001</v>
      </c>
      <c r="N26" s="10"/>
      <c r="O26" s="10"/>
      <c r="P26" s="10"/>
      <c r="Q26" s="92"/>
      <c r="R26" s="92"/>
      <c r="S26" s="94"/>
    </row>
    <row r="27" spans="1:19" x14ac:dyDescent="0.25">
      <c r="A27" s="14" t="s">
        <v>9</v>
      </c>
      <c r="B27" s="86">
        <v>96.285851410000006</v>
      </c>
      <c r="C27" s="10">
        <v>-1.1103381299999999</v>
      </c>
      <c r="D27" s="10">
        <v>-1.1275179999999999E-2</v>
      </c>
      <c r="E27" s="10">
        <v>-23.619006160000001</v>
      </c>
      <c r="F27" s="10">
        <v>4.1724688099999998</v>
      </c>
      <c r="G27" s="10">
        <v>14.74276463</v>
      </c>
      <c r="H27" s="10">
        <v>25.803808199999999</v>
      </c>
      <c r="I27" s="10">
        <v>0.37288756000000001</v>
      </c>
      <c r="J27" s="10">
        <v>-1.598459E-2</v>
      </c>
      <c r="K27" s="92"/>
      <c r="L27" s="92"/>
      <c r="M27" s="92"/>
      <c r="N27" s="92"/>
      <c r="O27" s="92"/>
      <c r="P27" s="92"/>
      <c r="Q27" s="92"/>
      <c r="R27" s="92"/>
      <c r="S27" s="94"/>
    </row>
    <row r="28" spans="1:19" x14ac:dyDescent="0.25">
      <c r="A28" s="14" t="s">
        <v>10</v>
      </c>
      <c r="B28" s="86">
        <v>9.0525439999999993</v>
      </c>
      <c r="C28" s="82">
        <v>3.3253340000000001E-3</v>
      </c>
      <c r="D28" s="82">
        <v>-2.316439E-3</v>
      </c>
      <c r="E28" s="82">
        <v>-0.76783083500000004</v>
      </c>
      <c r="F28" s="82">
        <v>-1.253612554</v>
      </c>
      <c r="G28" s="82">
        <v>0.417551436</v>
      </c>
      <c r="H28" s="82">
        <v>0.34550314500000001</v>
      </c>
      <c r="I28" s="82">
        <v>1.2733453E-2</v>
      </c>
      <c r="J28" s="10"/>
      <c r="K28" s="82">
        <v>-6.0146136000000003E-2</v>
      </c>
      <c r="L28" s="82">
        <v>-0.14979691000000001</v>
      </c>
      <c r="M28" s="82">
        <v>-0.12940807400000001</v>
      </c>
      <c r="N28" s="82">
        <v>-1.4288899999999999E-3</v>
      </c>
      <c r="O28" s="82">
        <v>4.9002999999999998E-5</v>
      </c>
      <c r="P28" s="82">
        <v>7.9955000000000003E-5</v>
      </c>
      <c r="Q28" s="82">
        <v>-0.73618291000000002</v>
      </c>
      <c r="R28" s="82">
        <v>-0.54629843700000003</v>
      </c>
      <c r="S28" s="89">
        <v>-1.0067387640000001</v>
      </c>
    </row>
    <row r="29" spans="1:19" ht="15.75" thickBot="1" x14ac:dyDescent="0.3">
      <c r="A29" s="15" t="s">
        <v>11</v>
      </c>
      <c r="B29" s="90">
        <v>11.725619999999999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5"/>
    </row>
    <row r="32" spans="1:19" ht="15.75" thickBot="1" x14ac:dyDescent="0.3">
      <c r="B32" s="1" t="s">
        <v>32</v>
      </c>
    </row>
    <row r="33" spans="1:19" ht="17.25" x14ac:dyDescent="0.25">
      <c r="A33" s="13"/>
      <c r="B33" s="69" t="s">
        <v>17</v>
      </c>
      <c r="C33" s="9" t="s">
        <v>18</v>
      </c>
      <c r="D33" s="81" t="s">
        <v>93</v>
      </c>
      <c r="E33" s="9" t="s">
        <v>38</v>
      </c>
      <c r="F33" s="9" t="s">
        <v>19</v>
      </c>
      <c r="G33" s="9" t="s">
        <v>20</v>
      </c>
      <c r="H33" s="9" t="s">
        <v>21</v>
      </c>
      <c r="I33" s="9" t="s">
        <v>43</v>
      </c>
      <c r="J33" s="9" t="s">
        <v>95</v>
      </c>
      <c r="K33" s="9" t="s">
        <v>23</v>
      </c>
      <c r="L33" s="9" t="s">
        <v>24</v>
      </c>
      <c r="M33" s="9" t="s">
        <v>22</v>
      </c>
      <c r="N33" s="9" t="s">
        <v>97</v>
      </c>
      <c r="O33" s="9" t="s">
        <v>98</v>
      </c>
      <c r="P33" s="9" t="s">
        <v>99</v>
      </c>
      <c r="Q33" s="9" t="s">
        <v>44</v>
      </c>
      <c r="R33" s="9" t="s">
        <v>45</v>
      </c>
      <c r="S33" s="70" t="s">
        <v>46</v>
      </c>
    </row>
    <row r="34" spans="1:19" ht="15.75" thickBot="1" x14ac:dyDescent="0.3">
      <c r="A34" s="15"/>
      <c r="B34" s="16" t="s">
        <v>0</v>
      </c>
      <c r="C34" s="17" t="s">
        <v>1</v>
      </c>
      <c r="D34" s="17" t="s">
        <v>2</v>
      </c>
      <c r="E34" s="17" t="s">
        <v>3</v>
      </c>
      <c r="F34" s="17" t="s">
        <v>4</v>
      </c>
      <c r="G34" s="17" t="s">
        <v>12</v>
      </c>
      <c r="H34" s="17" t="s">
        <v>13</v>
      </c>
      <c r="I34" s="17" t="s">
        <v>14</v>
      </c>
      <c r="J34" s="17" t="s">
        <v>15</v>
      </c>
      <c r="K34" s="17" t="s">
        <v>16</v>
      </c>
      <c r="L34" s="17" t="s">
        <v>25</v>
      </c>
      <c r="M34" s="17" t="s">
        <v>26</v>
      </c>
      <c r="N34" s="17" t="s">
        <v>27</v>
      </c>
      <c r="O34" s="17" t="s">
        <v>94</v>
      </c>
      <c r="P34" s="17" t="s">
        <v>96</v>
      </c>
      <c r="Q34" s="17" t="s">
        <v>100</v>
      </c>
      <c r="R34" s="17" t="s">
        <v>101</v>
      </c>
      <c r="S34" s="18" t="s">
        <v>102</v>
      </c>
    </row>
    <row r="35" spans="1:19" x14ac:dyDescent="0.25">
      <c r="A35" s="14" t="s">
        <v>5</v>
      </c>
      <c r="B35" s="84">
        <v>123.552406897</v>
      </c>
      <c r="C35" s="85">
        <v>0.36312671699999999</v>
      </c>
      <c r="D35" s="85">
        <v>-7.6326390000000001E-3</v>
      </c>
      <c r="E35" s="85">
        <v>3.1788627159999998</v>
      </c>
      <c r="F35" s="85">
        <v>7.9277357359999998</v>
      </c>
      <c r="G35" s="85">
        <v>10.216912169</v>
      </c>
      <c r="H35" s="85">
        <v>10.744414534000001</v>
      </c>
      <c r="I35" s="85">
        <v>0.20701525300000001</v>
      </c>
      <c r="J35" s="85"/>
      <c r="K35" s="85">
        <v>0.133453129</v>
      </c>
      <c r="L35" s="85">
        <v>0.18943974499999999</v>
      </c>
      <c r="M35" s="85">
        <v>0.30969085499999999</v>
      </c>
      <c r="N35" s="85"/>
      <c r="O35" s="85"/>
      <c r="P35" s="85"/>
      <c r="Q35" s="96"/>
      <c r="R35" s="96"/>
      <c r="S35" s="97"/>
    </row>
    <row r="36" spans="1:19" x14ac:dyDescent="0.25">
      <c r="A36" s="14" t="s">
        <v>6</v>
      </c>
      <c r="B36" s="86">
        <v>117.16286684000001</v>
      </c>
      <c r="C36" s="10">
        <v>0.48654045000000001</v>
      </c>
      <c r="D36" s="10">
        <v>-1.0476859999999999E-2</v>
      </c>
      <c r="E36" s="10">
        <v>4.67469132</v>
      </c>
      <c r="F36" s="10">
        <v>11.029450990000001</v>
      </c>
      <c r="G36" s="10">
        <v>13.79258454</v>
      </c>
      <c r="H36" s="10">
        <v>14.819536619999999</v>
      </c>
      <c r="I36" s="10">
        <v>0.29436394999999999</v>
      </c>
      <c r="J36" s="10"/>
      <c r="K36" s="10">
        <v>0.20081499</v>
      </c>
      <c r="L36" s="10">
        <v>0.28836834</v>
      </c>
      <c r="M36" s="10">
        <v>0.45004284</v>
      </c>
      <c r="N36" s="10"/>
      <c r="O36" s="10"/>
      <c r="P36" s="10"/>
      <c r="Q36" s="92"/>
      <c r="R36" s="92"/>
      <c r="S36" s="94"/>
    </row>
    <row r="37" spans="1:19" x14ac:dyDescent="0.25">
      <c r="A37" s="14" t="s">
        <v>7</v>
      </c>
      <c r="B37" s="86">
        <v>10.135284807</v>
      </c>
      <c r="C37" s="10">
        <v>0.101526872</v>
      </c>
      <c r="D37" s="10">
        <v>4.2127839999999998E-3</v>
      </c>
      <c r="E37" s="10">
        <v>1.0629149360000001</v>
      </c>
      <c r="F37" s="10">
        <v>1.3206172890000001</v>
      </c>
      <c r="G37" s="10">
        <v>0.39402670000000001</v>
      </c>
      <c r="H37" s="10">
        <v>1.1574539960000001</v>
      </c>
      <c r="I37" s="10">
        <v>-1.2151229E-2</v>
      </c>
      <c r="J37" s="10"/>
      <c r="K37" s="10">
        <v>3.8154768999999998E-2</v>
      </c>
      <c r="L37" s="10">
        <v>3.3086040000000001E-3</v>
      </c>
      <c r="M37" s="10">
        <v>-4.5391193000000003E-2</v>
      </c>
      <c r="N37" s="10"/>
      <c r="O37" s="10"/>
      <c r="P37" s="10"/>
      <c r="Q37" s="92"/>
      <c r="R37" s="92"/>
      <c r="S37" s="94"/>
    </row>
    <row r="38" spans="1:19" x14ac:dyDescent="0.25">
      <c r="A38" s="14" t="s">
        <v>8</v>
      </c>
      <c r="B38" s="86">
        <v>124.06786696099999</v>
      </c>
      <c r="C38" s="10">
        <v>0.40834480699999998</v>
      </c>
      <c r="D38" s="10">
        <v>-8.3938260000000001E-3</v>
      </c>
      <c r="E38" s="10">
        <v>3.4270207429999999</v>
      </c>
      <c r="F38" s="10">
        <v>7.77749427</v>
      </c>
      <c r="G38" s="10">
        <v>8.861319344</v>
      </c>
      <c r="H38" s="10">
        <v>7.5544607160000004</v>
      </c>
      <c r="I38" s="10">
        <v>0.25751673600000002</v>
      </c>
      <c r="J38" s="10"/>
      <c r="K38" s="10">
        <v>0.26083410600000001</v>
      </c>
      <c r="L38" s="10">
        <v>0.34141752800000003</v>
      </c>
      <c r="M38" s="10">
        <v>0.50601591899999998</v>
      </c>
      <c r="N38" s="10"/>
      <c r="O38" s="10"/>
      <c r="P38" s="10"/>
      <c r="Q38" s="92"/>
      <c r="R38" s="92"/>
      <c r="S38" s="94"/>
    </row>
    <row r="39" spans="1:19" x14ac:dyDescent="0.25">
      <c r="A39" s="14" t="s">
        <v>9</v>
      </c>
      <c r="B39" s="86">
        <v>115.50318034199999</v>
      </c>
      <c r="C39" s="10">
        <v>-0.17909241300000001</v>
      </c>
      <c r="D39" s="10">
        <v>-1.3553009999999999E-3</v>
      </c>
      <c r="E39" s="10">
        <v>1.6861552710000001</v>
      </c>
      <c r="F39" s="10">
        <v>11.129091690999999</v>
      </c>
      <c r="G39" s="10">
        <v>21.588032536</v>
      </c>
      <c r="H39" s="10">
        <v>32.890526350000002</v>
      </c>
      <c r="I39" s="10">
        <v>1.6345721989999999</v>
      </c>
      <c r="J39" s="10">
        <v>-2.335349E-3</v>
      </c>
      <c r="K39" s="92"/>
      <c r="L39" s="92"/>
      <c r="M39" s="92"/>
      <c r="N39" s="92"/>
      <c r="O39" s="92"/>
      <c r="P39" s="92"/>
      <c r="Q39" s="92"/>
      <c r="R39" s="92"/>
      <c r="S39" s="94"/>
    </row>
    <row r="40" spans="1:19" x14ac:dyDescent="0.25">
      <c r="A40" s="14" t="s">
        <v>10</v>
      </c>
      <c r="B40" s="86">
        <v>11.3082451181</v>
      </c>
      <c r="C40" s="10">
        <v>0.13138301299999999</v>
      </c>
      <c r="D40" s="10">
        <v>-7.1072409999999996E-4</v>
      </c>
      <c r="E40" s="10">
        <v>0.22838558289999999</v>
      </c>
      <c r="F40" s="10">
        <v>1.5798299804</v>
      </c>
      <c r="G40" s="10">
        <v>3.0215353675999999</v>
      </c>
      <c r="H40" s="10">
        <v>3.0057224541999998</v>
      </c>
      <c r="I40" s="10">
        <v>3.4235238600000002E-2</v>
      </c>
      <c r="J40" s="10"/>
      <c r="K40" s="10">
        <v>0.1104553244</v>
      </c>
      <c r="L40" s="10">
        <v>2.6924979000000002E-3</v>
      </c>
      <c r="M40" s="10">
        <v>1.7079342399999999E-2</v>
      </c>
      <c r="N40" s="10">
        <v>7.9111809999999998E-4</v>
      </c>
      <c r="O40" s="10">
        <v>2.0010093999999999E-3</v>
      </c>
      <c r="P40" s="10">
        <v>1.8919837000000001E-3</v>
      </c>
      <c r="Q40" s="10">
        <v>0.17440400819999999</v>
      </c>
      <c r="R40" s="10">
        <v>0.3577099943</v>
      </c>
      <c r="S40" s="33">
        <v>-0.13399021659999999</v>
      </c>
    </row>
    <row r="41" spans="1:19" ht="15.75" thickBot="1" x14ac:dyDescent="0.3">
      <c r="A41" s="15" t="s">
        <v>11</v>
      </c>
      <c r="B41" s="90">
        <v>11.962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5"/>
    </row>
    <row r="43" spans="1:19" ht="15.75" thickBot="1" x14ac:dyDescent="0.3">
      <c r="B43" s="1" t="s">
        <v>33</v>
      </c>
    </row>
    <row r="44" spans="1:19" ht="17.25" x14ac:dyDescent="0.25">
      <c r="A44" s="13"/>
      <c r="B44" s="69" t="s">
        <v>17</v>
      </c>
      <c r="C44" s="9" t="s">
        <v>18</v>
      </c>
      <c r="D44" s="81" t="s">
        <v>93</v>
      </c>
      <c r="E44" s="9" t="s">
        <v>38</v>
      </c>
      <c r="F44" s="9" t="s">
        <v>19</v>
      </c>
      <c r="G44" s="9" t="s">
        <v>20</v>
      </c>
      <c r="H44" s="9" t="s">
        <v>21</v>
      </c>
      <c r="I44" s="9" t="s">
        <v>43</v>
      </c>
      <c r="J44" s="9" t="s">
        <v>95</v>
      </c>
      <c r="K44" s="9" t="s">
        <v>23</v>
      </c>
      <c r="L44" s="9" t="s">
        <v>24</v>
      </c>
      <c r="M44" s="9" t="s">
        <v>22</v>
      </c>
      <c r="N44" s="9" t="s">
        <v>97</v>
      </c>
      <c r="O44" s="9" t="s">
        <v>98</v>
      </c>
      <c r="P44" s="9" t="s">
        <v>99</v>
      </c>
      <c r="Q44" s="9" t="s">
        <v>44</v>
      </c>
      <c r="R44" s="9" t="s">
        <v>45</v>
      </c>
      <c r="S44" s="70" t="s">
        <v>46</v>
      </c>
    </row>
    <row r="45" spans="1:19" ht="15.75" thickBot="1" x14ac:dyDescent="0.3">
      <c r="A45" s="15"/>
      <c r="B45" s="16" t="s">
        <v>0</v>
      </c>
      <c r="C45" s="17" t="s">
        <v>1</v>
      </c>
      <c r="D45" s="17" t="s">
        <v>2</v>
      </c>
      <c r="E45" s="17" t="s">
        <v>3</v>
      </c>
      <c r="F45" s="17" t="s">
        <v>4</v>
      </c>
      <c r="G45" s="17" t="s">
        <v>12</v>
      </c>
      <c r="H45" s="17" t="s">
        <v>13</v>
      </c>
      <c r="I45" s="17" t="s">
        <v>14</v>
      </c>
      <c r="J45" s="17" t="s">
        <v>15</v>
      </c>
      <c r="K45" s="17" t="s">
        <v>16</v>
      </c>
      <c r="L45" s="17" t="s">
        <v>25</v>
      </c>
      <c r="M45" s="17" t="s">
        <v>26</v>
      </c>
      <c r="N45" s="17" t="s">
        <v>27</v>
      </c>
      <c r="O45" s="17" t="s">
        <v>94</v>
      </c>
      <c r="P45" s="17" t="s">
        <v>96</v>
      </c>
      <c r="Q45" s="17" t="s">
        <v>100</v>
      </c>
      <c r="R45" s="17" t="s">
        <v>101</v>
      </c>
      <c r="S45" s="18" t="s">
        <v>102</v>
      </c>
    </row>
    <row r="46" spans="1:19" x14ac:dyDescent="0.25">
      <c r="A46" s="14" t="s">
        <v>5</v>
      </c>
      <c r="B46" s="84">
        <v>112.27055263</v>
      </c>
      <c r="C46" s="85">
        <v>-0.1087096</v>
      </c>
      <c r="D46" s="85">
        <v>-1.2514229999999999E-2</v>
      </c>
      <c r="E46" s="85">
        <v>-3.13339188</v>
      </c>
      <c r="F46" s="85">
        <v>-1.9798410799999999</v>
      </c>
      <c r="G46" s="85">
        <v>0.98287924000000004</v>
      </c>
      <c r="H46" s="85">
        <v>-0.18782968</v>
      </c>
      <c r="I46" s="85">
        <v>4.6735890000000002E-2</v>
      </c>
      <c r="J46" s="85"/>
      <c r="K46" s="85">
        <v>-0.10870663999999999</v>
      </c>
      <c r="L46" s="85">
        <v>-3.4385539999999999E-2</v>
      </c>
      <c r="M46" s="85">
        <v>4.77565E-2</v>
      </c>
      <c r="N46" s="85"/>
      <c r="O46" s="85"/>
      <c r="P46" s="85"/>
      <c r="Q46" s="87"/>
      <c r="R46" s="87"/>
      <c r="S46" s="88"/>
    </row>
    <row r="47" spans="1:19" x14ac:dyDescent="0.25">
      <c r="A47" s="14" t="s">
        <v>6</v>
      </c>
      <c r="B47" s="86">
        <v>100.733643</v>
      </c>
      <c r="C47" s="10">
        <v>-0.20037451000000001</v>
      </c>
      <c r="D47" s="10">
        <v>-1.7457819999999999E-2</v>
      </c>
      <c r="E47" s="10">
        <v>-4.5472730200000004</v>
      </c>
      <c r="F47" s="10">
        <v>-3.3622320499999998</v>
      </c>
      <c r="G47" s="10">
        <v>0.32708345999999999</v>
      </c>
      <c r="H47" s="10">
        <v>-0.99138528000000004</v>
      </c>
      <c r="I47" s="10">
        <v>5.7770960000000003E-2</v>
      </c>
      <c r="J47" s="10"/>
      <c r="K47" s="10">
        <v>-0.15435134</v>
      </c>
      <c r="L47" s="10">
        <v>-3.8676170000000003E-2</v>
      </c>
      <c r="M47" s="10">
        <v>7.1256159999999999E-2</v>
      </c>
      <c r="N47" s="10"/>
      <c r="O47" s="10"/>
      <c r="P47" s="10"/>
      <c r="Q47" s="11"/>
      <c r="R47" s="11"/>
      <c r="S47" s="89"/>
    </row>
    <row r="48" spans="1:19" x14ac:dyDescent="0.25">
      <c r="A48" s="14" t="s">
        <v>7</v>
      </c>
      <c r="B48" s="86">
        <v>4.6042760879999998</v>
      </c>
      <c r="C48" s="10">
        <v>-0.13510999800000001</v>
      </c>
      <c r="D48" s="10">
        <v>1.758009E-3</v>
      </c>
      <c r="E48" s="10">
        <v>-2.0977886309999998</v>
      </c>
      <c r="F48" s="10">
        <v>-3.7722416519999999</v>
      </c>
      <c r="G48" s="10">
        <v>-4.2725034810000002</v>
      </c>
      <c r="H48" s="10">
        <v>-4.0843797159999999</v>
      </c>
      <c r="I48" s="10">
        <v>-9.5908470999999995E-2</v>
      </c>
      <c r="J48" s="10"/>
      <c r="K48" s="10">
        <v>-9.6574799000000003E-2</v>
      </c>
      <c r="L48" s="10">
        <v>-0.11593238</v>
      </c>
      <c r="M48" s="10">
        <v>-0.17285692999999999</v>
      </c>
      <c r="N48" s="10"/>
      <c r="O48" s="10"/>
      <c r="P48" s="10"/>
      <c r="Q48" s="11"/>
      <c r="R48" s="11"/>
      <c r="S48" s="89"/>
    </row>
    <row r="49" spans="1:19" x14ac:dyDescent="0.25">
      <c r="A49" s="14" t="s">
        <v>8</v>
      </c>
      <c r="B49" s="86">
        <v>109.39861632</v>
      </c>
      <c r="C49" s="10">
        <v>-0.21407054</v>
      </c>
      <c r="D49" s="10">
        <v>-1.499989E-2</v>
      </c>
      <c r="E49" s="10">
        <v>-4.7259177399999999</v>
      </c>
      <c r="F49" s="10">
        <v>-5.6099779600000002</v>
      </c>
      <c r="G49" s="10">
        <v>-3.4097225</v>
      </c>
      <c r="H49" s="10">
        <v>-6.6554255400000004</v>
      </c>
      <c r="I49" s="10">
        <v>3.8624270000000002E-2</v>
      </c>
      <c r="J49" s="10"/>
      <c r="K49" s="10">
        <v>-0.10099219</v>
      </c>
      <c r="L49" s="10">
        <v>2.078087E-2</v>
      </c>
      <c r="M49" s="10">
        <v>0.14845794000000001</v>
      </c>
      <c r="N49" s="10"/>
      <c r="O49" s="10"/>
      <c r="P49" s="10"/>
      <c r="Q49" s="11"/>
      <c r="R49" s="11"/>
      <c r="S49" s="89"/>
    </row>
    <row r="50" spans="1:19" x14ac:dyDescent="0.25">
      <c r="A50" s="14" t="s">
        <v>9</v>
      </c>
      <c r="B50" s="86">
        <v>93.263873680000003</v>
      </c>
      <c r="C50" s="10">
        <v>-1.25677908</v>
      </c>
      <c r="D50" s="10">
        <v>-1.283511E-2</v>
      </c>
      <c r="E50" s="10">
        <v>-27.598312249999999</v>
      </c>
      <c r="F50" s="10">
        <v>3.07852076</v>
      </c>
      <c r="G50" s="10">
        <v>13.66632746</v>
      </c>
      <c r="H50" s="10">
        <v>24.689402309999998</v>
      </c>
      <c r="I50" s="10">
        <v>0.17448419000000001</v>
      </c>
      <c r="J50" s="10">
        <v>-1.813097E-2</v>
      </c>
      <c r="K50" s="11"/>
      <c r="L50" s="11"/>
      <c r="M50" s="11"/>
      <c r="N50" s="11"/>
      <c r="O50" s="11"/>
      <c r="P50" s="11"/>
      <c r="Q50" s="11"/>
      <c r="R50" s="11"/>
      <c r="S50" s="89"/>
    </row>
    <row r="51" spans="1:19" x14ac:dyDescent="0.25">
      <c r="A51" s="14" t="s">
        <v>10</v>
      </c>
      <c r="B51" s="86">
        <v>8.6978278709999994</v>
      </c>
      <c r="C51" s="10">
        <v>-1.6812132399999999E-2</v>
      </c>
      <c r="D51" s="10">
        <v>-2.5689421999999999E-3</v>
      </c>
      <c r="E51" s="10">
        <v>-0.92448894910000001</v>
      </c>
      <c r="F51" s="10">
        <v>-1.6991801600000001</v>
      </c>
      <c r="G51" s="10">
        <v>8.0669056999999999E-3</v>
      </c>
      <c r="H51" s="10">
        <v>-7.2824571899999996E-2</v>
      </c>
      <c r="I51" s="10">
        <v>9.3522311000000004E-3</v>
      </c>
      <c r="J51" s="11"/>
      <c r="K51" s="10">
        <v>-8.6973744000000006E-2</v>
      </c>
      <c r="L51" s="10">
        <v>-0.1737763413</v>
      </c>
      <c r="M51" s="10">
        <v>-0.1524436736</v>
      </c>
      <c r="N51" s="10">
        <v>-1.7779930000000001E-3</v>
      </c>
      <c r="O51" s="10">
        <v>-2.5795579999999998E-4</v>
      </c>
      <c r="P51" s="10">
        <v>-2.0499240000000001E-4</v>
      </c>
      <c r="Q51" s="10">
        <v>-0.87937551989999996</v>
      </c>
      <c r="R51" s="10">
        <v>-0.68845656040000003</v>
      </c>
      <c r="S51" s="33">
        <v>-1.1439811741000001</v>
      </c>
    </row>
    <row r="52" spans="1:19" ht="15.75" thickBot="1" x14ac:dyDescent="0.3">
      <c r="A52" s="15" t="s">
        <v>11</v>
      </c>
      <c r="B52" s="90">
        <v>11.68876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91"/>
    </row>
    <row r="54" spans="1:19" ht="15.75" thickBot="1" x14ac:dyDescent="0.3">
      <c r="B54" s="1" t="s">
        <v>34</v>
      </c>
    </row>
    <row r="55" spans="1:19" ht="17.25" x14ac:dyDescent="0.25">
      <c r="A55" s="13"/>
      <c r="B55" s="69" t="s">
        <v>17</v>
      </c>
      <c r="C55" s="9" t="s">
        <v>18</v>
      </c>
      <c r="D55" s="81" t="s">
        <v>93</v>
      </c>
      <c r="E55" s="9" t="s">
        <v>38</v>
      </c>
      <c r="F55" s="9" t="s">
        <v>19</v>
      </c>
      <c r="G55" s="9" t="s">
        <v>20</v>
      </c>
      <c r="H55" s="9" t="s">
        <v>21</v>
      </c>
      <c r="I55" s="9" t="s">
        <v>43</v>
      </c>
      <c r="J55" s="9" t="s">
        <v>95</v>
      </c>
      <c r="K55" s="9" t="s">
        <v>23</v>
      </c>
      <c r="L55" s="9" t="s">
        <v>24</v>
      </c>
      <c r="M55" s="9" t="s">
        <v>22</v>
      </c>
      <c r="N55" s="9" t="s">
        <v>97</v>
      </c>
      <c r="O55" s="9" t="s">
        <v>98</v>
      </c>
      <c r="P55" s="9" t="s">
        <v>99</v>
      </c>
      <c r="Q55" s="9" t="s">
        <v>44</v>
      </c>
      <c r="R55" s="9" t="s">
        <v>45</v>
      </c>
      <c r="S55" s="70" t="s">
        <v>46</v>
      </c>
    </row>
    <row r="56" spans="1:19" ht="15.75" thickBot="1" x14ac:dyDescent="0.3">
      <c r="A56" s="15"/>
      <c r="B56" s="16" t="s">
        <v>0</v>
      </c>
      <c r="C56" s="17" t="s">
        <v>1</v>
      </c>
      <c r="D56" s="17" t="s">
        <v>2</v>
      </c>
      <c r="E56" s="17" t="s">
        <v>3</v>
      </c>
      <c r="F56" s="17" t="s">
        <v>4</v>
      </c>
      <c r="G56" s="17" t="s">
        <v>12</v>
      </c>
      <c r="H56" s="17" t="s">
        <v>13</v>
      </c>
      <c r="I56" s="17" t="s">
        <v>14</v>
      </c>
      <c r="J56" s="17" t="s">
        <v>15</v>
      </c>
      <c r="K56" s="17" t="s">
        <v>16</v>
      </c>
      <c r="L56" s="17" t="s">
        <v>25</v>
      </c>
      <c r="M56" s="17" t="s">
        <v>26</v>
      </c>
      <c r="N56" s="17" t="s">
        <v>27</v>
      </c>
      <c r="O56" s="17" t="s">
        <v>94</v>
      </c>
      <c r="P56" s="17" t="s">
        <v>96</v>
      </c>
      <c r="Q56" s="17" t="s">
        <v>100</v>
      </c>
      <c r="R56" s="17" t="s">
        <v>101</v>
      </c>
      <c r="S56" s="18" t="s">
        <v>102</v>
      </c>
    </row>
    <row r="57" spans="1:19" x14ac:dyDescent="0.25">
      <c r="A57" s="14" t="s">
        <v>5</v>
      </c>
      <c r="B57" s="84">
        <v>125.08543709200001</v>
      </c>
      <c r="C57" s="85">
        <v>0.42724200400000001</v>
      </c>
      <c r="D57" s="85">
        <v>-6.9693059999999998E-3</v>
      </c>
      <c r="E57" s="85">
        <v>4.0366008740000003</v>
      </c>
      <c r="F57" s="85">
        <v>9.2740227960000006</v>
      </c>
      <c r="G57" s="85">
        <v>11.471674991</v>
      </c>
      <c r="H57" s="85">
        <v>12.229938110000001</v>
      </c>
      <c r="I57" s="85">
        <v>0.22879474999999999</v>
      </c>
      <c r="J57" s="85"/>
      <c r="K57" s="85">
        <v>0.166358911</v>
      </c>
      <c r="L57" s="85">
        <v>0.219854153</v>
      </c>
      <c r="M57" s="85">
        <v>0.34528369800000003</v>
      </c>
      <c r="N57" s="85"/>
      <c r="O57" s="85"/>
      <c r="P57" s="85"/>
      <c r="Q57" s="87"/>
      <c r="R57" s="87"/>
      <c r="S57" s="88"/>
    </row>
    <row r="58" spans="1:19" x14ac:dyDescent="0.25">
      <c r="A58" s="14" t="s">
        <v>6</v>
      </c>
      <c r="B58" s="86">
        <v>119.39534526</v>
      </c>
      <c r="C58" s="10">
        <v>0.57988161000000005</v>
      </c>
      <c r="D58" s="10">
        <v>-9.5282549999999994E-3</v>
      </c>
      <c r="E58" s="10">
        <v>5.9278142059999999</v>
      </c>
      <c r="F58" s="10">
        <v>12.985059006</v>
      </c>
      <c r="G58" s="10">
        <v>15.622338694</v>
      </c>
      <c r="H58" s="10">
        <v>16.967997330999999</v>
      </c>
      <c r="I58" s="10">
        <v>0.32651329000000001</v>
      </c>
      <c r="J58" s="10"/>
      <c r="K58" s="10">
        <v>0.24907662699999999</v>
      </c>
      <c r="L58" s="10">
        <v>0.33280864500000001</v>
      </c>
      <c r="M58" s="10">
        <v>0.50151411000000001</v>
      </c>
      <c r="N58" s="10"/>
      <c r="O58" s="10"/>
      <c r="P58" s="10"/>
      <c r="Q58" s="11"/>
      <c r="R58" s="11"/>
      <c r="S58" s="89"/>
    </row>
    <row r="59" spans="1:19" x14ac:dyDescent="0.25">
      <c r="A59" s="14" t="s">
        <v>7</v>
      </c>
      <c r="B59" s="86">
        <v>10.886863685</v>
      </c>
      <c r="C59" s="10">
        <v>0.13368217760000001</v>
      </c>
      <c r="D59" s="10">
        <v>4.5463502999999999E-3</v>
      </c>
      <c r="E59" s="10">
        <v>1.4924058597000001</v>
      </c>
      <c r="F59" s="10">
        <v>2.0126583617999998</v>
      </c>
      <c r="G59" s="10">
        <v>1.0281362628999999</v>
      </c>
      <c r="H59" s="10">
        <v>1.8697384461</v>
      </c>
      <c r="I59" s="10">
        <v>-7.6991020000000002E-4</v>
      </c>
      <c r="J59" s="10"/>
      <c r="K59" s="10">
        <v>5.6462441299999999E-2</v>
      </c>
      <c r="L59" s="10">
        <v>1.9511616999999998E-2</v>
      </c>
      <c r="M59" s="10">
        <v>-2.8070562399999999E-2</v>
      </c>
      <c r="N59" s="10"/>
      <c r="O59" s="10"/>
      <c r="P59" s="10"/>
      <c r="Q59" s="11"/>
      <c r="R59" s="11"/>
      <c r="S59" s="89"/>
    </row>
    <row r="60" spans="1:19" x14ac:dyDescent="0.25">
      <c r="A60" s="14" t="s">
        <v>8</v>
      </c>
      <c r="B60" s="86">
        <v>126.061192139</v>
      </c>
      <c r="C60" s="10">
        <v>0.49292146399999998</v>
      </c>
      <c r="D60" s="10">
        <v>-7.4961630000000001E-3</v>
      </c>
      <c r="E60" s="10">
        <v>4.5348794840000002</v>
      </c>
      <c r="F60" s="10">
        <v>9.5966455079999999</v>
      </c>
      <c r="G60" s="10">
        <v>10.528764891</v>
      </c>
      <c r="H60" s="10">
        <v>9.4853653510000004</v>
      </c>
      <c r="I60" s="10">
        <v>0.28726085000000001</v>
      </c>
      <c r="J60" s="10"/>
      <c r="K60" s="10">
        <v>0.31000072499999998</v>
      </c>
      <c r="L60" s="10">
        <v>0.38498711000000002</v>
      </c>
      <c r="M60" s="10">
        <v>0.55460253999999998</v>
      </c>
      <c r="N60" s="10"/>
      <c r="O60" s="10"/>
      <c r="P60" s="10"/>
      <c r="Q60" s="11"/>
      <c r="R60" s="11"/>
      <c r="S60" s="89"/>
    </row>
    <row r="61" spans="1:19" x14ac:dyDescent="0.25">
      <c r="A61" s="14" t="s">
        <v>9</v>
      </c>
      <c r="B61" s="86">
        <v>118.5252</v>
      </c>
      <c r="C61" s="10">
        <v>-3.2651469999999998</v>
      </c>
      <c r="D61" s="10">
        <v>2.0462750000000001</v>
      </c>
      <c r="E61" s="10">
        <v>5.6654609999999996</v>
      </c>
      <c r="F61" s="10">
        <v>1.2223040000000001</v>
      </c>
      <c r="G61" s="10">
        <v>2.2664469999999999</v>
      </c>
      <c r="H61" s="10">
        <v>3.400493</v>
      </c>
      <c r="I61" s="10">
        <v>1.8329759999999999</v>
      </c>
      <c r="J61" s="10">
        <v>-1.8896850000000001</v>
      </c>
      <c r="K61" s="11"/>
      <c r="L61" s="10"/>
      <c r="M61" s="11"/>
      <c r="N61" s="11"/>
      <c r="O61" s="11"/>
      <c r="P61" s="11"/>
      <c r="Q61" s="11"/>
      <c r="R61" s="11"/>
      <c r="S61" s="89"/>
    </row>
    <row r="62" spans="1:19" x14ac:dyDescent="0.25">
      <c r="A62" s="14" t="s">
        <v>10</v>
      </c>
      <c r="B62" s="86">
        <v>11.6629611186</v>
      </c>
      <c r="C62" s="10">
        <v>0.1515204792</v>
      </c>
      <c r="D62" s="10">
        <v>-4.5822050000000002E-4</v>
      </c>
      <c r="E62" s="10">
        <v>0.38504369700000002</v>
      </c>
      <c r="F62" s="10">
        <v>2.0253975861</v>
      </c>
      <c r="G62" s="10">
        <v>3.4310198979000002</v>
      </c>
      <c r="H62" s="10">
        <v>3.4240501715999998</v>
      </c>
      <c r="I62" s="10">
        <v>3.7616460900000002E-2</v>
      </c>
      <c r="J62" s="10">
        <v>0.137282932</v>
      </c>
      <c r="K62" s="11"/>
      <c r="L62" s="10">
        <v>2.6671929099999998E-2</v>
      </c>
      <c r="M62" s="10">
        <v>4.0114941899999999E-2</v>
      </c>
      <c r="N62" s="10">
        <v>1.1402213E-3</v>
      </c>
      <c r="O62" s="10">
        <v>2.3079684999999998E-3</v>
      </c>
      <c r="P62" s="10">
        <v>2.1769307999999999E-3</v>
      </c>
      <c r="Q62" s="10">
        <v>0.31759661849999998</v>
      </c>
      <c r="R62" s="10">
        <v>0.49986811739999998</v>
      </c>
      <c r="S62" s="33">
        <v>3.252193E-3</v>
      </c>
    </row>
    <row r="63" spans="1:19" ht="15.75" thickBot="1" x14ac:dyDescent="0.3">
      <c r="A63" s="15" t="s">
        <v>11</v>
      </c>
      <c r="B63" s="90">
        <v>11.999420000000001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9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2"/>
  <sheetViews>
    <sheetView zoomScale="90" zoomScaleNormal="90" workbookViewId="0">
      <selection activeCell="B30" sqref="B30"/>
    </sheetView>
  </sheetViews>
  <sheetFormatPr defaultRowHeight="15" x14ac:dyDescent="0.25"/>
  <cols>
    <col min="1" max="1" width="10.85546875" customWidth="1"/>
    <col min="2" max="2" width="11.5703125" customWidth="1"/>
  </cols>
  <sheetData>
    <row r="1" spans="1:57" ht="15.75" thickBot="1" x14ac:dyDescent="0.3">
      <c r="B1" s="71" t="s">
        <v>59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  <c r="Z1" s="26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8"/>
      <c r="AY1" s="6"/>
      <c r="AZ1" s="6"/>
      <c r="BA1" s="6"/>
      <c r="BB1" s="6"/>
      <c r="BC1" s="6"/>
      <c r="BD1" s="6"/>
      <c r="BE1" s="6"/>
    </row>
    <row r="2" spans="1:57" x14ac:dyDescent="0.25">
      <c r="A2" t="s">
        <v>5</v>
      </c>
      <c r="B2" s="74" t="s">
        <v>50</v>
      </c>
      <c r="C2" s="78"/>
      <c r="D2" s="78"/>
      <c r="E2" s="75"/>
      <c r="F2" s="74" t="s">
        <v>55</v>
      </c>
      <c r="G2" s="78"/>
      <c r="H2" s="78"/>
      <c r="I2" s="75"/>
      <c r="J2" s="74" t="s">
        <v>56</v>
      </c>
      <c r="K2" s="78"/>
      <c r="L2" s="78"/>
      <c r="M2" s="75"/>
      <c r="N2" s="74" t="s">
        <v>57</v>
      </c>
      <c r="O2" s="78"/>
      <c r="P2" s="78"/>
      <c r="Q2" s="75"/>
      <c r="R2" s="74" t="s">
        <v>58</v>
      </c>
      <c r="S2" s="78"/>
      <c r="T2" s="78"/>
      <c r="U2" s="75"/>
      <c r="V2" s="74" t="s">
        <v>60</v>
      </c>
      <c r="W2" s="78"/>
      <c r="X2" s="78"/>
      <c r="Y2" s="75"/>
      <c r="Z2" s="74" t="s">
        <v>61</v>
      </c>
      <c r="AA2" s="78"/>
      <c r="AB2" s="78"/>
      <c r="AC2" s="75"/>
      <c r="AD2" s="74" t="s">
        <v>55</v>
      </c>
      <c r="AE2" s="78"/>
      <c r="AF2" s="78"/>
      <c r="AG2" s="75"/>
      <c r="AH2" s="74" t="s">
        <v>56</v>
      </c>
      <c r="AI2" s="78"/>
      <c r="AJ2" s="78"/>
      <c r="AK2" s="75"/>
      <c r="AL2" s="74" t="s">
        <v>57</v>
      </c>
      <c r="AM2" s="78"/>
      <c r="AN2" s="78"/>
      <c r="AO2" s="75"/>
      <c r="AP2" s="74" t="s">
        <v>58</v>
      </c>
      <c r="AQ2" s="78"/>
      <c r="AR2" s="78"/>
      <c r="AS2" s="75"/>
      <c r="AT2" s="74" t="s">
        <v>60</v>
      </c>
      <c r="AU2" s="78"/>
      <c r="AV2" s="78"/>
      <c r="AW2" s="75"/>
      <c r="AY2" s="6"/>
      <c r="AZ2" s="6"/>
      <c r="BA2" s="6"/>
      <c r="BB2" s="6"/>
      <c r="BC2" s="6"/>
      <c r="BD2" s="6"/>
      <c r="BE2" s="6"/>
    </row>
    <row r="3" spans="1:57" ht="15.75" thickBot="1" x14ac:dyDescent="0.3">
      <c r="A3" t="s">
        <v>49</v>
      </c>
      <c r="B3" s="4" t="s">
        <v>51</v>
      </c>
      <c r="C3" s="12" t="s">
        <v>52</v>
      </c>
      <c r="D3" s="12" t="s">
        <v>53</v>
      </c>
      <c r="E3" s="5" t="s">
        <v>54</v>
      </c>
      <c r="F3" s="4" t="s">
        <v>51</v>
      </c>
      <c r="G3" s="12" t="s">
        <v>52</v>
      </c>
      <c r="H3" s="12" t="s">
        <v>53</v>
      </c>
      <c r="I3" s="5" t="s">
        <v>54</v>
      </c>
      <c r="J3" s="4" t="s">
        <v>51</v>
      </c>
      <c r="K3" s="12" t="s">
        <v>52</v>
      </c>
      <c r="L3" s="12" t="s">
        <v>53</v>
      </c>
      <c r="M3" s="5" t="s">
        <v>54</v>
      </c>
      <c r="N3" s="4" t="s">
        <v>51</v>
      </c>
      <c r="O3" s="12" t="s">
        <v>52</v>
      </c>
      <c r="P3" s="12" t="s">
        <v>53</v>
      </c>
      <c r="Q3" s="5" t="s">
        <v>54</v>
      </c>
      <c r="R3" s="4" t="s">
        <v>51</v>
      </c>
      <c r="S3" s="12" t="s">
        <v>52</v>
      </c>
      <c r="T3" s="12" t="s">
        <v>53</v>
      </c>
      <c r="U3" s="5" t="s">
        <v>54</v>
      </c>
      <c r="V3" s="4" t="s">
        <v>51</v>
      </c>
      <c r="W3" s="12" t="s">
        <v>52</v>
      </c>
      <c r="X3" s="12" t="s">
        <v>53</v>
      </c>
      <c r="Y3" s="5" t="s">
        <v>54</v>
      </c>
      <c r="Z3" s="4" t="s">
        <v>51</v>
      </c>
      <c r="AA3" s="12" t="s">
        <v>52</v>
      </c>
      <c r="AB3" s="12" t="s">
        <v>53</v>
      </c>
      <c r="AC3" s="5" t="s">
        <v>54</v>
      </c>
      <c r="AD3" s="4" t="s">
        <v>51</v>
      </c>
      <c r="AE3" s="12" t="s">
        <v>52</v>
      </c>
      <c r="AF3" s="12" t="s">
        <v>53</v>
      </c>
      <c r="AG3" s="5" t="s">
        <v>54</v>
      </c>
      <c r="AH3" s="4" t="s">
        <v>51</v>
      </c>
      <c r="AI3" s="12" t="s">
        <v>52</v>
      </c>
      <c r="AJ3" s="12" t="s">
        <v>53</v>
      </c>
      <c r="AK3" s="5" t="s">
        <v>54</v>
      </c>
      <c r="AL3" s="4" t="s">
        <v>51</v>
      </c>
      <c r="AM3" s="12" t="s">
        <v>52</v>
      </c>
      <c r="AN3" s="12" t="s">
        <v>53</v>
      </c>
      <c r="AO3" s="5" t="s">
        <v>54</v>
      </c>
      <c r="AP3" s="4" t="s">
        <v>51</v>
      </c>
      <c r="AQ3" s="12" t="s">
        <v>52</v>
      </c>
      <c r="AR3" s="12" t="s">
        <v>53</v>
      </c>
      <c r="AS3" s="5" t="s">
        <v>54</v>
      </c>
      <c r="AT3" s="4" t="s">
        <v>51</v>
      </c>
      <c r="AU3" s="12" t="s">
        <v>52</v>
      </c>
      <c r="AV3" s="12" t="s">
        <v>53</v>
      </c>
      <c r="AW3" s="5" t="s">
        <v>54</v>
      </c>
      <c r="AY3" s="6"/>
      <c r="AZ3" s="6"/>
      <c r="BA3" s="6"/>
      <c r="BB3" s="6"/>
      <c r="BC3" s="6"/>
      <c r="BD3" s="6"/>
      <c r="BE3" s="6"/>
    </row>
    <row r="4" spans="1:57" x14ac:dyDescent="0.25">
      <c r="A4" s="19">
        <v>1</v>
      </c>
      <c r="B4" s="30">
        <v>66.12</v>
      </c>
      <c r="C4" s="34">
        <v>70.64</v>
      </c>
      <c r="D4" s="34">
        <v>88.36</v>
      </c>
      <c r="E4" s="35">
        <v>104</v>
      </c>
      <c r="F4" s="30">
        <v>47</v>
      </c>
      <c r="G4" s="34">
        <v>45</v>
      </c>
      <c r="H4" s="34">
        <v>81</v>
      </c>
      <c r="I4" s="35">
        <v>89</v>
      </c>
      <c r="J4" s="36">
        <v>58</v>
      </c>
      <c r="K4" s="36">
        <v>71</v>
      </c>
      <c r="L4" s="36">
        <v>88</v>
      </c>
      <c r="M4" s="36">
        <v>72</v>
      </c>
      <c r="N4" s="30">
        <v>58</v>
      </c>
      <c r="O4" s="34">
        <v>65</v>
      </c>
      <c r="P4" s="34">
        <v>65</v>
      </c>
      <c r="Q4" s="35">
        <v>57</v>
      </c>
      <c r="R4" s="30">
        <v>42</v>
      </c>
      <c r="S4" s="34">
        <v>49</v>
      </c>
      <c r="T4" s="34">
        <v>21</v>
      </c>
      <c r="U4" s="35">
        <v>58</v>
      </c>
      <c r="V4" s="30">
        <v>34</v>
      </c>
      <c r="W4" s="34">
        <v>41</v>
      </c>
      <c r="X4" s="34">
        <v>43</v>
      </c>
      <c r="Y4" s="35">
        <v>30</v>
      </c>
      <c r="Z4" s="30">
        <v>76</v>
      </c>
      <c r="AA4" s="34">
        <v>84.1</v>
      </c>
      <c r="AB4" s="34">
        <v>99.94</v>
      </c>
      <c r="AC4" s="35">
        <v>94</v>
      </c>
      <c r="AD4" s="30">
        <v>73</v>
      </c>
      <c r="AE4" s="34">
        <v>91</v>
      </c>
      <c r="AF4" s="34">
        <v>80</v>
      </c>
      <c r="AG4" s="35">
        <v>96</v>
      </c>
      <c r="AH4" s="30">
        <v>71</v>
      </c>
      <c r="AI4" s="34">
        <v>63</v>
      </c>
      <c r="AJ4" s="34">
        <v>87</v>
      </c>
      <c r="AK4" s="35">
        <v>98</v>
      </c>
      <c r="AL4" s="30">
        <v>52</v>
      </c>
      <c r="AM4" s="34">
        <v>54</v>
      </c>
      <c r="AN4" s="34">
        <v>94</v>
      </c>
      <c r="AO4" s="35">
        <v>97</v>
      </c>
      <c r="AP4" s="34">
        <v>57</v>
      </c>
      <c r="AQ4" s="36">
        <v>52</v>
      </c>
      <c r="AR4" s="36">
        <v>69</v>
      </c>
      <c r="AS4" s="36">
        <v>68</v>
      </c>
      <c r="AT4" s="30">
        <v>37</v>
      </c>
      <c r="AU4" s="34">
        <v>43</v>
      </c>
      <c r="AV4" s="34">
        <v>48</v>
      </c>
      <c r="AW4" s="35">
        <v>40</v>
      </c>
      <c r="AY4" s="6"/>
      <c r="AZ4" s="6"/>
      <c r="BA4" s="6"/>
      <c r="BB4" s="6"/>
      <c r="BC4" s="6"/>
      <c r="BD4" s="6"/>
      <c r="BE4" s="6"/>
    </row>
    <row r="5" spans="1:57" x14ac:dyDescent="0.25">
      <c r="A5" s="20">
        <v>2</v>
      </c>
      <c r="B5" s="31">
        <v>68.36</v>
      </c>
      <c r="C5" s="37">
        <v>90.92</v>
      </c>
      <c r="D5" s="37">
        <v>91.44</v>
      </c>
      <c r="E5" s="38">
        <v>104</v>
      </c>
      <c r="F5" s="31">
        <v>47</v>
      </c>
      <c r="G5" s="37">
        <v>57.5</v>
      </c>
      <c r="H5" s="37">
        <v>83.88</v>
      </c>
      <c r="I5" s="38">
        <v>89.3</v>
      </c>
      <c r="J5" s="36">
        <v>61.12</v>
      </c>
      <c r="K5" s="36">
        <v>71.599999999999994</v>
      </c>
      <c r="L5" s="36">
        <v>88</v>
      </c>
      <c r="M5" s="36">
        <v>78.760000000000005</v>
      </c>
      <c r="N5" s="31">
        <v>58.42</v>
      </c>
      <c r="O5" s="37">
        <v>73.400000000000006</v>
      </c>
      <c r="P5" s="37">
        <v>70.16</v>
      </c>
      <c r="Q5" s="38">
        <v>70.2</v>
      </c>
      <c r="R5" s="31">
        <v>42</v>
      </c>
      <c r="S5" s="37">
        <v>49.9</v>
      </c>
      <c r="T5" s="37">
        <v>21</v>
      </c>
      <c r="U5" s="38">
        <v>58.16</v>
      </c>
      <c r="V5" s="31">
        <v>34.299999999999997</v>
      </c>
      <c r="W5" s="37">
        <v>41.28</v>
      </c>
      <c r="X5" s="37">
        <v>43.54</v>
      </c>
      <c r="Y5" s="38">
        <v>30.2</v>
      </c>
      <c r="Z5" s="31">
        <v>76.52</v>
      </c>
      <c r="AA5" s="37">
        <v>88</v>
      </c>
      <c r="AB5" s="37">
        <v>103</v>
      </c>
      <c r="AC5" s="38">
        <v>97.64</v>
      </c>
      <c r="AD5" s="31">
        <v>73</v>
      </c>
      <c r="AE5" s="37">
        <v>91.88</v>
      </c>
      <c r="AF5" s="37">
        <v>82.34</v>
      </c>
      <c r="AG5" s="38">
        <v>96.5</v>
      </c>
      <c r="AH5" s="31">
        <v>75.08</v>
      </c>
      <c r="AI5" s="37">
        <v>70.599999999999994</v>
      </c>
      <c r="AJ5" s="37">
        <v>88.14</v>
      </c>
      <c r="AK5" s="38">
        <v>99.2</v>
      </c>
      <c r="AL5" s="31">
        <v>56.48</v>
      </c>
      <c r="AM5" s="37">
        <v>60.46</v>
      </c>
      <c r="AN5" s="37">
        <v>94</v>
      </c>
      <c r="AO5" s="38">
        <v>97.88</v>
      </c>
      <c r="AP5" s="36">
        <v>57.06</v>
      </c>
      <c r="AQ5" s="36">
        <v>52.6</v>
      </c>
      <c r="AR5" s="36">
        <v>69</v>
      </c>
      <c r="AS5" s="36">
        <v>68</v>
      </c>
      <c r="AT5" s="31">
        <v>38.44</v>
      </c>
      <c r="AU5" s="37">
        <v>43.18</v>
      </c>
      <c r="AV5" s="37">
        <v>49.6</v>
      </c>
      <c r="AW5" s="38">
        <v>40.24</v>
      </c>
      <c r="AY5" s="6"/>
      <c r="AZ5" s="6"/>
      <c r="BA5" s="6"/>
      <c r="BB5" s="6"/>
      <c r="BC5" s="6"/>
      <c r="BD5" s="6"/>
      <c r="BE5" s="6"/>
    </row>
    <row r="6" spans="1:57" x14ac:dyDescent="0.25">
      <c r="A6" s="20">
        <v>5</v>
      </c>
      <c r="B6" s="31">
        <v>86.5</v>
      </c>
      <c r="C6" s="37">
        <v>95</v>
      </c>
      <c r="D6" s="37">
        <v>98</v>
      </c>
      <c r="E6" s="38">
        <v>104.7</v>
      </c>
      <c r="F6" s="31">
        <v>79.75</v>
      </c>
      <c r="G6" s="37">
        <v>81.75</v>
      </c>
      <c r="H6" s="37">
        <v>99</v>
      </c>
      <c r="I6" s="38">
        <v>97.75</v>
      </c>
      <c r="J6" s="36">
        <v>77.099999999999994</v>
      </c>
      <c r="K6" s="36">
        <v>79.5</v>
      </c>
      <c r="L6" s="36">
        <v>89</v>
      </c>
      <c r="M6" s="36">
        <v>92.2</v>
      </c>
      <c r="N6" s="31">
        <v>69.5</v>
      </c>
      <c r="O6" s="37">
        <v>81</v>
      </c>
      <c r="P6" s="37">
        <v>81.25</v>
      </c>
      <c r="Q6" s="38">
        <v>75.8</v>
      </c>
      <c r="R6" s="31">
        <v>46.75</v>
      </c>
      <c r="S6" s="37">
        <v>55.9</v>
      </c>
      <c r="T6" s="37">
        <v>53</v>
      </c>
      <c r="U6" s="38">
        <v>68.75</v>
      </c>
      <c r="V6" s="31">
        <v>39.25</v>
      </c>
      <c r="W6" s="37">
        <v>48.6</v>
      </c>
      <c r="X6" s="37">
        <v>52.65</v>
      </c>
      <c r="Y6" s="38">
        <v>50</v>
      </c>
      <c r="Z6" s="31">
        <v>84.45</v>
      </c>
      <c r="AA6" s="37">
        <v>101.75</v>
      </c>
      <c r="AB6" s="37">
        <v>114.45</v>
      </c>
      <c r="AC6" s="38">
        <v>112.6</v>
      </c>
      <c r="AD6" s="31">
        <v>77.05</v>
      </c>
      <c r="AE6" s="37">
        <v>95.2</v>
      </c>
      <c r="AF6" s="37">
        <v>103.45</v>
      </c>
      <c r="AG6" s="38">
        <v>100.25</v>
      </c>
      <c r="AH6" s="31">
        <v>92.35</v>
      </c>
      <c r="AI6" s="37">
        <v>91</v>
      </c>
      <c r="AJ6" s="37">
        <v>94.35</v>
      </c>
      <c r="AK6" s="38">
        <v>104</v>
      </c>
      <c r="AL6" s="31">
        <v>75.400000000000006</v>
      </c>
      <c r="AM6" s="37">
        <v>86.1</v>
      </c>
      <c r="AN6" s="37">
        <v>101</v>
      </c>
      <c r="AO6" s="38">
        <v>102</v>
      </c>
      <c r="AP6" s="36">
        <v>58.65</v>
      </c>
      <c r="AQ6" s="36">
        <v>61</v>
      </c>
      <c r="AR6" s="36">
        <v>72.349999999999994</v>
      </c>
      <c r="AS6" s="36">
        <v>76</v>
      </c>
      <c r="AT6" s="31">
        <v>56</v>
      </c>
      <c r="AU6" s="37">
        <v>49.7</v>
      </c>
      <c r="AV6" s="37">
        <v>67</v>
      </c>
      <c r="AW6" s="38">
        <v>51.8</v>
      </c>
      <c r="AY6" s="6"/>
      <c r="AZ6" s="6"/>
      <c r="BA6" s="6"/>
      <c r="BB6" s="6"/>
      <c r="BC6" s="6"/>
      <c r="BD6" s="6"/>
      <c r="BE6" s="6"/>
    </row>
    <row r="7" spans="1:57" x14ac:dyDescent="0.25">
      <c r="A7" s="20">
        <v>10</v>
      </c>
      <c r="B7" s="31">
        <v>97.2</v>
      </c>
      <c r="C7" s="37">
        <v>99.2</v>
      </c>
      <c r="D7" s="37">
        <v>109.8</v>
      </c>
      <c r="E7" s="38">
        <v>118</v>
      </c>
      <c r="F7" s="31">
        <v>88</v>
      </c>
      <c r="G7" s="37">
        <v>89</v>
      </c>
      <c r="H7" s="37">
        <v>104.8</v>
      </c>
      <c r="I7" s="38">
        <v>105.5</v>
      </c>
      <c r="J7" s="36">
        <v>80.2</v>
      </c>
      <c r="K7" s="36">
        <v>84.5</v>
      </c>
      <c r="L7" s="36">
        <v>92</v>
      </c>
      <c r="M7" s="36">
        <v>97</v>
      </c>
      <c r="N7" s="31">
        <v>77</v>
      </c>
      <c r="O7" s="37">
        <v>83</v>
      </c>
      <c r="P7" s="37">
        <v>88</v>
      </c>
      <c r="Q7" s="38">
        <v>89.2</v>
      </c>
      <c r="R7" s="31">
        <v>53.5</v>
      </c>
      <c r="S7" s="37">
        <v>61.6</v>
      </c>
      <c r="T7" s="37">
        <v>70.2</v>
      </c>
      <c r="U7" s="38">
        <v>81.3</v>
      </c>
      <c r="V7" s="31">
        <v>54.5</v>
      </c>
      <c r="W7" s="37">
        <v>56.8</v>
      </c>
      <c r="X7" s="37">
        <v>63.3</v>
      </c>
      <c r="Y7" s="38">
        <v>58</v>
      </c>
      <c r="Z7" s="31">
        <v>95.6</v>
      </c>
      <c r="AA7" s="37">
        <v>108</v>
      </c>
      <c r="AB7" s="37">
        <v>117.9</v>
      </c>
      <c r="AC7" s="38">
        <v>121.6</v>
      </c>
      <c r="AD7" s="31">
        <v>92.8</v>
      </c>
      <c r="AE7" s="37">
        <v>102.1</v>
      </c>
      <c r="AF7" s="37">
        <v>110.9</v>
      </c>
      <c r="AG7" s="38">
        <v>113</v>
      </c>
      <c r="AH7" s="31">
        <v>97</v>
      </c>
      <c r="AI7" s="37">
        <v>98</v>
      </c>
      <c r="AJ7" s="37">
        <v>106</v>
      </c>
      <c r="AK7" s="38">
        <v>110</v>
      </c>
      <c r="AL7" s="31">
        <v>79.2</v>
      </c>
      <c r="AM7" s="37">
        <v>95.8</v>
      </c>
      <c r="AN7" s="37">
        <v>103</v>
      </c>
      <c r="AO7" s="38">
        <v>109.4</v>
      </c>
      <c r="AP7" s="36">
        <v>71.2</v>
      </c>
      <c r="AQ7" s="36">
        <v>68.599999999999994</v>
      </c>
      <c r="AR7" s="36">
        <v>82.2</v>
      </c>
      <c r="AS7" s="36">
        <v>85</v>
      </c>
      <c r="AT7" s="31">
        <v>60.2</v>
      </c>
      <c r="AU7" s="37">
        <v>54.7</v>
      </c>
      <c r="AV7" s="37">
        <v>73</v>
      </c>
      <c r="AW7" s="38">
        <v>63.3</v>
      </c>
      <c r="AY7" s="6"/>
      <c r="AZ7" s="6"/>
      <c r="BA7" s="6"/>
      <c r="BB7" s="6"/>
      <c r="BC7" s="6"/>
      <c r="BD7" s="6"/>
      <c r="BE7" s="6"/>
    </row>
    <row r="8" spans="1:57" x14ac:dyDescent="0.25">
      <c r="A8" s="20">
        <v>25</v>
      </c>
      <c r="B8" s="31">
        <v>109</v>
      </c>
      <c r="C8" s="37">
        <v>113</v>
      </c>
      <c r="D8" s="37">
        <v>117.5</v>
      </c>
      <c r="E8" s="38">
        <v>123.5</v>
      </c>
      <c r="F8" s="31">
        <v>94.5</v>
      </c>
      <c r="G8" s="37">
        <v>102</v>
      </c>
      <c r="H8" s="37">
        <v>112</v>
      </c>
      <c r="I8" s="38">
        <v>116</v>
      </c>
      <c r="J8" s="36">
        <v>95</v>
      </c>
      <c r="K8" s="36">
        <v>94.25</v>
      </c>
      <c r="L8" s="36">
        <v>101</v>
      </c>
      <c r="M8" s="36">
        <v>109</v>
      </c>
      <c r="N8" s="31">
        <v>86</v>
      </c>
      <c r="O8" s="37">
        <v>95</v>
      </c>
      <c r="P8" s="37">
        <v>101</v>
      </c>
      <c r="Q8" s="38">
        <v>106</v>
      </c>
      <c r="R8" s="31">
        <v>73.25</v>
      </c>
      <c r="S8" s="37">
        <v>81</v>
      </c>
      <c r="T8" s="37">
        <v>78</v>
      </c>
      <c r="U8" s="38">
        <v>91.75</v>
      </c>
      <c r="V8" s="31">
        <v>60.75</v>
      </c>
      <c r="W8" s="37">
        <v>73</v>
      </c>
      <c r="X8" s="37">
        <v>75.25</v>
      </c>
      <c r="Y8" s="38">
        <v>81</v>
      </c>
      <c r="Z8" s="31">
        <v>105.75</v>
      </c>
      <c r="AA8" s="37">
        <v>117</v>
      </c>
      <c r="AB8" s="37">
        <v>124</v>
      </c>
      <c r="AC8" s="38">
        <v>128</v>
      </c>
      <c r="AD8" s="31">
        <v>111</v>
      </c>
      <c r="AE8" s="37">
        <v>108.25</v>
      </c>
      <c r="AF8" s="37">
        <v>115</v>
      </c>
      <c r="AG8" s="38">
        <v>123</v>
      </c>
      <c r="AH8" s="31">
        <v>104</v>
      </c>
      <c r="AI8" s="37">
        <v>110</v>
      </c>
      <c r="AJ8" s="37">
        <v>116</v>
      </c>
      <c r="AK8" s="38">
        <v>119</v>
      </c>
      <c r="AL8" s="31">
        <v>89</v>
      </c>
      <c r="AM8" s="37">
        <v>106.75</v>
      </c>
      <c r="AN8" s="37">
        <v>113</v>
      </c>
      <c r="AO8" s="38">
        <v>119.5</v>
      </c>
      <c r="AP8" s="36">
        <v>84</v>
      </c>
      <c r="AQ8" s="36">
        <v>76</v>
      </c>
      <c r="AR8" s="36">
        <v>96</v>
      </c>
      <c r="AS8" s="36">
        <v>102</v>
      </c>
      <c r="AT8" s="31">
        <v>72.5</v>
      </c>
      <c r="AU8" s="37">
        <v>70.5</v>
      </c>
      <c r="AV8" s="37">
        <v>87.5</v>
      </c>
      <c r="AW8" s="38">
        <v>84.25</v>
      </c>
      <c r="AY8" s="6"/>
      <c r="AZ8" s="6"/>
      <c r="BA8" s="6"/>
      <c r="BB8" s="6"/>
      <c r="BC8" s="6"/>
      <c r="BD8" s="6"/>
      <c r="BE8" s="6"/>
    </row>
    <row r="9" spans="1:57" x14ac:dyDescent="0.25">
      <c r="A9" s="20">
        <v>50</v>
      </c>
      <c r="B9" s="31">
        <v>120</v>
      </c>
      <c r="C9" s="37">
        <v>123</v>
      </c>
      <c r="D9" s="37">
        <v>128</v>
      </c>
      <c r="E9" s="38">
        <v>131</v>
      </c>
      <c r="F9" s="31">
        <v>113</v>
      </c>
      <c r="G9" s="37">
        <v>116</v>
      </c>
      <c r="H9" s="37">
        <v>125</v>
      </c>
      <c r="I9" s="38">
        <v>125.5</v>
      </c>
      <c r="J9" s="36">
        <v>110</v>
      </c>
      <c r="K9" s="36">
        <v>109</v>
      </c>
      <c r="L9" s="36">
        <v>118</v>
      </c>
      <c r="M9" s="36">
        <v>125</v>
      </c>
      <c r="N9" s="31">
        <v>96.5</v>
      </c>
      <c r="O9" s="37">
        <v>103</v>
      </c>
      <c r="P9" s="37">
        <v>109.5</v>
      </c>
      <c r="Q9" s="38">
        <v>119</v>
      </c>
      <c r="R9" s="31">
        <v>86.5</v>
      </c>
      <c r="S9" s="37">
        <v>95</v>
      </c>
      <c r="T9" s="37">
        <v>104</v>
      </c>
      <c r="U9" s="38">
        <v>105.5</v>
      </c>
      <c r="V9" s="31">
        <v>76.5</v>
      </c>
      <c r="W9" s="37">
        <v>85</v>
      </c>
      <c r="X9" s="37">
        <v>91.5</v>
      </c>
      <c r="Y9" s="38">
        <v>92</v>
      </c>
      <c r="Z9" s="31">
        <v>121</v>
      </c>
      <c r="AA9" s="37">
        <v>127</v>
      </c>
      <c r="AB9" s="37">
        <v>131</v>
      </c>
      <c r="AC9" s="38">
        <v>134</v>
      </c>
      <c r="AD9" s="31">
        <v>115.5</v>
      </c>
      <c r="AE9" s="37">
        <v>121</v>
      </c>
      <c r="AF9" s="37">
        <v>125.5</v>
      </c>
      <c r="AG9" s="38">
        <v>130</v>
      </c>
      <c r="AH9" s="31">
        <v>116</v>
      </c>
      <c r="AI9" s="37">
        <v>122</v>
      </c>
      <c r="AJ9" s="37">
        <v>124.5</v>
      </c>
      <c r="AK9" s="38">
        <v>127</v>
      </c>
      <c r="AL9" s="31">
        <v>106</v>
      </c>
      <c r="AM9" s="37">
        <v>119</v>
      </c>
      <c r="AN9" s="37">
        <v>123.5</v>
      </c>
      <c r="AO9" s="38">
        <v>128</v>
      </c>
      <c r="AP9" s="36">
        <v>101</v>
      </c>
      <c r="AQ9" s="36">
        <v>100</v>
      </c>
      <c r="AR9" s="36">
        <v>106</v>
      </c>
      <c r="AS9" s="36">
        <v>114</v>
      </c>
      <c r="AT9" s="31">
        <v>89</v>
      </c>
      <c r="AU9" s="37">
        <v>90.5</v>
      </c>
      <c r="AV9" s="37">
        <v>100</v>
      </c>
      <c r="AW9" s="38">
        <v>108.5</v>
      </c>
      <c r="AY9" s="6"/>
      <c r="AZ9" s="6"/>
      <c r="BA9" s="6"/>
      <c r="BB9" s="6"/>
      <c r="BC9" s="6"/>
      <c r="BD9" s="6"/>
      <c r="BE9" s="6"/>
    </row>
    <row r="10" spans="1:57" x14ac:dyDescent="0.25">
      <c r="A10" s="20">
        <v>75</v>
      </c>
      <c r="B10" s="31">
        <v>127</v>
      </c>
      <c r="C10" s="37">
        <v>131</v>
      </c>
      <c r="D10" s="37">
        <v>134</v>
      </c>
      <c r="E10" s="38">
        <v>136</v>
      </c>
      <c r="F10" s="31">
        <v>122</v>
      </c>
      <c r="G10" s="37">
        <v>128.25</v>
      </c>
      <c r="H10" s="37">
        <v>131.5</v>
      </c>
      <c r="I10" s="38">
        <v>133</v>
      </c>
      <c r="J10" s="36">
        <v>119.5</v>
      </c>
      <c r="K10" s="36">
        <v>118.75</v>
      </c>
      <c r="L10" s="36">
        <v>129</v>
      </c>
      <c r="M10" s="36">
        <v>130</v>
      </c>
      <c r="N10" s="31">
        <v>107.25</v>
      </c>
      <c r="O10" s="37">
        <v>119</v>
      </c>
      <c r="P10" s="37">
        <v>122</v>
      </c>
      <c r="Q10" s="38">
        <v>128.5</v>
      </c>
      <c r="R10" s="31">
        <v>100.75</v>
      </c>
      <c r="S10" s="37">
        <v>109.25</v>
      </c>
      <c r="T10" s="37">
        <v>119</v>
      </c>
      <c r="U10" s="38">
        <v>115.5</v>
      </c>
      <c r="V10" s="31">
        <v>93.75</v>
      </c>
      <c r="W10" s="37">
        <v>101</v>
      </c>
      <c r="X10" s="37">
        <v>104</v>
      </c>
      <c r="Y10" s="38">
        <v>122</v>
      </c>
      <c r="Z10" s="31">
        <v>130.25</v>
      </c>
      <c r="AA10" s="37">
        <v>134</v>
      </c>
      <c r="AB10" s="37">
        <v>135</v>
      </c>
      <c r="AC10" s="38">
        <v>137</v>
      </c>
      <c r="AD10" s="31">
        <v>125.75</v>
      </c>
      <c r="AE10" s="37">
        <v>130</v>
      </c>
      <c r="AF10" s="37">
        <v>136</v>
      </c>
      <c r="AG10" s="38">
        <v>134.25</v>
      </c>
      <c r="AH10" s="31">
        <v>127</v>
      </c>
      <c r="AI10" s="37">
        <v>128.5</v>
      </c>
      <c r="AJ10" s="37">
        <v>132</v>
      </c>
      <c r="AK10" s="38">
        <v>134</v>
      </c>
      <c r="AL10" s="31">
        <v>119</v>
      </c>
      <c r="AM10" s="37">
        <v>128</v>
      </c>
      <c r="AN10" s="37">
        <v>129</v>
      </c>
      <c r="AO10" s="38">
        <v>134</v>
      </c>
      <c r="AP10" s="36">
        <v>113</v>
      </c>
      <c r="AQ10" s="36">
        <v>118</v>
      </c>
      <c r="AR10" s="36">
        <v>119.25</v>
      </c>
      <c r="AS10" s="36">
        <v>127.5</v>
      </c>
      <c r="AT10" s="31">
        <v>102.5</v>
      </c>
      <c r="AU10" s="37">
        <v>103</v>
      </c>
      <c r="AV10" s="37">
        <v>117.5</v>
      </c>
      <c r="AW10" s="38">
        <v>120</v>
      </c>
      <c r="AY10" s="6"/>
      <c r="AZ10" s="6"/>
      <c r="BA10" s="6"/>
      <c r="BB10" s="6"/>
      <c r="BC10" s="6"/>
      <c r="BD10" s="6"/>
      <c r="BE10" s="6"/>
    </row>
    <row r="11" spans="1:57" x14ac:dyDescent="0.25">
      <c r="A11" s="20">
        <v>90</v>
      </c>
      <c r="B11" s="31">
        <v>134</v>
      </c>
      <c r="C11" s="37">
        <v>136.80000000000001</v>
      </c>
      <c r="D11" s="37">
        <v>137.19999999999999</v>
      </c>
      <c r="E11" s="38">
        <v>140</v>
      </c>
      <c r="F11" s="31">
        <v>127.5</v>
      </c>
      <c r="G11" s="37">
        <v>135</v>
      </c>
      <c r="H11" s="37">
        <v>135.19999999999999</v>
      </c>
      <c r="I11" s="38">
        <v>137</v>
      </c>
      <c r="J11" s="36">
        <v>129.80000000000001</v>
      </c>
      <c r="K11" s="36">
        <v>132</v>
      </c>
      <c r="L11" s="36">
        <v>134</v>
      </c>
      <c r="M11" s="36">
        <v>135.4</v>
      </c>
      <c r="N11" s="31">
        <v>124.3</v>
      </c>
      <c r="O11" s="37">
        <v>128</v>
      </c>
      <c r="P11" s="37">
        <v>131</v>
      </c>
      <c r="Q11" s="38">
        <v>134</v>
      </c>
      <c r="R11" s="31">
        <v>120.5</v>
      </c>
      <c r="S11" s="37">
        <v>117</v>
      </c>
      <c r="T11" s="37">
        <v>127</v>
      </c>
      <c r="U11" s="38">
        <v>132.19999999999999</v>
      </c>
      <c r="V11" s="31">
        <v>118</v>
      </c>
      <c r="W11" s="37">
        <v>116.8</v>
      </c>
      <c r="X11" s="37">
        <v>114.4</v>
      </c>
      <c r="Y11" s="38">
        <v>129</v>
      </c>
      <c r="Z11" s="31">
        <v>135</v>
      </c>
      <c r="AA11" s="37">
        <v>138</v>
      </c>
      <c r="AB11" s="37">
        <v>139</v>
      </c>
      <c r="AC11" s="38">
        <v>140.4</v>
      </c>
      <c r="AD11" s="31">
        <v>130.19999999999999</v>
      </c>
      <c r="AE11" s="37">
        <v>133</v>
      </c>
      <c r="AF11" s="37">
        <v>139</v>
      </c>
      <c r="AG11" s="38">
        <v>137.5</v>
      </c>
      <c r="AH11" s="31">
        <v>131.30000000000001</v>
      </c>
      <c r="AI11" s="37">
        <v>135</v>
      </c>
      <c r="AJ11" s="37">
        <v>135</v>
      </c>
      <c r="AK11" s="38">
        <v>139</v>
      </c>
      <c r="AL11" s="31">
        <v>128.4</v>
      </c>
      <c r="AM11" s="37">
        <v>134</v>
      </c>
      <c r="AN11" s="37">
        <v>134.80000000000001</v>
      </c>
      <c r="AO11" s="38">
        <v>137</v>
      </c>
      <c r="AP11" s="36">
        <v>127.2</v>
      </c>
      <c r="AQ11" s="36">
        <v>125</v>
      </c>
      <c r="AR11" s="36">
        <v>126.5</v>
      </c>
      <c r="AS11" s="36">
        <v>135</v>
      </c>
      <c r="AT11" s="31">
        <v>122.8</v>
      </c>
      <c r="AU11" s="37">
        <v>118.3</v>
      </c>
      <c r="AV11" s="37">
        <v>128</v>
      </c>
      <c r="AW11" s="38">
        <v>128.4</v>
      </c>
      <c r="AY11" s="6"/>
      <c r="AZ11" s="6"/>
      <c r="BA11" s="6"/>
      <c r="BB11" s="6"/>
      <c r="BC11" s="6"/>
      <c r="BD11" s="6"/>
      <c r="BE11" s="6"/>
    </row>
    <row r="12" spans="1:57" x14ac:dyDescent="0.25">
      <c r="A12" s="20">
        <v>95</v>
      </c>
      <c r="B12" s="31">
        <v>134.69999999999999</v>
      </c>
      <c r="C12" s="37">
        <v>137</v>
      </c>
      <c r="D12" s="37">
        <v>139.1</v>
      </c>
      <c r="E12" s="38">
        <v>142</v>
      </c>
      <c r="F12" s="31">
        <v>130.75</v>
      </c>
      <c r="G12" s="37">
        <v>137</v>
      </c>
      <c r="H12" s="37">
        <v>137.30000000000001</v>
      </c>
      <c r="I12" s="38">
        <v>139.75</v>
      </c>
      <c r="J12" s="36">
        <v>132</v>
      </c>
      <c r="K12" s="36">
        <v>134</v>
      </c>
      <c r="L12" s="36">
        <v>136</v>
      </c>
      <c r="M12" s="36">
        <v>137.19999999999999</v>
      </c>
      <c r="N12" s="31">
        <v>126.2</v>
      </c>
      <c r="O12" s="37">
        <v>130</v>
      </c>
      <c r="P12" s="37">
        <v>135.69999999999999</v>
      </c>
      <c r="Q12" s="38">
        <v>136.30000000000001</v>
      </c>
      <c r="R12" s="31">
        <v>136.5</v>
      </c>
      <c r="S12" s="37">
        <v>120.25</v>
      </c>
      <c r="T12" s="37">
        <v>137.4</v>
      </c>
      <c r="U12" s="38">
        <v>135</v>
      </c>
      <c r="V12" s="31">
        <v>130.25</v>
      </c>
      <c r="W12" s="37">
        <v>121.2</v>
      </c>
      <c r="X12" s="37">
        <v>122.05</v>
      </c>
      <c r="Y12" s="38">
        <v>132</v>
      </c>
      <c r="Z12" s="31">
        <v>138</v>
      </c>
      <c r="AA12" s="37">
        <v>140</v>
      </c>
      <c r="AB12" s="37">
        <v>140</v>
      </c>
      <c r="AC12" s="38">
        <v>142</v>
      </c>
      <c r="AD12" s="31">
        <v>132.55000000000001</v>
      </c>
      <c r="AE12" s="37">
        <v>133</v>
      </c>
      <c r="AF12" s="37">
        <v>140</v>
      </c>
      <c r="AG12" s="38">
        <v>141.5</v>
      </c>
      <c r="AH12" s="31">
        <v>133.65</v>
      </c>
      <c r="AI12" s="37">
        <v>135.5</v>
      </c>
      <c r="AJ12" s="37">
        <v>136</v>
      </c>
      <c r="AK12" s="38">
        <v>142</v>
      </c>
      <c r="AL12" s="31">
        <v>132.6</v>
      </c>
      <c r="AM12" s="37">
        <v>136.65</v>
      </c>
      <c r="AN12" s="37">
        <v>136</v>
      </c>
      <c r="AO12" s="38">
        <v>139</v>
      </c>
      <c r="AP12" s="36">
        <v>130.35</v>
      </c>
      <c r="AQ12" s="36">
        <v>126.2</v>
      </c>
      <c r="AR12" s="36">
        <v>132.94999999999999</v>
      </c>
      <c r="AS12" s="36">
        <v>135.5</v>
      </c>
      <c r="AT12" s="31">
        <v>130.80000000000001</v>
      </c>
      <c r="AU12" s="37">
        <v>123.05</v>
      </c>
      <c r="AV12" s="37">
        <v>133.25</v>
      </c>
      <c r="AW12" s="38">
        <v>134.35</v>
      </c>
      <c r="AY12" s="6"/>
      <c r="AZ12" s="6"/>
      <c r="BA12" s="6"/>
      <c r="BB12" s="6"/>
      <c r="BC12" s="6"/>
      <c r="BD12" s="6"/>
      <c r="BE12" s="6"/>
    </row>
    <row r="13" spans="1:57" x14ac:dyDescent="0.25">
      <c r="A13" s="20">
        <v>97</v>
      </c>
      <c r="B13" s="31">
        <v>136.63999999999999</v>
      </c>
      <c r="C13" s="37">
        <v>139</v>
      </c>
      <c r="D13" s="37">
        <v>140.46</v>
      </c>
      <c r="E13" s="38">
        <v>142.38</v>
      </c>
      <c r="F13" s="31">
        <v>132.30000000000001</v>
      </c>
      <c r="G13" s="37">
        <v>137.75</v>
      </c>
      <c r="H13" s="37">
        <v>140.26</v>
      </c>
      <c r="I13" s="38">
        <v>141.05000000000001</v>
      </c>
      <c r="J13" s="36">
        <v>133.13999999999999</v>
      </c>
      <c r="K13" s="36">
        <v>136</v>
      </c>
      <c r="L13" s="36">
        <v>138.80000000000001</v>
      </c>
      <c r="M13" s="36">
        <v>138.72</v>
      </c>
      <c r="N13" s="31">
        <v>133.29</v>
      </c>
      <c r="O13" s="37">
        <v>132.6</v>
      </c>
      <c r="P13" s="37">
        <v>138.21</v>
      </c>
      <c r="Q13" s="38">
        <v>138.18</v>
      </c>
      <c r="R13" s="31">
        <v>137.65</v>
      </c>
      <c r="S13" s="37">
        <v>126.61</v>
      </c>
      <c r="T13" s="37">
        <v>138.84</v>
      </c>
      <c r="U13" s="38">
        <v>135.94</v>
      </c>
      <c r="V13" s="31">
        <v>132.4</v>
      </c>
      <c r="W13" s="37">
        <v>124.32</v>
      </c>
      <c r="X13" s="37">
        <v>126.05</v>
      </c>
      <c r="Y13" s="38">
        <v>138.4</v>
      </c>
      <c r="Z13" s="31">
        <v>140.11000000000001</v>
      </c>
      <c r="AA13" s="37">
        <v>141</v>
      </c>
      <c r="AB13" s="37">
        <v>141</v>
      </c>
      <c r="AC13" s="38">
        <v>142</v>
      </c>
      <c r="AD13" s="31">
        <v>133</v>
      </c>
      <c r="AE13" s="37">
        <v>137.02000000000001</v>
      </c>
      <c r="AF13" s="37">
        <v>140.46</v>
      </c>
      <c r="AG13" s="38">
        <v>143</v>
      </c>
      <c r="AH13" s="31">
        <v>137.96</v>
      </c>
      <c r="AI13" s="37">
        <v>136.9</v>
      </c>
      <c r="AJ13" s="37">
        <v>136.93</v>
      </c>
      <c r="AK13" s="38">
        <v>142.4</v>
      </c>
      <c r="AL13" s="31">
        <v>134</v>
      </c>
      <c r="AM13" s="37">
        <v>138.97999999999999</v>
      </c>
      <c r="AN13" s="37">
        <v>137</v>
      </c>
      <c r="AO13" s="38">
        <v>139.36000000000001</v>
      </c>
      <c r="AP13" s="36">
        <v>131</v>
      </c>
      <c r="AQ13" s="36">
        <v>128.28</v>
      </c>
      <c r="AR13" s="36">
        <v>136.94999999999999</v>
      </c>
      <c r="AS13" s="36">
        <v>136.5</v>
      </c>
      <c r="AT13" s="31">
        <v>132.69999999999999</v>
      </c>
      <c r="AU13" s="37">
        <v>124.69</v>
      </c>
      <c r="AV13" s="37">
        <v>134.69999999999999</v>
      </c>
      <c r="AW13" s="38">
        <v>137.05000000000001</v>
      </c>
      <c r="AY13" s="6"/>
      <c r="AZ13" s="6"/>
      <c r="BA13" s="6"/>
      <c r="BB13" s="6"/>
      <c r="BC13" s="6"/>
      <c r="BD13" s="6"/>
      <c r="BE13" s="6"/>
    </row>
    <row r="14" spans="1:57" ht="15.75" thickBot="1" x14ac:dyDescent="0.3">
      <c r="A14" s="21">
        <v>99</v>
      </c>
      <c r="B14" s="39">
        <v>140.88</v>
      </c>
      <c r="C14" s="40">
        <v>142.36000000000001</v>
      </c>
      <c r="D14" s="40">
        <v>143</v>
      </c>
      <c r="E14" s="41">
        <v>143</v>
      </c>
      <c r="F14" s="39">
        <v>133</v>
      </c>
      <c r="G14" s="40">
        <v>140</v>
      </c>
      <c r="H14" s="40">
        <v>141</v>
      </c>
      <c r="I14" s="41">
        <v>142</v>
      </c>
      <c r="J14" s="40">
        <v>134</v>
      </c>
      <c r="K14" s="40">
        <v>136</v>
      </c>
      <c r="L14" s="40">
        <v>142</v>
      </c>
      <c r="M14" s="40">
        <v>140</v>
      </c>
      <c r="N14" s="39">
        <v>134</v>
      </c>
      <c r="O14" s="40">
        <v>138</v>
      </c>
      <c r="P14" s="40">
        <v>143</v>
      </c>
      <c r="Q14" s="41">
        <v>143</v>
      </c>
      <c r="R14" s="39">
        <v>138</v>
      </c>
      <c r="S14" s="40">
        <v>132</v>
      </c>
      <c r="T14" s="40">
        <v>139</v>
      </c>
      <c r="U14" s="41">
        <v>137</v>
      </c>
      <c r="V14" s="39">
        <v>135</v>
      </c>
      <c r="W14" s="40">
        <v>126</v>
      </c>
      <c r="X14" s="40">
        <v>129</v>
      </c>
      <c r="Y14" s="41">
        <v>140</v>
      </c>
      <c r="Z14" s="39">
        <v>141</v>
      </c>
      <c r="AA14" s="40">
        <v>142</v>
      </c>
      <c r="AB14" s="40">
        <v>142.53</v>
      </c>
      <c r="AC14" s="41">
        <v>143</v>
      </c>
      <c r="AD14" s="39">
        <v>133</v>
      </c>
      <c r="AE14" s="40">
        <v>142</v>
      </c>
      <c r="AF14" s="40">
        <v>142</v>
      </c>
      <c r="AG14" s="41">
        <v>144</v>
      </c>
      <c r="AH14" s="39">
        <v>138</v>
      </c>
      <c r="AI14" s="40">
        <v>138</v>
      </c>
      <c r="AJ14" s="40">
        <v>140</v>
      </c>
      <c r="AK14" s="41">
        <v>144</v>
      </c>
      <c r="AL14" s="39">
        <v>134</v>
      </c>
      <c r="AM14" s="40">
        <v>142</v>
      </c>
      <c r="AN14" s="40">
        <v>138</v>
      </c>
      <c r="AO14" s="41">
        <v>142</v>
      </c>
      <c r="AP14" s="40">
        <v>131</v>
      </c>
      <c r="AQ14" s="40">
        <v>131</v>
      </c>
      <c r="AR14" s="40">
        <v>139</v>
      </c>
      <c r="AS14" s="40">
        <v>137</v>
      </c>
      <c r="AT14" s="39">
        <v>137</v>
      </c>
      <c r="AU14" s="40">
        <v>127</v>
      </c>
      <c r="AV14" s="40">
        <v>136</v>
      </c>
      <c r="AW14" s="41">
        <v>140</v>
      </c>
      <c r="AY14" s="6"/>
      <c r="AZ14" s="6"/>
      <c r="BA14" s="6"/>
      <c r="BB14" s="6"/>
      <c r="BC14" s="6"/>
      <c r="BD14" s="6"/>
      <c r="BE14" s="6"/>
    </row>
    <row r="15" spans="1:57" x14ac:dyDescent="0.25">
      <c r="A15" s="13" t="s">
        <v>6</v>
      </c>
      <c r="B15" s="74" t="s">
        <v>50</v>
      </c>
      <c r="C15" s="78"/>
      <c r="D15" s="78"/>
      <c r="E15" s="75"/>
      <c r="F15" s="74" t="s">
        <v>55</v>
      </c>
      <c r="G15" s="78"/>
      <c r="H15" s="78"/>
      <c r="I15" s="75"/>
      <c r="J15" s="74" t="s">
        <v>56</v>
      </c>
      <c r="K15" s="78"/>
      <c r="L15" s="78"/>
      <c r="M15" s="75"/>
      <c r="N15" s="74" t="s">
        <v>57</v>
      </c>
      <c r="O15" s="78"/>
      <c r="P15" s="78"/>
      <c r="Q15" s="75"/>
      <c r="R15" s="74" t="s">
        <v>58</v>
      </c>
      <c r="S15" s="78"/>
      <c r="T15" s="78"/>
      <c r="U15" s="75"/>
      <c r="V15" s="74" t="s">
        <v>60</v>
      </c>
      <c r="W15" s="78"/>
      <c r="X15" s="78"/>
      <c r="Y15" s="75"/>
      <c r="Z15" s="74" t="s">
        <v>61</v>
      </c>
      <c r="AA15" s="78"/>
      <c r="AB15" s="78"/>
      <c r="AC15" s="75"/>
      <c r="AD15" s="74" t="s">
        <v>55</v>
      </c>
      <c r="AE15" s="78"/>
      <c r="AF15" s="78"/>
      <c r="AG15" s="75"/>
      <c r="AH15" s="74" t="s">
        <v>56</v>
      </c>
      <c r="AI15" s="78"/>
      <c r="AJ15" s="78"/>
      <c r="AK15" s="75"/>
      <c r="AL15" s="74" t="s">
        <v>57</v>
      </c>
      <c r="AM15" s="78"/>
      <c r="AN15" s="78"/>
      <c r="AO15" s="75"/>
      <c r="AP15" s="74" t="s">
        <v>58</v>
      </c>
      <c r="AQ15" s="78"/>
      <c r="AR15" s="78"/>
      <c r="AS15" s="75"/>
      <c r="AT15" s="74" t="s">
        <v>60</v>
      </c>
      <c r="AU15" s="78"/>
      <c r="AV15" s="78"/>
      <c r="AW15" s="75"/>
      <c r="AY15" s="6"/>
      <c r="AZ15" s="6"/>
      <c r="BA15" s="6"/>
      <c r="BB15" s="6"/>
      <c r="BC15" s="6"/>
      <c r="BD15" s="6"/>
      <c r="BE15" s="6"/>
    </row>
    <row r="16" spans="1:57" ht="15.75" thickBot="1" x14ac:dyDescent="0.3">
      <c r="A16" s="15" t="s">
        <v>49</v>
      </c>
      <c r="B16" s="4" t="s">
        <v>51</v>
      </c>
      <c r="C16" s="12" t="s">
        <v>52</v>
      </c>
      <c r="D16" s="12" t="s">
        <v>53</v>
      </c>
      <c r="E16" s="5" t="s">
        <v>54</v>
      </c>
      <c r="F16" s="4" t="s">
        <v>51</v>
      </c>
      <c r="G16" s="12" t="s">
        <v>52</v>
      </c>
      <c r="H16" s="12" t="s">
        <v>53</v>
      </c>
      <c r="I16" s="5" t="s">
        <v>54</v>
      </c>
      <c r="J16" s="4" t="s">
        <v>51</v>
      </c>
      <c r="K16" s="12" t="s">
        <v>52</v>
      </c>
      <c r="L16" s="12" t="s">
        <v>53</v>
      </c>
      <c r="M16" s="5" t="s">
        <v>54</v>
      </c>
      <c r="N16" s="4" t="s">
        <v>51</v>
      </c>
      <c r="O16" s="12" t="s">
        <v>52</v>
      </c>
      <c r="P16" s="12" t="s">
        <v>53</v>
      </c>
      <c r="Q16" s="5" t="s">
        <v>54</v>
      </c>
      <c r="R16" s="4" t="s">
        <v>51</v>
      </c>
      <c r="S16" s="12" t="s">
        <v>52</v>
      </c>
      <c r="T16" s="12" t="s">
        <v>53</v>
      </c>
      <c r="U16" s="5" t="s">
        <v>54</v>
      </c>
      <c r="V16" s="4" t="s">
        <v>51</v>
      </c>
      <c r="W16" s="12" t="s">
        <v>52</v>
      </c>
      <c r="X16" s="12" t="s">
        <v>53</v>
      </c>
      <c r="Y16" s="5" t="s">
        <v>54</v>
      </c>
      <c r="Z16" s="4" t="s">
        <v>51</v>
      </c>
      <c r="AA16" s="12" t="s">
        <v>52</v>
      </c>
      <c r="AB16" s="12" t="s">
        <v>53</v>
      </c>
      <c r="AC16" s="5" t="s">
        <v>54</v>
      </c>
      <c r="AD16" s="4" t="s">
        <v>51</v>
      </c>
      <c r="AE16" s="12" t="s">
        <v>52</v>
      </c>
      <c r="AF16" s="12" t="s">
        <v>53</v>
      </c>
      <c r="AG16" s="5" t="s">
        <v>54</v>
      </c>
      <c r="AH16" s="4" t="s">
        <v>51</v>
      </c>
      <c r="AI16" s="12" t="s">
        <v>52</v>
      </c>
      <c r="AJ16" s="12" t="s">
        <v>53</v>
      </c>
      <c r="AK16" s="5" t="s">
        <v>54</v>
      </c>
      <c r="AL16" s="4" t="s">
        <v>51</v>
      </c>
      <c r="AM16" s="12" t="s">
        <v>52</v>
      </c>
      <c r="AN16" s="12" t="s">
        <v>53</v>
      </c>
      <c r="AO16" s="5" t="s">
        <v>54</v>
      </c>
      <c r="AP16" s="4" t="s">
        <v>51</v>
      </c>
      <c r="AQ16" s="12" t="s">
        <v>52</v>
      </c>
      <c r="AR16" s="12" t="s">
        <v>53</v>
      </c>
      <c r="AS16" s="5" t="s">
        <v>54</v>
      </c>
      <c r="AT16" s="4" t="s">
        <v>51</v>
      </c>
      <c r="AU16" s="12" t="s">
        <v>52</v>
      </c>
      <c r="AV16" s="12" t="s">
        <v>53</v>
      </c>
      <c r="AW16" s="5" t="s">
        <v>54</v>
      </c>
      <c r="AY16" s="6"/>
      <c r="AZ16" s="6"/>
      <c r="BA16" s="6"/>
      <c r="BB16" s="6"/>
      <c r="BC16" s="6"/>
      <c r="BD16" s="6"/>
      <c r="BE16" s="6"/>
    </row>
    <row r="17" spans="1:57" x14ac:dyDescent="0.25">
      <c r="A17" s="19">
        <v>1</v>
      </c>
      <c r="B17" s="30">
        <v>21.2</v>
      </c>
      <c r="C17" s="34">
        <v>41.16</v>
      </c>
      <c r="D17" s="34">
        <v>59.36</v>
      </c>
      <c r="E17" s="35">
        <v>83</v>
      </c>
      <c r="F17" s="30">
        <v>27</v>
      </c>
      <c r="G17" s="34">
        <v>11</v>
      </c>
      <c r="H17" s="34">
        <v>48</v>
      </c>
      <c r="I17" s="35">
        <v>57</v>
      </c>
      <c r="J17" s="30">
        <v>15</v>
      </c>
      <c r="K17" s="34">
        <v>13</v>
      </c>
      <c r="L17" s="34">
        <v>52</v>
      </c>
      <c r="M17" s="35">
        <v>32</v>
      </c>
      <c r="N17" s="30">
        <v>12</v>
      </c>
      <c r="O17" s="34">
        <v>35</v>
      </c>
      <c r="P17" s="34">
        <v>29</v>
      </c>
      <c r="Q17" s="35">
        <v>26</v>
      </c>
      <c r="R17" s="30">
        <v>4</v>
      </c>
      <c r="S17" s="34">
        <v>10</v>
      </c>
      <c r="T17" s="34">
        <v>9</v>
      </c>
      <c r="U17" s="35">
        <v>10</v>
      </c>
      <c r="V17" s="30">
        <v>16</v>
      </c>
      <c r="W17" s="34">
        <v>5</v>
      </c>
      <c r="X17" s="34">
        <v>2</v>
      </c>
      <c r="Y17" s="35">
        <v>5</v>
      </c>
      <c r="Z17" s="30">
        <v>17</v>
      </c>
      <c r="AA17" s="34">
        <v>56.35</v>
      </c>
      <c r="AB17" s="34">
        <v>70.88</v>
      </c>
      <c r="AC17" s="35">
        <v>69</v>
      </c>
      <c r="AD17" s="30">
        <v>42</v>
      </c>
      <c r="AE17" s="37">
        <v>60</v>
      </c>
      <c r="AF17" s="37">
        <v>48</v>
      </c>
      <c r="AG17" s="38">
        <v>64</v>
      </c>
      <c r="AH17" s="30">
        <v>41</v>
      </c>
      <c r="AI17" s="34">
        <v>46</v>
      </c>
      <c r="AJ17" s="34">
        <v>56</v>
      </c>
      <c r="AK17" s="35">
        <v>57</v>
      </c>
      <c r="AL17" s="30">
        <v>13</v>
      </c>
      <c r="AM17" s="34">
        <v>7</v>
      </c>
      <c r="AN17" s="34">
        <v>74</v>
      </c>
      <c r="AO17" s="35">
        <v>68</v>
      </c>
      <c r="AP17" s="34">
        <v>13</v>
      </c>
      <c r="AQ17" s="36">
        <v>2</v>
      </c>
      <c r="AR17" s="36">
        <v>43</v>
      </c>
      <c r="AS17" s="36">
        <v>35</v>
      </c>
      <c r="AT17" s="30">
        <v>9</v>
      </c>
      <c r="AU17" s="34">
        <v>9</v>
      </c>
      <c r="AV17" s="34">
        <v>2</v>
      </c>
      <c r="AW17" s="35">
        <v>5</v>
      </c>
      <c r="AY17" s="6"/>
      <c r="AZ17" s="6"/>
      <c r="BA17" s="6"/>
      <c r="BB17" s="6"/>
      <c r="BC17" s="6"/>
      <c r="BD17" s="6"/>
      <c r="BE17" s="6"/>
    </row>
    <row r="18" spans="1:57" x14ac:dyDescent="0.25">
      <c r="A18" s="20">
        <v>2</v>
      </c>
      <c r="B18" s="31">
        <v>40.96</v>
      </c>
      <c r="C18" s="37">
        <v>59.6</v>
      </c>
      <c r="D18" s="37">
        <v>66.040000000000006</v>
      </c>
      <c r="E18" s="38">
        <v>83.08</v>
      </c>
      <c r="F18" s="31">
        <v>27</v>
      </c>
      <c r="G18" s="37">
        <v>24.5</v>
      </c>
      <c r="H18" s="37">
        <v>54.08</v>
      </c>
      <c r="I18" s="38">
        <v>60.3</v>
      </c>
      <c r="J18" s="31">
        <v>20.04</v>
      </c>
      <c r="K18" s="37">
        <v>19.3</v>
      </c>
      <c r="L18" s="37">
        <v>52.6</v>
      </c>
      <c r="M18" s="38">
        <v>45.52</v>
      </c>
      <c r="N18" s="31">
        <v>13.54</v>
      </c>
      <c r="O18" s="37">
        <v>39.200000000000003</v>
      </c>
      <c r="P18" s="37">
        <v>34.159999999999997</v>
      </c>
      <c r="Q18" s="38">
        <v>36.56</v>
      </c>
      <c r="R18" s="31">
        <v>4</v>
      </c>
      <c r="S18" s="37">
        <v>10.9</v>
      </c>
      <c r="T18" s="37">
        <v>9</v>
      </c>
      <c r="U18" s="38">
        <v>10.220000000000001</v>
      </c>
      <c r="V18" s="31">
        <v>16.100000000000001</v>
      </c>
      <c r="W18" s="37">
        <v>5.12</v>
      </c>
      <c r="X18" s="37">
        <v>2.36</v>
      </c>
      <c r="Y18" s="38">
        <v>5.2</v>
      </c>
      <c r="Z18" s="31">
        <v>26.62</v>
      </c>
      <c r="AA18" s="37">
        <v>66.8</v>
      </c>
      <c r="AB18" s="37">
        <v>82.88</v>
      </c>
      <c r="AC18" s="38">
        <v>76.28</v>
      </c>
      <c r="AD18" s="31">
        <v>42</v>
      </c>
      <c r="AE18" s="37">
        <v>60.88</v>
      </c>
      <c r="AF18" s="37">
        <v>51.42</v>
      </c>
      <c r="AG18" s="38">
        <v>70.5</v>
      </c>
      <c r="AH18" s="31">
        <v>46.1</v>
      </c>
      <c r="AI18" s="37">
        <v>48.8</v>
      </c>
      <c r="AJ18" s="37">
        <v>60.56</v>
      </c>
      <c r="AK18" s="38">
        <v>62.4</v>
      </c>
      <c r="AL18" s="31">
        <v>20.28</v>
      </c>
      <c r="AM18" s="37">
        <v>13.12</v>
      </c>
      <c r="AN18" s="37">
        <v>75.86</v>
      </c>
      <c r="AO18" s="38">
        <v>68.88</v>
      </c>
      <c r="AP18" s="36">
        <v>13.84</v>
      </c>
      <c r="AQ18" s="36">
        <v>3.32</v>
      </c>
      <c r="AR18" s="36">
        <v>43</v>
      </c>
      <c r="AS18" s="36">
        <v>35</v>
      </c>
      <c r="AT18" s="31">
        <v>10.199999999999999</v>
      </c>
      <c r="AU18" s="37">
        <v>9.5399999999999991</v>
      </c>
      <c r="AV18" s="37">
        <v>4</v>
      </c>
      <c r="AW18" s="38">
        <v>5.78</v>
      </c>
      <c r="AY18" s="6"/>
      <c r="AZ18" s="6"/>
      <c r="BA18" s="6"/>
      <c r="BB18" s="6"/>
      <c r="BC18" s="6"/>
      <c r="BD18" s="6"/>
      <c r="BE18" s="6"/>
    </row>
    <row r="19" spans="1:57" x14ac:dyDescent="0.25">
      <c r="A19" s="20">
        <v>5</v>
      </c>
      <c r="B19" s="31">
        <v>66</v>
      </c>
      <c r="C19" s="37">
        <v>74.400000000000006</v>
      </c>
      <c r="D19" s="37">
        <v>80.7</v>
      </c>
      <c r="E19" s="38">
        <v>90.3</v>
      </c>
      <c r="F19" s="31">
        <v>42</v>
      </c>
      <c r="G19" s="37">
        <v>52</v>
      </c>
      <c r="H19" s="37">
        <v>91.4</v>
      </c>
      <c r="I19" s="38">
        <v>84.5</v>
      </c>
      <c r="J19" s="31">
        <v>37.9</v>
      </c>
      <c r="K19" s="37">
        <v>39</v>
      </c>
      <c r="L19" s="37">
        <v>56</v>
      </c>
      <c r="M19" s="38">
        <v>63.4</v>
      </c>
      <c r="N19" s="31">
        <v>33.200000000000003</v>
      </c>
      <c r="O19" s="37">
        <v>47</v>
      </c>
      <c r="P19" s="37">
        <v>43.9</v>
      </c>
      <c r="Q19" s="38">
        <v>48.4</v>
      </c>
      <c r="R19" s="31">
        <v>11.75</v>
      </c>
      <c r="S19" s="37">
        <v>19.75</v>
      </c>
      <c r="T19" s="37">
        <v>10.6</v>
      </c>
      <c r="U19" s="38">
        <v>30.9</v>
      </c>
      <c r="V19" s="31">
        <v>17</v>
      </c>
      <c r="W19" s="37">
        <v>11.6</v>
      </c>
      <c r="X19" s="37">
        <v>9.9499999999999993</v>
      </c>
      <c r="Y19" s="38">
        <v>10</v>
      </c>
      <c r="Z19" s="31">
        <v>56.05</v>
      </c>
      <c r="AA19" s="37">
        <v>85.5</v>
      </c>
      <c r="AB19" s="37">
        <v>97.9</v>
      </c>
      <c r="AC19" s="38">
        <v>99.2</v>
      </c>
      <c r="AD19" s="31">
        <v>51</v>
      </c>
      <c r="AE19" s="37">
        <v>74.25</v>
      </c>
      <c r="AF19" s="37">
        <v>88.85</v>
      </c>
      <c r="AG19" s="38">
        <v>87.75</v>
      </c>
      <c r="AH19" s="31">
        <v>68.8</v>
      </c>
      <c r="AI19" s="37">
        <v>65.5</v>
      </c>
      <c r="AJ19" s="37">
        <v>77.349999999999994</v>
      </c>
      <c r="AK19" s="38">
        <v>88</v>
      </c>
      <c r="AL19" s="31">
        <v>40.200000000000003</v>
      </c>
      <c r="AM19" s="37">
        <v>57.05</v>
      </c>
      <c r="AN19" s="37">
        <v>82.05</v>
      </c>
      <c r="AO19" s="38">
        <v>83.8</v>
      </c>
      <c r="AP19" s="36">
        <v>28.95</v>
      </c>
      <c r="AQ19" s="36">
        <v>21.8</v>
      </c>
      <c r="AR19" s="36">
        <v>46.4</v>
      </c>
      <c r="AS19" s="36">
        <v>52</v>
      </c>
      <c r="AT19" s="31">
        <v>15.6</v>
      </c>
      <c r="AU19" s="37">
        <v>14.85</v>
      </c>
      <c r="AV19" s="37">
        <v>29.5</v>
      </c>
      <c r="AW19" s="38">
        <v>19.95</v>
      </c>
      <c r="AY19" s="6"/>
      <c r="AZ19" s="6"/>
      <c r="BA19" s="6"/>
      <c r="BB19" s="6"/>
      <c r="BC19" s="6"/>
      <c r="BD19" s="6"/>
      <c r="BE19" s="6"/>
    </row>
    <row r="20" spans="1:57" x14ac:dyDescent="0.25">
      <c r="A20" s="20">
        <v>10</v>
      </c>
      <c r="B20" s="31">
        <v>72.599999999999994</v>
      </c>
      <c r="C20" s="37">
        <v>84.2</v>
      </c>
      <c r="D20" s="37">
        <v>96</v>
      </c>
      <c r="E20" s="38">
        <v>109.4</v>
      </c>
      <c r="F20" s="31">
        <v>59.5</v>
      </c>
      <c r="G20" s="37">
        <v>65</v>
      </c>
      <c r="H20" s="37">
        <v>93.8</v>
      </c>
      <c r="I20" s="38">
        <v>90</v>
      </c>
      <c r="J20" s="31">
        <v>50.2</v>
      </c>
      <c r="K20" s="37">
        <v>52</v>
      </c>
      <c r="L20" s="37">
        <v>67</v>
      </c>
      <c r="M20" s="38">
        <v>76.2</v>
      </c>
      <c r="N20" s="31">
        <v>45.2</v>
      </c>
      <c r="O20" s="37">
        <v>54</v>
      </c>
      <c r="P20" s="37">
        <v>61.3</v>
      </c>
      <c r="Q20" s="38">
        <v>59.8</v>
      </c>
      <c r="R20" s="31">
        <v>19.5</v>
      </c>
      <c r="S20" s="37">
        <v>28.5</v>
      </c>
      <c r="T20" s="37">
        <v>21.8</v>
      </c>
      <c r="U20" s="38">
        <v>50.6</v>
      </c>
      <c r="V20" s="31">
        <v>18</v>
      </c>
      <c r="W20" s="37">
        <v>25.2</v>
      </c>
      <c r="X20" s="37">
        <v>19.600000000000001</v>
      </c>
      <c r="Y20" s="38">
        <v>21</v>
      </c>
      <c r="Z20" s="31">
        <v>70.3</v>
      </c>
      <c r="AA20" s="37">
        <v>93.5</v>
      </c>
      <c r="AB20" s="37">
        <v>106.9</v>
      </c>
      <c r="AC20" s="38">
        <v>112.6</v>
      </c>
      <c r="AD20" s="31">
        <v>67.400000000000006</v>
      </c>
      <c r="AE20" s="37">
        <v>82.3</v>
      </c>
      <c r="AF20" s="37">
        <v>96.8</v>
      </c>
      <c r="AG20" s="38">
        <v>102.5</v>
      </c>
      <c r="AH20" s="31">
        <v>76.400000000000006</v>
      </c>
      <c r="AI20" s="37">
        <v>75</v>
      </c>
      <c r="AJ20" s="37">
        <v>92.5</v>
      </c>
      <c r="AK20" s="38">
        <v>95</v>
      </c>
      <c r="AL20" s="31">
        <v>48.2</v>
      </c>
      <c r="AM20" s="37">
        <v>73.400000000000006</v>
      </c>
      <c r="AN20" s="37">
        <v>84.2</v>
      </c>
      <c r="AO20" s="38">
        <v>93.8</v>
      </c>
      <c r="AP20" s="36">
        <v>43.6</v>
      </c>
      <c r="AQ20" s="36">
        <v>33.6</v>
      </c>
      <c r="AR20" s="36">
        <v>54</v>
      </c>
      <c r="AS20" s="36">
        <v>63</v>
      </c>
      <c r="AT20" s="31">
        <v>23.8</v>
      </c>
      <c r="AU20" s="37">
        <v>22.9</v>
      </c>
      <c r="AV20" s="37">
        <v>40</v>
      </c>
      <c r="AW20" s="38">
        <v>30.2</v>
      </c>
      <c r="AY20" s="6"/>
      <c r="AZ20" s="6"/>
      <c r="BA20" s="6"/>
      <c r="BB20" s="6"/>
      <c r="BC20" s="6"/>
      <c r="BD20" s="6"/>
      <c r="BE20" s="6"/>
    </row>
    <row r="21" spans="1:57" x14ac:dyDescent="0.25">
      <c r="A21" s="20">
        <v>25</v>
      </c>
      <c r="B21" s="31">
        <v>94</v>
      </c>
      <c r="C21" s="37">
        <v>103</v>
      </c>
      <c r="D21" s="37">
        <v>107</v>
      </c>
      <c r="E21" s="38">
        <v>114</v>
      </c>
      <c r="F21" s="31">
        <v>78</v>
      </c>
      <c r="G21" s="37">
        <v>85.5</v>
      </c>
      <c r="H21" s="37">
        <v>101</v>
      </c>
      <c r="I21" s="38">
        <v>103</v>
      </c>
      <c r="J21" s="31">
        <v>73</v>
      </c>
      <c r="K21" s="37">
        <v>76.25</v>
      </c>
      <c r="L21" s="37">
        <v>80</v>
      </c>
      <c r="M21" s="38">
        <v>95</v>
      </c>
      <c r="N21" s="31">
        <v>57.25</v>
      </c>
      <c r="O21" s="37">
        <v>74</v>
      </c>
      <c r="P21" s="37">
        <v>77</v>
      </c>
      <c r="Q21" s="38">
        <v>89.5</v>
      </c>
      <c r="R21" s="31">
        <v>36.25</v>
      </c>
      <c r="S21" s="37">
        <v>47</v>
      </c>
      <c r="T21" s="37">
        <v>45</v>
      </c>
      <c r="U21" s="38">
        <v>69.75</v>
      </c>
      <c r="V21" s="31">
        <v>28.5</v>
      </c>
      <c r="W21" s="37">
        <v>38</v>
      </c>
      <c r="X21" s="37">
        <v>46.25</v>
      </c>
      <c r="Y21" s="38">
        <v>52</v>
      </c>
      <c r="Z21" s="31">
        <v>93.75</v>
      </c>
      <c r="AA21" s="37">
        <v>106</v>
      </c>
      <c r="AB21" s="37">
        <v>116</v>
      </c>
      <c r="AC21" s="38">
        <v>122</v>
      </c>
      <c r="AD21" s="31">
        <v>97</v>
      </c>
      <c r="AE21" s="37">
        <v>95.5</v>
      </c>
      <c r="AF21" s="37">
        <v>106</v>
      </c>
      <c r="AG21" s="38">
        <v>116</v>
      </c>
      <c r="AH21" s="31">
        <v>92</v>
      </c>
      <c r="AI21" s="37">
        <v>97.5</v>
      </c>
      <c r="AJ21" s="37">
        <v>106.25</v>
      </c>
      <c r="AK21" s="38">
        <v>109</v>
      </c>
      <c r="AL21" s="31">
        <v>66</v>
      </c>
      <c r="AM21" s="37">
        <v>89</v>
      </c>
      <c r="AN21" s="37">
        <v>102.5</v>
      </c>
      <c r="AO21" s="38">
        <v>108</v>
      </c>
      <c r="AP21" s="36">
        <v>57.25</v>
      </c>
      <c r="AQ21" s="36">
        <v>49</v>
      </c>
      <c r="AR21" s="36">
        <v>75</v>
      </c>
      <c r="AS21" s="36">
        <v>85.5</v>
      </c>
      <c r="AT21" s="31">
        <v>46</v>
      </c>
      <c r="AU21" s="37">
        <v>38.75</v>
      </c>
      <c r="AV21" s="37">
        <v>65.75</v>
      </c>
      <c r="AW21" s="38">
        <v>61.75</v>
      </c>
      <c r="AY21" s="6"/>
      <c r="AZ21" s="6"/>
      <c r="BA21" s="6"/>
      <c r="BB21" s="6"/>
      <c r="BC21" s="6"/>
      <c r="BD21" s="6"/>
      <c r="BE21" s="6"/>
    </row>
    <row r="22" spans="1:57" x14ac:dyDescent="0.25">
      <c r="A22" s="20">
        <v>50</v>
      </c>
      <c r="B22" s="31">
        <v>110</v>
      </c>
      <c r="C22" s="37">
        <v>116</v>
      </c>
      <c r="D22" s="37">
        <v>122</v>
      </c>
      <c r="E22" s="38">
        <v>125</v>
      </c>
      <c r="F22" s="31">
        <v>104</v>
      </c>
      <c r="G22" s="37">
        <v>108.5</v>
      </c>
      <c r="H22" s="37">
        <v>118</v>
      </c>
      <c r="I22" s="38">
        <v>119.5</v>
      </c>
      <c r="J22" s="31">
        <v>99</v>
      </c>
      <c r="K22" s="37">
        <v>94</v>
      </c>
      <c r="L22" s="37">
        <v>105</v>
      </c>
      <c r="M22" s="38">
        <v>116</v>
      </c>
      <c r="N22" s="31">
        <v>78.5</v>
      </c>
      <c r="O22" s="37">
        <v>92</v>
      </c>
      <c r="P22" s="37">
        <v>97</v>
      </c>
      <c r="Q22" s="38">
        <v>108</v>
      </c>
      <c r="R22" s="31">
        <v>63.5</v>
      </c>
      <c r="S22" s="37">
        <v>80</v>
      </c>
      <c r="T22" s="37">
        <v>84</v>
      </c>
      <c r="U22" s="38">
        <v>94</v>
      </c>
      <c r="V22" s="31">
        <v>51</v>
      </c>
      <c r="W22" s="37">
        <v>61</v>
      </c>
      <c r="X22" s="37">
        <v>70</v>
      </c>
      <c r="Y22" s="38">
        <v>71</v>
      </c>
      <c r="Z22" s="31">
        <v>111.5</v>
      </c>
      <c r="AA22" s="37">
        <v>121</v>
      </c>
      <c r="AB22" s="37">
        <v>126</v>
      </c>
      <c r="AC22" s="38">
        <v>130</v>
      </c>
      <c r="AD22" s="31">
        <v>108</v>
      </c>
      <c r="AE22" s="37">
        <v>113</v>
      </c>
      <c r="AF22" s="37">
        <v>121</v>
      </c>
      <c r="AG22" s="38">
        <v>125</v>
      </c>
      <c r="AH22" s="31">
        <v>106.5</v>
      </c>
      <c r="AI22" s="37">
        <v>115</v>
      </c>
      <c r="AJ22" s="37">
        <v>117</v>
      </c>
      <c r="AK22" s="38">
        <v>119</v>
      </c>
      <c r="AL22" s="31">
        <v>89</v>
      </c>
      <c r="AM22" s="37">
        <v>112</v>
      </c>
      <c r="AN22" s="37">
        <v>115.5</v>
      </c>
      <c r="AO22" s="38">
        <v>122</v>
      </c>
      <c r="AP22" s="36">
        <v>80.5</v>
      </c>
      <c r="AQ22" s="36">
        <v>81</v>
      </c>
      <c r="AR22" s="36">
        <v>91.5</v>
      </c>
      <c r="AS22" s="36">
        <v>105</v>
      </c>
      <c r="AT22" s="31">
        <v>66</v>
      </c>
      <c r="AU22" s="37">
        <v>61.5</v>
      </c>
      <c r="AV22" s="37">
        <v>82.5</v>
      </c>
      <c r="AW22" s="38">
        <v>94</v>
      </c>
      <c r="AY22" s="6"/>
      <c r="AZ22" s="6"/>
      <c r="BA22" s="6"/>
      <c r="BB22" s="6"/>
      <c r="BC22" s="6"/>
      <c r="BD22" s="6"/>
      <c r="BE22" s="6"/>
    </row>
    <row r="23" spans="1:57" x14ac:dyDescent="0.25">
      <c r="A23" s="20">
        <v>75</v>
      </c>
      <c r="B23" s="31">
        <v>121.5</v>
      </c>
      <c r="C23" s="37">
        <v>126</v>
      </c>
      <c r="D23" s="37">
        <v>132</v>
      </c>
      <c r="E23" s="38">
        <v>134</v>
      </c>
      <c r="F23" s="31">
        <v>113.75</v>
      </c>
      <c r="G23" s="37">
        <v>123</v>
      </c>
      <c r="H23" s="37">
        <v>128</v>
      </c>
      <c r="I23" s="38">
        <v>128.75</v>
      </c>
      <c r="J23" s="31">
        <v>112</v>
      </c>
      <c r="K23" s="37">
        <v>108.75</v>
      </c>
      <c r="L23" s="37">
        <v>125</v>
      </c>
      <c r="M23" s="38">
        <v>126</v>
      </c>
      <c r="N23" s="31">
        <v>94</v>
      </c>
      <c r="O23" s="37">
        <v>109</v>
      </c>
      <c r="P23" s="37">
        <v>115</v>
      </c>
      <c r="Q23" s="38">
        <v>123.5</v>
      </c>
      <c r="R23" s="31">
        <v>90.5</v>
      </c>
      <c r="S23" s="37">
        <v>91.5</v>
      </c>
      <c r="T23" s="37">
        <v>107</v>
      </c>
      <c r="U23" s="38">
        <v>109.25</v>
      </c>
      <c r="V23" s="31">
        <v>76</v>
      </c>
      <c r="W23" s="37">
        <v>91</v>
      </c>
      <c r="X23" s="37">
        <v>89.75</v>
      </c>
      <c r="Y23" s="38">
        <v>112</v>
      </c>
      <c r="Z23" s="31">
        <v>125.25</v>
      </c>
      <c r="AA23" s="37">
        <v>131</v>
      </c>
      <c r="AB23" s="37">
        <v>132</v>
      </c>
      <c r="AC23" s="38">
        <v>137</v>
      </c>
      <c r="AD23" s="31">
        <v>122.75</v>
      </c>
      <c r="AE23" s="37">
        <v>125.75</v>
      </c>
      <c r="AF23" s="37">
        <v>134.5</v>
      </c>
      <c r="AG23" s="38">
        <v>131.25</v>
      </c>
      <c r="AH23" s="31">
        <v>121</v>
      </c>
      <c r="AI23" s="37">
        <v>124.5</v>
      </c>
      <c r="AJ23" s="37">
        <v>127.75</v>
      </c>
      <c r="AK23" s="38">
        <v>131</v>
      </c>
      <c r="AL23" s="31">
        <v>111</v>
      </c>
      <c r="AM23" s="37">
        <v>123.25</v>
      </c>
      <c r="AN23" s="37">
        <v>124.75</v>
      </c>
      <c r="AO23" s="38">
        <v>130</v>
      </c>
      <c r="AP23" s="36">
        <v>102.75</v>
      </c>
      <c r="AQ23" s="36">
        <v>108</v>
      </c>
      <c r="AR23" s="36">
        <v>109.5</v>
      </c>
      <c r="AS23" s="42">
        <v>124</v>
      </c>
      <c r="AT23" s="31">
        <v>87.5</v>
      </c>
      <c r="AU23" s="37">
        <v>90</v>
      </c>
      <c r="AV23" s="37">
        <v>105</v>
      </c>
      <c r="AW23" s="38">
        <v>113</v>
      </c>
      <c r="AY23" s="6"/>
      <c r="AZ23" s="6"/>
      <c r="BA23" s="6"/>
      <c r="BB23" s="6"/>
      <c r="BC23" s="6"/>
      <c r="BD23" s="6"/>
      <c r="BE23" s="6"/>
    </row>
    <row r="24" spans="1:57" x14ac:dyDescent="0.25">
      <c r="A24" s="20">
        <v>90</v>
      </c>
      <c r="B24" s="31">
        <v>130</v>
      </c>
      <c r="C24" s="37">
        <v>134</v>
      </c>
      <c r="D24" s="37">
        <v>135.19999999999999</v>
      </c>
      <c r="E24" s="38">
        <v>139.6</v>
      </c>
      <c r="F24" s="31">
        <v>124.5</v>
      </c>
      <c r="G24" s="37">
        <v>132</v>
      </c>
      <c r="H24" s="37">
        <v>134.4</v>
      </c>
      <c r="I24" s="38">
        <v>135</v>
      </c>
      <c r="J24" s="31">
        <v>126</v>
      </c>
      <c r="K24" s="37">
        <v>129</v>
      </c>
      <c r="L24" s="37">
        <v>130</v>
      </c>
      <c r="M24" s="38">
        <v>133</v>
      </c>
      <c r="N24" s="31">
        <v>116.3</v>
      </c>
      <c r="O24" s="37">
        <v>123</v>
      </c>
      <c r="P24" s="37">
        <v>126</v>
      </c>
      <c r="Q24" s="38">
        <v>131</v>
      </c>
      <c r="R24" s="31">
        <v>113</v>
      </c>
      <c r="S24" s="37">
        <v>108.1</v>
      </c>
      <c r="T24" s="37">
        <v>121.6</v>
      </c>
      <c r="U24" s="38">
        <v>128.1</v>
      </c>
      <c r="V24" s="31">
        <v>110.5</v>
      </c>
      <c r="W24" s="37">
        <v>106</v>
      </c>
      <c r="X24" s="37">
        <v>103.7</v>
      </c>
      <c r="Y24" s="38">
        <v>127</v>
      </c>
      <c r="Z24" s="31">
        <v>134</v>
      </c>
      <c r="AA24" s="37">
        <v>136</v>
      </c>
      <c r="AB24" s="37">
        <v>138</v>
      </c>
      <c r="AC24" s="38">
        <v>140</v>
      </c>
      <c r="AD24" s="31">
        <v>127.3</v>
      </c>
      <c r="AE24" s="37">
        <v>129.9</v>
      </c>
      <c r="AF24" s="37">
        <v>138</v>
      </c>
      <c r="AG24" s="38">
        <v>135.5</v>
      </c>
      <c r="AH24" s="31">
        <v>129.30000000000001</v>
      </c>
      <c r="AI24" s="37">
        <v>131</v>
      </c>
      <c r="AJ24" s="37">
        <v>133</v>
      </c>
      <c r="AK24" s="38">
        <v>138</v>
      </c>
      <c r="AL24" s="31">
        <v>124.6</v>
      </c>
      <c r="AM24" s="37">
        <v>130.6</v>
      </c>
      <c r="AN24" s="37">
        <v>130</v>
      </c>
      <c r="AO24" s="38">
        <v>135</v>
      </c>
      <c r="AP24" s="36">
        <v>120.7</v>
      </c>
      <c r="AQ24" s="36">
        <v>116.8</v>
      </c>
      <c r="AR24" s="36">
        <v>120.3</v>
      </c>
      <c r="AS24" s="36">
        <v>130</v>
      </c>
      <c r="AT24" s="31">
        <v>116.8</v>
      </c>
      <c r="AU24" s="37">
        <v>104.5</v>
      </c>
      <c r="AV24" s="37">
        <v>125.5</v>
      </c>
      <c r="AW24" s="38">
        <v>124.5</v>
      </c>
      <c r="AY24" s="6"/>
      <c r="AZ24" s="6"/>
      <c r="BA24" s="6"/>
      <c r="BB24" s="6"/>
      <c r="BC24" s="6"/>
      <c r="BD24" s="6"/>
      <c r="BE24" s="6"/>
    </row>
    <row r="25" spans="1:57" x14ac:dyDescent="0.25">
      <c r="A25" s="20">
        <v>95</v>
      </c>
      <c r="B25" s="31">
        <v>131.69999999999999</v>
      </c>
      <c r="C25" s="37">
        <v>137</v>
      </c>
      <c r="D25" s="37">
        <v>138</v>
      </c>
      <c r="E25" s="38">
        <v>142</v>
      </c>
      <c r="F25" s="31">
        <v>127.5</v>
      </c>
      <c r="G25" s="37">
        <v>133.25</v>
      </c>
      <c r="H25" s="37">
        <v>136.4</v>
      </c>
      <c r="I25" s="38">
        <v>139.25</v>
      </c>
      <c r="J25" s="31">
        <v>128.9</v>
      </c>
      <c r="K25" s="37">
        <v>133.25</v>
      </c>
      <c r="L25" s="37">
        <v>133</v>
      </c>
      <c r="M25" s="38">
        <v>135.19999999999999</v>
      </c>
      <c r="N25" s="31">
        <v>121.2</v>
      </c>
      <c r="O25" s="37">
        <v>126</v>
      </c>
      <c r="P25" s="37">
        <v>133.69999999999999</v>
      </c>
      <c r="Q25" s="38">
        <v>133</v>
      </c>
      <c r="R25" s="31">
        <v>134</v>
      </c>
      <c r="S25" s="37">
        <v>112.25</v>
      </c>
      <c r="T25" s="37">
        <v>137</v>
      </c>
      <c r="U25" s="38">
        <v>132</v>
      </c>
      <c r="V25" s="31">
        <v>123.5</v>
      </c>
      <c r="W25" s="37">
        <v>115.2</v>
      </c>
      <c r="X25" s="37">
        <v>115.05</v>
      </c>
      <c r="Y25" s="38">
        <v>130</v>
      </c>
      <c r="Z25" s="31">
        <v>135.85</v>
      </c>
      <c r="AA25" s="37">
        <v>139.25</v>
      </c>
      <c r="AB25" s="37">
        <v>139.55000000000001</v>
      </c>
      <c r="AC25" s="38">
        <v>141</v>
      </c>
      <c r="AD25" s="31">
        <v>130</v>
      </c>
      <c r="AE25" s="37">
        <v>131.94999999999999</v>
      </c>
      <c r="AF25" s="37">
        <v>139.05000000000001</v>
      </c>
      <c r="AG25" s="38">
        <v>141.5</v>
      </c>
      <c r="AH25" s="31">
        <v>132.6</v>
      </c>
      <c r="AI25" s="37">
        <v>135.5</v>
      </c>
      <c r="AJ25" s="37">
        <v>134</v>
      </c>
      <c r="AK25" s="38">
        <v>142</v>
      </c>
      <c r="AL25" s="31">
        <v>129.4</v>
      </c>
      <c r="AM25" s="37">
        <v>136.30000000000001</v>
      </c>
      <c r="AN25" s="37">
        <v>133.94999999999999</v>
      </c>
      <c r="AO25" s="38">
        <v>137.30000000000001</v>
      </c>
      <c r="AP25" s="36">
        <v>126.35</v>
      </c>
      <c r="AQ25" s="36">
        <v>121.2</v>
      </c>
      <c r="AR25" s="36">
        <v>130</v>
      </c>
      <c r="AS25" s="36">
        <v>133</v>
      </c>
      <c r="AT25" s="31">
        <v>124.6</v>
      </c>
      <c r="AU25" s="37">
        <v>118.05</v>
      </c>
      <c r="AV25" s="37">
        <v>128.75</v>
      </c>
      <c r="AW25" s="38">
        <v>131.69999999999999</v>
      </c>
      <c r="AY25" s="6"/>
      <c r="AZ25" s="6"/>
      <c r="BA25" s="6"/>
      <c r="BB25" s="6"/>
      <c r="BC25" s="6"/>
      <c r="BD25" s="6"/>
      <c r="BE25" s="6"/>
    </row>
    <row r="26" spans="1:57" x14ac:dyDescent="0.25">
      <c r="A26" s="20">
        <v>97</v>
      </c>
      <c r="B26" s="31">
        <v>134.82</v>
      </c>
      <c r="C26" s="37">
        <v>137.04</v>
      </c>
      <c r="D26" s="37">
        <v>140.46</v>
      </c>
      <c r="E26" s="38">
        <v>142</v>
      </c>
      <c r="F26" s="31">
        <v>129.94999999999999</v>
      </c>
      <c r="G26" s="37">
        <v>137</v>
      </c>
      <c r="H26" s="37">
        <v>140</v>
      </c>
      <c r="I26" s="38">
        <v>140.1</v>
      </c>
      <c r="J26" s="31">
        <v>131</v>
      </c>
      <c r="K26" s="37">
        <v>134.05000000000001</v>
      </c>
      <c r="L26" s="37">
        <v>138.80000000000001</v>
      </c>
      <c r="M26" s="38">
        <v>136.72</v>
      </c>
      <c r="N26" s="31">
        <v>128.29</v>
      </c>
      <c r="O26" s="37">
        <v>128.80000000000001</v>
      </c>
      <c r="P26" s="37">
        <v>137.21</v>
      </c>
      <c r="Q26" s="38">
        <v>134.72</v>
      </c>
      <c r="R26" s="31">
        <v>135.30000000000001</v>
      </c>
      <c r="S26" s="37">
        <v>119.53</v>
      </c>
      <c r="T26" s="37">
        <v>137</v>
      </c>
      <c r="U26" s="38">
        <v>132.94</v>
      </c>
      <c r="V26" s="31">
        <v>126.75</v>
      </c>
      <c r="W26" s="37">
        <v>118.76</v>
      </c>
      <c r="X26" s="37">
        <v>119.05</v>
      </c>
      <c r="Y26" s="38">
        <v>136.6</v>
      </c>
      <c r="Z26" s="31">
        <v>140</v>
      </c>
      <c r="AA26" s="37">
        <v>140</v>
      </c>
      <c r="AB26" s="37">
        <v>140</v>
      </c>
      <c r="AC26" s="38">
        <v>141.72</v>
      </c>
      <c r="AD26" s="31">
        <v>130</v>
      </c>
      <c r="AE26" s="37">
        <v>135.19</v>
      </c>
      <c r="AF26" s="37">
        <v>140</v>
      </c>
      <c r="AG26" s="38">
        <v>143</v>
      </c>
      <c r="AH26" s="31">
        <v>135.97999999999999</v>
      </c>
      <c r="AI26" s="37">
        <v>136</v>
      </c>
      <c r="AJ26" s="37">
        <v>134.93</v>
      </c>
      <c r="AK26" s="38">
        <v>142.4</v>
      </c>
      <c r="AL26" s="31">
        <v>131.08000000000001</v>
      </c>
      <c r="AM26" s="37">
        <v>138.97999999999999</v>
      </c>
      <c r="AN26" s="37">
        <v>134.57</v>
      </c>
      <c r="AO26" s="38">
        <v>139.36000000000001</v>
      </c>
      <c r="AP26" s="36">
        <v>127.41</v>
      </c>
      <c r="AQ26" s="36">
        <v>123.6</v>
      </c>
      <c r="AR26" s="36">
        <v>130.59</v>
      </c>
      <c r="AS26" s="36">
        <v>134</v>
      </c>
      <c r="AT26" s="31">
        <v>127.98</v>
      </c>
      <c r="AU26" s="37">
        <v>120.15</v>
      </c>
      <c r="AV26" s="37">
        <v>132.05000000000001</v>
      </c>
      <c r="AW26" s="38">
        <v>135.87</v>
      </c>
      <c r="AY26" s="6"/>
      <c r="AZ26" s="6"/>
      <c r="BA26" s="6"/>
      <c r="BB26" s="6"/>
      <c r="BC26" s="6"/>
      <c r="BD26" s="6"/>
      <c r="BE26" s="6"/>
    </row>
    <row r="27" spans="1:57" ht="15.75" thickBot="1" x14ac:dyDescent="0.3">
      <c r="A27" s="21">
        <v>99</v>
      </c>
      <c r="B27" s="39">
        <v>138.88</v>
      </c>
      <c r="C27" s="40">
        <v>141.36000000000001</v>
      </c>
      <c r="D27" s="40">
        <v>142.82</v>
      </c>
      <c r="E27" s="41">
        <v>142</v>
      </c>
      <c r="F27" s="39">
        <v>131</v>
      </c>
      <c r="G27" s="40">
        <v>138</v>
      </c>
      <c r="H27" s="40">
        <v>140</v>
      </c>
      <c r="I27" s="41">
        <v>142</v>
      </c>
      <c r="J27" s="39">
        <v>131</v>
      </c>
      <c r="K27" s="40">
        <v>135</v>
      </c>
      <c r="L27" s="40">
        <v>142</v>
      </c>
      <c r="M27" s="41">
        <v>137</v>
      </c>
      <c r="N27" s="39">
        <v>129</v>
      </c>
      <c r="O27" s="40">
        <v>136</v>
      </c>
      <c r="P27" s="40">
        <v>143</v>
      </c>
      <c r="Q27" s="41">
        <v>143</v>
      </c>
      <c r="R27" s="39">
        <v>136</v>
      </c>
      <c r="S27" s="40">
        <v>128</v>
      </c>
      <c r="T27" s="40">
        <v>137</v>
      </c>
      <c r="U27" s="41">
        <v>134</v>
      </c>
      <c r="V27" s="39">
        <v>130</v>
      </c>
      <c r="W27" s="40">
        <v>121</v>
      </c>
      <c r="X27" s="40">
        <v>122</v>
      </c>
      <c r="Y27" s="41">
        <v>139</v>
      </c>
      <c r="Z27" s="39">
        <v>140</v>
      </c>
      <c r="AA27" s="40">
        <v>142</v>
      </c>
      <c r="AB27" s="40">
        <v>142.53</v>
      </c>
      <c r="AC27" s="41">
        <v>143</v>
      </c>
      <c r="AD27" s="39">
        <v>130</v>
      </c>
      <c r="AE27" s="40">
        <v>141</v>
      </c>
      <c r="AF27" s="40">
        <v>140</v>
      </c>
      <c r="AG27" s="41">
        <v>144</v>
      </c>
      <c r="AH27" s="39">
        <v>137</v>
      </c>
      <c r="AI27" s="40">
        <v>138</v>
      </c>
      <c r="AJ27" s="40">
        <v>140</v>
      </c>
      <c r="AK27" s="41">
        <v>144</v>
      </c>
      <c r="AL27" s="39">
        <v>132</v>
      </c>
      <c r="AM27" s="40">
        <v>141</v>
      </c>
      <c r="AN27" s="40">
        <v>137</v>
      </c>
      <c r="AO27" s="41">
        <v>141</v>
      </c>
      <c r="AP27" s="40">
        <v>128</v>
      </c>
      <c r="AQ27" s="40">
        <v>127</v>
      </c>
      <c r="AR27" s="40">
        <v>131</v>
      </c>
      <c r="AS27" s="40">
        <v>135</v>
      </c>
      <c r="AT27" s="39">
        <v>134</v>
      </c>
      <c r="AU27" s="40">
        <v>124</v>
      </c>
      <c r="AV27" s="40">
        <v>134</v>
      </c>
      <c r="AW27" s="41">
        <v>140</v>
      </c>
      <c r="AY27" s="6"/>
      <c r="AZ27" s="6"/>
      <c r="BA27" s="6"/>
      <c r="BB27" s="6"/>
      <c r="BC27" s="6"/>
      <c r="BD27" s="6"/>
      <c r="BE27" s="6"/>
    </row>
    <row r="28" spans="1:57" x14ac:dyDescent="0.25">
      <c r="A28" s="13" t="s">
        <v>7</v>
      </c>
      <c r="B28" s="74" t="s">
        <v>50</v>
      </c>
      <c r="C28" s="78"/>
      <c r="D28" s="78"/>
      <c r="E28" s="75"/>
      <c r="F28" s="74" t="s">
        <v>55</v>
      </c>
      <c r="G28" s="78"/>
      <c r="H28" s="78"/>
      <c r="I28" s="75"/>
      <c r="J28" s="74" t="s">
        <v>56</v>
      </c>
      <c r="K28" s="78"/>
      <c r="L28" s="78"/>
      <c r="M28" s="75"/>
      <c r="N28" s="74" t="s">
        <v>57</v>
      </c>
      <c r="O28" s="78"/>
      <c r="P28" s="78"/>
      <c r="Q28" s="75"/>
      <c r="R28" s="74" t="s">
        <v>58</v>
      </c>
      <c r="S28" s="78"/>
      <c r="T28" s="78"/>
      <c r="U28" s="75"/>
      <c r="V28" s="74" t="s">
        <v>60</v>
      </c>
      <c r="W28" s="78"/>
      <c r="X28" s="78"/>
      <c r="Y28" s="75"/>
      <c r="Z28" s="74" t="s">
        <v>61</v>
      </c>
      <c r="AA28" s="78"/>
      <c r="AB28" s="78"/>
      <c r="AC28" s="75"/>
      <c r="AD28" s="74" t="s">
        <v>55</v>
      </c>
      <c r="AE28" s="78"/>
      <c r="AF28" s="78"/>
      <c r="AG28" s="75"/>
      <c r="AH28" s="74" t="s">
        <v>56</v>
      </c>
      <c r="AI28" s="78"/>
      <c r="AJ28" s="78"/>
      <c r="AK28" s="75"/>
      <c r="AL28" s="74" t="s">
        <v>57</v>
      </c>
      <c r="AM28" s="78"/>
      <c r="AN28" s="78"/>
      <c r="AO28" s="75"/>
      <c r="AP28" s="74" t="s">
        <v>58</v>
      </c>
      <c r="AQ28" s="78"/>
      <c r="AR28" s="78"/>
      <c r="AS28" s="75"/>
      <c r="AT28" s="74" t="s">
        <v>60</v>
      </c>
      <c r="AU28" s="78"/>
      <c r="AV28" s="78"/>
      <c r="AW28" s="75"/>
      <c r="AY28" s="6"/>
      <c r="AZ28" s="6"/>
      <c r="BA28" s="6"/>
      <c r="BB28" s="6"/>
      <c r="BC28" s="6"/>
      <c r="BD28" s="6"/>
      <c r="BE28" s="6"/>
    </row>
    <row r="29" spans="1:57" ht="15.75" thickBot="1" x14ac:dyDescent="0.3">
      <c r="A29" s="15" t="s">
        <v>49</v>
      </c>
      <c r="B29" s="4" t="s">
        <v>51</v>
      </c>
      <c r="C29" s="12" t="s">
        <v>52</v>
      </c>
      <c r="D29" s="12" t="s">
        <v>53</v>
      </c>
      <c r="E29" s="5" t="s">
        <v>54</v>
      </c>
      <c r="F29" s="4" t="s">
        <v>51</v>
      </c>
      <c r="G29" s="12" t="s">
        <v>52</v>
      </c>
      <c r="H29" s="12" t="s">
        <v>53</v>
      </c>
      <c r="I29" s="5" t="s">
        <v>54</v>
      </c>
      <c r="J29" s="4" t="s">
        <v>51</v>
      </c>
      <c r="K29" s="12" t="s">
        <v>52</v>
      </c>
      <c r="L29" s="12" t="s">
        <v>53</v>
      </c>
      <c r="M29" s="5" t="s">
        <v>54</v>
      </c>
      <c r="N29" s="4" t="s">
        <v>51</v>
      </c>
      <c r="O29" s="12" t="s">
        <v>52</v>
      </c>
      <c r="P29" s="12" t="s">
        <v>53</v>
      </c>
      <c r="Q29" s="5" t="s">
        <v>54</v>
      </c>
      <c r="R29" s="4" t="s">
        <v>51</v>
      </c>
      <c r="S29" s="12" t="s">
        <v>52</v>
      </c>
      <c r="T29" s="12" t="s">
        <v>53</v>
      </c>
      <c r="U29" s="5" t="s">
        <v>54</v>
      </c>
      <c r="V29" s="4" t="s">
        <v>51</v>
      </c>
      <c r="W29" s="12" t="s">
        <v>52</v>
      </c>
      <c r="X29" s="12" t="s">
        <v>53</v>
      </c>
      <c r="Y29" s="5" t="s">
        <v>54</v>
      </c>
      <c r="Z29" s="4" t="s">
        <v>51</v>
      </c>
      <c r="AA29" s="12" t="s">
        <v>52</v>
      </c>
      <c r="AB29" s="12" t="s">
        <v>53</v>
      </c>
      <c r="AC29" s="5" t="s">
        <v>54</v>
      </c>
      <c r="AD29" s="4" t="s">
        <v>51</v>
      </c>
      <c r="AE29" s="12" t="s">
        <v>52</v>
      </c>
      <c r="AF29" s="12" t="s">
        <v>53</v>
      </c>
      <c r="AG29" s="5" t="s">
        <v>54</v>
      </c>
      <c r="AH29" s="4" t="s">
        <v>51</v>
      </c>
      <c r="AI29" s="12" t="s">
        <v>52</v>
      </c>
      <c r="AJ29" s="12" t="s">
        <v>53</v>
      </c>
      <c r="AK29" s="5" t="s">
        <v>54</v>
      </c>
      <c r="AL29" s="4" t="s">
        <v>51</v>
      </c>
      <c r="AM29" s="12" t="s">
        <v>52</v>
      </c>
      <c r="AN29" s="12" t="s">
        <v>53</v>
      </c>
      <c r="AO29" s="5" t="s">
        <v>54</v>
      </c>
      <c r="AP29" s="4" t="s">
        <v>51</v>
      </c>
      <c r="AQ29" s="12" t="s">
        <v>52</v>
      </c>
      <c r="AR29" s="12" t="s">
        <v>53</v>
      </c>
      <c r="AS29" s="5" t="s">
        <v>54</v>
      </c>
      <c r="AT29" s="4" t="s">
        <v>51</v>
      </c>
      <c r="AU29" s="12" t="s">
        <v>52</v>
      </c>
      <c r="AV29" s="12" t="s">
        <v>53</v>
      </c>
      <c r="AW29" s="5" t="s">
        <v>54</v>
      </c>
      <c r="AY29" s="6"/>
      <c r="AZ29" s="6"/>
      <c r="BA29" s="6"/>
      <c r="BB29" s="6"/>
      <c r="BC29" s="6"/>
      <c r="BD29" s="6"/>
      <c r="BE29" s="6"/>
    </row>
    <row r="30" spans="1:57" x14ac:dyDescent="0.25">
      <c r="A30" s="19">
        <v>1</v>
      </c>
      <c r="B30" s="30">
        <v>0.06</v>
      </c>
      <c r="C30" s="34">
        <v>0</v>
      </c>
      <c r="D30" s="34">
        <v>0</v>
      </c>
      <c r="E30" s="35">
        <v>0</v>
      </c>
      <c r="F30" s="30">
        <v>1</v>
      </c>
      <c r="G30" s="34">
        <v>0</v>
      </c>
      <c r="H30" s="34">
        <v>0</v>
      </c>
      <c r="I30" s="35">
        <v>0</v>
      </c>
      <c r="J30" s="30">
        <v>1</v>
      </c>
      <c r="K30" s="34">
        <v>0</v>
      </c>
      <c r="L30" s="34">
        <v>0</v>
      </c>
      <c r="M30" s="35">
        <v>0</v>
      </c>
      <c r="N30" s="30">
        <v>3</v>
      </c>
      <c r="O30" s="34">
        <v>1</v>
      </c>
      <c r="P30" s="34">
        <v>0</v>
      </c>
      <c r="Q30" s="35">
        <v>0</v>
      </c>
      <c r="R30" s="30">
        <v>1</v>
      </c>
      <c r="S30" s="34">
        <v>1</v>
      </c>
      <c r="T30" s="34">
        <v>0</v>
      </c>
      <c r="U30" s="35">
        <v>2</v>
      </c>
      <c r="V30" s="30">
        <v>5</v>
      </c>
      <c r="W30" s="34">
        <v>2</v>
      </c>
      <c r="X30" s="34">
        <v>5</v>
      </c>
      <c r="Y30" s="35">
        <v>1</v>
      </c>
      <c r="Z30" s="30">
        <v>0</v>
      </c>
      <c r="AA30" s="34">
        <v>0</v>
      </c>
      <c r="AB30" s="34">
        <v>0</v>
      </c>
      <c r="AC30" s="35">
        <v>0</v>
      </c>
      <c r="AD30" s="30">
        <v>0</v>
      </c>
      <c r="AE30" s="37">
        <v>1</v>
      </c>
      <c r="AF30" s="37">
        <v>0</v>
      </c>
      <c r="AG30" s="38">
        <v>0</v>
      </c>
      <c r="AH30" s="30">
        <v>0</v>
      </c>
      <c r="AI30" s="34">
        <v>0</v>
      </c>
      <c r="AJ30" s="34">
        <v>0</v>
      </c>
      <c r="AK30" s="35">
        <v>0</v>
      </c>
      <c r="AL30" s="30">
        <v>2</v>
      </c>
      <c r="AM30" s="34">
        <v>0</v>
      </c>
      <c r="AN30" s="34">
        <v>1</v>
      </c>
      <c r="AO30" s="35">
        <v>0</v>
      </c>
      <c r="AP30" s="34">
        <v>1</v>
      </c>
      <c r="AQ30" s="36">
        <v>4</v>
      </c>
      <c r="AR30" s="36">
        <v>0</v>
      </c>
      <c r="AS30" s="36">
        <v>1</v>
      </c>
      <c r="AT30" s="30">
        <v>1</v>
      </c>
      <c r="AU30" s="34">
        <v>3</v>
      </c>
      <c r="AV30" s="34">
        <v>0</v>
      </c>
      <c r="AW30" s="35">
        <v>0</v>
      </c>
      <c r="AY30" s="6"/>
      <c r="AZ30" s="6"/>
      <c r="BA30" s="6"/>
      <c r="BB30" s="6"/>
      <c r="BC30" s="6"/>
      <c r="BD30" s="6"/>
      <c r="BE30" s="6"/>
    </row>
    <row r="31" spans="1:57" x14ac:dyDescent="0.25">
      <c r="A31" s="20">
        <v>2</v>
      </c>
      <c r="B31" s="31">
        <v>1.1200000000000001</v>
      </c>
      <c r="C31" s="37">
        <v>0</v>
      </c>
      <c r="D31" s="37">
        <v>0</v>
      </c>
      <c r="E31" s="38">
        <v>0</v>
      </c>
      <c r="F31" s="31">
        <v>1</v>
      </c>
      <c r="G31" s="37">
        <v>0</v>
      </c>
      <c r="H31" s="37">
        <v>0</v>
      </c>
      <c r="I31" s="38">
        <v>0</v>
      </c>
      <c r="J31" s="31">
        <v>1</v>
      </c>
      <c r="K31" s="37">
        <v>0</v>
      </c>
      <c r="L31" s="37">
        <v>0</v>
      </c>
      <c r="M31" s="38">
        <v>0.52</v>
      </c>
      <c r="N31" s="31">
        <v>3.14</v>
      </c>
      <c r="O31" s="37">
        <v>1.6</v>
      </c>
      <c r="P31" s="37">
        <v>0</v>
      </c>
      <c r="Q31" s="38">
        <v>0</v>
      </c>
      <c r="R31" s="31">
        <v>1</v>
      </c>
      <c r="S31" s="37">
        <v>1.54</v>
      </c>
      <c r="T31" s="37">
        <v>0</v>
      </c>
      <c r="U31" s="38">
        <v>2.02</v>
      </c>
      <c r="V31" s="31">
        <v>5</v>
      </c>
      <c r="W31" s="37">
        <v>2.04</v>
      </c>
      <c r="X31" s="37">
        <v>5.0599999999999996</v>
      </c>
      <c r="Y31" s="38">
        <v>1</v>
      </c>
      <c r="Z31" s="31">
        <v>0.26</v>
      </c>
      <c r="AA31" s="37">
        <v>0</v>
      </c>
      <c r="AB31" s="37">
        <v>0</v>
      </c>
      <c r="AC31" s="38">
        <v>0</v>
      </c>
      <c r="AD31" s="31">
        <v>0</v>
      </c>
      <c r="AE31" s="37">
        <v>1</v>
      </c>
      <c r="AF31" s="37">
        <v>0</v>
      </c>
      <c r="AG31" s="38">
        <v>0</v>
      </c>
      <c r="AH31" s="31">
        <v>0.34</v>
      </c>
      <c r="AI31" s="37">
        <v>0</v>
      </c>
      <c r="AJ31" s="37">
        <v>0.38</v>
      </c>
      <c r="AK31" s="38">
        <v>0</v>
      </c>
      <c r="AL31" s="31">
        <v>2</v>
      </c>
      <c r="AM31" s="37">
        <v>0</v>
      </c>
      <c r="AN31" s="37">
        <v>1.62</v>
      </c>
      <c r="AO31" s="38">
        <v>0</v>
      </c>
      <c r="AP31" s="36">
        <v>1.18</v>
      </c>
      <c r="AQ31" s="36">
        <v>4</v>
      </c>
      <c r="AR31" s="36">
        <v>0</v>
      </c>
      <c r="AS31" s="36">
        <v>1</v>
      </c>
      <c r="AT31" s="31">
        <v>1.48</v>
      </c>
      <c r="AU31" s="37">
        <v>3.18</v>
      </c>
      <c r="AV31" s="37">
        <v>0.1</v>
      </c>
      <c r="AW31" s="38">
        <v>0</v>
      </c>
      <c r="AY31" s="6"/>
      <c r="AZ31" s="6"/>
      <c r="BA31" s="6"/>
      <c r="BB31" s="6"/>
      <c r="BC31" s="6"/>
      <c r="BD31" s="6"/>
      <c r="BE31" s="6"/>
    </row>
    <row r="32" spans="1:57" x14ac:dyDescent="0.25">
      <c r="A32" s="20">
        <v>5</v>
      </c>
      <c r="B32" s="31">
        <v>2</v>
      </c>
      <c r="C32" s="37">
        <v>1</v>
      </c>
      <c r="D32" s="37">
        <v>0</v>
      </c>
      <c r="E32" s="38">
        <v>0</v>
      </c>
      <c r="F32" s="31">
        <v>2</v>
      </c>
      <c r="G32" s="37">
        <v>1</v>
      </c>
      <c r="H32" s="37">
        <v>0.9</v>
      </c>
      <c r="I32" s="38">
        <v>0</v>
      </c>
      <c r="J32" s="31">
        <v>2.1</v>
      </c>
      <c r="K32" s="37">
        <v>1.25</v>
      </c>
      <c r="L32" s="37">
        <v>0</v>
      </c>
      <c r="M32" s="38">
        <v>1</v>
      </c>
      <c r="N32" s="31">
        <v>4.8499999999999996</v>
      </c>
      <c r="O32" s="37">
        <v>2</v>
      </c>
      <c r="P32" s="37">
        <v>2</v>
      </c>
      <c r="Q32" s="38">
        <v>0.7</v>
      </c>
      <c r="R32" s="31">
        <v>2.25</v>
      </c>
      <c r="S32" s="37">
        <v>4.95</v>
      </c>
      <c r="T32" s="37">
        <v>1.6</v>
      </c>
      <c r="U32" s="38">
        <v>3</v>
      </c>
      <c r="V32" s="31">
        <v>5</v>
      </c>
      <c r="W32" s="37">
        <v>3.6</v>
      </c>
      <c r="X32" s="37">
        <v>6.65</v>
      </c>
      <c r="Y32" s="38">
        <v>2</v>
      </c>
      <c r="Z32" s="31">
        <v>1</v>
      </c>
      <c r="AA32" s="37">
        <v>0</v>
      </c>
      <c r="AB32" s="37">
        <v>0</v>
      </c>
      <c r="AC32" s="38">
        <v>0</v>
      </c>
      <c r="AD32" s="31">
        <v>0.9</v>
      </c>
      <c r="AE32" s="37">
        <v>1</v>
      </c>
      <c r="AF32" s="37">
        <v>0</v>
      </c>
      <c r="AG32" s="38">
        <v>0</v>
      </c>
      <c r="AH32" s="31">
        <v>1</v>
      </c>
      <c r="AI32" s="37">
        <v>0.5</v>
      </c>
      <c r="AJ32" s="37">
        <v>1</v>
      </c>
      <c r="AK32" s="38">
        <v>0</v>
      </c>
      <c r="AL32" s="31">
        <v>3</v>
      </c>
      <c r="AM32" s="37">
        <v>0.35</v>
      </c>
      <c r="AN32" s="37">
        <v>2</v>
      </c>
      <c r="AO32" s="38">
        <v>0.7</v>
      </c>
      <c r="AP32" s="36">
        <v>4</v>
      </c>
      <c r="AQ32" s="36">
        <v>4.8</v>
      </c>
      <c r="AR32" s="36">
        <v>2.35</v>
      </c>
      <c r="AS32" s="36">
        <v>2</v>
      </c>
      <c r="AT32" s="31">
        <v>4.0999999999999996</v>
      </c>
      <c r="AU32" s="37">
        <v>5.9</v>
      </c>
      <c r="AV32" s="37">
        <v>1.75</v>
      </c>
      <c r="AW32" s="38">
        <v>1.3</v>
      </c>
      <c r="AY32" s="6"/>
      <c r="AZ32" s="6"/>
      <c r="BA32" s="6"/>
      <c r="BB32" s="6"/>
      <c r="BC32" s="6"/>
      <c r="BD32" s="6"/>
      <c r="BE32" s="6"/>
    </row>
    <row r="33" spans="1:57" x14ac:dyDescent="0.25">
      <c r="A33" s="20">
        <v>10</v>
      </c>
      <c r="B33" s="31">
        <v>3</v>
      </c>
      <c r="C33" s="37">
        <v>2</v>
      </c>
      <c r="D33" s="37">
        <v>1</v>
      </c>
      <c r="E33" s="38">
        <v>0</v>
      </c>
      <c r="F33" s="31">
        <v>2</v>
      </c>
      <c r="G33" s="37">
        <v>2</v>
      </c>
      <c r="H33" s="37">
        <v>1</v>
      </c>
      <c r="I33" s="38">
        <v>1</v>
      </c>
      <c r="J33" s="31">
        <v>3.2</v>
      </c>
      <c r="K33" s="37">
        <v>3.5</v>
      </c>
      <c r="L33" s="37">
        <v>1</v>
      </c>
      <c r="M33" s="38">
        <v>2</v>
      </c>
      <c r="N33" s="31">
        <v>5</v>
      </c>
      <c r="O33" s="37">
        <v>4</v>
      </c>
      <c r="P33" s="37">
        <v>4</v>
      </c>
      <c r="Q33" s="38">
        <v>2.4</v>
      </c>
      <c r="R33" s="31">
        <v>4</v>
      </c>
      <c r="S33" s="37">
        <v>7</v>
      </c>
      <c r="T33" s="37">
        <v>4.2</v>
      </c>
      <c r="U33" s="38">
        <v>4</v>
      </c>
      <c r="V33" s="31">
        <v>7</v>
      </c>
      <c r="W33" s="37">
        <v>8</v>
      </c>
      <c r="X33" s="37">
        <v>7</v>
      </c>
      <c r="Y33" s="38">
        <v>2</v>
      </c>
      <c r="Z33" s="31">
        <v>1.3</v>
      </c>
      <c r="AA33" s="37">
        <v>1.5</v>
      </c>
      <c r="AB33" s="37">
        <v>1</v>
      </c>
      <c r="AC33" s="38">
        <v>0.6</v>
      </c>
      <c r="AD33" s="31">
        <v>2</v>
      </c>
      <c r="AE33" s="37">
        <v>2</v>
      </c>
      <c r="AF33" s="37">
        <v>1</v>
      </c>
      <c r="AG33" s="38">
        <v>1</v>
      </c>
      <c r="AH33" s="31">
        <v>2</v>
      </c>
      <c r="AI33" s="37">
        <v>2</v>
      </c>
      <c r="AJ33" s="37">
        <v>2</v>
      </c>
      <c r="AK33" s="38">
        <v>1</v>
      </c>
      <c r="AL33" s="31">
        <v>3.4</v>
      </c>
      <c r="AM33" s="37">
        <v>2</v>
      </c>
      <c r="AN33" s="37">
        <v>3</v>
      </c>
      <c r="AO33" s="38">
        <v>1.4</v>
      </c>
      <c r="AP33" s="36">
        <v>5</v>
      </c>
      <c r="AQ33" s="36">
        <v>6.6</v>
      </c>
      <c r="AR33" s="36">
        <v>5.0999999999999996</v>
      </c>
      <c r="AS33" s="36">
        <v>3</v>
      </c>
      <c r="AT33" s="31">
        <v>6.2</v>
      </c>
      <c r="AU33" s="37">
        <v>8.6999999999999993</v>
      </c>
      <c r="AV33" s="37">
        <v>3</v>
      </c>
      <c r="AW33" s="38">
        <v>3</v>
      </c>
      <c r="AY33" s="6"/>
      <c r="AZ33" s="6"/>
      <c r="BA33" s="6"/>
      <c r="BB33" s="6"/>
      <c r="BC33" s="6"/>
      <c r="BD33" s="6"/>
      <c r="BE33" s="6"/>
    </row>
    <row r="34" spans="1:57" x14ac:dyDescent="0.25">
      <c r="A34" s="20">
        <v>25</v>
      </c>
      <c r="B34" s="31">
        <v>5</v>
      </c>
      <c r="C34" s="37">
        <v>4</v>
      </c>
      <c r="D34" s="37">
        <v>3</v>
      </c>
      <c r="E34" s="38">
        <v>2</v>
      </c>
      <c r="F34" s="31">
        <v>5</v>
      </c>
      <c r="G34" s="37">
        <v>5</v>
      </c>
      <c r="H34" s="37">
        <v>2</v>
      </c>
      <c r="I34" s="38">
        <v>4</v>
      </c>
      <c r="J34" s="31">
        <v>6</v>
      </c>
      <c r="K34" s="37">
        <v>7.25</v>
      </c>
      <c r="L34" s="37">
        <v>5</v>
      </c>
      <c r="M34" s="38">
        <v>4</v>
      </c>
      <c r="N34" s="31">
        <v>13.25</v>
      </c>
      <c r="O34" s="37">
        <v>8</v>
      </c>
      <c r="P34" s="37">
        <v>7</v>
      </c>
      <c r="Q34" s="38">
        <v>5</v>
      </c>
      <c r="R34" s="31">
        <v>12</v>
      </c>
      <c r="S34" s="37">
        <v>11</v>
      </c>
      <c r="T34" s="37">
        <v>11</v>
      </c>
      <c r="U34" s="38">
        <v>7.75</v>
      </c>
      <c r="V34" s="31">
        <v>13</v>
      </c>
      <c r="W34" s="37">
        <v>11</v>
      </c>
      <c r="X34" s="37">
        <v>12.75</v>
      </c>
      <c r="Y34" s="38">
        <v>7</v>
      </c>
      <c r="Z34" s="31">
        <v>4</v>
      </c>
      <c r="AA34" s="37">
        <v>3</v>
      </c>
      <c r="AB34" s="37">
        <v>2</v>
      </c>
      <c r="AC34" s="38">
        <v>2</v>
      </c>
      <c r="AD34" s="31">
        <v>4.25</v>
      </c>
      <c r="AE34" s="37">
        <v>3</v>
      </c>
      <c r="AF34" s="37">
        <v>2</v>
      </c>
      <c r="AG34" s="38">
        <v>2.75</v>
      </c>
      <c r="AH34" s="31">
        <v>5</v>
      </c>
      <c r="AI34" s="37">
        <v>4</v>
      </c>
      <c r="AJ34" s="37">
        <v>4</v>
      </c>
      <c r="AK34" s="38">
        <v>3</v>
      </c>
      <c r="AL34" s="31">
        <v>9</v>
      </c>
      <c r="AM34" s="37">
        <v>4</v>
      </c>
      <c r="AN34" s="37">
        <v>5</v>
      </c>
      <c r="AO34" s="38">
        <v>3</v>
      </c>
      <c r="AP34" s="36">
        <v>10.25</v>
      </c>
      <c r="AQ34" s="36">
        <v>10</v>
      </c>
      <c r="AR34" s="36">
        <v>9.75</v>
      </c>
      <c r="AS34" s="36">
        <v>5</v>
      </c>
      <c r="AT34" s="31">
        <v>14</v>
      </c>
      <c r="AU34" s="37">
        <v>12.75</v>
      </c>
      <c r="AV34" s="37">
        <v>8.75</v>
      </c>
      <c r="AW34" s="38">
        <v>6.25</v>
      </c>
      <c r="AY34" s="6"/>
      <c r="AZ34" s="6"/>
      <c r="BA34" s="6"/>
      <c r="BB34" s="6"/>
      <c r="BC34" s="6"/>
      <c r="BD34" s="6"/>
      <c r="BE34" s="6"/>
    </row>
    <row r="35" spans="1:57" x14ac:dyDescent="0.25">
      <c r="A35" s="20">
        <v>50</v>
      </c>
      <c r="B35" s="31">
        <v>9</v>
      </c>
      <c r="C35" s="37">
        <v>7</v>
      </c>
      <c r="D35" s="37">
        <v>5</v>
      </c>
      <c r="E35" s="38">
        <v>4</v>
      </c>
      <c r="F35" s="31">
        <v>11</v>
      </c>
      <c r="G35" s="37">
        <v>8</v>
      </c>
      <c r="H35" s="37">
        <v>5</v>
      </c>
      <c r="I35" s="38">
        <v>6.5</v>
      </c>
      <c r="J35" s="31">
        <v>12</v>
      </c>
      <c r="K35" s="37">
        <v>14</v>
      </c>
      <c r="L35" s="37">
        <v>10</v>
      </c>
      <c r="M35" s="38">
        <v>7</v>
      </c>
      <c r="N35" s="31">
        <v>21</v>
      </c>
      <c r="O35" s="37">
        <v>14</v>
      </c>
      <c r="P35" s="37">
        <v>12</v>
      </c>
      <c r="Q35" s="38">
        <v>9</v>
      </c>
      <c r="R35" s="31">
        <v>22.5</v>
      </c>
      <c r="S35" s="37">
        <v>19</v>
      </c>
      <c r="T35" s="37">
        <v>15</v>
      </c>
      <c r="U35" s="38">
        <v>12.5</v>
      </c>
      <c r="V35" s="31">
        <v>26.5</v>
      </c>
      <c r="W35" s="37">
        <v>23</v>
      </c>
      <c r="X35" s="37">
        <v>21</v>
      </c>
      <c r="Y35" s="38">
        <v>17</v>
      </c>
      <c r="Z35" s="31">
        <v>7</v>
      </c>
      <c r="AA35" s="37">
        <v>6</v>
      </c>
      <c r="AB35" s="37">
        <v>5</v>
      </c>
      <c r="AC35" s="38">
        <v>4</v>
      </c>
      <c r="AD35" s="31">
        <v>7.5</v>
      </c>
      <c r="AE35" s="37">
        <v>7</v>
      </c>
      <c r="AF35" s="37">
        <v>5</v>
      </c>
      <c r="AG35" s="38">
        <v>5</v>
      </c>
      <c r="AH35" s="31">
        <v>9</v>
      </c>
      <c r="AI35" s="37">
        <v>8</v>
      </c>
      <c r="AJ35" s="37">
        <v>7</v>
      </c>
      <c r="AK35" s="38">
        <v>7</v>
      </c>
      <c r="AL35" s="31">
        <v>13</v>
      </c>
      <c r="AM35" s="37">
        <v>7</v>
      </c>
      <c r="AN35" s="37">
        <v>7.5</v>
      </c>
      <c r="AO35" s="38">
        <v>6</v>
      </c>
      <c r="AP35" s="36">
        <v>19</v>
      </c>
      <c r="AQ35" s="36">
        <v>18</v>
      </c>
      <c r="AR35" s="36">
        <v>13</v>
      </c>
      <c r="AS35" s="36">
        <v>11</v>
      </c>
      <c r="AT35" s="31">
        <v>23</v>
      </c>
      <c r="AU35" s="37">
        <v>21.5</v>
      </c>
      <c r="AV35" s="37">
        <v>15.5</v>
      </c>
      <c r="AW35" s="38">
        <v>13.5</v>
      </c>
      <c r="AY35" s="6"/>
      <c r="AZ35" s="6"/>
      <c r="BA35" s="6"/>
      <c r="BB35" s="6"/>
      <c r="BC35" s="6"/>
      <c r="BD35" s="6"/>
      <c r="BE35" s="6"/>
    </row>
    <row r="36" spans="1:57" ht="15.75" customHeight="1" x14ac:dyDescent="0.25">
      <c r="A36" s="20">
        <v>75</v>
      </c>
      <c r="B36" s="31">
        <v>15</v>
      </c>
      <c r="C36" s="37">
        <v>12</v>
      </c>
      <c r="D36" s="37">
        <v>10.5</v>
      </c>
      <c r="E36" s="38">
        <v>8</v>
      </c>
      <c r="F36" s="31">
        <v>20</v>
      </c>
      <c r="G36" s="37">
        <v>15.25</v>
      </c>
      <c r="H36" s="37">
        <v>10.5</v>
      </c>
      <c r="I36" s="38">
        <v>12</v>
      </c>
      <c r="J36" s="31">
        <v>21.5</v>
      </c>
      <c r="K36" s="37">
        <v>22</v>
      </c>
      <c r="L36" s="37">
        <v>19</v>
      </c>
      <c r="M36" s="38">
        <v>13</v>
      </c>
      <c r="N36" s="31">
        <v>27.75</v>
      </c>
      <c r="O36" s="37">
        <v>22</v>
      </c>
      <c r="P36" s="37">
        <v>21</v>
      </c>
      <c r="Q36" s="38">
        <v>17</v>
      </c>
      <c r="R36" s="31">
        <v>35</v>
      </c>
      <c r="S36" s="37">
        <v>29</v>
      </c>
      <c r="T36" s="37">
        <v>31</v>
      </c>
      <c r="U36" s="38">
        <v>23</v>
      </c>
      <c r="V36" s="31">
        <v>31.5</v>
      </c>
      <c r="W36" s="37">
        <v>34</v>
      </c>
      <c r="X36" s="37">
        <v>29</v>
      </c>
      <c r="Y36" s="38">
        <v>28</v>
      </c>
      <c r="Z36" s="31">
        <v>14</v>
      </c>
      <c r="AA36" s="37">
        <v>11</v>
      </c>
      <c r="AB36" s="37">
        <v>8</v>
      </c>
      <c r="AC36" s="38">
        <v>7</v>
      </c>
      <c r="AD36" s="31">
        <v>11.75</v>
      </c>
      <c r="AE36" s="37">
        <v>13.75</v>
      </c>
      <c r="AF36" s="37">
        <v>10</v>
      </c>
      <c r="AG36" s="38">
        <v>7</v>
      </c>
      <c r="AH36" s="31">
        <v>16</v>
      </c>
      <c r="AI36" s="37">
        <v>15</v>
      </c>
      <c r="AJ36" s="37">
        <v>11.75</v>
      </c>
      <c r="AK36" s="38">
        <v>12</v>
      </c>
      <c r="AL36" s="31">
        <v>22</v>
      </c>
      <c r="AM36" s="37">
        <v>18</v>
      </c>
      <c r="AN36" s="37">
        <v>11.75</v>
      </c>
      <c r="AO36" s="38">
        <v>11.5</v>
      </c>
      <c r="AP36" s="36">
        <v>25.75</v>
      </c>
      <c r="AQ36" s="36">
        <v>28</v>
      </c>
      <c r="AR36" s="36">
        <v>21.25</v>
      </c>
      <c r="AS36" s="36">
        <v>16.5</v>
      </c>
      <c r="AT36" s="31">
        <v>29</v>
      </c>
      <c r="AU36" s="37">
        <v>30.25</v>
      </c>
      <c r="AV36" s="37">
        <v>21.25</v>
      </c>
      <c r="AW36" s="38">
        <v>22.25</v>
      </c>
      <c r="AY36" s="6"/>
      <c r="AZ36" s="6"/>
      <c r="BA36" s="6"/>
      <c r="BB36" s="6"/>
      <c r="BC36" s="6"/>
      <c r="BD36" s="6"/>
      <c r="BE36" s="6"/>
    </row>
    <row r="37" spans="1:57" x14ac:dyDescent="0.25">
      <c r="A37" s="20">
        <v>90</v>
      </c>
      <c r="B37" s="31">
        <v>21.4</v>
      </c>
      <c r="C37" s="37">
        <v>19</v>
      </c>
      <c r="D37" s="37">
        <v>15</v>
      </c>
      <c r="E37" s="38">
        <v>12</v>
      </c>
      <c r="F37" s="31">
        <v>25.5</v>
      </c>
      <c r="G37" s="37">
        <v>27.5</v>
      </c>
      <c r="H37" s="37">
        <v>16.2</v>
      </c>
      <c r="I37" s="38">
        <v>16.5</v>
      </c>
      <c r="J37" s="31">
        <v>30.2</v>
      </c>
      <c r="K37" s="37">
        <v>34</v>
      </c>
      <c r="L37" s="37">
        <v>28</v>
      </c>
      <c r="M37" s="38">
        <v>20.399999999999999</v>
      </c>
      <c r="N37" s="31">
        <v>39.299999999999997</v>
      </c>
      <c r="O37" s="37">
        <v>30</v>
      </c>
      <c r="P37" s="37">
        <v>30</v>
      </c>
      <c r="Q37" s="38">
        <v>28.2</v>
      </c>
      <c r="R37" s="31">
        <v>39.5</v>
      </c>
      <c r="S37" s="37">
        <v>36.1</v>
      </c>
      <c r="T37" s="37">
        <v>43.8</v>
      </c>
      <c r="U37" s="38">
        <v>30.8</v>
      </c>
      <c r="V37" s="31">
        <v>37</v>
      </c>
      <c r="W37" s="37">
        <v>41.6</v>
      </c>
      <c r="X37" s="37">
        <v>42.4</v>
      </c>
      <c r="Y37" s="38">
        <v>36</v>
      </c>
      <c r="Z37" s="31">
        <v>20.399999999999999</v>
      </c>
      <c r="AA37" s="37">
        <v>16</v>
      </c>
      <c r="AB37" s="37">
        <v>12</v>
      </c>
      <c r="AC37" s="38">
        <v>9.4</v>
      </c>
      <c r="AD37" s="31">
        <v>27.4</v>
      </c>
      <c r="AE37" s="37">
        <v>19.7</v>
      </c>
      <c r="AF37" s="37">
        <v>14</v>
      </c>
      <c r="AG37" s="38">
        <v>11.5</v>
      </c>
      <c r="AH37" s="31">
        <v>23</v>
      </c>
      <c r="AI37" s="37">
        <v>23</v>
      </c>
      <c r="AJ37" s="37">
        <v>16.2</v>
      </c>
      <c r="AK37" s="38">
        <v>16</v>
      </c>
      <c r="AL37" s="31">
        <v>33.6</v>
      </c>
      <c r="AM37" s="37">
        <v>25.6</v>
      </c>
      <c r="AN37" s="37">
        <v>18</v>
      </c>
      <c r="AO37" s="38">
        <v>17</v>
      </c>
      <c r="AP37" s="36">
        <v>31.7</v>
      </c>
      <c r="AQ37" s="36">
        <v>35.4</v>
      </c>
      <c r="AR37" s="36">
        <v>28.6</v>
      </c>
      <c r="AS37" s="36">
        <v>23</v>
      </c>
      <c r="AT37" s="31">
        <v>34</v>
      </c>
      <c r="AU37" s="37">
        <v>39.1</v>
      </c>
      <c r="AV37" s="37">
        <v>34</v>
      </c>
      <c r="AW37" s="38">
        <v>37.799999999999997</v>
      </c>
      <c r="AY37" s="6"/>
      <c r="AZ37" s="6"/>
      <c r="BA37" s="6"/>
      <c r="BB37" s="6"/>
      <c r="BC37" s="6"/>
      <c r="BD37" s="6"/>
      <c r="BE37" s="6"/>
    </row>
    <row r="38" spans="1:57" x14ac:dyDescent="0.25">
      <c r="A38" s="20">
        <v>95</v>
      </c>
      <c r="B38" s="31">
        <v>26.7</v>
      </c>
      <c r="C38" s="37">
        <v>23</v>
      </c>
      <c r="D38" s="37">
        <v>19.2</v>
      </c>
      <c r="E38" s="38">
        <v>15.1</v>
      </c>
      <c r="F38" s="31">
        <v>35.25</v>
      </c>
      <c r="G38" s="37">
        <v>32.5</v>
      </c>
      <c r="H38" s="37">
        <v>17.100000000000001</v>
      </c>
      <c r="I38" s="38">
        <v>20</v>
      </c>
      <c r="J38" s="31">
        <v>39.5</v>
      </c>
      <c r="K38" s="37">
        <v>45</v>
      </c>
      <c r="L38" s="37">
        <v>33</v>
      </c>
      <c r="M38" s="38">
        <v>27.2</v>
      </c>
      <c r="N38" s="31">
        <v>46.45</v>
      </c>
      <c r="O38" s="37">
        <v>36</v>
      </c>
      <c r="P38" s="37">
        <v>31.7</v>
      </c>
      <c r="Q38" s="38">
        <v>30.3</v>
      </c>
      <c r="R38" s="31">
        <v>41.75</v>
      </c>
      <c r="S38" s="37">
        <v>40.15</v>
      </c>
      <c r="T38" s="37">
        <v>49.6</v>
      </c>
      <c r="U38" s="38">
        <v>37.85</v>
      </c>
      <c r="V38" s="31">
        <v>38.25</v>
      </c>
      <c r="W38" s="37">
        <v>43.8</v>
      </c>
      <c r="X38" s="37">
        <v>47.75</v>
      </c>
      <c r="Y38" s="38">
        <v>46</v>
      </c>
      <c r="Z38" s="31">
        <v>29.95</v>
      </c>
      <c r="AA38" s="37">
        <v>19.25</v>
      </c>
      <c r="AB38" s="37">
        <v>16.100000000000001</v>
      </c>
      <c r="AC38" s="38">
        <v>14</v>
      </c>
      <c r="AD38" s="31">
        <v>31.55</v>
      </c>
      <c r="AE38" s="37">
        <v>27.65</v>
      </c>
      <c r="AF38" s="37">
        <v>16.5</v>
      </c>
      <c r="AG38" s="38">
        <v>15.25</v>
      </c>
      <c r="AH38" s="31">
        <v>27.3</v>
      </c>
      <c r="AI38" s="37">
        <v>28</v>
      </c>
      <c r="AJ38" s="37">
        <v>21.1</v>
      </c>
      <c r="AK38" s="38">
        <v>16</v>
      </c>
      <c r="AL38" s="31">
        <v>36.6</v>
      </c>
      <c r="AM38" s="37">
        <v>30.3</v>
      </c>
      <c r="AN38" s="37">
        <v>20.95</v>
      </c>
      <c r="AO38" s="38">
        <v>20</v>
      </c>
      <c r="AP38" s="36">
        <v>38.15</v>
      </c>
      <c r="AQ38" s="36">
        <v>46.2</v>
      </c>
      <c r="AR38" s="36">
        <v>31.3</v>
      </c>
      <c r="AS38" s="36">
        <v>28</v>
      </c>
      <c r="AT38" s="31">
        <v>39.9</v>
      </c>
      <c r="AU38" s="37">
        <v>46</v>
      </c>
      <c r="AV38" s="37">
        <v>42.25</v>
      </c>
      <c r="AW38" s="38">
        <v>41.4</v>
      </c>
      <c r="AY38" s="6"/>
      <c r="AZ38" s="6"/>
      <c r="BA38" s="6"/>
      <c r="BB38" s="6"/>
      <c r="BC38" s="6"/>
      <c r="BD38" s="6"/>
      <c r="BE38" s="6"/>
    </row>
    <row r="39" spans="1:57" x14ac:dyDescent="0.25">
      <c r="A39" s="20">
        <v>97</v>
      </c>
      <c r="B39" s="31">
        <v>32.74</v>
      </c>
      <c r="C39" s="37">
        <v>25.04</v>
      </c>
      <c r="D39" s="37">
        <v>25.22</v>
      </c>
      <c r="E39" s="38">
        <v>20.38</v>
      </c>
      <c r="F39" s="31">
        <v>41.55</v>
      </c>
      <c r="G39" s="37">
        <v>34</v>
      </c>
      <c r="H39" s="37">
        <v>21.9</v>
      </c>
      <c r="I39" s="38">
        <v>24.45</v>
      </c>
      <c r="J39" s="31">
        <v>41.28</v>
      </c>
      <c r="K39" s="37">
        <v>50.4</v>
      </c>
      <c r="L39" s="37">
        <v>36</v>
      </c>
      <c r="M39" s="38">
        <v>30.16</v>
      </c>
      <c r="N39" s="31">
        <v>49</v>
      </c>
      <c r="O39" s="37">
        <v>36.6</v>
      </c>
      <c r="P39" s="37">
        <v>38.840000000000003</v>
      </c>
      <c r="Q39" s="38">
        <v>35.18</v>
      </c>
      <c r="R39" s="31">
        <v>45.25</v>
      </c>
      <c r="S39" s="37">
        <v>43.46</v>
      </c>
      <c r="T39" s="37">
        <v>51.76</v>
      </c>
      <c r="U39" s="38">
        <v>52.52</v>
      </c>
      <c r="V39" s="31">
        <v>39.35</v>
      </c>
      <c r="W39" s="37">
        <v>45.44</v>
      </c>
      <c r="X39" s="37">
        <v>51.82</v>
      </c>
      <c r="Y39" s="38">
        <v>47.2</v>
      </c>
      <c r="Z39" s="31">
        <v>41.49</v>
      </c>
      <c r="AA39" s="37">
        <v>24.75</v>
      </c>
      <c r="AB39" s="37">
        <v>20</v>
      </c>
      <c r="AC39" s="38">
        <v>20.16</v>
      </c>
      <c r="AD39" s="31">
        <v>32</v>
      </c>
      <c r="AE39" s="37">
        <v>31</v>
      </c>
      <c r="AF39" s="37">
        <v>27.38</v>
      </c>
      <c r="AG39" s="38">
        <v>22</v>
      </c>
      <c r="AH39" s="31">
        <v>29.98</v>
      </c>
      <c r="AI39" s="37">
        <v>31.7</v>
      </c>
      <c r="AJ39" s="37">
        <v>27.58</v>
      </c>
      <c r="AK39" s="38">
        <v>24.2</v>
      </c>
      <c r="AL39" s="31">
        <v>38.08</v>
      </c>
      <c r="AM39" s="37">
        <v>46.84</v>
      </c>
      <c r="AN39" s="37">
        <v>21</v>
      </c>
      <c r="AO39" s="38">
        <v>22.44</v>
      </c>
      <c r="AP39" s="36">
        <v>44.82</v>
      </c>
      <c r="AQ39" s="36">
        <v>56.92</v>
      </c>
      <c r="AR39" s="36">
        <v>34.950000000000003</v>
      </c>
      <c r="AS39" s="36">
        <v>31.5</v>
      </c>
      <c r="AT39" s="31">
        <v>43.98</v>
      </c>
      <c r="AU39" s="37">
        <v>46.23</v>
      </c>
      <c r="AV39" s="37">
        <v>44.05</v>
      </c>
      <c r="AW39" s="38">
        <v>45.23</v>
      </c>
      <c r="AY39" s="6"/>
      <c r="AZ39" s="6"/>
      <c r="BA39" s="6"/>
      <c r="BB39" s="6"/>
      <c r="BC39" s="6"/>
      <c r="BD39" s="6"/>
      <c r="BE39" s="6"/>
    </row>
    <row r="40" spans="1:57" ht="15.75" thickBot="1" x14ac:dyDescent="0.3">
      <c r="A40" s="21">
        <v>99</v>
      </c>
      <c r="B40" s="39">
        <v>47.34</v>
      </c>
      <c r="C40" s="40">
        <v>35.799999999999997</v>
      </c>
      <c r="D40" s="40">
        <v>32.64</v>
      </c>
      <c r="E40" s="41">
        <v>21</v>
      </c>
      <c r="F40" s="39">
        <v>44</v>
      </c>
      <c r="G40" s="40">
        <v>39</v>
      </c>
      <c r="H40" s="40">
        <v>33</v>
      </c>
      <c r="I40" s="41">
        <v>33</v>
      </c>
      <c r="J40" s="39">
        <v>43</v>
      </c>
      <c r="K40" s="40">
        <v>58</v>
      </c>
      <c r="L40" s="40">
        <v>36</v>
      </c>
      <c r="M40" s="41">
        <v>40</v>
      </c>
      <c r="N40" s="39">
        <v>49</v>
      </c>
      <c r="O40" s="40">
        <v>37</v>
      </c>
      <c r="P40" s="40">
        <v>48</v>
      </c>
      <c r="Q40" s="41">
        <v>41</v>
      </c>
      <c r="R40" s="39">
        <v>47</v>
      </c>
      <c r="S40" s="40">
        <v>45</v>
      </c>
      <c r="T40" s="40">
        <v>52</v>
      </c>
      <c r="U40" s="41">
        <v>61</v>
      </c>
      <c r="V40" s="39">
        <v>40</v>
      </c>
      <c r="W40" s="40">
        <v>46</v>
      </c>
      <c r="X40" s="40">
        <v>53</v>
      </c>
      <c r="Y40" s="41">
        <v>52</v>
      </c>
      <c r="Z40" s="39">
        <v>94</v>
      </c>
      <c r="AA40" s="40">
        <v>29.6</v>
      </c>
      <c r="AB40" s="40">
        <v>29.06</v>
      </c>
      <c r="AC40" s="41">
        <v>25</v>
      </c>
      <c r="AD40" s="39">
        <v>32</v>
      </c>
      <c r="AE40" s="40">
        <v>31</v>
      </c>
      <c r="AF40" s="40">
        <v>32</v>
      </c>
      <c r="AG40" s="41">
        <v>33</v>
      </c>
      <c r="AH40" s="39">
        <v>36</v>
      </c>
      <c r="AI40" s="40">
        <v>34</v>
      </c>
      <c r="AJ40" s="40">
        <v>31</v>
      </c>
      <c r="AK40" s="41">
        <v>41</v>
      </c>
      <c r="AL40" s="39">
        <v>39</v>
      </c>
      <c r="AM40" s="40">
        <v>48</v>
      </c>
      <c r="AN40" s="40">
        <v>22</v>
      </c>
      <c r="AO40" s="41">
        <v>34</v>
      </c>
      <c r="AP40" s="40">
        <v>46</v>
      </c>
      <c r="AQ40" s="40">
        <v>61</v>
      </c>
      <c r="AR40" s="40">
        <v>37</v>
      </c>
      <c r="AS40" s="40">
        <v>33</v>
      </c>
      <c r="AT40" s="39">
        <v>50</v>
      </c>
      <c r="AU40" s="40">
        <v>47</v>
      </c>
      <c r="AV40" s="40">
        <v>46</v>
      </c>
      <c r="AW40" s="41">
        <v>47</v>
      </c>
      <c r="AY40" s="6"/>
      <c r="AZ40" s="6"/>
      <c r="BA40" s="6"/>
      <c r="BB40" s="6"/>
      <c r="BC40" s="6"/>
      <c r="BD40" s="6"/>
      <c r="BE40" s="6"/>
    </row>
    <row r="41" spans="1:57" x14ac:dyDescent="0.25">
      <c r="A41" s="13" t="s">
        <v>8</v>
      </c>
      <c r="B41" s="74" t="s">
        <v>50</v>
      </c>
      <c r="C41" s="78"/>
      <c r="D41" s="78"/>
      <c r="E41" s="75"/>
      <c r="F41" s="74" t="s">
        <v>55</v>
      </c>
      <c r="G41" s="78"/>
      <c r="H41" s="78"/>
      <c r="I41" s="75"/>
      <c r="J41" s="74" t="s">
        <v>56</v>
      </c>
      <c r="K41" s="78"/>
      <c r="L41" s="78"/>
      <c r="M41" s="75"/>
      <c r="N41" s="74" t="s">
        <v>57</v>
      </c>
      <c r="O41" s="78"/>
      <c r="P41" s="78"/>
      <c r="Q41" s="75"/>
      <c r="R41" s="74" t="s">
        <v>58</v>
      </c>
      <c r="S41" s="78"/>
      <c r="T41" s="78"/>
      <c r="U41" s="75"/>
      <c r="V41" s="74" t="s">
        <v>60</v>
      </c>
      <c r="W41" s="78"/>
      <c r="X41" s="78"/>
      <c r="Y41" s="75"/>
      <c r="Z41" s="74" t="s">
        <v>61</v>
      </c>
      <c r="AA41" s="78"/>
      <c r="AB41" s="78"/>
      <c r="AC41" s="75"/>
      <c r="AD41" s="74" t="s">
        <v>55</v>
      </c>
      <c r="AE41" s="78"/>
      <c r="AF41" s="78"/>
      <c r="AG41" s="75"/>
      <c r="AH41" s="74" t="s">
        <v>56</v>
      </c>
      <c r="AI41" s="78"/>
      <c r="AJ41" s="78"/>
      <c r="AK41" s="75"/>
      <c r="AL41" s="74" t="s">
        <v>57</v>
      </c>
      <c r="AM41" s="78"/>
      <c r="AN41" s="78"/>
      <c r="AO41" s="75"/>
      <c r="AP41" s="74" t="s">
        <v>58</v>
      </c>
      <c r="AQ41" s="78"/>
      <c r="AR41" s="78"/>
      <c r="AS41" s="75"/>
      <c r="AT41" s="74" t="s">
        <v>60</v>
      </c>
      <c r="AU41" s="78"/>
      <c r="AV41" s="78"/>
      <c r="AW41" s="75"/>
      <c r="AY41" s="6"/>
      <c r="AZ41" s="6"/>
      <c r="BA41" s="6"/>
      <c r="BB41" s="6"/>
      <c r="BC41" s="6"/>
      <c r="BD41" s="6"/>
      <c r="BE41" s="6"/>
    </row>
    <row r="42" spans="1:57" ht="15.75" thickBot="1" x14ac:dyDescent="0.3">
      <c r="A42" s="15" t="s">
        <v>49</v>
      </c>
      <c r="B42" s="4" t="s">
        <v>51</v>
      </c>
      <c r="C42" s="12" t="s">
        <v>52</v>
      </c>
      <c r="D42" s="12" t="s">
        <v>53</v>
      </c>
      <c r="E42" s="5" t="s">
        <v>54</v>
      </c>
      <c r="F42" s="4" t="s">
        <v>51</v>
      </c>
      <c r="G42" s="12" t="s">
        <v>52</v>
      </c>
      <c r="H42" s="12" t="s">
        <v>53</v>
      </c>
      <c r="I42" s="5" t="s">
        <v>54</v>
      </c>
      <c r="J42" s="4" t="s">
        <v>51</v>
      </c>
      <c r="K42" s="12" t="s">
        <v>52</v>
      </c>
      <c r="L42" s="12" t="s">
        <v>53</v>
      </c>
      <c r="M42" s="5" t="s">
        <v>54</v>
      </c>
      <c r="N42" s="4" t="s">
        <v>51</v>
      </c>
      <c r="O42" s="12" t="s">
        <v>52</v>
      </c>
      <c r="P42" s="12" t="s">
        <v>53</v>
      </c>
      <c r="Q42" s="5" t="s">
        <v>54</v>
      </c>
      <c r="R42" s="4" t="s">
        <v>51</v>
      </c>
      <c r="S42" s="12" t="s">
        <v>52</v>
      </c>
      <c r="T42" s="12" t="s">
        <v>53</v>
      </c>
      <c r="U42" s="5" t="s">
        <v>54</v>
      </c>
      <c r="V42" s="4" t="s">
        <v>51</v>
      </c>
      <c r="W42" s="12" t="s">
        <v>52</v>
      </c>
      <c r="X42" s="12" t="s">
        <v>53</v>
      </c>
      <c r="Y42" s="5" t="s">
        <v>54</v>
      </c>
      <c r="Z42" s="4" t="s">
        <v>51</v>
      </c>
      <c r="AA42" s="12" t="s">
        <v>52</v>
      </c>
      <c r="AB42" s="12" t="s">
        <v>53</v>
      </c>
      <c r="AC42" s="5" t="s">
        <v>54</v>
      </c>
      <c r="AD42" s="4" t="s">
        <v>51</v>
      </c>
      <c r="AE42" s="12" t="s">
        <v>52</v>
      </c>
      <c r="AF42" s="12" t="s">
        <v>53</v>
      </c>
      <c r="AG42" s="5" t="s">
        <v>54</v>
      </c>
      <c r="AH42" s="4" t="s">
        <v>51</v>
      </c>
      <c r="AI42" s="12" t="s">
        <v>52</v>
      </c>
      <c r="AJ42" s="12" t="s">
        <v>53</v>
      </c>
      <c r="AK42" s="5" t="s">
        <v>54</v>
      </c>
      <c r="AL42" s="4" t="s">
        <v>51</v>
      </c>
      <c r="AM42" s="12" t="s">
        <v>52</v>
      </c>
      <c r="AN42" s="12" t="s">
        <v>53</v>
      </c>
      <c r="AO42" s="5" t="s">
        <v>54</v>
      </c>
      <c r="AP42" s="4" t="s">
        <v>51</v>
      </c>
      <c r="AQ42" s="12" t="s">
        <v>52</v>
      </c>
      <c r="AR42" s="12" t="s">
        <v>53</v>
      </c>
      <c r="AS42" s="5" t="s">
        <v>54</v>
      </c>
      <c r="AT42" s="4" t="s">
        <v>51</v>
      </c>
      <c r="AU42" s="12" t="s">
        <v>52</v>
      </c>
      <c r="AV42" s="12" t="s">
        <v>53</v>
      </c>
      <c r="AW42" s="5" t="s">
        <v>54</v>
      </c>
      <c r="AY42" s="6"/>
      <c r="AZ42" s="6"/>
      <c r="BA42" s="6"/>
      <c r="BB42" s="6"/>
      <c r="BC42" s="6"/>
      <c r="BD42" s="6"/>
      <c r="BE42" s="6"/>
    </row>
    <row r="43" spans="1:57" x14ac:dyDescent="0.25">
      <c r="A43" s="19">
        <v>1</v>
      </c>
      <c r="B43" s="30">
        <v>24.62</v>
      </c>
      <c r="C43" s="34">
        <v>53.24</v>
      </c>
      <c r="D43" s="34">
        <v>24.36</v>
      </c>
      <c r="E43" s="35">
        <v>89</v>
      </c>
      <c r="F43" s="30">
        <v>43</v>
      </c>
      <c r="G43" s="34">
        <v>24</v>
      </c>
      <c r="H43" s="34">
        <v>53</v>
      </c>
      <c r="I43" s="35">
        <v>66</v>
      </c>
      <c r="J43" s="36">
        <v>26</v>
      </c>
      <c r="K43" s="36">
        <v>17</v>
      </c>
      <c r="L43" s="36">
        <v>55</v>
      </c>
      <c r="M43" s="36">
        <v>40</v>
      </c>
      <c r="N43" s="30">
        <v>27</v>
      </c>
      <c r="O43" s="34">
        <v>46</v>
      </c>
      <c r="P43" s="34">
        <v>39</v>
      </c>
      <c r="Q43" s="35">
        <v>35</v>
      </c>
      <c r="R43" s="30">
        <v>10</v>
      </c>
      <c r="S43" s="34">
        <v>14</v>
      </c>
      <c r="T43" s="34">
        <v>18</v>
      </c>
      <c r="U43" s="35">
        <v>17</v>
      </c>
      <c r="V43" s="30">
        <v>22</v>
      </c>
      <c r="W43" s="34">
        <v>6</v>
      </c>
      <c r="X43" s="34">
        <v>4</v>
      </c>
      <c r="Y43" s="35">
        <v>8</v>
      </c>
      <c r="Z43" s="30">
        <v>67</v>
      </c>
      <c r="AA43" s="34">
        <v>64.8</v>
      </c>
      <c r="AB43" s="34">
        <v>40.93</v>
      </c>
      <c r="AC43" s="35">
        <v>81</v>
      </c>
      <c r="AD43" s="30">
        <v>65</v>
      </c>
      <c r="AE43" s="37">
        <v>75</v>
      </c>
      <c r="AF43" s="37">
        <v>64</v>
      </c>
      <c r="AG43" s="38">
        <v>75</v>
      </c>
      <c r="AH43" s="30">
        <v>59</v>
      </c>
      <c r="AI43" s="34">
        <v>63</v>
      </c>
      <c r="AJ43" s="34">
        <v>60</v>
      </c>
      <c r="AK43" s="35">
        <v>64</v>
      </c>
      <c r="AL43" s="30">
        <v>18</v>
      </c>
      <c r="AM43" s="34">
        <v>10</v>
      </c>
      <c r="AN43" s="34">
        <v>88</v>
      </c>
      <c r="AO43" s="35">
        <v>73</v>
      </c>
      <c r="AP43" s="34">
        <v>19</v>
      </c>
      <c r="AQ43" s="36">
        <v>2</v>
      </c>
      <c r="AR43" s="36">
        <v>52</v>
      </c>
      <c r="AS43" s="36">
        <v>47</v>
      </c>
      <c r="AT43" s="30">
        <v>15</v>
      </c>
      <c r="AU43" s="34">
        <v>9</v>
      </c>
      <c r="AV43" s="34">
        <v>2</v>
      </c>
      <c r="AW43" s="35">
        <v>12</v>
      </c>
      <c r="AY43" s="6"/>
      <c r="AZ43" s="6"/>
      <c r="BA43" s="6"/>
      <c r="BB43" s="6"/>
      <c r="BC43" s="6"/>
      <c r="BD43" s="6"/>
      <c r="BE43" s="6"/>
    </row>
    <row r="44" spans="1:57" x14ac:dyDescent="0.25">
      <c r="A44" s="20">
        <v>2</v>
      </c>
      <c r="B44" s="31">
        <v>50.84</v>
      </c>
      <c r="C44" s="37">
        <v>65.680000000000007</v>
      </c>
      <c r="D44" s="37">
        <v>68.44</v>
      </c>
      <c r="E44" s="38">
        <v>89.32</v>
      </c>
      <c r="F44" s="31">
        <v>43</v>
      </c>
      <c r="G44" s="37">
        <v>38</v>
      </c>
      <c r="H44" s="37">
        <v>60.04</v>
      </c>
      <c r="I44" s="38">
        <v>69.900000000000006</v>
      </c>
      <c r="J44" s="36">
        <v>30.08</v>
      </c>
      <c r="K44" s="36">
        <v>23.3</v>
      </c>
      <c r="L44" s="36">
        <v>56.8</v>
      </c>
      <c r="M44" s="36">
        <v>58.2</v>
      </c>
      <c r="N44" s="31">
        <v>27.84</v>
      </c>
      <c r="O44" s="37">
        <v>49.6</v>
      </c>
      <c r="P44" s="37">
        <v>39</v>
      </c>
      <c r="Q44" s="38">
        <v>42.04</v>
      </c>
      <c r="R44" s="31">
        <v>10</v>
      </c>
      <c r="S44" s="37">
        <v>15.62</v>
      </c>
      <c r="T44" s="37">
        <v>18</v>
      </c>
      <c r="U44" s="38">
        <v>17.239999999999998</v>
      </c>
      <c r="V44" s="31">
        <v>22.5</v>
      </c>
      <c r="W44" s="37">
        <v>6.2</v>
      </c>
      <c r="X44" s="37">
        <v>4.54</v>
      </c>
      <c r="Y44" s="38">
        <v>8.1999999999999993</v>
      </c>
      <c r="Z44" s="31">
        <v>67.52</v>
      </c>
      <c r="AA44" s="37">
        <v>75.599999999999994</v>
      </c>
      <c r="AB44" s="37">
        <v>80.78</v>
      </c>
      <c r="AC44" s="38">
        <v>88.8</v>
      </c>
      <c r="AD44" s="31">
        <v>65</v>
      </c>
      <c r="AE44" s="37">
        <v>75.44</v>
      </c>
      <c r="AF44" s="37">
        <v>66.16</v>
      </c>
      <c r="AG44" s="38">
        <v>82.5</v>
      </c>
      <c r="AH44" s="31">
        <v>61.72</v>
      </c>
      <c r="AI44" s="37">
        <v>64.599999999999994</v>
      </c>
      <c r="AJ44" s="37">
        <v>68.739999999999995</v>
      </c>
      <c r="AK44" s="38">
        <v>70.599999999999994</v>
      </c>
      <c r="AL44" s="31">
        <v>26.68</v>
      </c>
      <c r="AM44" s="37">
        <v>15.78</v>
      </c>
      <c r="AN44" s="37">
        <v>89.24</v>
      </c>
      <c r="AO44" s="38">
        <v>78.28</v>
      </c>
      <c r="AP44" s="36">
        <v>19.72</v>
      </c>
      <c r="AQ44" s="36">
        <v>3.44</v>
      </c>
      <c r="AR44" s="36">
        <v>52</v>
      </c>
      <c r="AS44" s="36">
        <v>47</v>
      </c>
      <c r="AT44" s="31">
        <v>16.440000000000001</v>
      </c>
      <c r="AU44" s="37">
        <v>10.8</v>
      </c>
      <c r="AV44" s="37">
        <v>4.9000000000000004</v>
      </c>
      <c r="AW44" s="38">
        <v>13.14</v>
      </c>
      <c r="AY44" s="6"/>
      <c r="AZ44" s="6"/>
      <c r="BA44" s="6"/>
      <c r="BB44" s="6"/>
      <c r="BC44" s="6"/>
      <c r="BD44" s="6"/>
      <c r="BE44" s="6"/>
    </row>
    <row r="45" spans="1:57" x14ac:dyDescent="0.25">
      <c r="A45" s="20">
        <v>5</v>
      </c>
      <c r="B45" s="31">
        <v>70.5</v>
      </c>
      <c r="C45" s="37">
        <v>85.4</v>
      </c>
      <c r="D45" s="37">
        <v>87.9</v>
      </c>
      <c r="E45" s="38">
        <v>101.4</v>
      </c>
      <c r="F45" s="31">
        <v>53.5</v>
      </c>
      <c r="G45" s="37">
        <v>64.75</v>
      </c>
      <c r="H45" s="37">
        <v>99.7</v>
      </c>
      <c r="I45" s="38">
        <v>91.25</v>
      </c>
      <c r="J45" s="36">
        <v>47.7</v>
      </c>
      <c r="K45" s="36">
        <v>44.25</v>
      </c>
      <c r="L45" s="36">
        <v>66</v>
      </c>
      <c r="M45" s="36">
        <v>78.8</v>
      </c>
      <c r="N45" s="31">
        <v>41.5</v>
      </c>
      <c r="O45" s="37">
        <v>57</v>
      </c>
      <c r="P45" s="37">
        <v>55.95</v>
      </c>
      <c r="Q45" s="38">
        <v>63.4</v>
      </c>
      <c r="R45" s="31">
        <v>23.75</v>
      </c>
      <c r="S45" s="37">
        <v>28.7</v>
      </c>
      <c r="T45" s="37">
        <v>23.6</v>
      </c>
      <c r="U45" s="38">
        <v>39.450000000000003</v>
      </c>
      <c r="V45" s="31">
        <v>27</v>
      </c>
      <c r="W45" s="37">
        <v>18.8</v>
      </c>
      <c r="X45" s="37">
        <v>20.149999999999999</v>
      </c>
      <c r="Y45" s="38">
        <v>18</v>
      </c>
      <c r="Z45" s="31">
        <v>70</v>
      </c>
      <c r="AA45" s="37">
        <v>95</v>
      </c>
      <c r="AB45" s="37">
        <v>101.8</v>
      </c>
      <c r="AC45" s="38">
        <v>108.2</v>
      </c>
      <c r="AD45" s="31">
        <v>67.25</v>
      </c>
      <c r="AE45" s="37">
        <v>77.2</v>
      </c>
      <c r="AF45" s="37">
        <v>101.65</v>
      </c>
      <c r="AG45" s="38">
        <v>100.5</v>
      </c>
      <c r="AH45" s="31">
        <v>82.05</v>
      </c>
      <c r="AI45" s="37">
        <v>72.5</v>
      </c>
      <c r="AJ45" s="37">
        <v>94.9</v>
      </c>
      <c r="AK45" s="38">
        <v>97</v>
      </c>
      <c r="AL45" s="31">
        <v>50.2</v>
      </c>
      <c r="AM45" s="37">
        <v>67.099999999999994</v>
      </c>
      <c r="AN45" s="37">
        <v>92</v>
      </c>
      <c r="AO45" s="38">
        <v>94.8</v>
      </c>
      <c r="AP45" s="36">
        <v>36.85</v>
      </c>
      <c r="AQ45" s="36">
        <v>39.6</v>
      </c>
      <c r="AR45" s="36">
        <v>61.7</v>
      </c>
      <c r="AS45" s="36">
        <v>71.5</v>
      </c>
      <c r="AT45" s="31">
        <v>24</v>
      </c>
      <c r="AU45" s="37">
        <v>23.75</v>
      </c>
      <c r="AV45" s="37">
        <v>43.75</v>
      </c>
      <c r="AW45" s="38">
        <v>32.299999999999997</v>
      </c>
      <c r="AY45" s="6"/>
      <c r="AZ45" s="6"/>
      <c r="BA45" s="6"/>
      <c r="BB45" s="6"/>
      <c r="BC45" s="6"/>
      <c r="BD45" s="6"/>
      <c r="BE45" s="6"/>
    </row>
    <row r="46" spans="1:57" x14ac:dyDescent="0.25">
      <c r="A46" s="20">
        <v>10</v>
      </c>
      <c r="B46" s="31">
        <v>81</v>
      </c>
      <c r="C46" s="37">
        <v>95.2</v>
      </c>
      <c r="D46" s="37">
        <v>100.8</v>
      </c>
      <c r="E46" s="38">
        <v>111</v>
      </c>
      <c r="F46" s="31">
        <v>73</v>
      </c>
      <c r="G46" s="37">
        <v>74.5</v>
      </c>
      <c r="H46" s="37">
        <v>105.2</v>
      </c>
      <c r="I46" s="38">
        <v>100</v>
      </c>
      <c r="J46" s="36">
        <v>60.6</v>
      </c>
      <c r="K46" s="36">
        <v>62.5</v>
      </c>
      <c r="L46" s="36">
        <v>75</v>
      </c>
      <c r="M46" s="36">
        <v>93.4</v>
      </c>
      <c r="N46" s="31">
        <v>56.7</v>
      </c>
      <c r="O46" s="37">
        <v>64</v>
      </c>
      <c r="P46" s="37">
        <v>75</v>
      </c>
      <c r="Q46" s="38">
        <v>72.8</v>
      </c>
      <c r="R46" s="31">
        <v>30.5</v>
      </c>
      <c r="S46" s="37">
        <v>42</v>
      </c>
      <c r="T46" s="37">
        <v>28</v>
      </c>
      <c r="U46" s="38">
        <v>67</v>
      </c>
      <c r="V46" s="31">
        <v>29.5</v>
      </c>
      <c r="W46" s="37">
        <v>34.799999999999997</v>
      </c>
      <c r="X46" s="37">
        <v>32.5</v>
      </c>
      <c r="Y46" s="38">
        <v>36</v>
      </c>
      <c r="Z46" s="31">
        <v>88.9</v>
      </c>
      <c r="AA46" s="37">
        <v>104</v>
      </c>
      <c r="AB46" s="37">
        <v>110</v>
      </c>
      <c r="AC46" s="38">
        <v>116.2</v>
      </c>
      <c r="AD46" s="31">
        <v>79</v>
      </c>
      <c r="AE46" s="37">
        <v>94.1</v>
      </c>
      <c r="AF46" s="37">
        <v>105.9</v>
      </c>
      <c r="AG46" s="38">
        <v>110.5</v>
      </c>
      <c r="AH46" s="31">
        <v>85</v>
      </c>
      <c r="AI46" s="37">
        <v>86</v>
      </c>
      <c r="AJ46" s="37">
        <v>99.8</v>
      </c>
      <c r="AK46" s="38">
        <v>104</v>
      </c>
      <c r="AL46" s="31">
        <v>57</v>
      </c>
      <c r="AM46" s="37">
        <v>87.7</v>
      </c>
      <c r="AN46" s="37">
        <v>95.1</v>
      </c>
      <c r="AO46" s="38">
        <v>101.4</v>
      </c>
      <c r="AP46" s="36">
        <v>57.1</v>
      </c>
      <c r="AQ46" s="36">
        <v>46.6</v>
      </c>
      <c r="AR46" s="36">
        <v>69.599999999999994</v>
      </c>
      <c r="AS46" s="36">
        <v>84</v>
      </c>
      <c r="AT46" s="31">
        <v>34.799999999999997</v>
      </c>
      <c r="AU46" s="37">
        <v>31.8</v>
      </c>
      <c r="AV46" s="37">
        <v>52</v>
      </c>
      <c r="AW46" s="38">
        <v>39.6</v>
      </c>
      <c r="AY46" s="6"/>
      <c r="AZ46" s="6"/>
      <c r="BA46" s="6"/>
      <c r="BB46" s="6"/>
      <c r="BC46" s="6"/>
      <c r="BD46" s="6"/>
      <c r="BE46" s="6"/>
    </row>
    <row r="47" spans="1:57" x14ac:dyDescent="0.25">
      <c r="A47" s="20">
        <v>25</v>
      </c>
      <c r="B47" s="31">
        <v>102.5</v>
      </c>
      <c r="C47" s="37">
        <v>110</v>
      </c>
      <c r="D47" s="37">
        <v>113.5</v>
      </c>
      <c r="E47" s="38">
        <v>118</v>
      </c>
      <c r="F47" s="31">
        <v>88.75</v>
      </c>
      <c r="G47" s="37">
        <v>94</v>
      </c>
      <c r="H47" s="37">
        <v>112</v>
      </c>
      <c r="I47" s="38">
        <v>112</v>
      </c>
      <c r="J47" s="36">
        <v>85.5</v>
      </c>
      <c r="K47" s="36">
        <v>87.25</v>
      </c>
      <c r="L47" s="36">
        <v>94</v>
      </c>
      <c r="M47" s="36">
        <v>111</v>
      </c>
      <c r="N47" s="31">
        <v>71.5</v>
      </c>
      <c r="O47" s="37">
        <v>87</v>
      </c>
      <c r="P47" s="37">
        <v>90</v>
      </c>
      <c r="Q47" s="38">
        <v>101.5</v>
      </c>
      <c r="R47" s="31">
        <v>48</v>
      </c>
      <c r="S47" s="37">
        <v>59.25</v>
      </c>
      <c r="T47" s="37">
        <v>59</v>
      </c>
      <c r="U47" s="38">
        <v>86</v>
      </c>
      <c r="V47" s="31">
        <v>39.5</v>
      </c>
      <c r="W47" s="37">
        <v>52</v>
      </c>
      <c r="X47" s="37">
        <v>62.5</v>
      </c>
      <c r="Y47" s="38">
        <v>63</v>
      </c>
      <c r="Z47" s="31">
        <v>103.75</v>
      </c>
      <c r="AA47" s="37">
        <v>114.25</v>
      </c>
      <c r="AB47" s="37">
        <v>121</v>
      </c>
      <c r="AC47" s="38">
        <v>125</v>
      </c>
      <c r="AD47" s="31">
        <v>107.25</v>
      </c>
      <c r="AE47" s="37">
        <v>105.25</v>
      </c>
      <c r="AF47" s="37">
        <v>115</v>
      </c>
      <c r="AG47" s="38">
        <v>121.5</v>
      </c>
      <c r="AH47" s="31">
        <v>99.75</v>
      </c>
      <c r="AI47" s="37">
        <v>103.5</v>
      </c>
      <c r="AJ47" s="37">
        <v>112.25</v>
      </c>
      <c r="AK47" s="38">
        <v>113</v>
      </c>
      <c r="AL47" s="31">
        <v>77</v>
      </c>
      <c r="AM47" s="37">
        <v>97.75</v>
      </c>
      <c r="AN47" s="37">
        <v>111.25</v>
      </c>
      <c r="AO47" s="38">
        <v>111</v>
      </c>
      <c r="AP47" s="36">
        <v>69</v>
      </c>
      <c r="AQ47" s="36">
        <v>66</v>
      </c>
      <c r="AR47" s="36">
        <v>84.25</v>
      </c>
      <c r="AS47" s="36">
        <v>96.5</v>
      </c>
      <c r="AT47" s="31">
        <v>55</v>
      </c>
      <c r="AU47" s="37">
        <v>50</v>
      </c>
      <c r="AV47" s="37">
        <v>81.75</v>
      </c>
      <c r="AW47" s="38">
        <v>69</v>
      </c>
      <c r="AY47" s="24"/>
      <c r="AZ47" s="6"/>
      <c r="BA47" s="6"/>
      <c r="BB47" s="6"/>
      <c r="BC47" s="6"/>
      <c r="BD47" s="6"/>
      <c r="BE47" s="6"/>
    </row>
    <row r="48" spans="1:57" x14ac:dyDescent="0.25">
      <c r="A48" s="20">
        <v>50</v>
      </c>
      <c r="B48" s="31">
        <v>117</v>
      </c>
      <c r="C48" s="37">
        <v>121</v>
      </c>
      <c r="D48" s="37">
        <v>126</v>
      </c>
      <c r="E48" s="38">
        <v>129</v>
      </c>
      <c r="F48" s="31">
        <v>113</v>
      </c>
      <c r="G48" s="37">
        <v>117</v>
      </c>
      <c r="H48" s="37">
        <v>124</v>
      </c>
      <c r="I48" s="38">
        <v>124.5</v>
      </c>
      <c r="J48" s="36">
        <v>108</v>
      </c>
      <c r="K48" s="36">
        <v>106.5</v>
      </c>
      <c r="L48" s="36">
        <v>114</v>
      </c>
      <c r="M48" s="36">
        <v>120</v>
      </c>
      <c r="N48" s="31">
        <v>88.5</v>
      </c>
      <c r="O48" s="37">
        <v>106</v>
      </c>
      <c r="P48" s="37">
        <v>107</v>
      </c>
      <c r="Q48" s="38">
        <v>118</v>
      </c>
      <c r="R48" s="31">
        <v>75</v>
      </c>
      <c r="S48" s="37">
        <v>91</v>
      </c>
      <c r="T48" s="37">
        <v>92</v>
      </c>
      <c r="U48" s="38">
        <v>101.5</v>
      </c>
      <c r="V48" s="31">
        <v>67</v>
      </c>
      <c r="W48" s="37">
        <v>71</v>
      </c>
      <c r="X48" s="37">
        <v>85</v>
      </c>
      <c r="Y48" s="38">
        <v>92</v>
      </c>
      <c r="Z48" s="31">
        <v>119.5</v>
      </c>
      <c r="AA48" s="37">
        <v>125</v>
      </c>
      <c r="AB48" s="37">
        <v>128</v>
      </c>
      <c r="AC48" s="38">
        <v>132</v>
      </c>
      <c r="AD48" s="31">
        <v>118.5</v>
      </c>
      <c r="AE48" s="37">
        <v>119.5</v>
      </c>
      <c r="AF48" s="37">
        <v>124</v>
      </c>
      <c r="AG48" s="38">
        <v>127</v>
      </c>
      <c r="AH48" s="31">
        <v>116</v>
      </c>
      <c r="AI48" s="37">
        <v>121</v>
      </c>
      <c r="AJ48" s="37">
        <v>123</v>
      </c>
      <c r="AK48" s="38">
        <v>123</v>
      </c>
      <c r="AL48" s="31">
        <v>102</v>
      </c>
      <c r="AM48" s="37">
        <v>121.5</v>
      </c>
      <c r="AN48" s="37">
        <v>121</v>
      </c>
      <c r="AO48" s="38">
        <v>124</v>
      </c>
      <c r="AP48" s="36">
        <v>93</v>
      </c>
      <c r="AQ48" s="36">
        <v>93</v>
      </c>
      <c r="AR48" s="36">
        <v>104.5</v>
      </c>
      <c r="AS48" s="36">
        <v>114</v>
      </c>
      <c r="AT48" s="31">
        <v>79</v>
      </c>
      <c r="AU48" s="37">
        <v>77</v>
      </c>
      <c r="AV48" s="37">
        <v>99</v>
      </c>
      <c r="AW48" s="38">
        <v>106.5</v>
      </c>
    </row>
    <row r="49" spans="1:49" x14ac:dyDescent="0.25">
      <c r="A49" s="20">
        <v>75</v>
      </c>
      <c r="B49" s="31">
        <v>125.5</v>
      </c>
      <c r="C49" s="37">
        <v>129</v>
      </c>
      <c r="D49" s="37">
        <v>133</v>
      </c>
      <c r="E49" s="38">
        <v>135.5</v>
      </c>
      <c r="F49" s="31">
        <v>121.75</v>
      </c>
      <c r="G49" s="37">
        <v>128.25</v>
      </c>
      <c r="H49" s="37">
        <v>131</v>
      </c>
      <c r="I49" s="38">
        <v>132</v>
      </c>
      <c r="J49" s="36">
        <v>119</v>
      </c>
      <c r="K49" s="36">
        <v>117.75</v>
      </c>
      <c r="L49" s="36">
        <v>127</v>
      </c>
      <c r="M49" s="36">
        <v>128</v>
      </c>
      <c r="N49" s="31">
        <v>106.25</v>
      </c>
      <c r="O49" s="37">
        <v>119</v>
      </c>
      <c r="P49" s="37">
        <v>120</v>
      </c>
      <c r="Q49" s="38">
        <v>127.5</v>
      </c>
      <c r="R49" s="31">
        <v>99.75</v>
      </c>
      <c r="S49" s="37">
        <v>108.25</v>
      </c>
      <c r="T49" s="37">
        <v>112</v>
      </c>
      <c r="U49" s="38">
        <v>117</v>
      </c>
      <c r="V49" s="31">
        <v>89.75</v>
      </c>
      <c r="W49" s="37">
        <v>101</v>
      </c>
      <c r="X49" s="37">
        <v>101.75</v>
      </c>
      <c r="Y49" s="38">
        <v>120</v>
      </c>
      <c r="Z49" s="31">
        <v>127.25</v>
      </c>
      <c r="AA49" s="37">
        <v>133</v>
      </c>
      <c r="AB49" s="37">
        <v>134</v>
      </c>
      <c r="AC49" s="38">
        <v>136</v>
      </c>
      <c r="AD49" s="31">
        <v>124.75</v>
      </c>
      <c r="AE49" s="37">
        <v>128.75</v>
      </c>
      <c r="AF49" s="37">
        <v>135</v>
      </c>
      <c r="AG49" s="38">
        <v>133.25</v>
      </c>
      <c r="AH49" s="31">
        <v>125.25</v>
      </c>
      <c r="AI49" s="37">
        <v>128</v>
      </c>
      <c r="AJ49" s="37">
        <v>129.75</v>
      </c>
      <c r="AK49" s="38">
        <v>132</v>
      </c>
      <c r="AL49" s="31">
        <v>117</v>
      </c>
      <c r="AM49" s="37">
        <v>127</v>
      </c>
      <c r="AN49" s="37">
        <v>127</v>
      </c>
      <c r="AO49" s="38">
        <v>132.5</v>
      </c>
      <c r="AP49" s="36">
        <v>111</v>
      </c>
      <c r="AQ49" s="36">
        <v>115</v>
      </c>
      <c r="AR49" s="36">
        <v>115.5</v>
      </c>
      <c r="AS49" s="36">
        <v>127.5</v>
      </c>
      <c r="AT49" s="31">
        <v>100.5</v>
      </c>
      <c r="AU49" s="37">
        <v>102.25</v>
      </c>
      <c r="AV49" s="37">
        <v>112.75</v>
      </c>
      <c r="AW49" s="38">
        <v>119.75</v>
      </c>
    </row>
    <row r="50" spans="1:49" x14ac:dyDescent="0.25">
      <c r="A50" s="20">
        <v>90</v>
      </c>
      <c r="B50" s="31">
        <v>131</v>
      </c>
      <c r="C50" s="37">
        <v>135</v>
      </c>
      <c r="D50" s="37">
        <v>138</v>
      </c>
      <c r="E50" s="38">
        <v>139.6</v>
      </c>
      <c r="F50" s="31">
        <v>130</v>
      </c>
      <c r="G50" s="37">
        <v>133</v>
      </c>
      <c r="H50" s="37">
        <v>136</v>
      </c>
      <c r="I50" s="38">
        <v>136.5</v>
      </c>
      <c r="J50" s="36">
        <v>129</v>
      </c>
      <c r="K50" s="36">
        <v>129</v>
      </c>
      <c r="L50" s="36">
        <v>132</v>
      </c>
      <c r="M50" s="36">
        <v>132.4</v>
      </c>
      <c r="N50" s="31">
        <v>121.3</v>
      </c>
      <c r="O50" s="37">
        <v>127</v>
      </c>
      <c r="P50" s="37">
        <v>129</v>
      </c>
      <c r="Q50" s="38">
        <v>133</v>
      </c>
      <c r="R50" s="31">
        <v>122.5</v>
      </c>
      <c r="S50" s="37">
        <v>120.1</v>
      </c>
      <c r="T50" s="37">
        <v>126.4</v>
      </c>
      <c r="U50" s="38">
        <v>129.6</v>
      </c>
      <c r="V50" s="31">
        <v>120</v>
      </c>
      <c r="W50" s="37">
        <v>115.8</v>
      </c>
      <c r="X50" s="37">
        <v>117.1</v>
      </c>
      <c r="Y50" s="38">
        <v>129</v>
      </c>
      <c r="Z50" s="31">
        <v>135.69999999999999</v>
      </c>
      <c r="AA50" s="37">
        <v>136.5</v>
      </c>
      <c r="AB50" s="37">
        <v>138</v>
      </c>
      <c r="AC50" s="38">
        <v>140.4</v>
      </c>
      <c r="AD50" s="31">
        <v>133.19999999999999</v>
      </c>
      <c r="AE50" s="37">
        <v>133</v>
      </c>
      <c r="AF50" s="37">
        <v>139</v>
      </c>
      <c r="AG50" s="38">
        <v>136.5</v>
      </c>
      <c r="AH50" s="31">
        <v>132</v>
      </c>
      <c r="AI50" s="37">
        <v>133</v>
      </c>
      <c r="AJ50" s="37">
        <v>134</v>
      </c>
      <c r="AK50" s="38">
        <v>139</v>
      </c>
      <c r="AL50" s="31">
        <v>127.6</v>
      </c>
      <c r="AM50" s="37">
        <v>134</v>
      </c>
      <c r="AN50" s="37">
        <v>131.9</v>
      </c>
      <c r="AO50" s="38">
        <v>136</v>
      </c>
      <c r="AP50" s="36">
        <v>124.2</v>
      </c>
      <c r="AQ50" s="36">
        <v>123</v>
      </c>
      <c r="AR50" s="36">
        <v>126.2</v>
      </c>
      <c r="AS50" s="36">
        <v>133</v>
      </c>
      <c r="AT50" s="31">
        <v>121.8</v>
      </c>
      <c r="AU50" s="37">
        <v>114.1</v>
      </c>
      <c r="AV50" s="37">
        <v>128</v>
      </c>
      <c r="AW50" s="38">
        <v>127.7</v>
      </c>
    </row>
    <row r="51" spans="1:49" x14ac:dyDescent="0.25">
      <c r="A51" s="20">
        <v>95</v>
      </c>
      <c r="B51" s="31">
        <v>135</v>
      </c>
      <c r="C51" s="37">
        <v>137.4</v>
      </c>
      <c r="D51" s="37">
        <v>139.1</v>
      </c>
      <c r="E51" s="38">
        <v>142</v>
      </c>
      <c r="F51" s="31">
        <v>131.75</v>
      </c>
      <c r="G51" s="37">
        <v>135.25</v>
      </c>
      <c r="H51" s="37">
        <v>137.30000000000001</v>
      </c>
      <c r="I51" s="38">
        <v>139.5</v>
      </c>
      <c r="J51" s="36">
        <v>131.9</v>
      </c>
      <c r="K51" s="36">
        <v>134</v>
      </c>
      <c r="L51" s="36">
        <v>138</v>
      </c>
      <c r="M51" s="36">
        <v>135</v>
      </c>
      <c r="N51" s="31">
        <v>128.15</v>
      </c>
      <c r="O51" s="37">
        <v>129</v>
      </c>
      <c r="P51" s="37">
        <v>136.35</v>
      </c>
      <c r="Q51" s="38">
        <v>134</v>
      </c>
      <c r="R51" s="31">
        <v>135.5</v>
      </c>
      <c r="S51" s="37">
        <v>122.45</v>
      </c>
      <c r="T51" s="37">
        <v>137.19999999999999</v>
      </c>
      <c r="U51" s="38">
        <v>132.44999999999999</v>
      </c>
      <c r="V51" s="31">
        <v>125</v>
      </c>
      <c r="W51" s="37">
        <v>118.6</v>
      </c>
      <c r="X51" s="37">
        <v>121.7</v>
      </c>
      <c r="Y51" s="38">
        <v>136</v>
      </c>
      <c r="Z51" s="31">
        <v>137.85</v>
      </c>
      <c r="AA51" s="37">
        <v>140</v>
      </c>
      <c r="AB51" s="37">
        <v>140</v>
      </c>
      <c r="AC51" s="38">
        <v>141</v>
      </c>
      <c r="AD51" s="31">
        <v>135</v>
      </c>
      <c r="AE51" s="37">
        <v>135</v>
      </c>
      <c r="AF51" s="37">
        <v>140</v>
      </c>
      <c r="AG51" s="38">
        <v>141.5</v>
      </c>
      <c r="AH51" s="31">
        <v>136.65</v>
      </c>
      <c r="AI51" s="37">
        <v>136</v>
      </c>
      <c r="AJ51" s="37">
        <v>136.1</v>
      </c>
      <c r="AK51" s="38">
        <v>142</v>
      </c>
      <c r="AL51" s="31">
        <v>133</v>
      </c>
      <c r="AM51" s="37">
        <v>137</v>
      </c>
      <c r="AN51" s="37">
        <v>135</v>
      </c>
      <c r="AO51" s="38">
        <v>138.30000000000001</v>
      </c>
      <c r="AP51" s="36">
        <v>130.35</v>
      </c>
      <c r="AQ51" s="36">
        <v>125.4</v>
      </c>
      <c r="AR51" s="36">
        <v>131</v>
      </c>
      <c r="AS51" s="36">
        <v>134.5</v>
      </c>
      <c r="AT51" s="31">
        <v>126.9</v>
      </c>
      <c r="AU51" s="37">
        <v>121.05</v>
      </c>
      <c r="AV51" s="37">
        <v>131.75</v>
      </c>
      <c r="AW51" s="38">
        <v>136.05000000000001</v>
      </c>
    </row>
    <row r="52" spans="1:49" x14ac:dyDescent="0.25">
      <c r="A52" s="20">
        <v>97</v>
      </c>
      <c r="B52" s="31">
        <v>136.82</v>
      </c>
      <c r="C52" s="37">
        <v>138.04</v>
      </c>
      <c r="D52" s="37">
        <v>141.46</v>
      </c>
      <c r="E52" s="38">
        <v>142</v>
      </c>
      <c r="F52" s="31">
        <v>133.30000000000001</v>
      </c>
      <c r="G52" s="37">
        <v>137.5</v>
      </c>
      <c r="H52" s="37">
        <v>140</v>
      </c>
      <c r="I52" s="38">
        <v>140.1</v>
      </c>
      <c r="J52" s="36">
        <v>133.13999999999999</v>
      </c>
      <c r="K52" s="36">
        <v>134.05000000000001</v>
      </c>
      <c r="L52" s="36">
        <v>142</v>
      </c>
      <c r="M52" s="36">
        <v>135.72</v>
      </c>
      <c r="N52" s="31">
        <v>129.58000000000001</v>
      </c>
      <c r="O52" s="37">
        <v>131.80000000000001</v>
      </c>
      <c r="P52" s="37">
        <v>138</v>
      </c>
      <c r="Q52" s="38">
        <v>134.72</v>
      </c>
      <c r="R52" s="31">
        <v>136</v>
      </c>
      <c r="S52" s="37">
        <v>131.46</v>
      </c>
      <c r="T52" s="37">
        <v>137.91999999999999</v>
      </c>
      <c r="U52" s="38">
        <v>134.41</v>
      </c>
      <c r="V52" s="31">
        <v>126.75</v>
      </c>
      <c r="W52" s="37">
        <v>128.04</v>
      </c>
      <c r="X52" s="37">
        <v>123.41</v>
      </c>
      <c r="Y52" s="38">
        <v>137.4</v>
      </c>
      <c r="Z52" s="31">
        <v>140</v>
      </c>
      <c r="AA52" s="37">
        <v>141</v>
      </c>
      <c r="AB52" s="37">
        <v>140</v>
      </c>
      <c r="AC52" s="38">
        <v>141.72</v>
      </c>
      <c r="AD52" s="31">
        <v>135</v>
      </c>
      <c r="AE52" s="37">
        <v>137.68</v>
      </c>
      <c r="AF52" s="37">
        <v>140</v>
      </c>
      <c r="AG52" s="38">
        <v>143.75</v>
      </c>
      <c r="AH52" s="31">
        <v>137.99</v>
      </c>
      <c r="AI52" s="37">
        <v>137.80000000000001</v>
      </c>
      <c r="AJ52" s="37">
        <v>139.79</v>
      </c>
      <c r="AK52" s="38">
        <v>143.19999999999999</v>
      </c>
      <c r="AL52" s="31">
        <v>133.24</v>
      </c>
      <c r="AM52" s="37">
        <v>138.97999999999999</v>
      </c>
      <c r="AN52" s="37">
        <v>135.57</v>
      </c>
      <c r="AO52" s="38">
        <v>139.36000000000001</v>
      </c>
      <c r="AP52" s="36">
        <v>132.22999999999999</v>
      </c>
      <c r="AQ52" s="36">
        <v>127.96</v>
      </c>
      <c r="AR52" s="36">
        <v>131</v>
      </c>
      <c r="AS52" s="36">
        <v>136</v>
      </c>
      <c r="AT52" s="31">
        <v>128.97999999999999</v>
      </c>
      <c r="AU52" s="37">
        <v>122.46</v>
      </c>
      <c r="AV52" s="37">
        <v>134</v>
      </c>
      <c r="AW52" s="38">
        <v>138.82</v>
      </c>
    </row>
    <row r="53" spans="1:49" ht="15.75" thickBot="1" x14ac:dyDescent="0.3">
      <c r="A53" s="21">
        <v>99</v>
      </c>
      <c r="B53" s="39">
        <v>138.94</v>
      </c>
      <c r="C53" s="40">
        <v>141.36000000000001</v>
      </c>
      <c r="D53" s="40">
        <v>143</v>
      </c>
      <c r="E53" s="41">
        <v>142</v>
      </c>
      <c r="F53" s="39">
        <v>134</v>
      </c>
      <c r="G53" s="40">
        <v>138</v>
      </c>
      <c r="H53" s="40">
        <v>140</v>
      </c>
      <c r="I53" s="41">
        <v>142</v>
      </c>
      <c r="J53" s="40">
        <v>134</v>
      </c>
      <c r="K53" s="40">
        <v>135</v>
      </c>
      <c r="L53" s="40">
        <v>142</v>
      </c>
      <c r="M53" s="40">
        <v>137</v>
      </c>
      <c r="N53" s="39">
        <v>131</v>
      </c>
      <c r="O53" s="40">
        <v>136</v>
      </c>
      <c r="P53" s="40">
        <v>143</v>
      </c>
      <c r="Q53" s="41">
        <v>143</v>
      </c>
      <c r="R53" s="39">
        <v>136</v>
      </c>
      <c r="S53" s="40">
        <v>133</v>
      </c>
      <c r="T53" s="40">
        <v>138</v>
      </c>
      <c r="U53" s="41">
        <v>136</v>
      </c>
      <c r="V53" s="39">
        <v>130</v>
      </c>
      <c r="W53" s="40">
        <v>137</v>
      </c>
      <c r="X53" s="40">
        <v>124</v>
      </c>
      <c r="Y53" s="41">
        <v>139</v>
      </c>
      <c r="Z53" s="39">
        <v>140</v>
      </c>
      <c r="AA53" s="40">
        <v>143.65</v>
      </c>
      <c r="AB53" s="40">
        <v>142.53</v>
      </c>
      <c r="AC53" s="41">
        <v>143</v>
      </c>
      <c r="AD53" s="39">
        <v>135</v>
      </c>
      <c r="AE53" s="40">
        <v>141</v>
      </c>
      <c r="AF53" s="40">
        <v>140</v>
      </c>
      <c r="AG53" s="41">
        <v>144</v>
      </c>
      <c r="AH53" s="39">
        <v>140</v>
      </c>
      <c r="AI53" s="40">
        <v>138</v>
      </c>
      <c r="AJ53" s="40">
        <v>140</v>
      </c>
      <c r="AK53" s="41">
        <v>144</v>
      </c>
      <c r="AL53" s="39">
        <v>136</v>
      </c>
      <c r="AM53" s="40">
        <v>141</v>
      </c>
      <c r="AN53" s="40">
        <v>139</v>
      </c>
      <c r="AO53" s="41">
        <v>141</v>
      </c>
      <c r="AP53" s="40">
        <v>134</v>
      </c>
      <c r="AQ53" s="40">
        <v>130</v>
      </c>
      <c r="AR53" s="40">
        <v>131</v>
      </c>
      <c r="AS53" s="40">
        <v>137</v>
      </c>
      <c r="AT53" s="39">
        <v>135</v>
      </c>
      <c r="AU53" s="40">
        <v>124</v>
      </c>
      <c r="AV53" s="40">
        <v>134</v>
      </c>
      <c r="AW53" s="41">
        <v>140</v>
      </c>
    </row>
    <row r="54" spans="1:49" x14ac:dyDescent="0.25">
      <c r="A54" s="13" t="s">
        <v>9</v>
      </c>
      <c r="B54" s="74" t="s">
        <v>50</v>
      </c>
      <c r="C54" s="78"/>
      <c r="D54" s="78"/>
      <c r="E54" s="75"/>
      <c r="F54" s="74" t="s">
        <v>55</v>
      </c>
      <c r="G54" s="78"/>
      <c r="H54" s="78"/>
      <c r="I54" s="75"/>
      <c r="J54" s="74" t="s">
        <v>56</v>
      </c>
      <c r="K54" s="78"/>
      <c r="L54" s="78"/>
      <c r="M54" s="75"/>
      <c r="N54" s="74" t="s">
        <v>57</v>
      </c>
      <c r="O54" s="78"/>
      <c r="P54" s="78"/>
      <c r="Q54" s="75"/>
      <c r="R54" s="74" t="s">
        <v>58</v>
      </c>
      <c r="S54" s="78"/>
      <c r="T54" s="78"/>
      <c r="U54" s="75"/>
      <c r="V54" s="74" t="s">
        <v>60</v>
      </c>
      <c r="W54" s="78"/>
      <c r="X54" s="78"/>
      <c r="Y54" s="75"/>
      <c r="Z54" s="74" t="s">
        <v>61</v>
      </c>
      <c r="AA54" s="78"/>
      <c r="AB54" s="78"/>
      <c r="AC54" s="75"/>
      <c r="AD54" s="74" t="s">
        <v>55</v>
      </c>
      <c r="AE54" s="78"/>
      <c r="AF54" s="78"/>
      <c r="AG54" s="75"/>
      <c r="AH54" s="74" t="s">
        <v>56</v>
      </c>
      <c r="AI54" s="78"/>
      <c r="AJ54" s="78"/>
      <c r="AK54" s="75"/>
      <c r="AL54" s="74" t="s">
        <v>57</v>
      </c>
      <c r="AM54" s="78"/>
      <c r="AN54" s="78"/>
      <c r="AO54" s="75"/>
      <c r="AP54" s="74" t="s">
        <v>58</v>
      </c>
      <c r="AQ54" s="78"/>
      <c r="AR54" s="78"/>
      <c r="AS54" s="75"/>
      <c r="AT54" s="74" t="s">
        <v>60</v>
      </c>
      <c r="AU54" s="78"/>
      <c r="AV54" s="78"/>
      <c r="AW54" s="75"/>
    </row>
    <row r="55" spans="1:49" ht="15.75" thickBot="1" x14ac:dyDescent="0.3">
      <c r="A55" s="15" t="s">
        <v>49</v>
      </c>
      <c r="B55" s="4" t="s">
        <v>51</v>
      </c>
      <c r="C55" s="12" t="s">
        <v>52</v>
      </c>
      <c r="D55" s="12" t="s">
        <v>53</v>
      </c>
      <c r="E55" s="5" t="s">
        <v>54</v>
      </c>
      <c r="F55" s="4" t="s">
        <v>51</v>
      </c>
      <c r="G55" s="12" t="s">
        <v>52</v>
      </c>
      <c r="H55" s="12" t="s">
        <v>53</v>
      </c>
      <c r="I55" s="5" t="s">
        <v>54</v>
      </c>
      <c r="J55" s="4" t="s">
        <v>51</v>
      </c>
      <c r="K55" s="12" t="s">
        <v>52</v>
      </c>
      <c r="L55" s="12" t="s">
        <v>53</v>
      </c>
      <c r="M55" s="5" t="s">
        <v>54</v>
      </c>
      <c r="N55" s="4" t="s">
        <v>51</v>
      </c>
      <c r="O55" s="12" t="s">
        <v>52</v>
      </c>
      <c r="P55" s="12" t="s">
        <v>53</v>
      </c>
      <c r="Q55" s="5" t="s">
        <v>54</v>
      </c>
      <c r="R55" s="4" t="s">
        <v>51</v>
      </c>
      <c r="S55" s="12" t="s">
        <v>52</v>
      </c>
      <c r="T55" s="12" t="s">
        <v>53</v>
      </c>
      <c r="U55" s="5" t="s">
        <v>54</v>
      </c>
      <c r="V55" s="4" t="s">
        <v>51</v>
      </c>
      <c r="W55" s="12" t="s">
        <v>52</v>
      </c>
      <c r="X55" s="12" t="s">
        <v>53</v>
      </c>
      <c r="Y55" s="5" t="s">
        <v>54</v>
      </c>
      <c r="Z55" s="4" t="s">
        <v>51</v>
      </c>
      <c r="AA55" s="12" t="s">
        <v>52</v>
      </c>
      <c r="AB55" s="12" t="s">
        <v>53</v>
      </c>
      <c r="AC55" s="5" t="s">
        <v>54</v>
      </c>
      <c r="AD55" s="4" t="s">
        <v>51</v>
      </c>
      <c r="AE55" s="12" t="s">
        <v>52</v>
      </c>
      <c r="AF55" s="12" t="s">
        <v>53</v>
      </c>
      <c r="AG55" s="5" t="s">
        <v>54</v>
      </c>
      <c r="AH55" s="4" t="s">
        <v>51</v>
      </c>
      <c r="AI55" s="12" t="s">
        <v>52</v>
      </c>
      <c r="AJ55" s="12" t="s">
        <v>53</v>
      </c>
      <c r="AK55" s="5" t="s">
        <v>54</v>
      </c>
      <c r="AL55" s="4" t="s">
        <v>51</v>
      </c>
      <c r="AM55" s="12" t="s">
        <v>52</v>
      </c>
      <c r="AN55" s="12" t="s">
        <v>53</v>
      </c>
      <c r="AO55" s="5" t="s">
        <v>54</v>
      </c>
      <c r="AP55" s="4" t="s">
        <v>51</v>
      </c>
      <c r="AQ55" s="12" t="s">
        <v>52</v>
      </c>
      <c r="AR55" s="12" t="s">
        <v>53</v>
      </c>
      <c r="AS55" s="5" t="s">
        <v>54</v>
      </c>
      <c r="AT55" s="4" t="s">
        <v>51</v>
      </c>
      <c r="AU55" s="12" t="s">
        <v>52</v>
      </c>
      <c r="AV55" s="12" t="s">
        <v>53</v>
      </c>
      <c r="AW55" s="5" t="s">
        <v>54</v>
      </c>
    </row>
    <row r="56" spans="1:49" x14ac:dyDescent="0.25">
      <c r="A56" s="19">
        <v>1</v>
      </c>
      <c r="B56" s="30">
        <v>13.12</v>
      </c>
      <c r="C56" s="34">
        <v>18.32</v>
      </c>
      <c r="D56" s="34">
        <v>33.36</v>
      </c>
      <c r="E56" s="35">
        <v>43</v>
      </c>
      <c r="F56" s="30">
        <v>2</v>
      </c>
      <c r="G56" s="34">
        <v>0</v>
      </c>
      <c r="H56" s="34">
        <v>29</v>
      </c>
      <c r="I56" s="35">
        <v>35</v>
      </c>
      <c r="J56" s="36">
        <v>0</v>
      </c>
      <c r="K56" s="36">
        <v>4</v>
      </c>
      <c r="L56" s="36">
        <v>19</v>
      </c>
      <c r="M56" s="36">
        <v>8</v>
      </c>
      <c r="N56" s="30">
        <v>2</v>
      </c>
      <c r="O56" s="34">
        <v>5</v>
      </c>
      <c r="P56" s="34">
        <v>2</v>
      </c>
      <c r="Q56" s="35">
        <v>7</v>
      </c>
      <c r="R56" s="34">
        <v>0</v>
      </c>
      <c r="S56" s="36">
        <v>0</v>
      </c>
      <c r="T56" s="36">
        <v>0</v>
      </c>
      <c r="U56" s="36">
        <v>0</v>
      </c>
      <c r="V56" s="30">
        <v>0</v>
      </c>
      <c r="W56" s="34">
        <v>0</v>
      </c>
      <c r="X56" s="34">
        <v>0</v>
      </c>
      <c r="Y56" s="35">
        <v>0</v>
      </c>
      <c r="Z56" s="30">
        <v>14</v>
      </c>
      <c r="AA56" s="34">
        <v>30.75</v>
      </c>
      <c r="AB56" s="34">
        <v>49.47</v>
      </c>
      <c r="AC56" s="35">
        <v>42</v>
      </c>
      <c r="AD56" s="30">
        <v>4</v>
      </c>
      <c r="AE56" s="37">
        <v>18</v>
      </c>
      <c r="AF56" s="37">
        <v>23</v>
      </c>
      <c r="AG56" s="38">
        <v>24</v>
      </c>
      <c r="AH56" s="34">
        <v>14</v>
      </c>
      <c r="AI56" s="36">
        <v>19</v>
      </c>
      <c r="AJ56" s="36">
        <v>34</v>
      </c>
      <c r="AK56" s="36">
        <v>14</v>
      </c>
      <c r="AL56" s="30">
        <v>7</v>
      </c>
      <c r="AM56" s="34">
        <v>0</v>
      </c>
      <c r="AN56" s="34">
        <v>32</v>
      </c>
      <c r="AO56" s="35">
        <v>35</v>
      </c>
      <c r="AP56" s="34">
        <v>2</v>
      </c>
      <c r="AQ56" s="36">
        <v>0</v>
      </c>
      <c r="AR56" s="36">
        <v>6</v>
      </c>
      <c r="AS56" s="36">
        <v>6</v>
      </c>
      <c r="AT56" s="30">
        <v>0</v>
      </c>
      <c r="AU56" s="34">
        <v>0</v>
      </c>
      <c r="AV56" s="34">
        <v>2</v>
      </c>
      <c r="AW56" s="35">
        <v>0</v>
      </c>
    </row>
    <row r="57" spans="1:49" x14ac:dyDescent="0.25">
      <c r="A57" s="20">
        <v>2</v>
      </c>
      <c r="B57" s="31">
        <v>15.6</v>
      </c>
      <c r="C57" s="37">
        <v>24.12</v>
      </c>
      <c r="D57" s="37">
        <v>35</v>
      </c>
      <c r="E57" s="38">
        <v>43.64</v>
      </c>
      <c r="F57" s="31">
        <v>2</v>
      </c>
      <c r="G57" s="37">
        <v>7.5</v>
      </c>
      <c r="H57" s="37">
        <v>29.8</v>
      </c>
      <c r="I57" s="38">
        <v>35.9</v>
      </c>
      <c r="J57" s="36">
        <v>4.8</v>
      </c>
      <c r="K57" s="36">
        <v>6.1</v>
      </c>
      <c r="L57" s="36">
        <v>19.2</v>
      </c>
      <c r="M57" s="36">
        <v>12.68</v>
      </c>
      <c r="N57" s="31">
        <v>2.2799999999999998</v>
      </c>
      <c r="O57" s="37">
        <v>6.8</v>
      </c>
      <c r="P57" s="37">
        <v>6.3</v>
      </c>
      <c r="Q57" s="38">
        <v>8.76</v>
      </c>
      <c r="R57" s="36">
        <v>0</v>
      </c>
      <c r="S57" s="36">
        <v>0</v>
      </c>
      <c r="T57" s="36">
        <v>0</v>
      </c>
      <c r="U57" s="36">
        <v>0</v>
      </c>
      <c r="V57" s="31">
        <v>0</v>
      </c>
      <c r="W57" s="37">
        <v>0</v>
      </c>
      <c r="X57" s="37">
        <v>0</v>
      </c>
      <c r="Y57" s="38">
        <v>0</v>
      </c>
      <c r="Z57" s="31">
        <v>14.52</v>
      </c>
      <c r="AA57" s="37">
        <v>37.5</v>
      </c>
      <c r="AB57" s="37">
        <v>63.74</v>
      </c>
      <c r="AC57" s="38">
        <v>45.64</v>
      </c>
      <c r="AD57" s="31">
        <v>4</v>
      </c>
      <c r="AE57" s="37">
        <v>21.08</v>
      </c>
      <c r="AF57" s="37">
        <v>26.42</v>
      </c>
      <c r="AG57" s="38">
        <v>25</v>
      </c>
      <c r="AH57" s="36">
        <v>16.04</v>
      </c>
      <c r="AI57" s="36">
        <v>20.6</v>
      </c>
      <c r="AJ57" s="36">
        <v>35.520000000000003</v>
      </c>
      <c r="AK57" s="36">
        <v>20</v>
      </c>
      <c r="AL57" s="31">
        <v>8.68</v>
      </c>
      <c r="AM57" s="37">
        <v>6.46</v>
      </c>
      <c r="AN57" s="37">
        <v>33.24</v>
      </c>
      <c r="AO57" s="38">
        <v>38.520000000000003</v>
      </c>
      <c r="AP57" s="36">
        <v>2.2999999999999998</v>
      </c>
      <c r="AQ57" s="36">
        <v>0.24</v>
      </c>
      <c r="AR57" s="36">
        <v>6</v>
      </c>
      <c r="AS57" s="36">
        <v>6</v>
      </c>
      <c r="AT57" s="31">
        <v>0</v>
      </c>
      <c r="AU57" s="37">
        <v>0</v>
      </c>
      <c r="AV57" s="37">
        <v>2</v>
      </c>
      <c r="AW57" s="38">
        <v>0</v>
      </c>
    </row>
    <row r="58" spans="1:49" x14ac:dyDescent="0.25">
      <c r="A58" s="20">
        <v>5</v>
      </c>
      <c r="B58" s="31">
        <v>29.9</v>
      </c>
      <c r="C58" s="37">
        <v>39.799999999999997</v>
      </c>
      <c r="D58" s="37">
        <v>53.9</v>
      </c>
      <c r="E58" s="38">
        <v>53.8</v>
      </c>
      <c r="F58" s="31">
        <v>9.75</v>
      </c>
      <c r="G58" s="37">
        <v>19</v>
      </c>
      <c r="H58" s="37">
        <v>38.5</v>
      </c>
      <c r="I58" s="38">
        <v>45</v>
      </c>
      <c r="J58" s="36">
        <v>21.1</v>
      </c>
      <c r="K58" s="36">
        <v>13.75</v>
      </c>
      <c r="L58" s="36">
        <v>25</v>
      </c>
      <c r="M58" s="36">
        <v>22</v>
      </c>
      <c r="N58" s="31">
        <v>5.7</v>
      </c>
      <c r="O58" s="37">
        <v>11</v>
      </c>
      <c r="P58" s="37">
        <v>14.6</v>
      </c>
      <c r="Q58" s="38">
        <v>14.7</v>
      </c>
      <c r="R58" s="36">
        <v>0</v>
      </c>
      <c r="S58" s="36">
        <v>1.9</v>
      </c>
      <c r="T58" s="36">
        <v>1.6</v>
      </c>
      <c r="U58" s="36">
        <v>3.3</v>
      </c>
      <c r="V58" s="31">
        <v>0</v>
      </c>
      <c r="W58" s="37">
        <v>0</v>
      </c>
      <c r="X58" s="37">
        <v>0</v>
      </c>
      <c r="Y58" s="38">
        <v>0</v>
      </c>
      <c r="Z58" s="31">
        <v>24.05</v>
      </c>
      <c r="AA58" s="37">
        <v>49.25</v>
      </c>
      <c r="AB58" s="37">
        <v>72</v>
      </c>
      <c r="AC58" s="38">
        <v>74.2</v>
      </c>
      <c r="AD58" s="31">
        <v>9.85</v>
      </c>
      <c r="AE58" s="37">
        <v>34.049999999999997</v>
      </c>
      <c r="AF58" s="37">
        <v>53.4</v>
      </c>
      <c r="AG58" s="38">
        <v>44.25</v>
      </c>
      <c r="AH58" s="36">
        <v>23.05</v>
      </c>
      <c r="AI58" s="36">
        <v>36</v>
      </c>
      <c r="AJ58" s="36">
        <v>40.799999999999997</v>
      </c>
      <c r="AK58" s="36">
        <v>51</v>
      </c>
      <c r="AL58" s="31">
        <v>16</v>
      </c>
      <c r="AM58" s="37">
        <v>29</v>
      </c>
      <c r="AN58" s="37">
        <v>50.05</v>
      </c>
      <c r="AO58" s="38">
        <v>50.7</v>
      </c>
      <c r="AP58" s="36">
        <v>9.6</v>
      </c>
      <c r="AQ58" s="36">
        <v>3.6</v>
      </c>
      <c r="AR58" s="36">
        <v>14.05</v>
      </c>
      <c r="AS58" s="36">
        <v>11.5</v>
      </c>
      <c r="AT58" s="31">
        <v>2.2000000000000002</v>
      </c>
      <c r="AU58" s="37">
        <v>0</v>
      </c>
      <c r="AV58" s="37">
        <v>2.75</v>
      </c>
      <c r="AW58" s="38">
        <v>1.3</v>
      </c>
    </row>
    <row r="59" spans="1:49" x14ac:dyDescent="0.25">
      <c r="A59" s="20">
        <v>10</v>
      </c>
      <c r="B59" s="31">
        <v>46.6</v>
      </c>
      <c r="C59" s="37">
        <v>49.2</v>
      </c>
      <c r="D59" s="37">
        <v>68</v>
      </c>
      <c r="E59" s="38">
        <v>86.6</v>
      </c>
      <c r="F59" s="31">
        <v>20</v>
      </c>
      <c r="G59" s="37">
        <v>30</v>
      </c>
      <c r="H59" s="37">
        <v>47.8</v>
      </c>
      <c r="I59" s="38">
        <v>58</v>
      </c>
      <c r="J59" s="36">
        <v>23.4</v>
      </c>
      <c r="K59" s="36">
        <v>24</v>
      </c>
      <c r="L59" s="36">
        <v>33</v>
      </c>
      <c r="M59" s="36">
        <v>33.6</v>
      </c>
      <c r="N59" s="31">
        <v>15.2</v>
      </c>
      <c r="O59" s="37">
        <v>21</v>
      </c>
      <c r="P59" s="37">
        <v>26</v>
      </c>
      <c r="Q59" s="38">
        <v>30.8</v>
      </c>
      <c r="R59" s="36">
        <v>1.5</v>
      </c>
      <c r="S59" s="36">
        <v>6</v>
      </c>
      <c r="T59" s="36">
        <v>4.8</v>
      </c>
      <c r="U59" s="36">
        <v>14.3</v>
      </c>
      <c r="V59" s="31">
        <v>2</v>
      </c>
      <c r="W59" s="37">
        <v>2.2000000000000002</v>
      </c>
      <c r="X59" s="37">
        <v>0</v>
      </c>
      <c r="Y59" s="38">
        <v>4</v>
      </c>
      <c r="Z59" s="31">
        <v>43.6</v>
      </c>
      <c r="AA59" s="37">
        <v>63</v>
      </c>
      <c r="AB59" s="37">
        <v>80.8</v>
      </c>
      <c r="AC59" s="38">
        <v>88</v>
      </c>
      <c r="AD59" s="31">
        <v>35.9</v>
      </c>
      <c r="AE59" s="37">
        <v>49.4</v>
      </c>
      <c r="AF59" s="37">
        <v>59.7</v>
      </c>
      <c r="AG59" s="38">
        <v>67</v>
      </c>
      <c r="AH59" s="36">
        <v>31.1</v>
      </c>
      <c r="AI59" s="36">
        <v>46</v>
      </c>
      <c r="AJ59" s="36">
        <v>56</v>
      </c>
      <c r="AK59" s="36">
        <v>61</v>
      </c>
      <c r="AL59" s="31">
        <v>20.8</v>
      </c>
      <c r="AM59" s="37">
        <v>39.4</v>
      </c>
      <c r="AN59" s="37">
        <v>52</v>
      </c>
      <c r="AO59" s="38">
        <v>56.2</v>
      </c>
      <c r="AP59" s="36">
        <v>12.3</v>
      </c>
      <c r="AQ59" s="36">
        <v>11.4</v>
      </c>
      <c r="AR59" s="36">
        <v>24.8</v>
      </c>
      <c r="AS59" s="36">
        <v>25</v>
      </c>
      <c r="AT59" s="31">
        <v>4.2</v>
      </c>
      <c r="AU59" s="37">
        <v>3.9</v>
      </c>
      <c r="AV59" s="37">
        <v>13</v>
      </c>
      <c r="AW59" s="38">
        <v>6.3</v>
      </c>
    </row>
    <row r="60" spans="1:49" x14ac:dyDescent="0.25">
      <c r="A60" s="20">
        <v>25</v>
      </c>
      <c r="B60" s="31">
        <v>67.5</v>
      </c>
      <c r="C60" s="37">
        <v>68</v>
      </c>
      <c r="D60" s="37">
        <v>87</v>
      </c>
      <c r="E60" s="38">
        <v>105</v>
      </c>
      <c r="F60" s="31">
        <v>40.75</v>
      </c>
      <c r="G60" s="37">
        <v>51.5</v>
      </c>
      <c r="H60" s="37">
        <v>76</v>
      </c>
      <c r="I60" s="38">
        <v>78.5</v>
      </c>
      <c r="J60" s="36">
        <v>38.5</v>
      </c>
      <c r="K60" s="36">
        <v>40.75</v>
      </c>
      <c r="L60" s="36">
        <v>46</v>
      </c>
      <c r="M60" s="36">
        <v>66</v>
      </c>
      <c r="N60" s="31">
        <v>29</v>
      </c>
      <c r="O60" s="37">
        <v>36</v>
      </c>
      <c r="P60" s="37">
        <v>47</v>
      </c>
      <c r="Q60" s="38">
        <v>56</v>
      </c>
      <c r="R60" s="36">
        <v>9</v>
      </c>
      <c r="S60" s="36">
        <v>18.75</v>
      </c>
      <c r="T60" s="36">
        <v>15</v>
      </c>
      <c r="U60" s="36">
        <v>40.75</v>
      </c>
      <c r="V60" s="31">
        <v>7.5</v>
      </c>
      <c r="W60" s="37">
        <v>11</v>
      </c>
      <c r="X60" s="37">
        <v>14</v>
      </c>
      <c r="Y60" s="38">
        <v>18</v>
      </c>
      <c r="Z60" s="31">
        <v>55.75</v>
      </c>
      <c r="AA60" s="37">
        <v>84</v>
      </c>
      <c r="AB60" s="37">
        <v>101</v>
      </c>
      <c r="AC60" s="38">
        <v>114</v>
      </c>
      <c r="AD60" s="31">
        <v>64.75</v>
      </c>
      <c r="AE60" s="37">
        <v>73.75</v>
      </c>
      <c r="AF60" s="37">
        <v>79</v>
      </c>
      <c r="AG60" s="38">
        <v>99</v>
      </c>
      <c r="AH60" s="36">
        <v>56.25</v>
      </c>
      <c r="AI60" s="36">
        <v>58.5</v>
      </c>
      <c r="AJ60" s="36">
        <v>74.75</v>
      </c>
      <c r="AK60" s="36">
        <v>91</v>
      </c>
      <c r="AL60" s="31">
        <v>36</v>
      </c>
      <c r="AM60" s="37">
        <v>60</v>
      </c>
      <c r="AN60" s="37">
        <v>73.25</v>
      </c>
      <c r="AO60" s="38">
        <v>91</v>
      </c>
      <c r="AP60" s="36">
        <v>31.75</v>
      </c>
      <c r="AQ60" s="36">
        <v>18</v>
      </c>
      <c r="AR60" s="36">
        <v>40.75</v>
      </c>
      <c r="AS60" s="36">
        <v>48.5</v>
      </c>
      <c r="AT60" s="31">
        <v>18.5</v>
      </c>
      <c r="AU60" s="37">
        <v>15</v>
      </c>
      <c r="AV60" s="37">
        <v>27.75</v>
      </c>
      <c r="AW60" s="38">
        <v>34</v>
      </c>
    </row>
    <row r="61" spans="1:49" x14ac:dyDescent="0.25">
      <c r="A61" s="20">
        <v>50</v>
      </c>
      <c r="B61" s="31">
        <v>99</v>
      </c>
      <c r="C61" s="37">
        <v>100</v>
      </c>
      <c r="D61" s="37">
        <v>113</v>
      </c>
      <c r="E61" s="38">
        <v>120</v>
      </c>
      <c r="F61" s="31">
        <v>79.5</v>
      </c>
      <c r="G61" s="37">
        <v>85</v>
      </c>
      <c r="H61" s="37">
        <v>108</v>
      </c>
      <c r="I61" s="38">
        <v>105.5</v>
      </c>
      <c r="J61" s="36">
        <v>62</v>
      </c>
      <c r="K61" s="36">
        <v>68</v>
      </c>
      <c r="L61" s="36">
        <v>82</v>
      </c>
      <c r="M61" s="36">
        <v>106</v>
      </c>
      <c r="N61" s="31">
        <v>44</v>
      </c>
      <c r="O61" s="37">
        <v>59</v>
      </c>
      <c r="P61" s="37">
        <v>71</v>
      </c>
      <c r="Q61" s="38">
        <v>91</v>
      </c>
      <c r="R61" s="36">
        <v>35</v>
      </c>
      <c r="S61" s="36">
        <v>40.5</v>
      </c>
      <c r="T61" s="36">
        <v>54</v>
      </c>
      <c r="U61" s="36">
        <v>62</v>
      </c>
      <c r="V61" s="31">
        <v>19.5</v>
      </c>
      <c r="W61" s="37">
        <v>33</v>
      </c>
      <c r="X61" s="37">
        <v>36.5</v>
      </c>
      <c r="Y61" s="38">
        <v>49</v>
      </c>
      <c r="Z61" s="31">
        <v>94</v>
      </c>
      <c r="AA61" s="37">
        <v>111</v>
      </c>
      <c r="AB61" s="37">
        <v>117.5</v>
      </c>
      <c r="AC61" s="38">
        <v>128</v>
      </c>
      <c r="AD61" s="31">
        <v>91</v>
      </c>
      <c r="AE61" s="37">
        <v>95</v>
      </c>
      <c r="AF61" s="37">
        <v>105.5</v>
      </c>
      <c r="AG61" s="38">
        <v>118.5</v>
      </c>
      <c r="AH61" s="36">
        <v>75.5</v>
      </c>
      <c r="AI61" s="36">
        <v>95</v>
      </c>
      <c r="AJ61" s="36">
        <v>102.5</v>
      </c>
      <c r="AK61" s="36">
        <v>113</v>
      </c>
      <c r="AL61" s="31">
        <v>64</v>
      </c>
      <c r="AM61" s="37">
        <v>88.5</v>
      </c>
      <c r="AN61" s="37">
        <v>100</v>
      </c>
      <c r="AO61" s="38">
        <v>114</v>
      </c>
      <c r="AP61" s="36">
        <v>47.5</v>
      </c>
      <c r="AQ61" s="36">
        <v>52</v>
      </c>
      <c r="AR61" s="36">
        <v>53</v>
      </c>
      <c r="AS61" s="36">
        <v>75</v>
      </c>
      <c r="AT61" s="31">
        <v>34</v>
      </c>
      <c r="AU61" s="37">
        <v>40.5</v>
      </c>
      <c r="AV61" s="37">
        <v>48</v>
      </c>
      <c r="AW61" s="38">
        <v>63</v>
      </c>
    </row>
    <row r="62" spans="1:49" x14ac:dyDescent="0.25">
      <c r="A62" s="20">
        <v>75</v>
      </c>
      <c r="B62" s="31">
        <v>114.5</v>
      </c>
      <c r="C62" s="37">
        <v>121</v>
      </c>
      <c r="D62" s="37">
        <v>129</v>
      </c>
      <c r="E62" s="38">
        <v>132</v>
      </c>
      <c r="F62" s="31">
        <v>101.25</v>
      </c>
      <c r="G62" s="37">
        <v>112.75</v>
      </c>
      <c r="H62" s="37">
        <v>123.5</v>
      </c>
      <c r="I62" s="38">
        <v>126.75</v>
      </c>
      <c r="J62" s="36">
        <v>100</v>
      </c>
      <c r="K62" s="36">
        <v>97.75</v>
      </c>
      <c r="L62" s="36">
        <v>117</v>
      </c>
      <c r="M62" s="36">
        <v>122</v>
      </c>
      <c r="N62" s="31">
        <v>70</v>
      </c>
      <c r="O62" s="37">
        <v>94</v>
      </c>
      <c r="P62" s="37">
        <v>103.5</v>
      </c>
      <c r="Q62" s="38">
        <v>118</v>
      </c>
      <c r="R62" s="36">
        <v>60</v>
      </c>
      <c r="S62" s="36">
        <v>70</v>
      </c>
      <c r="T62" s="36">
        <v>86</v>
      </c>
      <c r="U62" s="36">
        <v>90</v>
      </c>
      <c r="V62" s="31">
        <v>38.75</v>
      </c>
      <c r="W62" s="37">
        <v>49</v>
      </c>
      <c r="X62" s="37">
        <v>59.75</v>
      </c>
      <c r="Y62" s="38">
        <v>101</v>
      </c>
      <c r="Z62" s="31">
        <v>122</v>
      </c>
      <c r="AA62" s="37">
        <v>127.25</v>
      </c>
      <c r="AB62" s="37">
        <v>129</v>
      </c>
      <c r="AC62" s="38">
        <v>135</v>
      </c>
      <c r="AD62" s="31">
        <v>108.5</v>
      </c>
      <c r="AE62" s="37">
        <v>118</v>
      </c>
      <c r="AF62" s="37">
        <v>132.25</v>
      </c>
      <c r="AG62" s="38">
        <v>128.25</v>
      </c>
      <c r="AH62" s="36">
        <v>114</v>
      </c>
      <c r="AI62" s="36">
        <v>113.5</v>
      </c>
      <c r="AJ62" s="36">
        <v>122</v>
      </c>
      <c r="AK62" s="36">
        <v>128</v>
      </c>
      <c r="AL62" s="31">
        <v>98</v>
      </c>
      <c r="AM62" s="37">
        <v>115.25</v>
      </c>
      <c r="AN62" s="37">
        <v>115.75</v>
      </c>
      <c r="AO62" s="38">
        <v>126</v>
      </c>
      <c r="AP62" s="36">
        <v>80.5</v>
      </c>
      <c r="AQ62" s="36">
        <v>86</v>
      </c>
      <c r="AR62" s="36">
        <v>88.75</v>
      </c>
      <c r="AS62" s="36">
        <v>110</v>
      </c>
      <c r="AT62" s="31">
        <v>60.5</v>
      </c>
      <c r="AU62" s="37">
        <v>64.5</v>
      </c>
      <c r="AV62" s="37">
        <v>87.25</v>
      </c>
      <c r="AW62" s="38">
        <v>98.75</v>
      </c>
    </row>
    <row r="63" spans="1:49" x14ac:dyDescent="0.25">
      <c r="A63" s="20">
        <v>90</v>
      </c>
      <c r="B63" s="31">
        <v>127</v>
      </c>
      <c r="C63" s="37">
        <v>132.80000000000001</v>
      </c>
      <c r="D63" s="37">
        <v>134.19999999999999</v>
      </c>
      <c r="E63" s="38">
        <v>139.6</v>
      </c>
      <c r="F63" s="31">
        <v>115.5</v>
      </c>
      <c r="G63" s="37">
        <v>130</v>
      </c>
      <c r="H63" s="37">
        <v>134</v>
      </c>
      <c r="I63" s="38">
        <v>132.5</v>
      </c>
      <c r="J63" s="36">
        <v>122.6</v>
      </c>
      <c r="K63" s="36">
        <v>125.5</v>
      </c>
      <c r="L63" s="36">
        <v>127</v>
      </c>
      <c r="M63" s="36">
        <v>131</v>
      </c>
      <c r="N63" s="31">
        <v>108.3</v>
      </c>
      <c r="O63" s="37">
        <v>115</v>
      </c>
      <c r="P63" s="37">
        <v>121</v>
      </c>
      <c r="Q63" s="38">
        <v>127</v>
      </c>
      <c r="R63" s="36">
        <v>92</v>
      </c>
      <c r="S63" s="36">
        <v>83.8</v>
      </c>
      <c r="T63" s="36">
        <v>117.4</v>
      </c>
      <c r="U63" s="36">
        <v>120.9</v>
      </c>
      <c r="V63" s="31">
        <v>95.5</v>
      </c>
      <c r="W63" s="37">
        <v>82.4</v>
      </c>
      <c r="X63" s="37">
        <v>83</v>
      </c>
      <c r="Y63" s="38">
        <v>120</v>
      </c>
      <c r="Z63" s="31">
        <v>130.1</v>
      </c>
      <c r="AA63" s="37">
        <v>134</v>
      </c>
      <c r="AB63" s="37">
        <v>137.1</v>
      </c>
      <c r="AC63" s="38">
        <v>138</v>
      </c>
      <c r="AD63" s="31">
        <v>123</v>
      </c>
      <c r="AE63" s="37">
        <v>127.9</v>
      </c>
      <c r="AF63" s="37">
        <v>137</v>
      </c>
      <c r="AG63" s="38">
        <v>135.5</v>
      </c>
      <c r="AH63" s="36">
        <v>121.6</v>
      </c>
      <c r="AI63" s="36">
        <v>129</v>
      </c>
      <c r="AJ63" s="36">
        <v>130.1</v>
      </c>
      <c r="AK63" s="36">
        <v>138</v>
      </c>
      <c r="AL63" s="31">
        <v>114.8</v>
      </c>
      <c r="AM63" s="37">
        <v>125.3</v>
      </c>
      <c r="AN63" s="37">
        <v>128</v>
      </c>
      <c r="AO63" s="38">
        <v>133.6</v>
      </c>
      <c r="AP63" s="36">
        <v>104.1</v>
      </c>
      <c r="AQ63" s="36">
        <v>102.6</v>
      </c>
      <c r="AR63" s="36">
        <v>110.1</v>
      </c>
      <c r="AS63" s="36">
        <v>126</v>
      </c>
      <c r="AT63" s="31">
        <v>106.2</v>
      </c>
      <c r="AU63" s="37">
        <v>96.6</v>
      </c>
      <c r="AV63" s="37">
        <v>121</v>
      </c>
      <c r="AW63" s="38">
        <v>121.4</v>
      </c>
    </row>
    <row r="64" spans="1:49" x14ac:dyDescent="0.25">
      <c r="A64" s="20">
        <v>95</v>
      </c>
      <c r="B64" s="31">
        <v>130</v>
      </c>
      <c r="C64" s="37">
        <v>136.4</v>
      </c>
      <c r="D64" s="37">
        <v>138</v>
      </c>
      <c r="E64" s="38">
        <v>142</v>
      </c>
      <c r="F64" s="31">
        <v>127.5</v>
      </c>
      <c r="G64" s="37">
        <v>131.25</v>
      </c>
      <c r="H64" s="37">
        <v>136.4</v>
      </c>
      <c r="I64" s="38">
        <v>139.25</v>
      </c>
      <c r="J64" s="36">
        <v>125.8</v>
      </c>
      <c r="K64" s="36">
        <v>132.75</v>
      </c>
      <c r="L64" s="36">
        <v>130</v>
      </c>
      <c r="M64" s="36">
        <v>134.19999999999999</v>
      </c>
      <c r="N64" s="31">
        <v>113.55</v>
      </c>
      <c r="O64" s="37">
        <v>124</v>
      </c>
      <c r="P64" s="37">
        <v>126.35</v>
      </c>
      <c r="Q64" s="38">
        <v>132.30000000000001</v>
      </c>
      <c r="R64" s="36">
        <v>132.5</v>
      </c>
      <c r="S64" s="36">
        <v>102.25</v>
      </c>
      <c r="T64" s="36">
        <v>135.4</v>
      </c>
      <c r="U64" s="42">
        <v>128.69999999999999</v>
      </c>
      <c r="V64" s="31">
        <v>120.5</v>
      </c>
      <c r="W64" s="37">
        <v>108.8</v>
      </c>
      <c r="X64" s="37">
        <v>99.35</v>
      </c>
      <c r="Y64" s="43">
        <v>130</v>
      </c>
      <c r="Z64" s="31">
        <v>135.85</v>
      </c>
      <c r="AA64" s="37">
        <v>138</v>
      </c>
      <c r="AB64" s="37">
        <v>139</v>
      </c>
      <c r="AC64" s="43">
        <v>141</v>
      </c>
      <c r="AD64" s="31">
        <v>123.55</v>
      </c>
      <c r="AE64" s="37">
        <v>129</v>
      </c>
      <c r="AF64" s="37">
        <v>138.1</v>
      </c>
      <c r="AG64" s="43">
        <v>141</v>
      </c>
      <c r="AH64" s="36">
        <v>127.3</v>
      </c>
      <c r="AI64" s="36">
        <v>133</v>
      </c>
      <c r="AJ64" s="36">
        <v>133.55000000000001</v>
      </c>
      <c r="AK64" s="42">
        <v>142</v>
      </c>
      <c r="AL64" s="31">
        <v>121</v>
      </c>
      <c r="AM64" s="37">
        <v>136.30000000000001</v>
      </c>
      <c r="AN64" s="37">
        <v>130.9</v>
      </c>
      <c r="AO64" s="38">
        <v>135.30000000000001</v>
      </c>
      <c r="AP64" s="36">
        <v>115.4</v>
      </c>
      <c r="AQ64" s="36">
        <v>111.2</v>
      </c>
      <c r="AR64" s="36">
        <v>127.3</v>
      </c>
      <c r="AS64" s="36">
        <v>130</v>
      </c>
      <c r="AT64" s="31">
        <v>120.7</v>
      </c>
      <c r="AU64" s="37">
        <v>113</v>
      </c>
      <c r="AV64" s="37">
        <v>128.75</v>
      </c>
      <c r="AW64" s="38">
        <v>126.7</v>
      </c>
    </row>
    <row r="65" spans="1:49" x14ac:dyDescent="0.25">
      <c r="A65" s="20">
        <v>97</v>
      </c>
      <c r="B65" s="31">
        <v>134.28</v>
      </c>
      <c r="C65" s="37">
        <v>137.04</v>
      </c>
      <c r="D65" s="37">
        <v>140.46</v>
      </c>
      <c r="E65" s="38">
        <v>142</v>
      </c>
      <c r="F65" s="31">
        <v>128.65</v>
      </c>
      <c r="G65" s="37">
        <v>136.5</v>
      </c>
      <c r="H65" s="37">
        <v>140</v>
      </c>
      <c r="I65" s="38">
        <v>140.1</v>
      </c>
      <c r="J65" s="36">
        <v>126.14</v>
      </c>
      <c r="K65" s="36">
        <v>134.05000000000001</v>
      </c>
      <c r="L65" s="36">
        <v>134</v>
      </c>
      <c r="M65" s="36">
        <v>135.72</v>
      </c>
      <c r="N65" s="31">
        <v>128.29</v>
      </c>
      <c r="O65" s="37">
        <v>128.4</v>
      </c>
      <c r="P65" s="37">
        <v>137.21</v>
      </c>
      <c r="Q65" s="38">
        <v>134.72</v>
      </c>
      <c r="R65" s="36">
        <v>135.30000000000001</v>
      </c>
      <c r="S65" s="36">
        <v>107.92</v>
      </c>
      <c r="T65" s="36">
        <v>136.84</v>
      </c>
      <c r="U65" s="36">
        <v>132.47</v>
      </c>
      <c r="V65" s="31">
        <v>126.75</v>
      </c>
      <c r="W65" s="37">
        <v>114.76</v>
      </c>
      <c r="X65" s="37">
        <v>106.56</v>
      </c>
      <c r="Y65" s="38">
        <v>136.6</v>
      </c>
      <c r="Z65" s="31">
        <v>140</v>
      </c>
      <c r="AA65" s="37">
        <v>139.94999999999999</v>
      </c>
      <c r="AB65" s="37">
        <v>140</v>
      </c>
      <c r="AC65" s="38">
        <v>141.72</v>
      </c>
      <c r="AD65" s="31">
        <v>124</v>
      </c>
      <c r="AE65" s="37">
        <v>133.53</v>
      </c>
      <c r="AF65" s="37">
        <v>140</v>
      </c>
      <c r="AG65" s="38">
        <v>142.5</v>
      </c>
      <c r="AH65" s="36">
        <v>128.99</v>
      </c>
      <c r="AI65" s="36">
        <v>135.69999999999999</v>
      </c>
      <c r="AJ65" s="36">
        <v>134</v>
      </c>
      <c r="AK65" s="36">
        <v>142.4</v>
      </c>
      <c r="AL65" s="31">
        <v>125.4</v>
      </c>
      <c r="AM65" s="37">
        <v>138.97999999999999</v>
      </c>
      <c r="AN65" s="37">
        <v>133.57</v>
      </c>
      <c r="AO65" s="38">
        <v>139.36000000000001</v>
      </c>
      <c r="AP65" s="36">
        <v>120.05</v>
      </c>
      <c r="AQ65" s="36">
        <v>112</v>
      </c>
      <c r="AR65" s="36">
        <v>129.77000000000001</v>
      </c>
      <c r="AS65" s="36">
        <v>131.5</v>
      </c>
      <c r="AT65" s="31">
        <v>127.7</v>
      </c>
      <c r="AU65" s="37">
        <v>115.53</v>
      </c>
      <c r="AV65" s="37">
        <v>131.69999999999999</v>
      </c>
      <c r="AW65" s="38">
        <v>132.91999999999999</v>
      </c>
    </row>
    <row r="66" spans="1:49" ht="15.75" thickBot="1" x14ac:dyDescent="0.3">
      <c r="A66" s="21">
        <v>99</v>
      </c>
      <c r="B66" s="39">
        <v>138.88</v>
      </c>
      <c r="C66" s="40">
        <v>141.36000000000001</v>
      </c>
      <c r="D66" s="40">
        <v>142.82</v>
      </c>
      <c r="E66" s="41">
        <v>142</v>
      </c>
      <c r="F66" s="39">
        <v>129</v>
      </c>
      <c r="G66" s="40">
        <v>138</v>
      </c>
      <c r="H66" s="40">
        <v>140</v>
      </c>
      <c r="I66" s="41">
        <v>142</v>
      </c>
      <c r="J66" s="40">
        <v>127</v>
      </c>
      <c r="K66" s="40">
        <v>135</v>
      </c>
      <c r="L66" s="40">
        <v>142</v>
      </c>
      <c r="M66" s="40">
        <v>137</v>
      </c>
      <c r="N66" s="39">
        <v>129</v>
      </c>
      <c r="O66" s="40">
        <v>136</v>
      </c>
      <c r="P66" s="40">
        <v>143</v>
      </c>
      <c r="Q66" s="41">
        <v>143</v>
      </c>
      <c r="R66" s="40">
        <v>136</v>
      </c>
      <c r="S66" s="40">
        <v>111</v>
      </c>
      <c r="T66" s="40">
        <v>137</v>
      </c>
      <c r="U66" s="40">
        <v>133</v>
      </c>
      <c r="V66" s="39">
        <v>130</v>
      </c>
      <c r="W66" s="40">
        <v>117</v>
      </c>
      <c r="X66" s="40">
        <v>116</v>
      </c>
      <c r="Y66" s="41">
        <v>139</v>
      </c>
      <c r="Z66" s="39">
        <v>140</v>
      </c>
      <c r="AA66" s="40">
        <v>141.65</v>
      </c>
      <c r="AB66" s="40">
        <v>142.53</v>
      </c>
      <c r="AC66" s="41">
        <v>143</v>
      </c>
      <c r="AD66" s="39">
        <v>124</v>
      </c>
      <c r="AE66" s="40">
        <v>141</v>
      </c>
      <c r="AF66" s="40">
        <v>140</v>
      </c>
      <c r="AG66" s="41">
        <v>144</v>
      </c>
      <c r="AH66" s="40">
        <v>132</v>
      </c>
      <c r="AI66" s="40">
        <v>138</v>
      </c>
      <c r="AJ66" s="40">
        <v>140</v>
      </c>
      <c r="AK66" s="40">
        <v>144</v>
      </c>
      <c r="AL66" s="39">
        <v>130</v>
      </c>
      <c r="AM66" s="40">
        <v>141</v>
      </c>
      <c r="AN66" s="40">
        <v>135</v>
      </c>
      <c r="AO66" s="41">
        <v>141</v>
      </c>
      <c r="AP66" s="40">
        <v>123</v>
      </c>
      <c r="AQ66" s="40">
        <v>112</v>
      </c>
      <c r="AR66" s="40">
        <v>131</v>
      </c>
      <c r="AS66" s="40">
        <v>133</v>
      </c>
      <c r="AT66" s="39">
        <v>132</v>
      </c>
      <c r="AU66" s="40">
        <v>124</v>
      </c>
      <c r="AV66" s="40">
        <v>133</v>
      </c>
      <c r="AW66" s="41">
        <v>140</v>
      </c>
    </row>
    <row r="67" spans="1:49" x14ac:dyDescent="0.25">
      <c r="A67" s="13" t="s">
        <v>10</v>
      </c>
      <c r="B67" s="74" t="s">
        <v>50</v>
      </c>
      <c r="C67" s="78"/>
      <c r="D67" s="78"/>
      <c r="E67" s="75"/>
      <c r="F67" s="74" t="s">
        <v>55</v>
      </c>
      <c r="G67" s="78"/>
      <c r="H67" s="78"/>
      <c r="I67" s="75"/>
      <c r="J67" s="74" t="s">
        <v>56</v>
      </c>
      <c r="K67" s="78"/>
      <c r="L67" s="78"/>
      <c r="M67" s="75"/>
      <c r="N67" s="74" t="s">
        <v>57</v>
      </c>
      <c r="O67" s="78"/>
      <c r="P67" s="78"/>
      <c r="Q67" s="75"/>
      <c r="R67" s="74" t="s">
        <v>58</v>
      </c>
      <c r="S67" s="78"/>
      <c r="T67" s="78"/>
      <c r="U67" s="75"/>
      <c r="V67" s="74" t="s">
        <v>60</v>
      </c>
      <c r="W67" s="78"/>
      <c r="X67" s="78"/>
      <c r="Y67" s="75"/>
      <c r="Z67" s="74" t="s">
        <v>61</v>
      </c>
      <c r="AA67" s="78"/>
      <c r="AB67" s="78"/>
      <c r="AC67" s="75"/>
      <c r="AD67" s="74" t="s">
        <v>55</v>
      </c>
      <c r="AE67" s="78"/>
      <c r="AF67" s="78"/>
      <c r="AG67" s="75"/>
      <c r="AH67" s="74" t="s">
        <v>56</v>
      </c>
      <c r="AI67" s="78"/>
      <c r="AJ67" s="78"/>
      <c r="AK67" s="75"/>
      <c r="AL67" s="74" t="s">
        <v>57</v>
      </c>
      <c r="AM67" s="78"/>
      <c r="AN67" s="78"/>
      <c r="AO67" s="75"/>
      <c r="AP67" s="74" t="s">
        <v>58</v>
      </c>
      <c r="AQ67" s="78"/>
      <c r="AR67" s="78"/>
      <c r="AS67" s="75"/>
      <c r="AT67" s="74" t="s">
        <v>60</v>
      </c>
      <c r="AU67" s="78"/>
      <c r="AV67" s="78"/>
      <c r="AW67" s="75"/>
    </row>
    <row r="68" spans="1:49" ht="15.75" thickBot="1" x14ac:dyDescent="0.3">
      <c r="A68" s="15" t="s">
        <v>49</v>
      </c>
      <c r="B68" s="4" t="s">
        <v>51</v>
      </c>
      <c r="C68" s="12" t="s">
        <v>52</v>
      </c>
      <c r="D68" s="12" t="s">
        <v>53</v>
      </c>
      <c r="E68" s="5" t="s">
        <v>54</v>
      </c>
      <c r="F68" s="4" t="s">
        <v>51</v>
      </c>
      <c r="G68" s="12" t="s">
        <v>52</v>
      </c>
      <c r="H68" s="12" t="s">
        <v>53</v>
      </c>
      <c r="I68" s="5" t="s">
        <v>54</v>
      </c>
      <c r="J68" s="4" t="s">
        <v>51</v>
      </c>
      <c r="K68" s="12" t="s">
        <v>52</v>
      </c>
      <c r="L68" s="12" t="s">
        <v>53</v>
      </c>
      <c r="M68" s="5" t="s">
        <v>54</v>
      </c>
      <c r="N68" s="4" t="s">
        <v>51</v>
      </c>
      <c r="O68" s="12" t="s">
        <v>52</v>
      </c>
      <c r="P68" s="12" t="s">
        <v>53</v>
      </c>
      <c r="Q68" s="5" t="s">
        <v>54</v>
      </c>
      <c r="R68" s="4" t="s">
        <v>51</v>
      </c>
      <c r="S68" s="12" t="s">
        <v>52</v>
      </c>
      <c r="T68" s="12" t="s">
        <v>53</v>
      </c>
      <c r="U68" s="5" t="s">
        <v>54</v>
      </c>
      <c r="V68" s="4" t="s">
        <v>51</v>
      </c>
      <c r="W68" s="12" t="s">
        <v>52</v>
      </c>
      <c r="X68" s="12" t="s">
        <v>53</v>
      </c>
      <c r="Y68" s="5" t="s">
        <v>54</v>
      </c>
      <c r="Z68" s="4" t="s">
        <v>51</v>
      </c>
      <c r="AA68" s="12" t="s">
        <v>52</v>
      </c>
      <c r="AB68" s="12" t="s">
        <v>53</v>
      </c>
      <c r="AC68" s="5" t="s">
        <v>54</v>
      </c>
      <c r="AD68" s="4" t="s">
        <v>51</v>
      </c>
      <c r="AE68" s="12" t="s">
        <v>52</v>
      </c>
      <c r="AF68" s="12" t="s">
        <v>53</v>
      </c>
      <c r="AG68" s="5" t="s">
        <v>54</v>
      </c>
      <c r="AH68" s="4" t="s">
        <v>51</v>
      </c>
      <c r="AI68" s="12" t="s">
        <v>52</v>
      </c>
      <c r="AJ68" s="12" t="s">
        <v>53</v>
      </c>
      <c r="AK68" s="5" t="s">
        <v>54</v>
      </c>
      <c r="AL68" s="4" t="s">
        <v>51</v>
      </c>
      <c r="AM68" s="12" t="s">
        <v>52</v>
      </c>
      <c r="AN68" s="12" t="s">
        <v>53</v>
      </c>
      <c r="AO68" s="5" t="s">
        <v>54</v>
      </c>
      <c r="AP68" s="4" t="s">
        <v>51</v>
      </c>
      <c r="AQ68" s="12" t="s">
        <v>52</v>
      </c>
      <c r="AR68" s="12" t="s">
        <v>53</v>
      </c>
      <c r="AS68" s="5" t="s">
        <v>54</v>
      </c>
      <c r="AT68" s="4" t="s">
        <v>51</v>
      </c>
      <c r="AU68" s="12" t="s">
        <v>52</v>
      </c>
      <c r="AV68" s="12" t="s">
        <v>53</v>
      </c>
      <c r="AW68" s="5" t="s">
        <v>54</v>
      </c>
    </row>
    <row r="69" spans="1:49" x14ac:dyDescent="0.25">
      <c r="A69" s="19">
        <v>1</v>
      </c>
      <c r="B69" s="30">
        <v>4.0599999999999996</v>
      </c>
      <c r="C69" s="34">
        <v>5.32</v>
      </c>
      <c r="D69" s="34">
        <v>6</v>
      </c>
      <c r="E69" s="35">
        <v>7</v>
      </c>
      <c r="F69" s="30">
        <v>0</v>
      </c>
      <c r="G69" s="34">
        <v>1</v>
      </c>
      <c r="H69" s="34">
        <v>7</v>
      </c>
      <c r="I69" s="35">
        <v>6</v>
      </c>
      <c r="J69" s="36">
        <v>4</v>
      </c>
      <c r="K69" s="36">
        <v>2</v>
      </c>
      <c r="L69" s="36">
        <v>6</v>
      </c>
      <c r="M69" s="36">
        <v>4</v>
      </c>
      <c r="N69" s="30">
        <v>3</v>
      </c>
      <c r="O69" s="34">
        <v>3</v>
      </c>
      <c r="P69" s="34">
        <v>4</v>
      </c>
      <c r="Q69" s="35">
        <v>2</v>
      </c>
      <c r="R69" s="34">
        <v>2</v>
      </c>
      <c r="S69" s="36">
        <v>2</v>
      </c>
      <c r="T69" s="36">
        <v>1</v>
      </c>
      <c r="U69" s="36">
        <v>4</v>
      </c>
      <c r="V69" s="30">
        <v>2</v>
      </c>
      <c r="W69" s="34">
        <v>1</v>
      </c>
      <c r="X69" s="34">
        <v>1</v>
      </c>
      <c r="Y69" s="35">
        <v>0</v>
      </c>
      <c r="Z69" s="30">
        <v>6</v>
      </c>
      <c r="AA69" s="34">
        <v>6.7</v>
      </c>
      <c r="AB69" s="34">
        <v>6.49</v>
      </c>
      <c r="AC69" s="35">
        <v>6</v>
      </c>
      <c r="AD69" s="30">
        <v>6</v>
      </c>
      <c r="AE69" s="34">
        <v>5</v>
      </c>
      <c r="AF69" s="34">
        <v>7</v>
      </c>
      <c r="AG69" s="35">
        <v>6</v>
      </c>
      <c r="AH69" s="34">
        <v>3</v>
      </c>
      <c r="AI69" s="36">
        <v>3</v>
      </c>
      <c r="AJ69" s="36">
        <v>7</v>
      </c>
      <c r="AK69" s="36">
        <v>7</v>
      </c>
      <c r="AL69" s="30">
        <v>1</v>
      </c>
      <c r="AM69" s="34">
        <v>3</v>
      </c>
      <c r="AN69" s="34">
        <v>5</v>
      </c>
      <c r="AO69" s="35">
        <v>6</v>
      </c>
      <c r="AP69" s="34">
        <v>3</v>
      </c>
      <c r="AQ69" s="36">
        <v>0</v>
      </c>
      <c r="AR69" s="36">
        <v>5</v>
      </c>
      <c r="AS69" s="36">
        <v>3</v>
      </c>
      <c r="AT69" s="30">
        <v>2</v>
      </c>
      <c r="AU69" s="34">
        <v>1</v>
      </c>
      <c r="AV69" s="34">
        <v>2</v>
      </c>
      <c r="AW69" s="35">
        <v>2</v>
      </c>
    </row>
    <row r="70" spans="1:49" x14ac:dyDescent="0.25">
      <c r="A70" s="20">
        <v>2</v>
      </c>
      <c r="B70" s="31">
        <v>5</v>
      </c>
      <c r="C70" s="37">
        <v>6</v>
      </c>
      <c r="D70" s="37">
        <v>6.36</v>
      </c>
      <c r="E70" s="38">
        <v>7</v>
      </c>
      <c r="F70" s="31">
        <v>0</v>
      </c>
      <c r="G70" s="37">
        <v>3</v>
      </c>
      <c r="H70" s="37">
        <v>7</v>
      </c>
      <c r="I70" s="38">
        <v>6.3</v>
      </c>
      <c r="J70" s="36">
        <v>4.24</v>
      </c>
      <c r="K70" s="36">
        <v>2.6</v>
      </c>
      <c r="L70" s="36">
        <v>6.2</v>
      </c>
      <c r="M70" s="36">
        <v>4</v>
      </c>
      <c r="N70" s="31">
        <v>3.14</v>
      </c>
      <c r="O70" s="37">
        <v>3.6</v>
      </c>
      <c r="P70" s="37">
        <v>4</v>
      </c>
      <c r="Q70" s="38">
        <v>2.88</v>
      </c>
      <c r="R70" s="36">
        <v>2</v>
      </c>
      <c r="S70" s="36">
        <v>2.1800000000000002</v>
      </c>
      <c r="T70" s="36">
        <v>1</v>
      </c>
      <c r="U70" s="36">
        <v>4.0199999999999996</v>
      </c>
      <c r="V70" s="31">
        <v>2</v>
      </c>
      <c r="W70" s="37">
        <v>1.08</v>
      </c>
      <c r="X70" s="37">
        <v>1.06</v>
      </c>
      <c r="Y70" s="38">
        <v>0</v>
      </c>
      <c r="Z70" s="31">
        <v>6</v>
      </c>
      <c r="AA70" s="37">
        <v>8</v>
      </c>
      <c r="AB70" s="37">
        <v>7.98</v>
      </c>
      <c r="AC70" s="38">
        <v>6.52</v>
      </c>
      <c r="AD70" s="31">
        <v>6</v>
      </c>
      <c r="AE70" s="37">
        <v>5.44</v>
      </c>
      <c r="AF70" s="37">
        <v>7.36</v>
      </c>
      <c r="AG70" s="38">
        <v>7</v>
      </c>
      <c r="AH70" s="36">
        <v>4.0199999999999996</v>
      </c>
      <c r="AI70" s="36">
        <v>4.2</v>
      </c>
      <c r="AJ70" s="36">
        <v>7</v>
      </c>
      <c r="AK70" s="36">
        <v>7.2</v>
      </c>
      <c r="AL70" s="31">
        <v>2.4</v>
      </c>
      <c r="AM70" s="37">
        <v>3.68</v>
      </c>
      <c r="AN70" s="37">
        <v>5.62</v>
      </c>
      <c r="AO70" s="38">
        <v>6.88</v>
      </c>
      <c r="AP70" s="36">
        <v>3.06</v>
      </c>
      <c r="AQ70" s="36">
        <v>0.36</v>
      </c>
      <c r="AR70" s="36">
        <v>5</v>
      </c>
      <c r="AS70" s="36">
        <v>3</v>
      </c>
      <c r="AT70" s="31">
        <v>2</v>
      </c>
      <c r="AU70" s="37">
        <v>1.18</v>
      </c>
      <c r="AV70" s="37">
        <v>2.1</v>
      </c>
      <c r="AW70" s="38">
        <v>2.06</v>
      </c>
    </row>
    <row r="71" spans="1:49" x14ac:dyDescent="0.25">
      <c r="A71" s="20">
        <v>5</v>
      </c>
      <c r="B71" s="31">
        <v>7</v>
      </c>
      <c r="C71" s="37">
        <v>7.6</v>
      </c>
      <c r="D71" s="37">
        <v>8</v>
      </c>
      <c r="E71" s="38">
        <v>7.7</v>
      </c>
      <c r="F71" s="31">
        <v>3.5</v>
      </c>
      <c r="G71" s="37">
        <v>5.75</v>
      </c>
      <c r="H71" s="37">
        <v>7</v>
      </c>
      <c r="I71" s="38">
        <v>9</v>
      </c>
      <c r="J71" s="36">
        <v>5</v>
      </c>
      <c r="K71" s="36">
        <v>5</v>
      </c>
      <c r="L71" s="36">
        <v>7</v>
      </c>
      <c r="M71" s="36">
        <v>6</v>
      </c>
      <c r="N71" s="31">
        <v>4.8499999999999996</v>
      </c>
      <c r="O71" s="37">
        <v>5</v>
      </c>
      <c r="P71" s="37">
        <v>5</v>
      </c>
      <c r="Q71" s="38">
        <v>6</v>
      </c>
      <c r="R71" s="36">
        <v>2</v>
      </c>
      <c r="S71" s="36">
        <v>3</v>
      </c>
      <c r="T71" s="36">
        <v>3.4</v>
      </c>
      <c r="U71" s="36">
        <v>5</v>
      </c>
      <c r="V71" s="31">
        <v>2</v>
      </c>
      <c r="W71" s="37">
        <v>3</v>
      </c>
      <c r="X71" s="37">
        <v>2</v>
      </c>
      <c r="Y71" s="38">
        <v>1</v>
      </c>
      <c r="Z71" s="31">
        <v>7.15</v>
      </c>
      <c r="AA71" s="37">
        <v>9</v>
      </c>
      <c r="AB71" s="37">
        <v>9</v>
      </c>
      <c r="AC71" s="38">
        <v>9</v>
      </c>
      <c r="AD71" s="31">
        <v>6</v>
      </c>
      <c r="AE71" s="37">
        <v>8</v>
      </c>
      <c r="AF71" s="37">
        <v>9</v>
      </c>
      <c r="AG71" s="38">
        <v>8</v>
      </c>
      <c r="AH71" s="36">
        <v>7</v>
      </c>
      <c r="AI71" s="36">
        <v>7</v>
      </c>
      <c r="AJ71" s="36">
        <v>8</v>
      </c>
      <c r="AK71" s="36">
        <v>10</v>
      </c>
      <c r="AL71" s="31">
        <v>6.2</v>
      </c>
      <c r="AM71" s="37">
        <v>7</v>
      </c>
      <c r="AN71" s="37">
        <v>7.05</v>
      </c>
      <c r="AO71" s="38">
        <v>8</v>
      </c>
      <c r="AP71" s="36">
        <v>4</v>
      </c>
      <c r="AQ71" s="36">
        <v>3</v>
      </c>
      <c r="AR71" s="36">
        <v>5</v>
      </c>
      <c r="AS71" s="36">
        <v>4.5</v>
      </c>
      <c r="AT71" s="31">
        <v>3.1</v>
      </c>
      <c r="AU71" s="37">
        <v>2</v>
      </c>
      <c r="AV71" s="37">
        <v>3</v>
      </c>
      <c r="AW71" s="38">
        <v>3</v>
      </c>
    </row>
    <row r="72" spans="1:49" x14ac:dyDescent="0.25">
      <c r="A72" s="20">
        <v>10</v>
      </c>
      <c r="B72" s="31">
        <v>8</v>
      </c>
      <c r="C72" s="37">
        <v>9</v>
      </c>
      <c r="D72" s="37">
        <v>9</v>
      </c>
      <c r="E72" s="38">
        <v>9.4</v>
      </c>
      <c r="F72" s="31">
        <v>5</v>
      </c>
      <c r="G72" s="37">
        <v>7.5</v>
      </c>
      <c r="H72" s="37">
        <v>8</v>
      </c>
      <c r="I72" s="38">
        <v>10</v>
      </c>
      <c r="J72" s="36">
        <v>6.2</v>
      </c>
      <c r="K72" s="36">
        <v>6</v>
      </c>
      <c r="L72" s="36">
        <v>7</v>
      </c>
      <c r="M72" s="36">
        <v>7.6</v>
      </c>
      <c r="N72" s="31">
        <v>6</v>
      </c>
      <c r="O72" s="37">
        <v>6</v>
      </c>
      <c r="P72" s="37">
        <v>5.3</v>
      </c>
      <c r="Q72" s="38">
        <v>8</v>
      </c>
      <c r="R72" s="36">
        <v>3</v>
      </c>
      <c r="S72" s="36">
        <v>4</v>
      </c>
      <c r="T72" s="36">
        <v>4</v>
      </c>
      <c r="U72" s="36">
        <v>6</v>
      </c>
      <c r="V72" s="31">
        <v>3</v>
      </c>
      <c r="W72" s="37">
        <v>4</v>
      </c>
      <c r="X72" s="37">
        <v>3.3</v>
      </c>
      <c r="Y72" s="38">
        <v>3</v>
      </c>
      <c r="Z72" s="31">
        <v>8</v>
      </c>
      <c r="AA72" s="37">
        <v>10</v>
      </c>
      <c r="AB72" s="37">
        <v>10.9</v>
      </c>
      <c r="AC72" s="38">
        <v>10.6</v>
      </c>
      <c r="AD72" s="31">
        <v>7.8</v>
      </c>
      <c r="AE72" s="37">
        <v>9</v>
      </c>
      <c r="AF72" s="37">
        <v>9.9</v>
      </c>
      <c r="AG72" s="38">
        <v>10</v>
      </c>
      <c r="AH72" s="36">
        <v>8</v>
      </c>
      <c r="AI72" s="36">
        <v>7</v>
      </c>
      <c r="AJ72" s="36">
        <v>9</v>
      </c>
      <c r="AK72" s="36">
        <v>10</v>
      </c>
      <c r="AL72" s="31">
        <v>7</v>
      </c>
      <c r="AM72" s="37">
        <v>8.6999999999999993</v>
      </c>
      <c r="AN72" s="37">
        <v>9</v>
      </c>
      <c r="AO72" s="38">
        <v>9</v>
      </c>
      <c r="AP72" s="36">
        <v>5</v>
      </c>
      <c r="AQ72" s="36">
        <v>4</v>
      </c>
      <c r="AR72" s="36">
        <v>6.7</v>
      </c>
      <c r="AS72" s="36">
        <v>7</v>
      </c>
      <c r="AT72" s="31">
        <v>4</v>
      </c>
      <c r="AU72" s="37">
        <v>3.9</v>
      </c>
      <c r="AV72" s="37">
        <v>4.5</v>
      </c>
      <c r="AW72" s="38">
        <v>5</v>
      </c>
    </row>
    <row r="73" spans="1:49" x14ac:dyDescent="0.25">
      <c r="A73" s="20">
        <v>25</v>
      </c>
      <c r="B73" s="31">
        <v>9</v>
      </c>
      <c r="C73" s="37">
        <v>11</v>
      </c>
      <c r="D73" s="37">
        <v>11</v>
      </c>
      <c r="E73" s="38">
        <v>11</v>
      </c>
      <c r="F73" s="31">
        <v>8.25</v>
      </c>
      <c r="G73" s="37">
        <v>9.75</v>
      </c>
      <c r="H73" s="37">
        <v>10</v>
      </c>
      <c r="I73" s="38">
        <v>11</v>
      </c>
      <c r="J73" s="36">
        <v>8</v>
      </c>
      <c r="K73" s="36">
        <v>8</v>
      </c>
      <c r="L73" s="36">
        <v>9</v>
      </c>
      <c r="M73" s="36">
        <v>10</v>
      </c>
      <c r="N73" s="31">
        <v>7.25</v>
      </c>
      <c r="O73" s="37">
        <v>8</v>
      </c>
      <c r="P73" s="37">
        <v>8</v>
      </c>
      <c r="Q73" s="38">
        <v>10</v>
      </c>
      <c r="R73" s="36">
        <v>5</v>
      </c>
      <c r="S73" s="36">
        <v>6</v>
      </c>
      <c r="T73" s="36">
        <v>6</v>
      </c>
      <c r="U73" s="36">
        <v>8</v>
      </c>
      <c r="V73" s="31">
        <v>4</v>
      </c>
      <c r="W73" s="37">
        <v>4</v>
      </c>
      <c r="X73" s="37">
        <v>5</v>
      </c>
      <c r="Y73" s="38">
        <v>6</v>
      </c>
      <c r="Z73" s="31">
        <v>10</v>
      </c>
      <c r="AA73" s="37">
        <v>11</v>
      </c>
      <c r="AB73" s="37">
        <v>11</v>
      </c>
      <c r="AC73" s="38">
        <v>12</v>
      </c>
      <c r="AD73" s="31">
        <v>10</v>
      </c>
      <c r="AE73" s="37">
        <v>10</v>
      </c>
      <c r="AF73" s="37">
        <v>11</v>
      </c>
      <c r="AG73" s="38">
        <v>11</v>
      </c>
      <c r="AH73" s="36">
        <v>9</v>
      </c>
      <c r="AI73" s="36">
        <v>10</v>
      </c>
      <c r="AJ73" s="36">
        <v>11</v>
      </c>
      <c r="AK73" s="36">
        <v>11</v>
      </c>
      <c r="AL73" s="31">
        <v>8</v>
      </c>
      <c r="AM73" s="37">
        <v>9</v>
      </c>
      <c r="AN73" s="37">
        <v>10</v>
      </c>
      <c r="AO73" s="38">
        <v>11</v>
      </c>
      <c r="AP73" s="36">
        <v>7</v>
      </c>
      <c r="AQ73" s="36">
        <v>7</v>
      </c>
      <c r="AR73" s="36">
        <v>9</v>
      </c>
      <c r="AS73" s="36">
        <v>9</v>
      </c>
      <c r="AT73" s="31">
        <v>6</v>
      </c>
      <c r="AU73" s="37">
        <v>6</v>
      </c>
      <c r="AV73" s="37">
        <v>7</v>
      </c>
      <c r="AW73" s="38">
        <v>8</v>
      </c>
    </row>
    <row r="74" spans="1:49" x14ac:dyDescent="0.25">
      <c r="A74" s="20">
        <v>50</v>
      </c>
      <c r="B74" s="31">
        <v>11</v>
      </c>
      <c r="C74" s="37">
        <v>12</v>
      </c>
      <c r="D74" s="37">
        <v>12</v>
      </c>
      <c r="E74" s="38">
        <v>12</v>
      </c>
      <c r="F74" s="31">
        <v>10</v>
      </c>
      <c r="G74" s="37">
        <v>11</v>
      </c>
      <c r="H74" s="37">
        <v>11</v>
      </c>
      <c r="I74" s="38">
        <v>12</v>
      </c>
      <c r="J74" s="36">
        <v>10</v>
      </c>
      <c r="K74" s="36">
        <v>10</v>
      </c>
      <c r="L74" s="36">
        <v>11</v>
      </c>
      <c r="M74" s="36">
        <v>12</v>
      </c>
      <c r="N74" s="31">
        <v>9</v>
      </c>
      <c r="O74" s="37">
        <v>10</v>
      </c>
      <c r="P74" s="37">
        <v>10</v>
      </c>
      <c r="Q74" s="38">
        <v>11</v>
      </c>
      <c r="R74" s="36">
        <v>7</v>
      </c>
      <c r="S74" s="36">
        <v>9</v>
      </c>
      <c r="T74" s="36">
        <v>8</v>
      </c>
      <c r="U74" s="36">
        <v>10.5</v>
      </c>
      <c r="V74" s="31">
        <v>6</v>
      </c>
      <c r="W74" s="37">
        <v>7</v>
      </c>
      <c r="X74" s="37">
        <v>8</v>
      </c>
      <c r="Y74" s="38">
        <v>9</v>
      </c>
      <c r="Z74" s="31">
        <v>11</v>
      </c>
      <c r="AA74" s="37">
        <v>12</v>
      </c>
      <c r="AB74" s="37">
        <v>12</v>
      </c>
      <c r="AC74" s="38">
        <v>12</v>
      </c>
      <c r="AD74" s="31">
        <v>11</v>
      </c>
      <c r="AE74" s="37">
        <v>12</v>
      </c>
      <c r="AF74" s="37">
        <v>12</v>
      </c>
      <c r="AG74" s="38">
        <v>12</v>
      </c>
      <c r="AH74" s="36">
        <v>11</v>
      </c>
      <c r="AI74" s="36">
        <v>11</v>
      </c>
      <c r="AJ74" s="36">
        <v>12</v>
      </c>
      <c r="AK74" s="36">
        <v>12</v>
      </c>
      <c r="AL74" s="31">
        <v>10</v>
      </c>
      <c r="AM74" s="37">
        <v>12</v>
      </c>
      <c r="AN74" s="37">
        <v>12</v>
      </c>
      <c r="AO74" s="38">
        <v>12</v>
      </c>
      <c r="AP74" s="36">
        <v>9.5</v>
      </c>
      <c r="AQ74" s="36">
        <v>9</v>
      </c>
      <c r="AR74" s="36">
        <v>10</v>
      </c>
      <c r="AS74" s="36">
        <v>11</v>
      </c>
      <c r="AT74" s="31">
        <v>8</v>
      </c>
      <c r="AU74" s="37">
        <v>8</v>
      </c>
      <c r="AV74" s="37">
        <v>9.5</v>
      </c>
      <c r="AW74" s="38">
        <v>10</v>
      </c>
    </row>
    <row r="75" spans="1:49" x14ac:dyDescent="0.25">
      <c r="A75" s="20">
        <v>75</v>
      </c>
      <c r="B75" s="31">
        <v>12</v>
      </c>
      <c r="C75" s="37">
        <v>12</v>
      </c>
      <c r="D75" s="37">
        <v>12</v>
      </c>
      <c r="E75" s="38">
        <v>12</v>
      </c>
      <c r="F75" s="31">
        <v>12</v>
      </c>
      <c r="G75" s="37">
        <v>12</v>
      </c>
      <c r="H75" s="37">
        <v>12</v>
      </c>
      <c r="I75" s="38">
        <v>12</v>
      </c>
      <c r="J75" s="36">
        <v>12</v>
      </c>
      <c r="K75" s="36">
        <v>12</v>
      </c>
      <c r="L75" s="36">
        <v>12</v>
      </c>
      <c r="M75" s="36">
        <v>12</v>
      </c>
      <c r="N75" s="31">
        <v>11</v>
      </c>
      <c r="O75" s="37">
        <v>12</v>
      </c>
      <c r="P75" s="37">
        <v>11</v>
      </c>
      <c r="Q75" s="38">
        <v>12</v>
      </c>
      <c r="R75" s="36">
        <v>10.75</v>
      </c>
      <c r="S75" s="36">
        <v>10.25</v>
      </c>
      <c r="T75" s="36">
        <v>12</v>
      </c>
      <c r="U75" s="36">
        <v>11</v>
      </c>
      <c r="V75" s="31">
        <v>9</v>
      </c>
      <c r="W75" s="37">
        <v>9</v>
      </c>
      <c r="X75" s="37">
        <v>10</v>
      </c>
      <c r="Y75" s="38">
        <v>11</v>
      </c>
      <c r="Z75" s="31">
        <v>12</v>
      </c>
      <c r="AA75" s="37">
        <v>12</v>
      </c>
      <c r="AB75" s="37">
        <v>12</v>
      </c>
      <c r="AC75" s="38">
        <v>12</v>
      </c>
      <c r="AD75" s="31">
        <v>12</v>
      </c>
      <c r="AE75" s="37">
        <v>12</v>
      </c>
      <c r="AF75" s="37">
        <v>12</v>
      </c>
      <c r="AG75" s="38">
        <v>12</v>
      </c>
      <c r="AH75" s="36">
        <v>12</v>
      </c>
      <c r="AI75" s="36">
        <v>12</v>
      </c>
      <c r="AJ75" s="36">
        <v>12</v>
      </c>
      <c r="AK75" s="36">
        <v>12</v>
      </c>
      <c r="AL75" s="31">
        <v>12</v>
      </c>
      <c r="AM75" s="37">
        <v>12</v>
      </c>
      <c r="AN75" s="37">
        <v>12</v>
      </c>
      <c r="AO75" s="38">
        <v>12</v>
      </c>
      <c r="AP75" s="36">
        <v>11</v>
      </c>
      <c r="AQ75" s="36">
        <v>11</v>
      </c>
      <c r="AR75" s="36">
        <v>11</v>
      </c>
      <c r="AS75" s="36">
        <v>12</v>
      </c>
      <c r="AT75" s="31">
        <v>10</v>
      </c>
      <c r="AU75" s="37">
        <v>11</v>
      </c>
      <c r="AV75" s="37">
        <v>11</v>
      </c>
      <c r="AW75" s="38">
        <v>11</v>
      </c>
    </row>
    <row r="76" spans="1:49" x14ac:dyDescent="0.25">
      <c r="A76" s="20">
        <v>90</v>
      </c>
      <c r="B76" s="31">
        <v>12</v>
      </c>
      <c r="C76" s="37">
        <v>12</v>
      </c>
      <c r="D76" s="37">
        <v>12</v>
      </c>
      <c r="E76" s="38">
        <v>12</v>
      </c>
      <c r="F76" s="31">
        <v>12</v>
      </c>
      <c r="G76" s="37">
        <v>12</v>
      </c>
      <c r="H76" s="37">
        <v>12</v>
      </c>
      <c r="I76" s="38">
        <v>12</v>
      </c>
      <c r="J76" s="36">
        <v>12</v>
      </c>
      <c r="K76" s="36">
        <v>12</v>
      </c>
      <c r="L76" s="36">
        <v>12</v>
      </c>
      <c r="M76" s="36">
        <v>12</v>
      </c>
      <c r="N76" s="31">
        <v>12</v>
      </c>
      <c r="O76" s="37">
        <v>12</v>
      </c>
      <c r="P76" s="37">
        <v>12</v>
      </c>
      <c r="Q76" s="38">
        <v>12</v>
      </c>
      <c r="R76" s="36">
        <v>12</v>
      </c>
      <c r="S76" s="36">
        <v>12</v>
      </c>
      <c r="T76" s="36">
        <v>12</v>
      </c>
      <c r="U76" s="36">
        <v>12</v>
      </c>
      <c r="V76" s="31">
        <v>10</v>
      </c>
      <c r="W76" s="37">
        <v>10.8</v>
      </c>
      <c r="X76" s="37">
        <v>11</v>
      </c>
      <c r="Y76" s="38">
        <v>12</v>
      </c>
      <c r="Z76" s="31">
        <v>12</v>
      </c>
      <c r="AA76" s="37">
        <v>12</v>
      </c>
      <c r="AB76" s="37">
        <v>12</v>
      </c>
      <c r="AC76" s="38">
        <v>12</v>
      </c>
      <c r="AD76" s="31">
        <v>12</v>
      </c>
      <c r="AE76" s="37">
        <v>12</v>
      </c>
      <c r="AF76" s="37">
        <v>12</v>
      </c>
      <c r="AG76" s="38">
        <v>12</v>
      </c>
      <c r="AH76" s="36">
        <v>12</v>
      </c>
      <c r="AI76" s="36">
        <v>12</v>
      </c>
      <c r="AJ76" s="36">
        <v>12</v>
      </c>
      <c r="AK76" s="36">
        <v>12</v>
      </c>
      <c r="AL76" s="31">
        <v>12</v>
      </c>
      <c r="AM76" s="37">
        <v>12</v>
      </c>
      <c r="AN76" s="37">
        <v>12</v>
      </c>
      <c r="AO76" s="38">
        <v>12</v>
      </c>
      <c r="AP76" s="36">
        <v>12</v>
      </c>
      <c r="AQ76" s="36">
        <v>12</v>
      </c>
      <c r="AR76" s="36">
        <v>12</v>
      </c>
      <c r="AS76" s="36">
        <v>12</v>
      </c>
      <c r="AT76" s="31">
        <v>12</v>
      </c>
      <c r="AU76" s="37">
        <v>12</v>
      </c>
      <c r="AV76" s="37">
        <v>12</v>
      </c>
      <c r="AW76" s="38">
        <v>12</v>
      </c>
    </row>
    <row r="77" spans="1:49" x14ac:dyDescent="0.25">
      <c r="A77" s="20">
        <v>95</v>
      </c>
      <c r="B77" s="31">
        <v>12</v>
      </c>
      <c r="C77" s="37">
        <v>12</v>
      </c>
      <c r="D77" s="37">
        <v>12</v>
      </c>
      <c r="E77" s="38">
        <v>12</v>
      </c>
      <c r="F77" s="31">
        <v>12</v>
      </c>
      <c r="G77" s="37">
        <v>12</v>
      </c>
      <c r="H77" s="37">
        <v>12</v>
      </c>
      <c r="I77" s="38">
        <v>12</v>
      </c>
      <c r="J77" s="36">
        <v>12</v>
      </c>
      <c r="K77" s="36">
        <v>12</v>
      </c>
      <c r="L77" s="36">
        <v>12</v>
      </c>
      <c r="M77" s="36">
        <v>12</v>
      </c>
      <c r="N77" s="31">
        <v>12</v>
      </c>
      <c r="O77" s="37">
        <v>12</v>
      </c>
      <c r="P77" s="37">
        <v>12</v>
      </c>
      <c r="Q77" s="38">
        <v>12</v>
      </c>
      <c r="R77" s="36">
        <v>12</v>
      </c>
      <c r="S77" s="36">
        <v>12</v>
      </c>
      <c r="T77" s="36">
        <v>12</v>
      </c>
      <c r="U77" s="36">
        <v>12</v>
      </c>
      <c r="V77" s="31">
        <v>11.25</v>
      </c>
      <c r="W77" s="37">
        <v>11.4</v>
      </c>
      <c r="X77" s="37">
        <v>12</v>
      </c>
      <c r="Y77" s="38">
        <v>12</v>
      </c>
      <c r="Z77" s="31">
        <v>12</v>
      </c>
      <c r="AA77" s="37">
        <v>12</v>
      </c>
      <c r="AB77" s="37">
        <v>12</v>
      </c>
      <c r="AC77" s="38">
        <v>12</v>
      </c>
      <c r="AD77" s="31">
        <v>12</v>
      </c>
      <c r="AE77" s="37">
        <v>12</v>
      </c>
      <c r="AF77" s="37">
        <v>12</v>
      </c>
      <c r="AG77" s="38">
        <v>12</v>
      </c>
      <c r="AH77" s="36">
        <v>12</v>
      </c>
      <c r="AI77" s="36">
        <v>12</v>
      </c>
      <c r="AJ77" s="36">
        <v>12</v>
      </c>
      <c r="AK77" s="36">
        <v>12</v>
      </c>
      <c r="AL77" s="31">
        <v>12</v>
      </c>
      <c r="AM77" s="37">
        <v>12</v>
      </c>
      <c r="AN77" s="37">
        <v>12</v>
      </c>
      <c r="AO77" s="38">
        <v>12</v>
      </c>
      <c r="AP77" s="36">
        <v>12</v>
      </c>
      <c r="AQ77" s="36">
        <v>12</v>
      </c>
      <c r="AR77" s="36">
        <v>12</v>
      </c>
      <c r="AS77" s="36">
        <v>12</v>
      </c>
      <c r="AT77" s="31">
        <v>12</v>
      </c>
      <c r="AU77" s="37">
        <v>12</v>
      </c>
      <c r="AV77" s="37">
        <v>12</v>
      </c>
      <c r="AW77" s="38">
        <v>12</v>
      </c>
    </row>
    <row r="78" spans="1:49" x14ac:dyDescent="0.25">
      <c r="A78" s="20">
        <v>97</v>
      </c>
      <c r="B78" s="31">
        <v>12</v>
      </c>
      <c r="C78" s="37">
        <v>12</v>
      </c>
      <c r="D78" s="37">
        <v>12</v>
      </c>
      <c r="E78" s="38">
        <v>12</v>
      </c>
      <c r="F78" s="31">
        <v>12</v>
      </c>
      <c r="G78" s="37">
        <v>12</v>
      </c>
      <c r="H78" s="37">
        <v>12</v>
      </c>
      <c r="I78" s="38">
        <v>12</v>
      </c>
      <c r="J78" s="36">
        <v>12</v>
      </c>
      <c r="K78" s="36">
        <v>12</v>
      </c>
      <c r="L78" s="36">
        <v>12</v>
      </c>
      <c r="M78" s="36">
        <v>12</v>
      </c>
      <c r="N78" s="31">
        <v>12</v>
      </c>
      <c r="O78" s="37">
        <v>12</v>
      </c>
      <c r="P78" s="37">
        <v>12</v>
      </c>
      <c r="Q78" s="38">
        <v>12</v>
      </c>
      <c r="R78" s="36">
        <v>12</v>
      </c>
      <c r="S78" s="36">
        <v>12</v>
      </c>
      <c r="T78" s="36">
        <v>12</v>
      </c>
      <c r="U78" s="36">
        <v>12</v>
      </c>
      <c r="V78" s="31">
        <v>12</v>
      </c>
      <c r="W78" s="37">
        <v>12</v>
      </c>
      <c r="X78" s="37">
        <v>12</v>
      </c>
      <c r="Y78" s="38">
        <v>12</v>
      </c>
      <c r="Z78" s="31">
        <v>12</v>
      </c>
      <c r="AA78" s="37">
        <v>12</v>
      </c>
      <c r="AB78" s="37">
        <v>12</v>
      </c>
      <c r="AC78" s="38">
        <v>12</v>
      </c>
      <c r="AD78" s="31">
        <v>12</v>
      </c>
      <c r="AE78" s="37">
        <v>12</v>
      </c>
      <c r="AF78" s="37">
        <v>12</v>
      </c>
      <c r="AG78" s="38">
        <v>12</v>
      </c>
      <c r="AH78" s="36">
        <v>12</v>
      </c>
      <c r="AI78" s="36">
        <v>12</v>
      </c>
      <c r="AJ78" s="36">
        <v>12</v>
      </c>
      <c r="AK78" s="36">
        <v>12</v>
      </c>
      <c r="AL78" s="31">
        <v>12</v>
      </c>
      <c r="AM78" s="37">
        <v>12</v>
      </c>
      <c r="AN78" s="37">
        <v>12</v>
      </c>
      <c r="AO78" s="38">
        <v>12</v>
      </c>
      <c r="AP78" s="36">
        <v>12</v>
      </c>
      <c r="AQ78" s="36">
        <v>12</v>
      </c>
      <c r="AR78" s="36">
        <v>12</v>
      </c>
      <c r="AS78" s="36">
        <v>12</v>
      </c>
      <c r="AT78" s="31">
        <v>12</v>
      </c>
      <c r="AU78" s="37">
        <v>12</v>
      </c>
      <c r="AV78" s="37">
        <v>12</v>
      </c>
      <c r="AW78" s="38">
        <v>12</v>
      </c>
    </row>
    <row r="79" spans="1:49" ht="15.75" thickBot="1" x14ac:dyDescent="0.3">
      <c r="A79" s="21">
        <v>99</v>
      </c>
      <c r="B79" s="39">
        <v>12</v>
      </c>
      <c r="C79" s="40">
        <v>12</v>
      </c>
      <c r="D79" s="40">
        <v>12</v>
      </c>
      <c r="E79" s="41">
        <v>12</v>
      </c>
      <c r="F79" s="39">
        <v>12</v>
      </c>
      <c r="G79" s="40">
        <v>12</v>
      </c>
      <c r="H79" s="40">
        <v>12</v>
      </c>
      <c r="I79" s="41">
        <v>12</v>
      </c>
      <c r="J79" s="40">
        <v>12</v>
      </c>
      <c r="K79" s="40">
        <v>12</v>
      </c>
      <c r="L79" s="40">
        <v>12</v>
      </c>
      <c r="M79" s="40">
        <v>12</v>
      </c>
      <c r="N79" s="39">
        <v>12</v>
      </c>
      <c r="O79" s="40">
        <v>12</v>
      </c>
      <c r="P79" s="40">
        <v>12</v>
      </c>
      <c r="Q79" s="41">
        <v>12</v>
      </c>
      <c r="R79" s="40">
        <v>12</v>
      </c>
      <c r="S79" s="40">
        <v>12</v>
      </c>
      <c r="T79" s="40">
        <v>12</v>
      </c>
      <c r="U79" s="40">
        <v>12</v>
      </c>
      <c r="V79" s="39">
        <v>12</v>
      </c>
      <c r="W79" s="40">
        <v>12</v>
      </c>
      <c r="X79" s="40">
        <v>12</v>
      </c>
      <c r="Y79" s="41">
        <v>12</v>
      </c>
      <c r="Z79" s="39">
        <v>12</v>
      </c>
      <c r="AA79" s="40">
        <v>12</v>
      </c>
      <c r="AB79" s="40">
        <v>12</v>
      </c>
      <c r="AC79" s="41">
        <v>12</v>
      </c>
      <c r="AD79" s="39">
        <v>12</v>
      </c>
      <c r="AE79" s="40">
        <v>12</v>
      </c>
      <c r="AF79" s="40">
        <v>12</v>
      </c>
      <c r="AG79" s="41">
        <v>12</v>
      </c>
      <c r="AH79" s="40">
        <v>12</v>
      </c>
      <c r="AI79" s="40">
        <v>12</v>
      </c>
      <c r="AJ79" s="40">
        <v>12</v>
      </c>
      <c r="AK79" s="40">
        <v>12</v>
      </c>
      <c r="AL79" s="39">
        <v>12</v>
      </c>
      <c r="AM79" s="40">
        <v>12</v>
      </c>
      <c r="AN79" s="40">
        <v>12</v>
      </c>
      <c r="AO79" s="41">
        <v>12</v>
      </c>
      <c r="AP79" s="40">
        <v>12</v>
      </c>
      <c r="AQ79" s="40">
        <v>12</v>
      </c>
      <c r="AR79" s="40">
        <v>12</v>
      </c>
      <c r="AS79" s="40">
        <v>12</v>
      </c>
      <c r="AT79" s="39">
        <v>12</v>
      </c>
      <c r="AU79" s="40">
        <v>12</v>
      </c>
      <c r="AV79" s="40">
        <v>12</v>
      </c>
      <c r="AW79" s="41">
        <v>12</v>
      </c>
    </row>
    <row r="80" spans="1:49" x14ac:dyDescent="0.25">
      <c r="A80" s="13" t="s">
        <v>11</v>
      </c>
      <c r="B80" s="74" t="s">
        <v>50</v>
      </c>
      <c r="C80" s="78"/>
      <c r="D80" s="78"/>
      <c r="E80" s="75"/>
      <c r="F80" s="74" t="s">
        <v>55</v>
      </c>
      <c r="G80" s="78"/>
      <c r="H80" s="78"/>
      <c r="I80" s="75"/>
      <c r="J80" s="74" t="s">
        <v>56</v>
      </c>
      <c r="K80" s="78"/>
      <c r="L80" s="78"/>
      <c r="M80" s="75"/>
      <c r="N80" s="74" t="s">
        <v>57</v>
      </c>
      <c r="O80" s="78"/>
      <c r="P80" s="78"/>
      <c r="Q80" s="75"/>
      <c r="R80" s="74" t="s">
        <v>58</v>
      </c>
      <c r="S80" s="78"/>
      <c r="T80" s="78"/>
      <c r="U80" s="75"/>
      <c r="V80" s="74" t="s">
        <v>60</v>
      </c>
      <c r="W80" s="78"/>
      <c r="X80" s="78"/>
      <c r="Y80" s="75"/>
      <c r="Z80" s="74" t="s">
        <v>61</v>
      </c>
      <c r="AA80" s="78"/>
      <c r="AB80" s="78"/>
      <c r="AC80" s="75"/>
      <c r="AD80" s="74" t="s">
        <v>55</v>
      </c>
      <c r="AE80" s="78"/>
      <c r="AF80" s="78"/>
      <c r="AG80" s="75"/>
      <c r="AH80" s="74" t="s">
        <v>56</v>
      </c>
      <c r="AI80" s="78"/>
      <c r="AJ80" s="78"/>
      <c r="AK80" s="75"/>
      <c r="AL80" s="74" t="s">
        <v>57</v>
      </c>
      <c r="AM80" s="78"/>
      <c r="AN80" s="78"/>
      <c r="AO80" s="75"/>
      <c r="AP80" s="74" t="s">
        <v>58</v>
      </c>
      <c r="AQ80" s="78"/>
      <c r="AR80" s="78"/>
      <c r="AS80" s="75"/>
      <c r="AT80" s="74" t="s">
        <v>60</v>
      </c>
      <c r="AU80" s="78"/>
      <c r="AV80" s="78"/>
      <c r="AW80" s="75"/>
    </row>
    <row r="81" spans="1:49" ht="15.75" thickBot="1" x14ac:dyDescent="0.3">
      <c r="A81" s="15" t="s">
        <v>49</v>
      </c>
      <c r="B81" s="4" t="s">
        <v>51</v>
      </c>
      <c r="C81" s="12" t="s">
        <v>52</v>
      </c>
      <c r="D81" s="12" t="s">
        <v>53</v>
      </c>
      <c r="E81" s="5" t="s">
        <v>54</v>
      </c>
      <c r="F81" s="4" t="s">
        <v>51</v>
      </c>
      <c r="G81" s="12" t="s">
        <v>52</v>
      </c>
      <c r="H81" s="12" t="s">
        <v>53</v>
      </c>
      <c r="I81" s="5" t="s">
        <v>54</v>
      </c>
      <c r="J81" s="4" t="s">
        <v>51</v>
      </c>
      <c r="K81" s="12" t="s">
        <v>52</v>
      </c>
      <c r="L81" s="12" t="s">
        <v>53</v>
      </c>
      <c r="M81" s="5" t="s">
        <v>54</v>
      </c>
      <c r="N81" s="4" t="s">
        <v>51</v>
      </c>
      <c r="O81" s="12" t="s">
        <v>52</v>
      </c>
      <c r="P81" s="12" t="s">
        <v>53</v>
      </c>
      <c r="Q81" s="5" t="s">
        <v>54</v>
      </c>
      <c r="R81" s="4" t="s">
        <v>51</v>
      </c>
      <c r="S81" s="12" t="s">
        <v>52</v>
      </c>
      <c r="T81" s="12" t="s">
        <v>53</v>
      </c>
      <c r="U81" s="5" t="s">
        <v>54</v>
      </c>
      <c r="V81" s="4" t="s">
        <v>51</v>
      </c>
      <c r="W81" s="12" t="s">
        <v>52</v>
      </c>
      <c r="X81" s="12" t="s">
        <v>53</v>
      </c>
      <c r="Y81" s="5" t="s">
        <v>54</v>
      </c>
      <c r="Z81" s="4" t="s">
        <v>51</v>
      </c>
      <c r="AA81" s="12" t="s">
        <v>52</v>
      </c>
      <c r="AB81" s="12" t="s">
        <v>53</v>
      </c>
      <c r="AC81" s="5" t="s">
        <v>54</v>
      </c>
      <c r="AD81" s="4" t="s">
        <v>51</v>
      </c>
      <c r="AE81" s="12" t="s">
        <v>52</v>
      </c>
      <c r="AF81" s="12" t="s">
        <v>53</v>
      </c>
      <c r="AG81" s="5" t="s">
        <v>54</v>
      </c>
      <c r="AH81" s="4" t="s">
        <v>51</v>
      </c>
      <c r="AI81" s="12" t="s">
        <v>52</v>
      </c>
      <c r="AJ81" s="12" t="s">
        <v>53</v>
      </c>
      <c r="AK81" s="5" t="s">
        <v>54</v>
      </c>
      <c r="AL81" s="4" t="s">
        <v>51</v>
      </c>
      <c r="AM81" s="12" t="s">
        <v>52</v>
      </c>
      <c r="AN81" s="12" t="s">
        <v>53</v>
      </c>
      <c r="AO81" s="5" t="s">
        <v>54</v>
      </c>
      <c r="AP81" s="4" t="s">
        <v>51</v>
      </c>
      <c r="AQ81" s="12" t="s">
        <v>52</v>
      </c>
      <c r="AR81" s="12" t="s">
        <v>53</v>
      </c>
      <c r="AS81" s="5" t="s">
        <v>54</v>
      </c>
      <c r="AT81" s="4" t="s">
        <v>51</v>
      </c>
      <c r="AU81" s="12" t="s">
        <v>52</v>
      </c>
      <c r="AV81" s="12" t="s">
        <v>53</v>
      </c>
      <c r="AW81" s="5" t="s">
        <v>54</v>
      </c>
    </row>
    <row r="82" spans="1:49" x14ac:dyDescent="0.25">
      <c r="A82" s="19">
        <v>1</v>
      </c>
      <c r="B82" s="30">
        <v>10</v>
      </c>
      <c r="C82" s="34">
        <v>10.32</v>
      </c>
      <c r="D82" s="34">
        <v>11.18</v>
      </c>
      <c r="E82" s="35">
        <v>10</v>
      </c>
      <c r="F82" s="30">
        <v>7</v>
      </c>
      <c r="G82" s="34">
        <v>11</v>
      </c>
      <c r="H82" s="34">
        <v>10</v>
      </c>
      <c r="I82" s="35">
        <v>11</v>
      </c>
      <c r="J82" s="30">
        <v>10</v>
      </c>
      <c r="K82" s="34">
        <v>7</v>
      </c>
      <c r="L82" s="34">
        <v>11</v>
      </c>
      <c r="M82" s="35">
        <v>10</v>
      </c>
      <c r="N82" s="30">
        <v>10</v>
      </c>
      <c r="O82" s="34">
        <v>10</v>
      </c>
      <c r="P82" s="34">
        <v>9</v>
      </c>
      <c r="Q82" s="35">
        <v>9</v>
      </c>
      <c r="R82" s="34">
        <v>8</v>
      </c>
      <c r="S82" s="36">
        <v>9</v>
      </c>
      <c r="T82" s="36">
        <v>9</v>
      </c>
      <c r="U82" s="36">
        <v>11</v>
      </c>
      <c r="V82" s="30">
        <v>4</v>
      </c>
      <c r="W82" s="34">
        <v>5</v>
      </c>
      <c r="X82" s="34">
        <v>5</v>
      </c>
      <c r="Y82" s="35">
        <v>6</v>
      </c>
      <c r="Z82" s="30">
        <v>10</v>
      </c>
      <c r="AA82" s="34">
        <v>11.35</v>
      </c>
      <c r="AB82" s="34">
        <v>8.4499999999999993</v>
      </c>
      <c r="AC82" s="35">
        <v>11</v>
      </c>
      <c r="AD82" s="30">
        <v>10</v>
      </c>
      <c r="AE82" s="34">
        <v>10</v>
      </c>
      <c r="AF82" s="34">
        <v>11</v>
      </c>
      <c r="AG82" s="35">
        <v>11</v>
      </c>
      <c r="AH82" s="34">
        <v>10</v>
      </c>
      <c r="AI82" s="36">
        <v>8</v>
      </c>
      <c r="AJ82" s="36">
        <v>6</v>
      </c>
      <c r="AK82" s="36">
        <v>11</v>
      </c>
      <c r="AL82" s="30">
        <v>10</v>
      </c>
      <c r="AM82" s="34">
        <v>11</v>
      </c>
      <c r="AN82" s="34">
        <v>9</v>
      </c>
      <c r="AO82" s="35">
        <v>10</v>
      </c>
      <c r="AP82" s="34">
        <v>10</v>
      </c>
      <c r="AQ82" s="36">
        <v>9</v>
      </c>
      <c r="AR82" s="36">
        <v>7</v>
      </c>
      <c r="AS82" s="36">
        <v>10</v>
      </c>
      <c r="AT82" s="30">
        <v>4</v>
      </c>
      <c r="AU82" s="34">
        <v>7</v>
      </c>
      <c r="AV82" s="34">
        <v>5</v>
      </c>
      <c r="AW82" s="35">
        <v>6</v>
      </c>
    </row>
    <row r="83" spans="1:49" x14ac:dyDescent="0.25">
      <c r="A83" s="20">
        <v>2</v>
      </c>
      <c r="B83" s="31">
        <v>10</v>
      </c>
      <c r="C83" s="37">
        <v>11</v>
      </c>
      <c r="D83" s="37">
        <v>12</v>
      </c>
      <c r="E83" s="38">
        <v>10.16</v>
      </c>
      <c r="F83" s="31">
        <v>7</v>
      </c>
      <c r="G83" s="37">
        <v>11</v>
      </c>
      <c r="H83" s="37">
        <v>10</v>
      </c>
      <c r="I83" s="38">
        <v>11</v>
      </c>
      <c r="J83" s="31">
        <v>10.24</v>
      </c>
      <c r="K83" s="37">
        <v>7.3</v>
      </c>
      <c r="L83" s="37">
        <v>11</v>
      </c>
      <c r="M83" s="38">
        <v>10.52</v>
      </c>
      <c r="N83" s="31">
        <v>10</v>
      </c>
      <c r="O83" s="37">
        <v>10.6</v>
      </c>
      <c r="P83" s="37">
        <v>9.86</v>
      </c>
      <c r="Q83" s="38">
        <v>9.8800000000000008</v>
      </c>
      <c r="R83" s="36">
        <v>8</v>
      </c>
      <c r="S83" s="36">
        <v>9.18</v>
      </c>
      <c r="T83" s="36">
        <v>9</v>
      </c>
      <c r="U83" s="36">
        <v>11</v>
      </c>
      <c r="V83" s="31">
        <v>4.3</v>
      </c>
      <c r="W83" s="37">
        <v>5.16</v>
      </c>
      <c r="X83" s="37">
        <v>5.18</v>
      </c>
      <c r="Y83" s="38">
        <v>6.8</v>
      </c>
      <c r="Z83" s="31">
        <v>10.25</v>
      </c>
      <c r="AA83" s="37">
        <v>12</v>
      </c>
      <c r="AB83" s="37">
        <v>11</v>
      </c>
      <c r="AC83" s="38">
        <v>11</v>
      </c>
      <c r="AD83" s="31">
        <v>10</v>
      </c>
      <c r="AE83" s="37">
        <v>10.220000000000001</v>
      </c>
      <c r="AF83" s="37">
        <v>11.18</v>
      </c>
      <c r="AG83" s="38">
        <v>11</v>
      </c>
      <c r="AH83" s="36">
        <v>10.34</v>
      </c>
      <c r="AI83" s="36">
        <v>9.1999999999999993</v>
      </c>
      <c r="AJ83" s="36">
        <v>7.9</v>
      </c>
      <c r="AK83" s="36">
        <v>11</v>
      </c>
      <c r="AL83" s="31">
        <v>10.28</v>
      </c>
      <c r="AM83" s="37">
        <v>11</v>
      </c>
      <c r="AN83" s="37">
        <v>10.24</v>
      </c>
      <c r="AO83" s="38">
        <v>10.88</v>
      </c>
      <c r="AP83" s="36">
        <v>10</v>
      </c>
      <c r="AQ83" s="36">
        <v>9.1199999999999992</v>
      </c>
      <c r="AR83" s="36">
        <v>7</v>
      </c>
      <c r="AS83" s="36">
        <v>10</v>
      </c>
      <c r="AT83" s="31">
        <v>4.4800000000000004</v>
      </c>
      <c r="AU83" s="37">
        <v>7.36</v>
      </c>
      <c r="AV83" s="37">
        <v>5.5</v>
      </c>
      <c r="AW83" s="38">
        <v>6.12</v>
      </c>
    </row>
    <row r="84" spans="1:49" x14ac:dyDescent="0.25">
      <c r="A84" s="20">
        <v>5</v>
      </c>
      <c r="B84" s="31">
        <v>11</v>
      </c>
      <c r="C84" s="37">
        <v>12</v>
      </c>
      <c r="D84" s="37">
        <v>12</v>
      </c>
      <c r="E84" s="38">
        <v>12</v>
      </c>
      <c r="F84" s="31">
        <v>11</v>
      </c>
      <c r="G84" s="37">
        <v>12</v>
      </c>
      <c r="H84" s="37">
        <v>10.9</v>
      </c>
      <c r="I84" s="38">
        <v>11.25</v>
      </c>
      <c r="J84" s="31">
        <v>11</v>
      </c>
      <c r="K84" s="37">
        <v>10.25</v>
      </c>
      <c r="L84" s="37">
        <v>11</v>
      </c>
      <c r="M84" s="38">
        <v>11</v>
      </c>
      <c r="N84" s="31">
        <v>10.85</v>
      </c>
      <c r="O84" s="37">
        <v>11</v>
      </c>
      <c r="P84" s="37">
        <v>10</v>
      </c>
      <c r="Q84" s="38">
        <v>11</v>
      </c>
      <c r="R84" s="36">
        <v>10</v>
      </c>
      <c r="S84" s="36">
        <v>10</v>
      </c>
      <c r="T84" s="36">
        <v>9.8000000000000007</v>
      </c>
      <c r="U84" s="36">
        <v>11</v>
      </c>
      <c r="V84" s="31">
        <v>7.75</v>
      </c>
      <c r="W84" s="37">
        <v>9</v>
      </c>
      <c r="X84" s="37">
        <v>8.65</v>
      </c>
      <c r="Y84" s="38">
        <v>10</v>
      </c>
      <c r="Z84" s="31">
        <v>11</v>
      </c>
      <c r="AA84" s="37">
        <v>12</v>
      </c>
      <c r="AB84" s="37">
        <v>12</v>
      </c>
      <c r="AC84" s="38">
        <v>11.8</v>
      </c>
      <c r="AD84" s="31">
        <v>10.45</v>
      </c>
      <c r="AE84" s="37">
        <v>11.05</v>
      </c>
      <c r="AF84" s="37">
        <v>12</v>
      </c>
      <c r="AG84" s="38">
        <v>11.75</v>
      </c>
      <c r="AH84" s="36">
        <v>11</v>
      </c>
      <c r="AI84" s="36">
        <v>11.5</v>
      </c>
      <c r="AJ84" s="36">
        <v>12</v>
      </c>
      <c r="AK84" s="36">
        <v>11</v>
      </c>
      <c r="AL84" s="31">
        <v>11</v>
      </c>
      <c r="AM84" s="37">
        <v>11</v>
      </c>
      <c r="AN84" s="37">
        <v>12</v>
      </c>
      <c r="AO84" s="38">
        <v>11.7</v>
      </c>
      <c r="AP84" s="36">
        <v>10.65</v>
      </c>
      <c r="AQ84" s="36">
        <v>10</v>
      </c>
      <c r="AR84" s="36">
        <v>11</v>
      </c>
      <c r="AS84" s="36">
        <v>11</v>
      </c>
      <c r="AT84" s="31">
        <v>9.1</v>
      </c>
      <c r="AU84" s="37">
        <v>9.9499999999999993</v>
      </c>
      <c r="AV84" s="37">
        <v>10.75</v>
      </c>
      <c r="AW84" s="38">
        <v>9.3000000000000007</v>
      </c>
    </row>
    <row r="85" spans="1:49" x14ac:dyDescent="0.25">
      <c r="A85" s="20">
        <v>10</v>
      </c>
      <c r="B85" s="31">
        <v>12</v>
      </c>
      <c r="C85" s="37">
        <v>12</v>
      </c>
      <c r="D85" s="37">
        <v>12</v>
      </c>
      <c r="E85" s="38">
        <v>12</v>
      </c>
      <c r="F85" s="31">
        <v>11</v>
      </c>
      <c r="G85" s="37">
        <v>12</v>
      </c>
      <c r="H85" s="37">
        <v>11.8</v>
      </c>
      <c r="I85" s="38">
        <v>12</v>
      </c>
      <c r="J85" s="31">
        <v>11</v>
      </c>
      <c r="K85" s="37">
        <v>11</v>
      </c>
      <c r="L85" s="37">
        <v>12</v>
      </c>
      <c r="M85" s="38">
        <v>12</v>
      </c>
      <c r="N85" s="31">
        <v>11</v>
      </c>
      <c r="O85" s="37">
        <v>11</v>
      </c>
      <c r="P85" s="37">
        <v>11</v>
      </c>
      <c r="Q85" s="38">
        <v>11</v>
      </c>
      <c r="R85" s="36">
        <v>10.5</v>
      </c>
      <c r="S85" s="36">
        <v>11</v>
      </c>
      <c r="T85" s="36">
        <v>11</v>
      </c>
      <c r="U85" s="36">
        <v>11</v>
      </c>
      <c r="V85" s="31">
        <v>9</v>
      </c>
      <c r="W85" s="37">
        <v>11</v>
      </c>
      <c r="X85" s="37">
        <v>11</v>
      </c>
      <c r="Y85" s="38">
        <v>11</v>
      </c>
      <c r="Z85" s="31">
        <v>12</v>
      </c>
      <c r="AA85" s="37">
        <v>12</v>
      </c>
      <c r="AB85" s="37">
        <v>12</v>
      </c>
      <c r="AC85" s="38">
        <v>12</v>
      </c>
      <c r="AD85" s="31">
        <v>11</v>
      </c>
      <c r="AE85" s="37">
        <v>12</v>
      </c>
      <c r="AF85" s="37">
        <v>12</v>
      </c>
      <c r="AG85" s="38">
        <v>12</v>
      </c>
      <c r="AH85" s="36">
        <v>12</v>
      </c>
      <c r="AI85" s="36">
        <v>12</v>
      </c>
      <c r="AJ85" s="36">
        <v>12</v>
      </c>
      <c r="AK85" s="36">
        <v>12</v>
      </c>
      <c r="AL85" s="31">
        <v>11</v>
      </c>
      <c r="AM85" s="37">
        <v>12</v>
      </c>
      <c r="AN85" s="37">
        <v>12</v>
      </c>
      <c r="AO85" s="38">
        <v>12</v>
      </c>
      <c r="AP85" s="36">
        <v>11</v>
      </c>
      <c r="AQ85" s="36">
        <v>11</v>
      </c>
      <c r="AR85" s="36">
        <v>11</v>
      </c>
      <c r="AS85" s="36">
        <v>12</v>
      </c>
      <c r="AT85" s="31">
        <v>10.199999999999999</v>
      </c>
      <c r="AU85" s="37">
        <v>10.9</v>
      </c>
      <c r="AV85" s="37">
        <v>11</v>
      </c>
      <c r="AW85" s="38">
        <v>10.3</v>
      </c>
    </row>
    <row r="86" spans="1:49" x14ac:dyDescent="0.25">
      <c r="A86" s="20">
        <v>25</v>
      </c>
      <c r="B86" s="31">
        <v>12</v>
      </c>
      <c r="C86" s="37">
        <v>12</v>
      </c>
      <c r="D86" s="37">
        <v>12</v>
      </c>
      <c r="E86" s="38">
        <v>12</v>
      </c>
      <c r="F86" s="31">
        <v>12</v>
      </c>
      <c r="G86" s="37">
        <v>12</v>
      </c>
      <c r="H86" s="37">
        <v>12</v>
      </c>
      <c r="I86" s="38">
        <v>12</v>
      </c>
      <c r="J86" s="31">
        <v>12</v>
      </c>
      <c r="K86" s="37">
        <v>12</v>
      </c>
      <c r="L86" s="37">
        <v>12</v>
      </c>
      <c r="M86" s="38">
        <v>12</v>
      </c>
      <c r="N86" s="31">
        <v>12</v>
      </c>
      <c r="O86" s="37">
        <v>12</v>
      </c>
      <c r="P86" s="37">
        <v>12</v>
      </c>
      <c r="Q86" s="38">
        <v>12</v>
      </c>
      <c r="R86" s="36">
        <v>11.25</v>
      </c>
      <c r="S86" s="36">
        <v>11</v>
      </c>
      <c r="T86" s="36">
        <v>12</v>
      </c>
      <c r="U86" s="36">
        <v>12</v>
      </c>
      <c r="V86" s="31">
        <v>11</v>
      </c>
      <c r="W86" s="37">
        <v>11</v>
      </c>
      <c r="X86" s="37">
        <v>11.25</v>
      </c>
      <c r="Y86" s="38">
        <v>12</v>
      </c>
      <c r="Z86" s="31">
        <v>12</v>
      </c>
      <c r="AA86" s="37">
        <v>12</v>
      </c>
      <c r="AB86" s="37">
        <v>12</v>
      </c>
      <c r="AC86" s="38">
        <v>12</v>
      </c>
      <c r="AD86" s="31">
        <v>12</v>
      </c>
      <c r="AE86" s="37">
        <v>12</v>
      </c>
      <c r="AF86" s="37">
        <v>12</v>
      </c>
      <c r="AG86" s="38">
        <v>12</v>
      </c>
      <c r="AH86" s="36">
        <v>12</v>
      </c>
      <c r="AI86" s="36">
        <v>12</v>
      </c>
      <c r="AJ86" s="36">
        <v>12</v>
      </c>
      <c r="AK86" s="36">
        <v>12</v>
      </c>
      <c r="AL86" s="31">
        <v>12</v>
      </c>
      <c r="AM86" s="37">
        <v>12</v>
      </c>
      <c r="AN86" s="37">
        <v>12</v>
      </c>
      <c r="AO86" s="38">
        <v>12</v>
      </c>
      <c r="AP86" s="36">
        <v>12</v>
      </c>
      <c r="AQ86" s="36">
        <v>12</v>
      </c>
      <c r="AR86" s="36">
        <v>12</v>
      </c>
      <c r="AS86" s="36">
        <v>12</v>
      </c>
      <c r="AT86" s="31">
        <v>11</v>
      </c>
      <c r="AU86" s="37">
        <v>11</v>
      </c>
      <c r="AV86" s="37">
        <v>12</v>
      </c>
      <c r="AW86" s="38">
        <v>12</v>
      </c>
    </row>
    <row r="87" spans="1:49" x14ac:dyDescent="0.25">
      <c r="A87" s="20">
        <v>50</v>
      </c>
      <c r="B87" s="31">
        <v>12</v>
      </c>
      <c r="C87" s="37">
        <v>12</v>
      </c>
      <c r="D87" s="37">
        <v>12</v>
      </c>
      <c r="E87" s="38">
        <v>12</v>
      </c>
      <c r="F87" s="31">
        <v>12</v>
      </c>
      <c r="G87" s="37">
        <v>12</v>
      </c>
      <c r="H87" s="37">
        <v>12</v>
      </c>
      <c r="I87" s="38">
        <v>12</v>
      </c>
      <c r="J87" s="31">
        <v>12</v>
      </c>
      <c r="K87" s="37">
        <v>12</v>
      </c>
      <c r="L87" s="37">
        <v>12</v>
      </c>
      <c r="M87" s="38">
        <v>12</v>
      </c>
      <c r="N87" s="31">
        <v>12</v>
      </c>
      <c r="O87" s="37">
        <v>12</v>
      </c>
      <c r="P87" s="37">
        <v>12</v>
      </c>
      <c r="Q87" s="38">
        <v>12</v>
      </c>
      <c r="R87" s="36">
        <v>12</v>
      </c>
      <c r="S87" s="36">
        <v>12</v>
      </c>
      <c r="T87" s="36">
        <v>12</v>
      </c>
      <c r="U87" s="36">
        <v>12</v>
      </c>
      <c r="V87" s="31">
        <v>12</v>
      </c>
      <c r="W87" s="37">
        <v>12</v>
      </c>
      <c r="X87" s="37">
        <v>12</v>
      </c>
      <c r="Y87" s="38">
        <v>12</v>
      </c>
      <c r="Z87" s="31">
        <v>12</v>
      </c>
      <c r="AA87" s="37">
        <v>12</v>
      </c>
      <c r="AB87" s="37">
        <v>12</v>
      </c>
      <c r="AC87" s="38">
        <v>12</v>
      </c>
      <c r="AD87" s="31">
        <v>12</v>
      </c>
      <c r="AE87" s="37">
        <v>12</v>
      </c>
      <c r="AF87" s="37">
        <v>12</v>
      </c>
      <c r="AG87" s="38">
        <v>12</v>
      </c>
      <c r="AH87" s="36">
        <v>12</v>
      </c>
      <c r="AI87" s="36">
        <v>12</v>
      </c>
      <c r="AJ87" s="36">
        <v>12</v>
      </c>
      <c r="AK87" s="36">
        <v>12</v>
      </c>
      <c r="AL87" s="31">
        <v>12</v>
      </c>
      <c r="AM87" s="37">
        <v>12</v>
      </c>
      <c r="AN87" s="37">
        <v>12</v>
      </c>
      <c r="AO87" s="38">
        <v>12</v>
      </c>
      <c r="AP87" s="36">
        <v>12</v>
      </c>
      <c r="AQ87" s="36">
        <v>12</v>
      </c>
      <c r="AR87" s="36">
        <v>12</v>
      </c>
      <c r="AS87" s="36">
        <v>12</v>
      </c>
      <c r="AT87" s="31">
        <v>12</v>
      </c>
      <c r="AU87" s="37">
        <v>12</v>
      </c>
      <c r="AV87" s="37">
        <v>12</v>
      </c>
      <c r="AW87" s="38">
        <v>12</v>
      </c>
    </row>
    <row r="88" spans="1:49" x14ac:dyDescent="0.25">
      <c r="A88" s="20">
        <v>75</v>
      </c>
      <c r="B88" s="31">
        <v>12</v>
      </c>
      <c r="C88" s="37">
        <v>12</v>
      </c>
      <c r="D88" s="37">
        <v>12</v>
      </c>
      <c r="E88" s="38">
        <v>12</v>
      </c>
      <c r="F88" s="31">
        <v>12</v>
      </c>
      <c r="G88" s="37">
        <v>12</v>
      </c>
      <c r="H88" s="37">
        <v>12</v>
      </c>
      <c r="I88" s="38">
        <v>12</v>
      </c>
      <c r="J88" s="31">
        <v>12</v>
      </c>
      <c r="K88" s="37">
        <v>12</v>
      </c>
      <c r="L88" s="37">
        <v>12</v>
      </c>
      <c r="M88" s="38">
        <v>12</v>
      </c>
      <c r="N88" s="31">
        <v>12</v>
      </c>
      <c r="O88" s="37">
        <v>12</v>
      </c>
      <c r="P88" s="37">
        <v>12</v>
      </c>
      <c r="Q88" s="38">
        <v>12</v>
      </c>
      <c r="R88" s="36">
        <v>12</v>
      </c>
      <c r="S88" s="36">
        <v>12</v>
      </c>
      <c r="T88" s="36">
        <v>12</v>
      </c>
      <c r="U88" s="36">
        <v>12</v>
      </c>
      <c r="V88" s="31">
        <v>12</v>
      </c>
      <c r="W88" s="37">
        <v>12</v>
      </c>
      <c r="X88" s="37">
        <v>12</v>
      </c>
      <c r="Y88" s="38">
        <v>12</v>
      </c>
      <c r="Z88" s="31">
        <v>12</v>
      </c>
      <c r="AA88" s="37">
        <v>12</v>
      </c>
      <c r="AB88" s="37">
        <v>12</v>
      </c>
      <c r="AC88" s="38">
        <v>12</v>
      </c>
      <c r="AD88" s="31">
        <v>12</v>
      </c>
      <c r="AE88" s="37">
        <v>12</v>
      </c>
      <c r="AF88" s="37">
        <v>12</v>
      </c>
      <c r="AG88" s="38">
        <v>12</v>
      </c>
      <c r="AH88" s="36">
        <v>12</v>
      </c>
      <c r="AI88" s="36">
        <v>12</v>
      </c>
      <c r="AJ88" s="36">
        <v>12</v>
      </c>
      <c r="AK88" s="36">
        <v>12</v>
      </c>
      <c r="AL88" s="31">
        <v>12</v>
      </c>
      <c r="AM88" s="37">
        <v>12</v>
      </c>
      <c r="AN88" s="37">
        <v>12</v>
      </c>
      <c r="AO88" s="38">
        <v>12</v>
      </c>
      <c r="AP88" s="36">
        <v>12</v>
      </c>
      <c r="AQ88" s="36">
        <v>12</v>
      </c>
      <c r="AR88" s="36">
        <v>12</v>
      </c>
      <c r="AS88" s="36">
        <v>12</v>
      </c>
      <c r="AT88" s="31">
        <v>12</v>
      </c>
      <c r="AU88" s="37">
        <v>12</v>
      </c>
      <c r="AV88" s="37">
        <v>12</v>
      </c>
      <c r="AW88" s="38">
        <v>12</v>
      </c>
    </row>
    <row r="89" spans="1:49" x14ac:dyDescent="0.25">
      <c r="A89" s="20">
        <v>90</v>
      </c>
      <c r="B89" s="31">
        <v>12</v>
      </c>
      <c r="C89" s="37">
        <v>12</v>
      </c>
      <c r="D89" s="37">
        <v>12</v>
      </c>
      <c r="E89" s="38">
        <v>12</v>
      </c>
      <c r="F89" s="31">
        <v>12</v>
      </c>
      <c r="G89" s="37">
        <v>12</v>
      </c>
      <c r="H89" s="37">
        <v>12</v>
      </c>
      <c r="I89" s="38">
        <v>12</v>
      </c>
      <c r="J89" s="31">
        <v>12</v>
      </c>
      <c r="K89" s="37">
        <v>12</v>
      </c>
      <c r="L89" s="37">
        <v>12</v>
      </c>
      <c r="M89" s="38">
        <v>12</v>
      </c>
      <c r="N89" s="31">
        <v>12</v>
      </c>
      <c r="O89" s="37">
        <v>12</v>
      </c>
      <c r="P89" s="37">
        <v>12</v>
      </c>
      <c r="Q89" s="38">
        <v>12</v>
      </c>
      <c r="R89" s="36">
        <v>12</v>
      </c>
      <c r="S89" s="36">
        <v>12</v>
      </c>
      <c r="T89" s="36">
        <v>12</v>
      </c>
      <c r="U89" s="36">
        <v>12</v>
      </c>
      <c r="V89" s="31">
        <v>12</v>
      </c>
      <c r="W89" s="37">
        <v>12</v>
      </c>
      <c r="X89" s="37">
        <v>12</v>
      </c>
      <c r="Y89" s="38">
        <v>12</v>
      </c>
      <c r="Z89" s="31">
        <v>12</v>
      </c>
      <c r="AA89" s="37">
        <v>12</v>
      </c>
      <c r="AB89" s="37">
        <v>12</v>
      </c>
      <c r="AC89" s="38">
        <v>12</v>
      </c>
      <c r="AD89" s="31">
        <v>12</v>
      </c>
      <c r="AE89" s="37">
        <v>12</v>
      </c>
      <c r="AF89" s="37">
        <v>12</v>
      </c>
      <c r="AG89" s="38">
        <v>12</v>
      </c>
      <c r="AH89" s="36">
        <v>12</v>
      </c>
      <c r="AI89" s="36">
        <v>12</v>
      </c>
      <c r="AJ89" s="36">
        <v>12</v>
      </c>
      <c r="AK89" s="36">
        <v>12</v>
      </c>
      <c r="AL89" s="31">
        <v>12</v>
      </c>
      <c r="AM89" s="37">
        <v>12</v>
      </c>
      <c r="AN89" s="37">
        <v>12</v>
      </c>
      <c r="AO89" s="38">
        <v>12</v>
      </c>
      <c r="AP89" s="36">
        <v>12</v>
      </c>
      <c r="AQ89" s="36">
        <v>12</v>
      </c>
      <c r="AR89" s="36">
        <v>12</v>
      </c>
      <c r="AS89" s="36">
        <v>12</v>
      </c>
      <c r="AT89" s="31">
        <v>12</v>
      </c>
      <c r="AU89" s="37">
        <v>12</v>
      </c>
      <c r="AV89" s="37">
        <v>12</v>
      </c>
      <c r="AW89" s="38">
        <v>12</v>
      </c>
    </row>
    <row r="90" spans="1:49" x14ac:dyDescent="0.25">
      <c r="A90" s="20">
        <v>95</v>
      </c>
      <c r="B90" s="31">
        <v>12</v>
      </c>
      <c r="C90" s="37">
        <v>12</v>
      </c>
      <c r="D90" s="37">
        <v>12</v>
      </c>
      <c r="E90" s="38">
        <v>12</v>
      </c>
      <c r="F90" s="31">
        <v>12</v>
      </c>
      <c r="G90" s="37">
        <v>12</v>
      </c>
      <c r="H90" s="37">
        <v>12</v>
      </c>
      <c r="I90" s="38">
        <v>12</v>
      </c>
      <c r="J90" s="31">
        <v>12</v>
      </c>
      <c r="K90" s="37">
        <v>12</v>
      </c>
      <c r="L90" s="37">
        <v>12</v>
      </c>
      <c r="M90" s="38">
        <v>12</v>
      </c>
      <c r="N90" s="31">
        <v>12</v>
      </c>
      <c r="O90" s="37">
        <v>12</v>
      </c>
      <c r="P90" s="37">
        <v>12</v>
      </c>
      <c r="Q90" s="38">
        <v>12</v>
      </c>
      <c r="R90" s="36">
        <v>12</v>
      </c>
      <c r="S90" s="36">
        <v>12</v>
      </c>
      <c r="T90" s="36">
        <v>12</v>
      </c>
      <c r="U90" s="36">
        <v>12</v>
      </c>
      <c r="V90" s="31">
        <v>12</v>
      </c>
      <c r="W90" s="37">
        <v>12</v>
      </c>
      <c r="X90" s="37">
        <v>12</v>
      </c>
      <c r="Y90" s="38">
        <v>12</v>
      </c>
      <c r="Z90" s="31">
        <v>12</v>
      </c>
      <c r="AA90" s="37">
        <v>12</v>
      </c>
      <c r="AB90" s="37">
        <v>12</v>
      </c>
      <c r="AC90" s="38">
        <v>12</v>
      </c>
      <c r="AD90" s="31">
        <v>12</v>
      </c>
      <c r="AE90" s="37">
        <v>12</v>
      </c>
      <c r="AF90" s="37">
        <v>12</v>
      </c>
      <c r="AG90" s="38">
        <v>12</v>
      </c>
      <c r="AH90" s="36">
        <v>12</v>
      </c>
      <c r="AI90" s="36">
        <v>12</v>
      </c>
      <c r="AJ90" s="36">
        <v>12</v>
      </c>
      <c r="AK90" s="36">
        <v>12</v>
      </c>
      <c r="AL90" s="31">
        <v>12</v>
      </c>
      <c r="AM90" s="37">
        <v>12</v>
      </c>
      <c r="AN90" s="37">
        <v>12</v>
      </c>
      <c r="AO90" s="38">
        <v>12</v>
      </c>
      <c r="AP90" s="36">
        <v>12</v>
      </c>
      <c r="AQ90" s="36">
        <v>12</v>
      </c>
      <c r="AR90" s="36">
        <v>12</v>
      </c>
      <c r="AS90" s="36">
        <v>12</v>
      </c>
      <c r="AT90" s="31">
        <v>12</v>
      </c>
      <c r="AU90" s="37">
        <v>12</v>
      </c>
      <c r="AV90" s="37">
        <v>12</v>
      </c>
      <c r="AW90" s="38">
        <v>12</v>
      </c>
    </row>
    <row r="91" spans="1:49" x14ac:dyDescent="0.25">
      <c r="A91" s="20">
        <v>97</v>
      </c>
      <c r="B91" s="31">
        <v>12</v>
      </c>
      <c r="C91" s="37">
        <v>12</v>
      </c>
      <c r="D91" s="37">
        <v>12</v>
      </c>
      <c r="E91" s="38">
        <v>12</v>
      </c>
      <c r="F91" s="31">
        <v>12</v>
      </c>
      <c r="G91" s="37">
        <v>12</v>
      </c>
      <c r="H91" s="37">
        <v>12</v>
      </c>
      <c r="I91" s="38">
        <v>12</v>
      </c>
      <c r="J91" s="31">
        <v>12</v>
      </c>
      <c r="K91" s="37">
        <v>12</v>
      </c>
      <c r="L91" s="37">
        <v>12</v>
      </c>
      <c r="M91" s="38">
        <v>12</v>
      </c>
      <c r="N91" s="31">
        <v>12</v>
      </c>
      <c r="O91" s="37">
        <v>12</v>
      </c>
      <c r="P91" s="37">
        <v>12</v>
      </c>
      <c r="Q91" s="38">
        <v>12</v>
      </c>
      <c r="R91" s="36">
        <v>12</v>
      </c>
      <c r="S91" s="36">
        <v>12</v>
      </c>
      <c r="T91" s="36">
        <v>12</v>
      </c>
      <c r="U91" s="36">
        <v>12</v>
      </c>
      <c r="V91" s="31">
        <v>12</v>
      </c>
      <c r="W91" s="37">
        <v>12</v>
      </c>
      <c r="X91" s="37">
        <v>12</v>
      </c>
      <c r="Y91" s="38">
        <v>12</v>
      </c>
      <c r="Z91" s="31">
        <v>12</v>
      </c>
      <c r="AA91" s="37">
        <v>12</v>
      </c>
      <c r="AB91" s="37">
        <v>12</v>
      </c>
      <c r="AC91" s="38">
        <v>12</v>
      </c>
      <c r="AD91" s="31">
        <v>12</v>
      </c>
      <c r="AE91" s="37">
        <v>12</v>
      </c>
      <c r="AF91" s="37">
        <v>12</v>
      </c>
      <c r="AG91" s="38">
        <v>12</v>
      </c>
      <c r="AH91" s="36">
        <v>12</v>
      </c>
      <c r="AI91" s="36">
        <v>12</v>
      </c>
      <c r="AJ91" s="36">
        <v>12</v>
      </c>
      <c r="AK91" s="36">
        <v>12</v>
      </c>
      <c r="AL91" s="31">
        <v>12</v>
      </c>
      <c r="AM91" s="37">
        <v>12</v>
      </c>
      <c r="AN91" s="37">
        <v>12</v>
      </c>
      <c r="AO91" s="38">
        <v>12</v>
      </c>
      <c r="AP91" s="36">
        <v>12</v>
      </c>
      <c r="AQ91" s="36">
        <v>12</v>
      </c>
      <c r="AR91" s="36">
        <v>12</v>
      </c>
      <c r="AS91" s="36">
        <v>12</v>
      </c>
      <c r="AT91" s="31">
        <v>12</v>
      </c>
      <c r="AU91" s="37">
        <v>12</v>
      </c>
      <c r="AV91" s="37">
        <v>12</v>
      </c>
      <c r="AW91" s="38">
        <v>12</v>
      </c>
    </row>
    <row r="92" spans="1:49" ht="15.75" thickBot="1" x14ac:dyDescent="0.3">
      <c r="A92" s="21">
        <v>99</v>
      </c>
      <c r="B92" s="39">
        <v>12</v>
      </c>
      <c r="C92" s="40">
        <v>12</v>
      </c>
      <c r="D92" s="40">
        <v>12</v>
      </c>
      <c r="E92" s="41">
        <v>12</v>
      </c>
      <c r="F92" s="39">
        <v>12</v>
      </c>
      <c r="G92" s="40">
        <v>12</v>
      </c>
      <c r="H92" s="40">
        <v>12</v>
      </c>
      <c r="I92" s="41">
        <v>12</v>
      </c>
      <c r="J92" s="39">
        <v>12</v>
      </c>
      <c r="K92" s="40">
        <v>12</v>
      </c>
      <c r="L92" s="40">
        <v>12</v>
      </c>
      <c r="M92" s="41">
        <v>12</v>
      </c>
      <c r="N92" s="39">
        <v>12</v>
      </c>
      <c r="O92" s="40">
        <v>12</v>
      </c>
      <c r="P92" s="40">
        <v>12</v>
      </c>
      <c r="Q92" s="41">
        <v>12</v>
      </c>
      <c r="R92" s="40">
        <v>12</v>
      </c>
      <c r="S92" s="40">
        <v>12</v>
      </c>
      <c r="T92" s="40">
        <v>12</v>
      </c>
      <c r="U92" s="40">
        <v>12</v>
      </c>
      <c r="V92" s="39">
        <v>12</v>
      </c>
      <c r="W92" s="40">
        <v>12</v>
      </c>
      <c r="X92" s="40">
        <v>12</v>
      </c>
      <c r="Y92" s="41">
        <v>12</v>
      </c>
      <c r="Z92" s="39">
        <v>12</v>
      </c>
      <c r="AA92" s="40">
        <v>12</v>
      </c>
      <c r="AB92" s="40">
        <v>12</v>
      </c>
      <c r="AC92" s="41">
        <v>12</v>
      </c>
      <c r="AD92" s="39">
        <v>12</v>
      </c>
      <c r="AE92" s="40">
        <v>12</v>
      </c>
      <c r="AF92" s="40">
        <v>12</v>
      </c>
      <c r="AG92" s="41">
        <v>12</v>
      </c>
      <c r="AH92" s="40">
        <v>12</v>
      </c>
      <c r="AI92" s="40">
        <v>12</v>
      </c>
      <c r="AJ92" s="40">
        <v>12</v>
      </c>
      <c r="AK92" s="40">
        <v>12</v>
      </c>
      <c r="AL92" s="39">
        <v>12</v>
      </c>
      <c r="AM92" s="40">
        <v>12</v>
      </c>
      <c r="AN92" s="40">
        <v>12</v>
      </c>
      <c r="AO92" s="41">
        <v>12</v>
      </c>
      <c r="AP92" s="40">
        <v>12</v>
      </c>
      <c r="AQ92" s="40">
        <v>12</v>
      </c>
      <c r="AR92" s="40">
        <v>12</v>
      </c>
      <c r="AS92" s="40">
        <v>12</v>
      </c>
      <c r="AT92" s="39">
        <v>12</v>
      </c>
      <c r="AU92" s="40">
        <v>12</v>
      </c>
      <c r="AV92" s="40">
        <v>12</v>
      </c>
      <c r="AW92" s="41">
        <v>12</v>
      </c>
    </row>
  </sheetData>
  <mergeCells count="85">
    <mergeCell ref="N54:Q54"/>
    <mergeCell ref="B67:E67"/>
    <mergeCell ref="B80:E80"/>
    <mergeCell ref="F2:I2"/>
    <mergeCell ref="J2:M2"/>
    <mergeCell ref="N2:Q2"/>
    <mergeCell ref="F67:I67"/>
    <mergeCell ref="F80:I80"/>
    <mergeCell ref="J67:M67"/>
    <mergeCell ref="J80:M80"/>
    <mergeCell ref="N67:Q67"/>
    <mergeCell ref="N80:Q80"/>
    <mergeCell ref="B2:E2"/>
    <mergeCell ref="B15:E15"/>
    <mergeCell ref="B28:E28"/>
    <mergeCell ref="B41:E41"/>
    <mergeCell ref="B54:E54"/>
    <mergeCell ref="N41:Q41"/>
    <mergeCell ref="B1:Y1"/>
    <mergeCell ref="R15:U15"/>
    <mergeCell ref="R28:U28"/>
    <mergeCell ref="R41:U41"/>
    <mergeCell ref="R54:U54"/>
    <mergeCell ref="R2:U2"/>
    <mergeCell ref="F15:I15"/>
    <mergeCell ref="F28:I28"/>
    <mergeCell ref="F41:I41"/>
    <mergeCell ref="F54:I54"/>
    <mergeCell ref="J15:M15"/>
    <mergeCell ref="J28:M28"/>
    <mergeCell ref="J41:M41"/>
    <mergeCell ref="J54:M54"/>
    <mergeCell ref="N15:Q15"/>
    <mergeCell ref="N28:Q28"/>
    <mergeCell ref="AT2:AW2"/>
    <mergeCell ref="R67:U67"/>
    <mergeCell ref="R80:U80"/>
    <mergeCell ref="V2:Y2"/>
    <mergeCell ref="V15:Y15"/>
    <mergeCell ref="V28:Y28"/>
    <mergeCell ref="V41:Y41"/>
    <mergeCell ref="V54:Y54"/>
    <mergeCell ref="V67:Y67"/>
    <mergeCell ref="V80:Y80"/>
    <mergeCell ref="Z2:AC2"/>
    <mergeCell ref="AD2:AG2"/>
    <mergeCell ref="AH2:AK2"/>
    <mergeCell ref="AL2:AO2"/>
    <mergeCell ref="AP2:AS2"/>
    <mergeCell ref="AT15:AW15"/>
    <mergeCell ref="AL15:AO15"/>
    <mergeCell ref="AP15:AS15"/>
    <mergeCell ref="Z28:AC28"/>
    <mergeCell ref="AD28:AG28"/>
    <mergeCell ref="AH28:AK28"/>
    <mergeCell ref="AL28:AO28"/>
    <mergeCell ref="AP28:AS28"/>
    <mergeCell ref="Z15:AC15"/>
    <mergeCell ref="AT28:AW28"/>
    <mergeCell ref="AD15:AG15"/>
    <mergeCell ref="AH15:AK15"/>
    <mergeCell ref="AT41:AW41"/>
    <mergeCell ref="Z54:AC54"/>
    <mergeCell ref="AD54:AG54"/>
    <mergeCell ref="AH54:AK54"/>
    <mergeCell ref="AL54:AO54"/>
    <mergeCell ref="AP54:AS54"/>
    <mergeCell ref="AT54:AW54"/>
    <mergeCell ref="AD41:AG41"/>
    <mergeCell ref="AH41:AK41"/>
    <mergeCell ref="AL41:AO41"/>
    <mergeCell ref="AP41:AS41"/>
    <mergeCell ref="Z41:AC41"/>
    <mergeCell ref="AT67:AW67"/>
    <mergeCell ref="Z80:AC80"/>
    <mergeCell ref="AD80:AG80"/>
    <mergeCell ref="AH80:AK80"/>
    <mergeCell ref="AL80:AO80"/>
    <mergeCell ref="AP80:AS80"/>
    <mergeCell ref="AT80:AW80"/>
    <mergeCell ref="AD67:AG67"/>
    <mergeCell ref="AH67:AK67"/>
    <mergeCell ref="AL67:AO67"/>
    <mergeCell ref="AP67:AS67"/>
    <mergeCell ref="Z67:AC6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4" sqref="A4"/>
    </sheetView>
  </sheetViews>
  <sheetFormatPr defaultRowHeight="15" x14ac:dyDescent="0.25"/>
  <cols>
    <col min="1" max="1" width="11" customWidth="1"/>
  </cols>
  <sheetData>
    <row r="1" spans="1:2" x14ac:dyDescent="0.25">
      <c r="A1" t="s">
        <v>87</v>
      </c>
      <c r="B1" t="s">
        <v>68</v>
      </c>
    </row>
    <row r="2" spans="1:2" x14ac:dyDescent="0.25">
      <c r="A2" s="66" t="s">
        <v>89</v>
      </c>
      <c r="B2" t="s">
        <v>69</v>
      </c>
    </row>
    <row r="3" spans="1:2" x14ac:dyDescent="0.25">
      <c r="A3" s="66" t="s">
        <v>90</v>
      </c>
    </row>
    <row r="4" spans="1:2" x14ac:dyDescent="0.25">
      <c r="A4" t="s">
        <v>87</v>
      </c>
    </row>
    <row r="5" spans="1:2" x14ac:dyDescent="0.25">
      <c r="A5">
        <v>1</v>
      </c>
    </row>
    <row r="6" spans="1:2" x14ac:dyDescent="0.25">
      <c r="A6">
        <v>2</v>
      </c>
    </row>
    <row r="7" spans="1:2" x14ac:dyDescent="0.25">
      <c r="A7">
        <v>3</v>
      </c>
    </row>
    <row r="8" spans="1:2" x14ac:dyDescent="0.25">
      <c r="A8">
        <v>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Overview</vt:lpstr>
      <vt:lpstr>Regression models</vt:lpstr>
      <vt:lpstr>Normative data</vt:lpstr>
      <vt:lpstr>Labels</vt:lpstr>
      <vt:lpstr>Age</vt:lpstr>
      <vt:lpstr>Ed_2</vt:lpstr>
      <vt:lpstr>Ed_3</vt:lpstr>
      <vt:lpstr>Ed_4</vt:lpstr>
      <vt:lpstr>Education_level_2</vt:lpstr>
      <vt:lpstr>Level</vt:lpstr>
      <vt:lpstr>Sex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Hella Thielen</dc:creator>
  <cp:lastModifiedBy>Hella Thielen</cp:lastModifiedBy>
  <dcterms:created xsi:type="dcterms:W3CDTF">2018-12-15T11:42:58Z</dcterms:created>
  <dcterms:modified xsi:type="dcterms:W3CDTF">2018-12-28T18:56:24Z</dcterms:modified>
</cp:coreProperties>
</file>