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c649\Documents\Research\Manuscripts\Spongtang\Data\Supplementary\"/>
    </mc:Choice>
  </mc:AlternateContent>
  <bookViews>
    <workbookView xWindow="0" yWindow="0" windowWidth="28800" windowHeight="13200"/>
  </bookViews>
  <sheets>
    <sheet name="Explanations" sheetId="1" r:id="rId1"/>
    <sheet name="SPO25 olivine" sheetId="2" r:id="rId2"/>
    <sheet name="SPO25 spinel" sheetId="3" r:id="rId3"/>
    <sheet name="SPO25 cpx" sheetId="4" r:id="rId4"/>
    <sheet name="SPO25 opx" sheetId="5" r:id="rId5"/>
    <sheet name="SPO26amp" sheetId="7" r:id="rId6"/>
    <sheet name="ICP-MS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5" i="8" l="1"/>
  <c r="AB45" i="8"/>
  <c r="AB46" i="8" s="1"/>
  <c r="AA45" i="8"/>
  <c r="Z45" i="8"/>
  <c r="Y45" i="8"/>
  <c r="X45" i="8"/>
  <c r="W45" i="8"/>
  <c r="V45" i="8"/>
  <c r="U45" i="8"/>
  <c r="T45" i="8"/>
  <c r="T46" i="8" s="1"/>
  <c r="S45" i="8"/>
  <c r="R45" i="8"/>
  <c r="Q45" i="8"/>
  <c r="P45" i="8"/>
  <c r="O45" i="8"/>
  <c r="M45" i="8"/>
  <c r="L45" i="8"/>
  <c r="K45" i="8"/>
  <c r="K46" i="8" s="1"/>
  <c r="J45" i="8"/>
  <c r="I45" i="8"/>
  <c r="H45" i="8"/>
  <c r="G45" i="8"/>
  <c r="F45" i="8"/>
  <c r="E45" i="8"/>
  <c r="D45" i="8"/>
  <c r="AC44" i="8"/>
  <c r="AB44" i="8"/>
  <c r="AA44" i="8"/>
  <c r="Z44" i="8"/>
  <c r="Y44" i="8"/>
  <c r="X44" i="8"/>
  <c r="W44" i="8"/>
  <c r="W46" i="8" s="1"/>
  <c r="V44" i="8"/>
  <c r="U44" i="8"/>
  <c r="T44" i="8"/>
  <c r="S44" i="8"/>
  <c r="R44" i="8"/>
  <c r="Q44" i="8"/>
  <c r="P44" i="8"/>
  <c r="O44" i="8"/>
  <c r="M44" i="8"/>
  <c r="L44" i="8"/>
  <c r="K44" i="8"/>
  <c r="J44" i="8"/>
  <c r="I44" i="8"/>
  <c r="H44" i="8"/>
  <c r="G44" i="8"/>
  <c r="F44" i="8"/>
  <c r="E44" i="8"/>
  <c r="D44" i="8"/>
  <c r="AB31" i="8"/>
  <c r="AB32" i="8" s="1"/>
  <c r="AA31" i="8"/>
  <c r="Z31" i="8"/>
  <c r="Y31" i="8"/>
  <c r="X31" i="8"/>
  <c r="W31" i="8"/>
  <c r="M31" i="8"/>
  <c r="L31" i="8"/>
  <c r="J31" i="8"/>
  <c r="J32" i="8" s="1"/>
  <c r="I31" i="8"/>
  <c r="H31" i="8"/>
  <c r="G31" i="8"/>
  <c r="G32" i="8" s="1"/>
  <c r="F31" i="8"/>
  <c r="E31" i="8"/>
  <c r="D31" i="8"/>
  <c r="C31" i="8"/>
  <c r="B31" i="8"/>
  <c r="B32" i="8" s="1"/>
  <c r="AB30" i="8"/>
  <c r="AA30" i="8"/>
  <c r="Z30" i="8"/>
  <c r="Y30" i="8"/>
  <c r="Y32" i="8" s="1"/>
  <c r="X30" i="8"/>
  <c r="W30" i="8"/>
  <c r="M30" i="8"/>
  <c r="L30" i="8"/>
  <c r="J30" i="8"/>
  <c r="I30" i="8"/>
  <c r="H30" i="8"/>
  <c r="G30" i="8"/>
  <c r="F30" i="8"/>
  <c r="E30" i="8"/>
  <c r="D30" i="8"/>
  <c r="C30" i="8"/>
  <c r="B30" i="8"/>
  <c r="AB13" i="8"/>
  <c r="AA13" i="8"/>
  <c r="Z13" i="8"/>
  <c r="Z14" i="8" s="1"/>
  <c r="Y13" i="8"/>
  <c r="X13" i="8"/>
  <c r="W13" i="8"/>
  <c r="V13" i="8"/>
  <c r="U13" i="8"/>
  <c r="T13" i="8"/>
  <c r="S13" i="8"/>
  <c r="R13" i="8"/>
  <c r="R14" i="8" s="1"/>
  <c r="M13" i="8"/>
  <c r="L13" i="8"/>
  <c r="K13" i="8"/>
  <c r="J13" i="8"/>
  <c r="I13" i="8"/>
  <c r="H13" i="8"/>
  <c r="G13" i="8"/>
  <c r="F13" i="8"/>
  <c r="F14" i="8" s="1"/>
  <c r="E13" i="8"/>
  <c r="D13" i="8"/>
  <c r="C13" i="8"/>
  <c r="B13" i="8"/>
  <c r="AB12" i="8"/>
  <c r="AA12" i="8"/>
  <c r="Z12" i="8"/>
  <c r="Y12" i="8"/>
  <c r="X12" i="8"/>
  <c r="W12" i="8"/>
  <c r="V12" i="8"/>
  <c r="U12" i="8"/>
  <c r="T12" i="8"/>
  <c r="S12" i="8"/>
  <c r="R12" i="8"/>
  <c r="M12" i="8"/>
  <c r="L12" i="8"/>
  <c r="K12" i="8"/>
  <c r="J12" i="8"/>
  <c r="I12" i="8"/>
  <c r="H12" i="8"/>
  <c r="G12" i="8"/>
  <c r="F12" i="8"/>
  <c r="E12" i="8"/>
  <c r="D12" i="8"/>
  <c r="C12" i="8"/>
  <c r="B12" i="8"/>
  <c r="F46" i="8" l="1"/>
  <c r="H14" i="8"/>
  <c r="T14" i="8"/>
  <c r="AB14" i="8"/>
  <c r="G46" i="8"/>
  <c r="P46" i="8"/>
  <c r="X46" i="8"/>
  <c r="O46" i="8"/>
  <c r="I14" i="8"/>
  <c r="H46" i="8"/>
  <c r="Q46" i="8"/>
  <c r="Y46" i="8"/>
  <c r="B14" i="8"/>
  <c r="J14" i="8"/>
  <c r="V14" i="8"/>
  <c r="E14" i="8"/>
  <c r="M14" i="8"/>
  <c r="Y14" i="8"/>
  <c r="E32" i="8"/>
  <c r="W32" i="8"/>
  <c r="C32" i="8"/>
  <c r="I46" i="8"/>
  <c r="R46" i="8"/>
  <c r="Z46" i="8"/>
  <c r="G14" i="8"/>
  <c r="S14" i="8"/>
  <c r="AA14" i="8"/>
  <c r="D32" i="8"/>
  <c r="M32" i="8"/>
  <c r="J46" i="8"/>
  <c r="S46" i="8"/>
  <c r="AA46" i="8"/>
  <c r="L32" i="8"/>
  <c r="U14" i="8"/>
  <c r="F32" i="8"/>
  <c r="X32" i="8"/>
  <c r="D46" i="8"/>
  <c r="L46" i="8"/>
  <c r="U46" i="8"/>
  <c r="AC46" i="8"/>
  <c r="E46" i="8"/>
  <c r="M46" i="8"/>
  <c r="V46" i="8"/>
  <c r="C14" i="8"/>
  <c r="K14" i="8"/>
  <c r="W14" i="8"/>
  <c r="I32" i="8"/>
  <c r="AA32" i="8"/>
  <c r="H32" i="8"/>
  <c r="Z32" i="8"/>
  <c r="D14" i="8"/>
  <c r="L14" i="8"/>
  <c r="X14" i="8"/>
  <c r="AN13" i="3"/>
  <c r="AP15" i="3"/>
  <c r="AN14" i="3"/>
  <c r="O13" i="2" l="1"/>
  <c r="P13" i="2"/>
  <c r="Q13" i="2"/>
  <c r="R13" i="2"/>
  <c r="N13" i="2"/>
  <c r="M13" i="2"/>
  <c r="L13" i="2"/>
  <c r="K13" i="2"/>
  <c r="J13" i="2"/>
  <c r="I13" i="2"/>
  <c r="C13" i="2"/>
  <c r="D13" i="2"/>
  <c r="E13" i="2"/>
  <c r="F13" i="2"/>
  <c r="G13" i="2"/>
  <c r="B13" i="2"/>
  <c r="AP16" i="3" l="1"/>
  <c r="K14" i="7" l="1"/>
  <c r="J14" i="7"/>
  <c r="I14" i="7"/>
  <c r="G14" i="7"/>
  <c r="F14" i="7"/>
  <c r="E14" i="7"/>
  <c r="D14" i="7"/>
  <c r="C14" i="7"/>
  <c r="B14" i="7"/>
  <c r="C24" i="4"/>
  <c r="D24" i="4"/>
  <c r="E24" i="4"/>
  <c r="F24" i="4"/>
  <c r="G24" i="4"/>
  <c r="I24" i="4"/>
  <c r="J24" i="4"/>
  <c r="K24" i="4"/>
  <c r="L24" i="4"/>
  <c r="M24" i="4"/>
  <c r="N24" i="4"/>
  <c r="P24" i="4"/>
  <c r="Q24" i="4"/>
  <c r="R24" i="4"/>
  <c r="S24" i="4"/>
  <c r="T24" i="4"/>
  <c r="U24" i="4"/>
  <c r="V24" i="4"/>
  <c r="B24" i="4"/>
  <c r="V13" i="4"/>
  <c r="U13" i="4"/>
  <c r="T13" i="4"/>
  <c r="S13" i="4"/>
  <c r="R13" i="4"/>
  <c r="Q13" i="4"/>
  <c r="P13" i="4"/>
  <c r="N13" i="4"/>
  <c r="M13" i="4"/>
  <c r="L13" i="4"/>
  <c r="K13" i="4"/>
  <c r="J13" i="4"/>
  <c r="I13" i="4"/>
  <c r="G13" i="4"/>
  <c r="F13" i="4"/>
  <c r="E13" i="4"/>
  <c r="D13" i="4"/>
  <c r="C13" i="4"/>
  <c r="B13" i="4"/>
</calcChain>
</file>

<file path=xl/sharedStrings.xml><?xml version="1.0" encoding="utf-8"?>
<sst xmlns="http://schemas.openxmlformats.org/spreadsheetml/2006/main" count="394" uniqueCount="127">
  <si>
    <t>Line Numbers</t>
  </si>
  <si>
    <t>X Stage Coordinates</t>
  </si>
  <si>
    <t>Y Stage Coordinates</t>
  </si>
  <si>
    <t>SiO2</t>
  </si>
  <si>
    <t>TiO2</t>
  </si>
  <si>
    <t>Al2O3</t>
  </si>
  <si>
    <t>Cr2O3</t>
  </si>
  <si>
    <t>Fe2O3</t>
  </si>
  <si>
    <t>FeO</t>
  </si>
  <si>
    <t>MnO</t>
  </si>
  <si>
    <t>MgO</t>
  </si>
  <si>
    <t>CaO</t>
  </si>
  <si>
    <t>Total</t>
  </si>
  <si>
    <t>total</t>
  </si>
  <si>
    <t>Si</t>
  </si>
  <si>
    <t>Ti</t>
  </si>
  <si>
    <t>Al</t>
  </si>
  <si>
    <t>Cr</t>
  </si>
  <si>
    <t>Fe3</t>
  </si>
  <si>
    <t>Fe2</t>
  </si>
  <si>
    <t>Mn</t>
  </si>
  <si>
    <t>Mg</t>
  </si>
  <si>
    <t>Ca</t>
  </si>
  <si>
    <t>tot. cat.</t>
  </si>
  <si>
    <t>tot. oxy.</t>
  </si>
  <si>
    <t>Na2O</t>
  </si>
  <si>
    <t>Na</t>
  </si>
  <si>
    <t>Fe</t>
  </si>
  <si>
    <t>FeT</t>
  </si>
  <si>
    <t>K2O</t>
  </si>
  <si>
    <t>Fe+3</t>
  </si>
  <si>
    <t>Fe+2</t>
  </si>
  <si>
    <t>K</t>
  </si>
  <si>
    <t>H</t>
  </si>
  <si>
    <t>Tabs</t>
  </si>
  <si>
    <t>SPO25 olivine</t>
  </si>
  <si>
    <t>SPO25 spinel</t>
  </si>
  <si>
    <t>SPO25 cpx</t>
  </si>
  <si>
    <t>SPO25 opx</t>
  </si>
  <si>
    <t>SPO26 amp</t>
  </si>
  <si>
    <t>Electron microprobe compositions of olivine in sample SPO25</t>
  </si>
  <si>
    <t>Electron microprobe compositions of amphibole in sample SPO26</t>
  </si>
  <si>
    <t>Electron microprobe compositions of orthopyroxene in sample SPO25</t>
  </si>
  <si>
    <t>Electron microprobe compositions of clinopyroxene in sample SPO25</t>
  </si>
  <si>
    <t>Electron microprobe compositions of spinel in sample SPO25</t>
  </si>
  <si>
    <t>Row 1</t>
  </si>
  <si>
    <t>Row 2</t>
  </si>
  <si>
    <t>Row 3</t>
  </si>
  <si>
    <t>oxide weight percents</t>
  </si>
  <si>
    <t>Rows 4-13</t>
  </si>
  <si>
    <t>Rows 15-24</t>
  </si>
  <si>
    <t>Trace element concentrations reported in ppm, major elements reported as weight % oxide (indicated by %).</t>
  </si>
  <si>
    <t>SPO-25 Clinopyroxene</t>
  </si>
  <si>
    <t>Li</t>
  </si>
  <si>
    <t>Na2O%</t>
  </si>
  <si>
    <t>MgO%</t>
  </si>
  <si>
    <t>Al2O3%</t>
  </si>
  <si>
    <t>SiO2%</t>
  </si>
  <si>
    <t>Sc</t>
  </si>
  <si>
    <t>TiO2%</t>
  </si>
  <si>
    <t>V</t>
  </si>
  <si>
    <t>FeO*%</t>
  </si>
  <si>
    <t>Sr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</si>
  <si>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</si>
  <si>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</si>
  <si>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</si>
  <si>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</si>
  <si>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</si>
  <si>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</si>
  <si>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</si>
  <si>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</si>
  <si>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</si>
  <si>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</si>
  <si>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</si>
  <si>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</si>
  <si>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</si>
  <si>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</si>
  <si>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</si>
  <si>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</si>
  <si>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</si>
  <si>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SPO25-1_cpx_80um</t>
  </si>
  <si>
    <t>SPO25-3_cpx_40um</t>
  </si>
  <si>
    <t>SPO25-4_cpx_40um</t>
  </si>
  <si>
    <t>SPO25-10_cpx_80um</t>
  </si>
  <si>
    <t>SPO25-11_cpx_80um</t>
  </si>
  <si>
    <t>SPO25-12_cpx_80um</t>
  </si>
  <si>
    <t>SPO25-13_cpx_80um</t>
  </si>
  <si>
    <t>Average</t>
  </si>
  <si>
    <t>Standard Deviation</t>
  </si>
  <si>
    <t>% Error</t>
  </si>
  <si>
    <t>SPO-25 Orthopyroxene</t>
  </si>
  <si>
    <t>SPO25-14_opx_120um</t>
  </si>
  <si>
    <t>SPO25-15_opx_120um</t>
  </si>
  <si>
    <t>SPO25-16_opx_120um</t>
  </si>
  <si>
    <t>SPO25-17_opx_120um</t>
  </si>
  <si>
    <t>SPO25-18_opx_120um</t>
  </si>
  <si>
    <t>SPO25-19_opx_120um</t>
  </si>
  <si>
    <t>SPO25-20_opx_120um</t>
  </si>
  <si>
    <t>SPO25-6_opx_100um</t>
  </si>
  <si>
    <t>SPO25-7_opx_100um</t>
  </si>
  <si>
    <t>SPO25-9_opx_100um</t>
  </si>
  <si>
    <t>SPO-26 Amphibole</t>
  </si>
  <si>
    <t>Pb</t>
  </si>
  <si>
    <t>SPO26-1_amph_80um</t>
  </si>
  <si>
    <t>SPO26-2_amph_80um</t>
  </si>
  <si>
    <t>SPO26-3_amph_80um</t>
  </si>
  <si>
    <t>SPO26-4_amph_80um</t>
  </si>
  <si>
    <t>SPO26-5_amph_80um</t>
  </si>
  <si>
    <t>SPO26-6_amph_80um</t>
  </si>
  <si>
    <t>ICP-MS</t>
  </si>
  <si>
    <t>Nomeclature: sample number-analysis number_mineral phase_size of beam</t>
  </si>
  <si>
    <t>We include the average, standard deviation, and percent error for the analyses</t>
  </si>
  <si>
    <t>Rows 4-11</t>
  </si>
  <si>
    <t>Rows 4-14</t>
  </si>
  <si>
    <t>Rows 15-22</t>
  </si>
  <si>
    <t>Rows 23-24</t>
  </si>
  <si>
    <t>total number of cations and oxygens used to estimate the apfu</t>
  </si>
  <si>
    <t>atoms per formula unit (apfu)</t>
  </si>
  <si>
    <t>Rows 13-20</t>
  </si>
  <si>
    <t>Rows 21-22</t>
  </si>
  <si>
    <t>Rows 15-23</t>
  </si>
  <si>
    <t>Rows 24-25</t>
  </si>
  <si>
    <t>apfu</t>
  </si>
  <si>
    <t>Rows 16-24</t>
  </si>
  <si>
    <t>Rows 25-26</t>
  </si>
  <si>
    <t>Row 25</t>
  </si>
  <si>
    <t>total number of oxygens used to estimate the apfu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</si>
</sst>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400]h:mm:ss\ AM/PM"/>
    <numFmt numFmtId="165" formatCode="0.0000"/>
    <numFmt numFmtId="166" formatCode="0.000"/>
    <numFmt numFmtId="167" formatCode="0.0000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</font>
    <font>
      <sz val="8"/>
      <name val="Arial"/>
    </font>
    <font>
      <sz val="11"/>
      <name val="Calibri"/>
      <family val="2"/>
      <scheme val="minor"/>
    </font>
    <font>
      <sz val="10"/>
      <name val="Arial"/>
    </font>
    <font>
      <sz val="12"/>
      <name val="Times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Fill="1"/>
    <xf numFmtId="1" fontId="0" fillId="0" borderId="0" xfId="0" applyNumberForma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2" fontId="5" fillId="0" borderId="0" xfId="1" applyNumberFormat="1" applyFont="1" applyFill="1" applyBorder="1" applyAlignment="1">
      <alignment horizontal="right" vertical="top"/>
    </xf>
    <xf numFmtId="166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7" fillId="0" borderId="1" xfId="0" applyFont="1" applyBorder="1"/>
    <xf numFmtId="0" fontId="0" fillId="0" borderId="0" xfId="0" applyFont="1"/>
    <xf numFmtId="0" fontId="5" fillId="0" borderId="1" xfId="0" applyFont="1" applyBorder="1"/>
    <xf numFmtId="0" fontId="5" fillId="0" borderId="0" xfId="0" applyFont="1"/>
    <xf numFmtId="166" fontId="5" fillId="0" borderId="0" xfId="0" applyNumberFormat="1" applyFont="1"/>
    <xf numFmtId="166" fontId="0" fillId="0" borderId="0" xfId="0" applyNumberFormat="1" applyFont="1"/>
    <xf numFmtId="166" fontId="0" fillId="0" borderId="0" xfId="0" applyNumberFormat="1" applyFill="1"/>
    <xf numFmtId="2" fontId="0" fillId="0" borderId="0" xfId="0" applyNumberFormat="1" applyFill="1"/>
    <xf numFmtId="168" fontId="0" fillId="0" borderId="0" xfId="0" applyNumberFormat="1"/>
    <xf numFmtId="166" fontId="8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2" fontId="0" fillId="0" borderId="0" xfId="0" applyNumberFormat="1" applyFont="1"/>
    <xf numFmtId="168" fontId="0" fillId="0" borderId="0" xfId="0" applyNumberFormat="1" applyFont="1"/>
    <xf numFmtId="164" fontId="0" fillId="0" borderId="0" xfId="0" applyNumberFormat="1" applyFill="1"/>
    <xf numFmtId="22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166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0" fillId="0" borderId="0" xfId="0" applyFont="1" applyBorder="1"/>
    <xf numFmtId="166" fontId="0" fillId="0" borderId="0" xfId="0" applyNumberFormat="1" applyFont="1" applyBorder="1"/>
    <xf numFmtId="0" fontId="5" fillId="0" borderId="0" xfId="0" applyFont="1" applyBorder="1"/>
    <xf numFmtId="2" fontId="0" fillId="0" borderId="0" xfId="0" applyNumberFormat="1" applyBorder="1"/>
    <xf numFmtId="167" fontId="0" fillId="0" borderId="0" xfId="0" applyNumberFormat="1" applyBorder="1"/>
    <xf numFmtId="166" fontId="5" fillId="0" borderId="0" xfId="0" applyNumberFormat="1" applyFont="1" applyBorder="1"/>
    <xf numFmtId="166" fontId="0" fillId="0" borderId="0" xfId="0" applyNumberFormat="1" applyBorder="1"/>
    <xf numFmtId="0" fontId="7" fillId="0" borderId="0" xfId="0" applyFont="1" applyBorder="1"/>
    <xf numFmtId="165" fontId="2" fillId="0" borderId="0" xfId="0" applyNumberFormat="1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right" vertical="top"/>
    </xf>
    <xf numFmtId="1" fontId="5" fillId="0" borderId="0" xfId="0" applyNumberFormat="1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topLeftCell="A7" workbookViewId="0">
      <selection activeCell="C41" sqref="C41"/>
    </sheetView>
  </sheetViews>
  <sheetFormatPr defaultColWidth="8.7109375" defaultRowHeight="15" x14ac:dyDescent="0.25"/>
  <cols>
    <col min="1" max="1" width="14.42578125" style="6" customWidth="1"/>
    <col min="2" max="2" width="12.42578125" style="27" customWidth="1"/>
    <col min="3" max="12" width="8.7109375" style="27"/>
    <col min="13" max="13" width="12.28515625" style="33" customWidth="1"/>
    <col min="14" max="16384" width="8.7109375" style="6"/>
  </cols>
  <sheetData>
    <row r="1" spans="1:19" x14ac:dyDescent="0.25">
      <c r="A1" s="6" t="s">
        <v>34</v>
      </c>
    </row>
    <row r="2" spans="1:19" x14ac:dyDescent="0.25">
      <c r="A2" s="6" t="s">
        <v>35</v>
      </c>
      <c r="B2" s="27" t="s">
        <v>40</v>
      </c>
      <c r="M2" s="27"/>
      <c r="N2" s="27"/>
      <c r="O2" s="27"/>
      <c r="P2" s="27"/>
      <c r="Q2" s="27"/>
    </row>
    <row r="3" spans="1:19" x14ac:dyDescent="0.25">
      <c r="B3" s="6" t="s">
        <v>45</v>
      </c>
      <c r="C3" t="s">
        <v>0</v>
      </c>
      <c r="M3" s="27"/>
      <c r="N3" s="27"/>
      <c r="O3" s="27"/>
      <c r="P3" s="27"/>
      <c r="Q3" s="27"/>
    </row>
    <row r="4" spans="1:19" x14ac:dyDescent="0.25">
      <c r="B4" s="6" t="s">
        <v>46</v>
      </c>
      <c r="C4" t="s">
        <v>1</v>
      </c>
      <c r="M4" s="27"/>
      <c r="N4" s="27"/>
      <c r="O4" s="27"/>
      <c r="P4" s="27"/>
      <c r="Q4" s="27"/>
    </row>
    <row r="5" spans="1:19" x14ac:dyDescent="0.25">
      <c r="B5" s="6" t="s">
        <v>47</v>
      </c>
      <c r="C5" t="s">
        <v>2</v>
      </c>
      <c r="M5" s="27"/>
      <c r="N5" s="27"/>
      <c r="O5" s="27"/>
      <c r="P5" s="27"/>
      <c r="Q5" s="27"/>
    </row>
    <row r="6" spans="1:19" x14ac:dyDescent="0.25">
      <c r="B6" s="6" t="s">
        <v>49</v>
      </c>
      <c r="C6" t="s">
        <v>48</v>
      </c>
      <c r="M6" s="27"/>
      <c r="N6" s="27"/>
      <c r="O6" s="27"/>
      <c r="P6" s="27"/>
      <c r="Q6" s="27"/>
      <c r="S6" s="35"/>
    </row>
    <row r="7" spans="1:19" x14ac:dyDescent="0.25">
      <c r="B7" s="6" t="s">
        <v>114</v>
      </c>
      <c r="C7" t="s">
        <v>117</v>
      </c>
    </row>
    <row r="8" spans="1:19" x14ac:dyDescent="0.25">
      <c r="B8" s="27" t="s">
        <v>115</v>
      </c>
      <c r="C8" s="27" t="s">
        <v>116</v>
      </c>
      <c r="S8" s="35"/>
    </row>
    <row r="9" spans="1:19" x14ac:dyDescent="0.25">
      <c r="S9" s="35"/>
    </row>
    <row r="10" spans="1:19" x14ac:dyDescent="0.25">
      <c r="A10" s="6" t="s">
        <v>36</v>
      </c>
      <c r="B10" s="27" t="s">
        <v>44</v>
      </c>
      <c r="S10" s="35"/>
    </row>
    <row r="11" spans="1:19" x14ac:dyDescent="0.25">
      <c r="B11" s="6" t="s">
        <v>45</v>
      </c>
      <c r="C11" t="s">
        <v>0</v>
      </c>
      <c r="M11" s="27"/>
      <c r="N11" s="27"/>
      <c r="O11" s="27"/>
      <c r="P11" s="27"/>
      <c r="Q11" s="27"/>
    </row>
    <row r="12" spans="1:19" x14ac:dyDescent="0.25">
      <c r="B12" s="6" t="s">
        <v>46</v>
      </c>
      <c r="C12" t="s">
        <v>1</v>
      </c>
      <c r="M12" s="27"/>
      <c r="N12" s="27"/>
      <c r="O12" s="27"/>
      <c r="P12" s="27"/>
      <c r="Q12" s="27"/>
    </row>
    <row r="13" spans="1:19" x14ac:dyDescent="0.25">
      <c r="B13" s="6" t="s">
        <v>47</v>
      </c>
      <c r="C13" t="s">
        <v>2</v>
      </c>
      <c r="M13" s="27"/>
      <c r="N13" s="27"/>
      <c r="O13" s="27"/>
      <c r="P13" s="27"/>
      <c r="Q13" s="27"/>
    </row>
    <row r="14" spans="1:19" x14ac:dyDescent="0.25">
      <c r="B14" s="6" t="s">
        <v>112</v>
      </c>
      <c r="C14" t="s">
        <v>48</v>
      </c>
      <c r="M14" s="27"/>
      <c r="N14" s="27"/>
      <c r="O14" s="27"/>
      <c r="P14" s="27"/>
      <c r="Q14" s="27"/>
      <c r="S14" s="35"/>
    </row>
    <row r="15" spans="1:19" x14ac:dyDescent="0.25">
      <c r="B15" s="6" t="s">
        <v>118</v>
      </c>
      <c r="C15" t="s">
        <v>122</v>
      </c>
    </row>
    <row r="16" spans="1:19" x14ac:dyDescent="0.25">
      <c r="B16" s="27" t="s">
        <v>119</v>
      </c>
      <c r="C16" s="27" t="s">
        <v>116</v>
      </c>
      <c r="S16" s="35"/>
    </row>
    <row r="17" spans="1:19" x14ac:dyDescent="0.25">
      <c r="S17" s="35"/>
    </row>
    <row r="18" spans="1:19" x14ac:dyDescent="0.25">
      <c r="A18" s="6" t="s">
        <v>37</v>
      </c>
      <c r="B18" s="27" t="s">
        <v>43</v>
      </c>
    </row>
    <row r="19" spans="1:19" x14ac:dyDescent="0.25">
      <c r="B19" s="6" t="s">
        <v>45</v>
      </c>
      <c r="C19" t="s">
        <v>0</v>
      </c>
      <c r="M19" s="27"/>
      <c r="N19" s="27"/>
      <c r="O19" s="27"/>
      <c r="P19" s="27"/>
      <c r="Q19" s="27"/>
    </row>
    <row r="20" spans="1:19" x14ac:dyDescent="0.25">
      <c r="B20" s="6" t="s">
        <v>46</v>
      </c>
      <c r="C20" t="s">
        <v>1</v>
      </c>
      <c r="M20" s="27"/>
      <c r="N20" s="27"/>
      <c r="O20" s="27"/>
      <c r="P20" s="27"/>
      <c r="Q20" s="27"/>
    </row>
    <row r="21" spans="1:19" x14ac:dyDescent="0.25">
      <c r="B21" s="6" t="s">
        <v>47</v>
      </c>
      <c r="C21" t="s">
        <v>2</v>
      </c>
      <c r="M21" s="27"/>
      <c r="N21" s="27"/>
      <c r="O21" s="27"/>
      <c r="P21" s="27"/>
      <c r="Q21" s="27"/>
    </row>
    <row r="22" spans="1:19" x14ac:dyDescent="0.25">
      <c r="B22" s="6" t="s">
        <v>49</v>
      </c>
      <c r="C22" t="s">
        <v>48</v>
      </c>
      <c r="M22" s="27"/>
      <c r="N22" s="27"/>
      <c r="O22" s="27"/>
      <c r="P22" s="27"/>
      <c r="Q22" s="27"/>
      <c r="S22" s="35"/>
    </row>
    <row r="23" spans="1:19" x14ac:dyDescent="0.25">
      <c r="B23" s="6" t="s">
        <v>120</v>
      </c>
      <c r="C23" t="s">
        <v>122</v>
      </c>
    </row>
    <row r="24" spans="1:19" x14ac:dyDescent="0.25">
      <c r="B24" s="27" t="s">
        <v>121</v>
      </c>
      <c r="C24" s="27" t="s">
        <v>116</v>
      </c>
    </row>
    <row r="26" spans="1:19" x14ac:dyDescent="0.25">
      <c r="A26" s="34" t="s">
        <v>38</v>
      </c>
      <c r="B26" s="27" t="s">
        <v>42</v>
      </c>
      <c r="S26" s="35"/>
    </row>
    <row r="27" spans="1:19" x14ac:dyDescent="0.25">
      <c r="B27" s="6" t="s">
        <v>45</v>
      </c>
      <c r="C27" t="s">
        <v>0</v>
      </c>
      <c r="M27" s="27"/>
      <c r="N27" s="27"/>
      <c r="O27" s="27"/>
      <c r="P27" s="27"/>
      <c r="Q27" s="27"/>
    </row>
    <row r="28" spans="1:19" x14ac:dyDescent="0.25">
      <c r="B28" s="6" t="s">
        <v>46</v>
      </c>
      <c r="C28" t="s">
        <v>1</v>
      </c>
      <c r="M28" s="27"/>
      <c r="N28" s="27"/>
      <c r="O28" s="27"/>
      <c r="P28" s="27"/>
      <c r="Q28" s="27"/>
    </row>
    <row r="29" spans="1:19" x14ac:dyDescent="0.25">
      <c r="B29" s="6" t="s">
        <v>47</v>
      </c>
      <c r="C29" t="s">
        <v>2</v>
      </c>
      <c r="M29" s="27"/>
      <c r="N29" s="27"/>
      <c r="O29" s="27"/>
      <c r="P29" s="27"/>
      <c r="Q29" s="27"/>
    </row>
    <row r="30" spans="1:19" x14ac:dyDescent="0.25">
      <c r="B30" s="6" t="s">
        <v>113</v>
      </c>
      <c r="C30" t="s">
        <v>48</v>
      </c>
      <c r="M30" s="27"/>
      <c r="N30" s="27"/>
      <c r="O30" s="27"/>
      <c r="P30" s="27"/>
      <c r="Q30" s="27"/>
      <c r="S30" s="35"/>
    </row>
    <row r="31" spans="1:19" x14ac:dyDescent="0.25">
      <c r="B31" s="6" t="s">
        <v>123</v>
      </c>
      <c r="C31" t="s">
        <v>122</v>
      </c>
    </row>
    <row r="32" spans="1:19" x14ac:dyDescent="0.25">
      <c r="B32" s="27" t="s">
        <v>124</v>
      </c>
      <c r="C32" s="27" t="s">
        <v>116</v>
      </c>
    </row>
    <row r="33" spans="1:19" x14ac:dyDescent="0.25">
      <c r="A33" s="34"/>
      <c r="S33" s="35"/>
    </row>
    <row r="34" spans="1:19" x14ac:dyDescent="0.25">
      <c r="A34" s="6" t="s">
        <v>39</v>
      </c>
      <c r="B34" s="27" t="s">
        <v>41</v>
      </c>
      <c r="S34" s="35"/>
    </row>
    <row r="35" spans="1:19" x14ac:dyDescent="0.25">
      <c r="B35" s="6" t="s">
        <v>45</v>
      </c>
      <c r="C35" t="s">
        <v>0</v>
      </c>
      <c r="M35" s="27"/>
      <c r="N35" s="27"/>
      <c r="O35" s="27"/>
      <c r="P35" s="27"/>
      <c r="Q35" s="27"/>
    </row>
    <row r="36" spans="1:19" x14ac:dyDescent="0.25">
      <c r="B36" s="6" t="s">
        <v>46</v>
      </c>
      <c r="C36" t="s">
        <v>1</v>
      </c>
      <c r="M36" s="27"/>
      <c r="N36" s="27"/>
      <c r="O36" s="27"/>
      <c r="P36" s="27"/>
      <c r="Q36" s="27"/>
    </row>
    <row r="37" spans="1:19" x14ac:dyDescent="0.25">
      <c r="B37" s="6" t="s">
        <v>47</v>
      </c>
      <c r="C37" t="s">
        <v>2</v>
      </c>
      <c r="M37" s="27"/>
      <c r="N37" s="27"/>
      <c r="O37" s="27"/>
      <c r="P37" s="27"/>
      <c r="Q37" s="27"/>
    </row>
    <row r="38" spans="1:19" x14ac:dyDescent="0.25">
      <c r="B38" s="6" t="s">
        <v>113</v>
      </c>
      <c r="C38" t="s">
        <v>48</v>
      </c>
      <c r="M38" s="27"/>
      <c r="N38" s="27"/>
      <c r="O38" s="27"/>
      <c r="P38" s="27"/>
      <c r="Q38" s="27"/>
      <c r="S38" s="35"/>
    </row>
    <row r="39" spans="1:19" x14ac:dyDescent="0.25">
      <c r="B39" s="6" t="s">
        <v>50</v>
      </c>
      <c r="C39" t="s">
        <v>122</v>
      </c>
    </row>
    <row r="40" spans="1:19" x14ac:dyDescent="0.25">
      <c r="B40" s="6" t="s">
        <v>125</v>
      </c>
      <c r="C40" s="27" t="s">
        <v>126</v>
      </c>
    </row>
    <row r="41" spans="1:19" x14ac:dyDescent="0.25">
      <c r="B41"/>
      <c r="S41" s="35"/>
    </row>
    <row r="42" spans="1:19" x14ac:dyDescent="0.25">
      <c r="A42" s="6" t="s">
        <v>109</v>
      </c>
      <c r="B42" t="s">
        <v>51</v>
      </c>
      <c r="S42" s="35"/>
    </row>
    <row r="43" spans="1:19" x14ac:dyDescent="0.25">
      <c r="B43" t="s">
        <v>110</v>
      </c>
      <c r="S43" s="35"/>
    </row>
    <row r="44" spans="1:19" x14ac:dyDescent="0.25">
      <c r="B44" s="50" t="s">
        <v>111</v>
      </c>
      <c r="S44" s="35"/>
    </row>
    <row r="45" spans="1:19" x14ac:dyDescent="0.25">
      <c r="B45" s="50"/>
      <c r="S45" s="35"/>
    </row>
    <row r="46" spans="1:19" x14ac:dyDescent="0.25">
      <c r="B46" s="50"/>
      <c r="S46" s="35"/>
    </row>
    <row r="47" spans="1:19" x14ac:dyDescent="0.25">
      <c r="B47" s="50"/>
      <c r="S47" s="35"/>
    </row>
    <row r="48" spans="1:19" x14ac:dyDescent="0.25">
      <c r="B48" s="50"/>
    </row>
    <row r="49" spans="2:19" x14ac:dyDescent="0.25">
      <c r="B49" s="50"/>
      <c r="S49" s="35"/>
    </row>
    <row r="50" spans="2:19" x14ac:dyDescent="0.25">
      <c r="B50" s="50"/>
      <c r="S50" s="35"/>
    </row>
    <row r="51" spans="2:19" x14ac:dyDescent="0.25">
      <c r="B51"/>
      <c r="S51" s="35"/>
    </row>
    <row r="52" spans="2:19" x14ac:dyDescent="0.25">
      <c r="B52"/>
      <c r="S52" s="35"/>
    </row>
    <row r="53" spans="2:19" x14ac:dyDescent="0.25">
      <c r="B53"/>
      <c r="S53" s="35"/>
    </row>
    <row r="54" spans="2:19" x14ac:dyDescent="0.25">
      <c r="S54" s="35"/>
    </row>
    <row r="55" spans="2:19" x14ac:dyDescent="0.25">
      <c r="S55" s="35"/>
    </row>
    <row r="57" spans="2:19" x14ac:dyDescent="0.25">
      <c r="S57" s="35"/>
    </row>
    <row r="59" spans="2:19" x14ac:dyDescent="0.25">
      <c r="S59" s="35"/>
    </row>
    <row r="61" spans="2:19" x14ac:dyDescent="0.25">
      <c r="S61" s="35"/>
    </row>
    <row r="62" spans="2:19" x14ac:dyDescent="0.25">
      <c r="S62" s="35"/>
    </row>
    <row r="63" spans="2:19" x14ac:dyDescent="0.25">
      <c r="S63" s="35"/>
    </row>
    <row r="64" spans="2:19" x14ac:dyDescent="0.25">
      <c r="S64" s="35"/>
    </row>
    <row r="65" spans="19:20" x14ac:dyDescent="0.25">
      <c r="S65" s="35"/>
    </row>
    <row r="66" spans="19:20" x14ac:dyDescent="0.25">
      <c r="S66" s="35"/>
    </row>
    <row r="68" spans="19:20" x14ac:dyDescent="0.25">
      <c r="S68" s="35"/>
    </row>
    <row r="69" spans="19:20" x14ac:dyDescent="0.25">
      <c r="S69" s="35"/>
      <c r="T69" s="35"/>
    </row>
    <row r="70" spans="19:20" x14ac:dyDescent="0.25">
      <c r="S70" s="35"/>
    </row>
    <row r="71" spans="19:20" x14ac:dyDescent="0.25">
      <c r="S71" s="35"/>
    </row>
    <row r="72" spans="19:20" x14ac:dyDescent="0.25">
      <c r="S72" s="35"/>
    </row>
    <row r="73" spans="19:20" x14ac:dyDescent="0.25">
      <c r="S73" s="35"/>
    </row>
    <row r="74" spans="19:20" x14ac:dyDescent="0.25">
      <c r="S74" s="35"/>
    </row>
    <row r="75" spans="19:20" x14ac:dyDescent="0.25">
      <c r="S75" s="35"/>
    </row>
    <row r="76" spans="19:20" x14ac:dyDescent="0.25">
      <c r="S76" s="35"/>
    </row>
    <row r="77" spans="19:20" x14ac:dyDescent="0.25">
      <c r="S77" s="35"/>
    </row>
    <row r="78" spans="19:20" x14ac:dyDescent="0.25">
      <c r="S78" s="35"/>
    </row>
    <row r="79" spans="19:20" x14ac:dyDescent="0.25">
      <c r="S79" s="35"/>
    </row>
    <row r="80" spans="19:20" x14ac:dyDescent="0.25">
      <c r="S80" s="35"/>
    </row>
    <row r="81" spans="19:19" x14ac:dyDescent="0.25">
      <c r="S81" s="35"/>
    </row>
    <row r="82" spans="19:19" x14ac:dyDescent="0.25">
      <c r="S82" s="35"/>
    </row>
    <row r="83" spans="19:19" x14ac:dyDescent="0.25">
      <c r="S83" s="35"/>
    </row>
    <row r="84" spans="19:19" x14ac:dyDescent="0.25">
      <c r="S84" s="35"/>
    </row>
    <row r="85" spans="19:19" x14ac:dyDescent="0.25">
      <c r="S85" s="35"/>
    </row>
    <row r="86" spans="19:19" x14ac:dyDescent="0.25">
      <c r="S86" s="35"/>
    </row>
    <row r="87" spans="19:19" x14ac:dyDescent="0.25">
      <c r="S87" s="35"/>
    </row>
    <row r="89" spans="19:19" x14ac:dyDescent="0.25">
      <c r="S89" s="35"/>
    </row>
    <row r="90" spans="19:19" x14ac:dyDescent="0.25">
      <c r="S90" s="35"/>
    </row>
    <row r="91" spans="19:19" x14ac:dyDescent="0.25">
      <c r="S91" s="35"/>
    </row>
    <row r="92" spans="19:19" x14ac:dyDescent="0.25">
      <c r="S92" s="35"/>
    </row>
    <row r="93" spans="19:19" x14ac:dyDescent="0.25">
      <c r="S93" s="35"/>
    </row>
    <row r="94" spans="19:19" x14ac:dyDescent="0.25">
      <c r="S94" s="35"/>
    </row>
    <row r="95" spans="19:19" x14ac:dyDescent="0.25">
      <c r="S95" s="35"/>
    </row>
    <row r="96" spans="19:19" x14ac:dyDescent="0.25">
      <c r="S96" s="35"/>
    </row>
    <row r="97" spans="19:19" x14ac:dyDescent="0.25">
      <c r="S97" s="35"/>
    </row>
    <row r="98" spans="19:19" x14ac:dyDescent="0.25">
      <c r="S98" s="35"/>
    </row>
    <row r="99" spans="19:19" x14ac:dyDescent="0.25">
      <c r="S99" s="35"/>
    </row>
    <row r="100" spans="19:19" x14ac:dyDescent="0.25">
      <c r="S100" s="35"/>
    </row>
    <row r="101" spans="19:19" x14ac:dyDescent="0.25">
      <c r="S101" s="35"/>
    </row>
    <row r="102" spans="19:19" x14ac:dyDescent="0.25">
      <c r="S102" s="35"/>
    </row>
    <row r="103" spans="19:19" x14ac:dyDescent="0.25">
      <c r="S103" s="35"/>
    </row>
    <row r="104" spans="19:19" x14ac:dyDescent="0.25">
      <c r="S104" s="35"/>
    </row>
    <row r="105" spans="19:19" x14ac:dyDescent="0.25">
      <c r="S105" s="35"/>
    </row>
    <row r="106" spans="19:19" x14ac:dyDescent="0.25">
      <c r="S106" s="35"/>
    </row>
    <row r="107" spans="19:19" x14ac:dyDescent="0.25">
      <c r="S107" s="35"/>
    </row>
    <row r="108" spans="19:19" x14ac:dyDescent="0.25">
      <c r="S108" s="35"/>
    </row>
    <row r="109" spans="19:19" x14ac:dyDescent="0.25">
      <c r="S109" s="35"/>
    </row>
    <row r="110" spans="19:19" x14ac:dyDescent="0.25">
      <c r="S110" s="35"/>
    </row>
    <row r="111" spans="19:19" x14ac:dyDescent="0.25">
      <c r="S111" s="35"/>
    </row>
    <row r="112" spans="19:19" x14ac:dyDescent="0.25">
      <c r="S112" s="35"/>
    </row>
    <row r="113" spans="19:19" x14ac:dyDescent="0.25">
      <c r="S113" s="35"/>
    </row>
    <row r="114" spans="19:19" x14ac:dyDescent="0.25">
      <c r="S114" s="35"/>
    </row>
    <row r="115" spans="19:19" x14ac:dyDescent="0.25">
      <c r="S115" s="35"/>
    </row>
    <row r="116" spans="19:19" x14ac:dyDescent="0.25">
      <c r="S116" s="35"/>
    </row>
    <row r="117" spans="19:19" x14ac:dyDescent="0.25">
      <c r="S117" s="35"/>
    </row>
    <row r="118" spans="19:19" x14ac:dyDescent="0.25">
      <c r="S118" s="35"/>
    </row>
    <row r="120" spans="19:19" x14ac:dyDescent="0.25">
      <c r="S120" s="35"/>
    </row>
    <row r="121" spans="19:19" x14ac:dyDescent="0.25">
      <c r="S121" s="35"/>
    </row>
    <row r="122" spans="19:19" x14ac:dyDescent="0.25">
      <c r="S122" s="35"/>
    </row>
    <row r="123" spans="19:19" x14ac:dyDescent="0.25">
      <c r="S123" s="35"/>
    </row>
    <row r="124" spans="19:19" x14ac:dyDescent="0.25">
      <c r="S124" s="35"/>
    </row>
    <row r="125" spans="19:19" x14ac:dyDescent="0.25">
      <c r="S125" s="35"/>
    </row>
    <row r="127" spans="19:19" x14ac:dyDescent="0.25">
      <c r="S127" s="35"/>
    </row>
    <row r="128" spans="19:19" x14ac:dyDescent="0.25">
      <c r="S128" s="35"/>
    </row>
    <row r="129" spans="19:19" x14ac:dyDescent="0.25">
      <c r="S129" s="35"/>
    </row>
    <row r="130" spans="19:19" x14ac:dyDescent="0.25">
      <c r="S130" s="35"/>
    </row>
    <row r="131" spans="19:19" x14ac:dyDescent="0.25">
      <c r="S131" s="35"/>
    </row>
    <row r="132" spans="19:19" x14ac:dyDescent="0.25">
      <c r="S132" s="35"/>
    </row>
    <row r="133" spans="19:19" x14ac:dyDescent="0.25">
      <c r="S133" s="35"/>
    </row>
    <row r="134" spans="19:19" x14ac:dyDescent="0.25">
      <c r="S134" s="35"/>
    </row>
    <row r="136" spans="19:19" x14ac:dyDescent="0.25">
      <c r="S136" s="35"/>
    </row>
    <row r="137" spans="19:19" x14ac:dyDescent="0.25">
      <c r="S137" s="35"/>
    </row>
    <row r="138" spans="19:19" x14ac:dyDescent="0.25">
      <c r="S138" s="35"/>
    </row>
    <row r="139" spans="19:19" x14ac:dyDescent="0.25">
      <c r="S139" s="35"/>
    </row>
    <row r="140" spans="19:19" x14ac:dyDescent="0.25">
      <c r="S140" s="35"/>
    </row>
    <row r="141" spans="19:19" x14ac:dyDescent="0.25">
      <c r="S141" s="35"/>
    </row>
    <row r="142" spans="19:19" x14ac:dyDescent="0.25">
      <c r="S142" s="35"/>
    </row>
    <row r="143" spans="19:19" x14ac:dyDescent="0.25">
      <c r="S143" s="35"/>
    </row>
    <row r="144" spans="19:19" x14ac:dyDescent="0.25">
      <c r="S144" s="35"/>
    </row>
    <row r="145" spans="19:19" x14ac:dyDescent="0.25">
      <c r="S145" s="35"/>
    </row>
    <row r="146" spans="19:19" x14ac:dyDescent="0.25">
      <c r="S146" s="35"/>
    </row>
    <row r="147" spans="19:19" x14ac:dyDescent="0.25">
      <c r="S147" s="35"/>
    </row>
    <row r="148" spans="19:19" x14ac:dyDescent="0.25">
      <c r="S148" s="35"/>
    </row>
    <row r="149" spans="19:19" x14ac:dyDescent="0.25">
      <c r="S149" s="35"/>
    </row>
    <row r="150" spans="19:19" x14ac:dyDescent="0.25">
      <c r="S150" s="35"/>
    </row>
    <row r="151" spans="19:19" x14ac:dyDescent="0.25">
      <c r="S151" s="35"/>
    </row>
    <row r="152" spans="19:19" x14ac:dyDescent="0.25">
      <c r="S152" s="35"/>
    </row>
    <row r="153" spans="19:19" x14ac:dyDescent="0.25">
      <c r="S153" s="35"/>
    </row>
    <row r="154" spans="19:19" x14ac:dyDescent="0.25">
      <c r="S154" s="35"/>
    </row>
    <row r="155" spans="19:19" x14ac:dyDescent="0.25">
      <c r="S155" s="35"/>
    </row>
    <row r="156" spans="19:19" x14ac:dyDescent="0.25">
      <c r="S156" s="35"/>
    </row>
    <row r="157" spans="19:19" x14ac:dyDescent="0.25">
      <c r="S157" s="35"/>
    </row>
    <row r="158" spans="19:19" x14ac:dyDescent="0.25">
      <c r="S158" s="35"/>
    </row>
    <row r="159" spans="19:19" x14ac:dyDescent="0.25">
      <c r="S159" s="35"/>
    </row>
    <row r="160" spans="19:19" x14ac:dyDescent="0.25">
      <c r="S160" s="35"/>
    </row>
    <row r="161" spans="19:19" x14ac:dyDescent="0.25">
      <c r="S161" s="35"/>
    </row>
    <row r="162" spans="19:19" x14ac:dyDescent="0.25">
      <c r="S162" s="35"/>
    </row>
    <row r="163" spans="19:19" x14ac:dyDescent="0.25">
      <c r="S163" s="35"/>
    </row>
    <row r="164" spans="19:19" x14ac:dyDescent="0.25">
      <c r="S164" s="35"/>
    </row>
    <row r="165" spans="19:19" x14ac:dyDescent="0.25">
      <c r="S165" s="35"/>
    </row>
    <row r="166" spans="19:19" x14ac:dyDescent="0.25">
      <c r="S166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B23" sqref="B23:R24"/>
    </sheetView>
  </sheetViews>
  <sheetFormatPr defaultRowHeight="15" x14ac:dyDescent="0.25"/>
  <cols>
    <col min="1" max="1" width="18.85546875" bestFit="1" customWidth="1"/>
    <col min="2" max="7" width="11.5703125" bestFit="1" customWidth="1"/>
    <col min="9" max="18" width="11.5703125" bestFit="1" customWidth="1"/>
    <col min="23" max="23" width="12" bestFit="1" customWidth="1"/>
    <col min="25" max="25" width="10.5703125" bestFit="1" customWidth="1"/>
  </cols>
  <sheetData>
    <row r="1" spans="1:25" x14ac:dyDescent="0.25">
      <c r="A1" t="s">
        <v>0</v>
      </c>
      <c r="B1">
        <v>90</v>
      </c>
      <c r="C1">
        <v>91</v>
      </c>
      <c r="D1">
        <v>93</v>
      </c>
      <c r="E1">
        <v>94</v>
      </c>
      <c r="F1">
        <v>95</v>
      </c>
      <c r="G1">
        <v>96</v>
      </c>
      <c r="I1">
        <v>159</v>
      </c>
      <c r="J1">
        <v>160</v>
      </c>
      <c r="K1">
        <v>161</v>
      </c>
      <c r="L1">
        <v>162</v>
      </c>
      <c r="M1">
        <v>163</v>
      </c>
      <c r="N1">
        <v>164</v>
      </c>
      <c r="O1">
        <v>165</v>
      </c>
      <c r="P1">
        <v>166</v>
      </c>
      <c r="Q1">
        <v>169</v>
      </c>
      <c r="R1">
        <v>170</v>
      </c>
    </row>
    <row r="2" spans="1:25" x14ac:dyDescent="0.25">
      <c r="A2" t="s">
        <v>1</v>
      </c>
      <c r="B2" s="3">
        <v>22.874200999999999</v>
      </c>
      <c r="C2" s="3">
        <v>22.870799999999999</v>
      </c>
      <c r="D2" s="3">
        <v>22.864699999999999</v>
      </c>
      <c r="E2" s="3">
        <v>22.861699999999999</v>
      </c>
      <c r="F2" s="3">
        <v>22.8584</v>
      </c>
      <c r="G2" s="3">
        <v>22.855301000000001</v>
      </c>
      <c r="H2" s="3"/>
      <c r="I2" s="3">
        <v>31.784901000000001</v>
      </c>
      <c r="J2" s="3">
        <v>31.804300000000001</v>
      </c>
      <c r="K2" s="3">
        <v>31.823499999999999</v>
      </c>
      <c r="L2" s="3">
        <v>31.842600000000001</v>
      </c>
      <c r="M2" s="3">
        <v>31.861899999999999</v>
      </c>
      <c r="N2" s="3">
        <v>31.8811</v>
      </c>
      <c r="O2" s="3">
        <v>31.900299</v>
      </c>
      <c r="P2" s="3">
        <v>31.919701</v>
      </c>
      <c r="Q2" s="3">
        <v>31.977599999999999</v>
      </c>
      <c r="R2" s="3">
        <v>31.996599</v>
      </c>
      <c r="Y2" s="1"/>
    </row>
    <row r="3" spans="1:25" x14ac:dyDescent="0.25">
      <c r="A3" t="s">
        <v>2</v>
      </c>
      <c r="B3" s="3">
        <v>87.501403999999994</v>
      </c>
      <c r="C3" s="3">
        <v>87.448798999999994</v>
      </c>
      <c r="D3" s="3">
        <v>87.344100999999995</v>
      </c>
      <c r="E3" s="3">
        <v>87.292000000000002</v>
      </c>
      <c r="F3" s="3">
        <v>87.239699999999999</v>
      </c>
      <c r="G3" s="3">
        <v>87.186699000000004</v>
      </c>
      <c r="H3" s="3"/>
      <c r="I3" s="3">
        <v>92.891295999999997</v>
      </c>
      <c r="J3" s="3">
        <v>92.872703999999999</v>
      </c>
      <c r="K3" s="3">
        <v>92.854202000000001</v>
      </c>
      <c r="L3" s="3">
        <v>92.835296999999997</v>
      </c>
      <c r="M3" s="3">
        <v>92.816704000000001</v>
      </c>
      <c r="N3" s="3">
        <v>92.797996999999995</v>
      </c>
      <c r="O3" s="3">
        <v>92.779297</v>
      </c>
      <c r="P3" s="3">
        <v>92.760802999999996</v>
      </c>
      <c r="Q3" s="3">
        <v>92.704597000000007</v>
      </c>
      <c r="R3" s="3">
        <v>92.686096000000006</v>
      </c>
      <c r="Y3" s="1"/>
    </row>
    <row r="4" spans="1:25" x14ac:dyDescent="0.25">
      <c r="A4" t="s">
        <v>3</v>
      </c>
      <c r="B4" s="1">
        <v>39.177536000000003</v>
      </c>
      <c r="C4" s="1">
        <v>39.239322999999999</v>
      </c>
      <c r="D4" s="1">
        <v>39.515301000000001</v>
      </c>
      <c r="E4" s="1">
        <v>39.568989000000002</v>
      </c>
      <c r="F4" s="1">
        <v>39.896380999999998</v>
      </c>
      <c r="G4" s="1">
        <v>39.879615999999999</v>
      </c>
      <c r="I4" s="3">
        <v>39.789558</v>
      </c>
      <c r="J4" s="1">
        <v>39.641463999999999</v>
      </c>
      <c r="K4" s="1">
        <v>40.278049000000003</v>
      </c>
      <c r="L4" s="1">
        <v>40.574772000000003</v>
      </c>
      <c r="M4" s="1">
        <v>39.913670000000003</v>
      </c>
      <c r="N4" s="1">
        <v>39.764946000000002</v>
      </c>
      <c r="O4" s="1">
        <v>40.026367</v>
      </c>
      <c r="P4" s="1">
        <v>39.983524000000003</v>
      </c>
      <c r="Q4" s="1">
        <v>40.143054999999997</v>
      </c>
      <c r="R4" s="1">
        <v>40.151772000000001</v>
      </c>
      <c r="T4" s="28"/>
      <c r="U4" s="28"/>
      <c r="Y4" s="1"/>
    </row>
    <row r="5" spans="1:25" x14ac:dyDescent="0.25">
      <c r="A5" t="s">
        <v>4</v>
      </c>
      <c r="B5" s="1">
        <v>0</v>
      </c>
      <c r="C5" s="1">
        <v>0</v>
      </c>
      <c r="D5" s="1">
        <v>4.2909999999999997E-2</v>
      </c>
      <c r="E5" s="1">
        <v>3.2301999999999997E-2</v>
      </c>
      <c r="F5" s="1">
        <v>1.15E-3</v>
      </c>
      <c r="G5" s="1">
        <v>0</v>
      </c>
      <c r="I5" s="3">
        <v>0.14820800000000001</v>
      </c>
      <c r="J5" s="1">
        <v>0</v>
      </c>
      <c r="K5" s="1">
        <v>3.3477E-2</v>
      </c>
      <c r="L5" s="1">
        <v>4.4119999999999999E-2</v>
      </c>
      <c r="M5" s="1">
        <v>0</v>
      </c>
      <c r="N5" s="1">
        <v>0.117103</v>
      </c>
      <c r="O5" s="1">
        <v>0</v>
      </c>
      <c r="P5" s="1">
        <v>6.5042000000000003E-2</v>
      </c>
      <c r="Q5" s="1">
        <v>1.3047E-2</v>
      </c>
      <c r="R5" s="1">
        <v>6.5140000000000003E-2</v>
      </c>
      <c r="T5" s="1"/>
      <c r="U5" s="1"/>
      <c r="Y5" s="1"/>
    </row>
    <row r="6" spans="1:25" x14ac:dyDescent="0.25">
      <c r="A6" t="s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I6" s="3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T6" s="1"/>
      <c r="U6" s="1"/>
      <c r="Y6" s="1"/>
    </row>
    <row r="7" spans="1:25" x14ac:dyDescent="0.25">
      <c r="A7" t="s">
        <v>6</v>
      </c>
      <c r="B7" s="1">
        <v>2.1389999999999998E-3</v>
      </c>
      <c r="C7" s="1">
        <v>5.8370000000000002E-3</v>
      </c>
      <c r="D7" s="1">
        <v>2.2430000000000002E-3</v>
      </c>
      <c r="E7" s="1">
        <v>0</v>
      </c>
      <c r="F7" s="1">
        <v>2.2390000000000001E-3</v>
      </c>
      <c r="G7" s="1">
        <v>0</v>
      </c>
      <c r="I7" s="3">
        <v>0</v>
      </c>
      <c r="J7" s="1">
        <v>0</v>
      </c>
      <c r="K7" s="1">
        <v>-4.45E-3</v>
      </c>
      <c r="L7" s="1">
        <v>0</v>
      </c>
      <c r="M7" s="1">
        <v>6.6259999999999999E-3</v>
      </c>
      <c r="N7" s="1">
        <v>0</v>
      </c>
      <c r="O7" s="1">
        <v>0</v>
      </c>
      <c r="P7" s="1">
        <v>0</v>
      </c>
      <c r="Q7" s="1">
        <v>3.0409999999999999E-3</v>
      </c>
      <c r="R7" s="1">
        <v>4.7406999999999998E-2</v>
      </c>
      <c r="T7" s="1"/>
      <c r="U7" s="1"/>
      <c r="Y7" s="1"/>
    </row>
    <row r="8" spans="1:25" x14ac:dyDescent="0.25">
      <c r="A8" t="s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I8" s="3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T8" s="1"/>
      <c r="U8" s="1"/>
    </row>
    <row r="9" spans="1:25" x14ac:dyDescent="0.25">
      <c r="A9" t="s">
        <v>8</v>
      </c>
      <c r="B9" s="1">
        <v>9.5542719999999992</v>
      </c>
      <c r="C9" s="1">
        <v>9.4641909999999996</v>
      </c>
      <c r="D9" s="1">
        <v>9.7961840000000002</v>
      </c>
      <c r="E9" s="1">
        <v>9.4342480000000002</v>
      </c>
      <c r="F9" s="1">
        <v>9.4505520000000001</v>
      </c>
      <c r="G9" s="1">
        <v>9.2394639999999999</v>
      </c>
      <c r="I9" s="3">
        <v>9.5920749999999995</v>
      </c>
      <c r="J9" s="1">
        <v>9.4207940000000008</v>
      </c>
      <c r="K9" s="1">
        <v>9.5079580000000004</v>
      </c>
      <c r="L9" s="1">
        <v>9.5490969999999997</v>
      </c>
      <c r="M9" s="1">
        <v>8.9070619999999998</v>
      </c>
      <c r="N9" s="1">
        <v>9.5218889999999998</v>
      </c>
      <c r="O9" s="1">
        <v>9.7742690000000003</v>
      </c>
      <c r="P9" s="1">
        <v>9.3863579999999995</v>
      </c>
      <c r="Q9" s="1">
        <v>9.8521059999999991</v>
      </c>
      <c r="R9" s="1">
        <v>9.6716060000000006</v>
      </c>
      <c r="T9" s="1"/>
      <c r="U9" s="1"/>
      <c r="Y9" s="1"/>
    </row>
    <row r="10" spans="1:25" x14ac:dyDescent="0.25">
      <c r="A10" t="s">
        <v>9</v>
      </c>
      <c r="B10" s="1">
        <v>0.163187</v>
      </c>
      <c r="C10" s="1">
        <v>0.15715899999999999</v>
      </c>
      <c r="D10" s="1">
        <v>0.16475200000000001</v>
      </c>
      <c r="E10" s="1">
        <v>0.129521</v>
      </c>
      <c r="F10" s="1">
        <v>0.152174</v>
      </c>
      <c r="G10" s="1">
        <v>0.16549700000000001</v>
      </c>
      <c r="I10" s="3">
        <v>0.13620499999999999</v>
      </c>
      <c r="J10" s="1">
        <v>0.163855</v>
      </c>
      <c r="K10" s="1">
        <v>0.163968</v>
      </c>
      <c r="L10" s="1">
        <v>0.15088799999999999</v>
      </c>
      <c r="M10" s="1">
        <v>0.12045500000000001</v>
      </c>
      <c r="N10" s="1">
        <v>0.154611</v>
      </c>
      <c r="O10" s="1">
        <v>0.168849</v>
      </c>
      <c r="P10" s="1">
        <v>0.15097099999999999</v>
      </c>
      <c r="Q10" s="1">
        <v>0.16684599999999999</v>
      </c>
      <c r="R10" s="1">
        <v>0.12171800000000001</v>
      </c>
      <c r="T10" s="1"/>
      <c r="U10" s="1"/>
      <c r="Y10" s="1"/>
    </row>
    <row r="11" spans="1:25" x14ac:dyDescent="0.25">
      <c r="A11" t="s">
        <v>10</v>
      </c>
      <c r="B11" s="1">
        <v>49.963695999999999</v>
      </c>
      <c r="C11" s="1">
        <v>50.036858000000002</v>
      </c>
      <c r="D11" s="1">
        <v>50.271523000000002</v>
      </c>
      <c r="E11" s="1">
        <v>50.373660999999998</v>
      </c>
      <c r="F11" s="1">
        <v>50.375084000000001</v>
      </c>
      <c r="G11" s="1">
        <v>50.308028999999998</v>
      </c>
      <c r="I11" s="3">
        <v>50.752419000000003</v>
      </c>
      <c r="J11" s="1">
        <v>50.045071</v>
      </c>
      <c r="K11" s="1">
        <v>50.775168999999998</v>
      </c>
      <c r="L11" s="1">
        <v>49.373100000000001</v>
      </c>
      <c r="M11" s="1">
        <v>49.661816000000002</v>
      </c>
      <c r="N11" s="1">
        <v>50.286976000000003</v>
      </c>
      <c r="O11" s="1">
        <v>50.255172999999999</v>
      </c>
      <c r="P11" s="1">
        <v>48.667327999999998</v>
      </c>
      <c r="Q11" s="1">
        <v>50.302441000000002</v>
      </c>
      <c r="R11" s="1">
        <v>50.302596999999999</v>
      </c>
      <c r="T11" s="28"/>
      <c r="U11" s="28"/>
      <c r="Y11" s="1"/>
    </row>
    <row r="12" spans="1:25" x14ac:dyDescent="0.25">
      <c r="A12" t="s">
        <v>11</v>
      </c>
      <c r="B12" s="1">
        <v>-5.9000000000000003E-4</v>
      </c>
      <c r="C12" s="1">
        <v>-2.5999999999999998E-4</v>
      </c>
      <c r="D12" s="1">
        <v>0</v>
      </c>
      <c r="E12" s="1">
        <v>-4.6899999999999997E-3</v>
      </c>
      <c r="F12" s="1">
        <v>-2.2899999999999999E-3</v>
      </c>
      <c r="G12" s="1">
        <v>0</v>
      </c>
      <c r="I12" s="3">
        <v>0</v>
      </c>
      <c r="J12" s="1">
        <v>-5.6999999999999998E-4</v>
      </c>
      <c r="K12" s="1">
        <v>0</v>
      </c>
      <c r="L12" s="1">
        <v>1.0800000000000001E-2</v>
      </c>
      <c r="M12" s="1">
        <v>5.5770000000000004E-3</v>
      </c>
      <c r="N12" s="1">
        <v>1.1688E-2</v>
      </c>
      <c r="O12" s="1">
        <v>0</v>
      </c>
      <c r="P12" s="1">
        <v>4.1605999999999997E-2</v>
      </c>
      <c r="Q12" s="1">
        <v>-2.7499999999999998E-3</v>
      </c>
      <c r="R12" s="1">
        <v>-2.82E-3</v>
      </c>
      <c r="T12" s="1"/>
      <c r="U12" s="1"/>
      <c r="Y12" s="1"/>
    </row>
    <row r="13" spans="1:25" x14ac:dyDescent="0.25">
      <c r="A13" t="s">
        <v>12</v>
      </c>
      <c r="B13" s="28">
        <f t="shared" ref="B13:G13" si="0">SUM(B4:B12)</f>
        <v>98.86023999999999</v>
      </c>
      <c r="C13" s="28">
        <f t="shared" si="0"/>
        <v>98.903108000000003</v>
      </c>
      <c r="D13" s="28">
        <f t="shared" si="0"/>
        <v>99.792912999999999</v>
      </c>
      <c r="E13" s="28">
        <f t="shared" si="0"/>
        <v>99.534030999999999</v>
      </c>
      <c r="F13" s="28">
        <f t="shared" si="0"/>
        <v>99.875290000000007</v>
      </c>
      <c r="G13" s="28">
        <f t="shared" si="0"/>
        <v>99.592605999999989</v>
      </c>
      <c r="H13" s="28"/>
      <c r="I13" s="28">
        <f>SUM(I4:I12)</f>
        <v>100.418465</v>
      </c>
      <c r="J13" s="28">
        <f t="shared" ref="J13:R13" si="1">SUM(J4:J12)</f>
        <v>99.270614000000009</v>
      </c>
      <c r="K13" s="28">
        <f t="shared" si="1"/>
        <v>100.754171</v>
      </c>
      <c r="L13" s="28">
        <f t="shared" si="1"/>
        <v>99.702777000000012</v>
      </c>
      <c r="M13" s="28">
        <f t="shared" si="1"/>
        <v>98.615206000000015</v>
      </c>
      <c r="N13" s="28">
        <f t="shared" si="1"/>
        <v>99.857213000000016</v>
      </c>
      <c r="O13" s="28">
        <f>SUM(O4:O12)</f>
        <v>100.22465800000001</v>
      </c>
      <c r="P13" s="28">
        <f t="shared" si="1"/>
        <v>98.294828999999993</v>
      </c>
      <c r="Q13" s="28">
        <f t="shared" si="1"/>
        <v>100.47778599999999</v>
      </c>
      <c r="R13" s="28">
        <f t="shared" si="1"/>
        <v>100.35742</v>
      </c>
      <c r="T13" s="1"/>
      <c r="Y13" s="1"/>
    </row>
    <row r="14" spans="1:25" x14ac:dyDescent="0.25">
      <c r="B14" s="3"/>
      <c r="C14" s="3"/>
      <c r="D14" s="3"/>
      <c r="E14" s="3"/>
      <c r="F14" s="3"/>
      <c r="G14" s="3"/>
      <c r="I14" s="3"/>
      <c r="J14" s="1"/>
      <c r="K14" s="1"/>
      <c r="L14" s="1"/>
      <c r="M14" s="1"/>
      <c r="N14" s="1"/>
      <c r="O14" s="1"/>
      <c r="P14" s="1"/>
      <c r="Q14" s="1"/>
      <c r="R14" s="1"/>
      <c r="T14" s="1"/>
      <c r="Y14" s="1"/>
    </row>
    <row r="15" spans="1:25" x14ac:dyDescent="0.25">
      <c r="A15" t="s">
        <v>14</v>
      </c>
      <c r="B15" s="3">
        <v>0.96503556855568329</v>
      </c>
      <c r="C15" s="3">
        <v>0.9658145411000375</v>
      </c>
      <c r="D15" s="3">
        <v>0.96516701118115644</v>
      </c>
      <c r="E15" s="3">
        <v>0.96759186555309662</v>
      </c>
      <c r="F15" s="3">
        <v>0.97287569829925846</v>
      </c>
      <c r="G15" s="3">
        <v>0.97470232220922215</v>
      </c>
      <c r="I15" s="3">
        <v>0.96500134766008538</v>
      </c>
      <c r="J15" s="3">
        <v>0.9726894999567065</v>
      </c>
      <c r="K15" s="3">
        <v>0.97381149789556276</v>
      </c>
      <c r="L15" s="3">
        <v>0.99499425182539569</v>
      </c>
      <c r="M15" s="3">
        <v>0.98544348427594153</v>
      </c>
      <c r="N15" s="3">
        <v>0.97046466181444468</v>
      </c>
      <c r="O15" s="3">
        <v>0.97417752809586522</v>
      </c>
      <c r="P15" s="3">
        <v>0.99456530379147823</v>
      </c>
      <c r="Q15" s="3">
        <v>0.97496243271985128</v>
      </c>
      <c r="R15" s="3">
        <v>0.97601208317225063</v>
      </c>
      <c r="T15" s="3"/>
      <c r="U15" s="3"/>
      <c r="Y15" s="1"/>
    </row>
    <row r="16" spans="1:25" x14ac:dyDescent="0.25">
      <c r="A16" t="s">
        <v>15</v>
      </c>
      <c r="B16" s="3">
        <v>0</v>
      </c>
      <c r="C16" s="3">
        <v>0</v>
      </c>
      <c r="D16" s="3">
        <v>7.8816371797689835E-4</v>
      </c>
      <c r="E16" s="3">
        <v>5.9400132887519393E-4</v>
      </c>
      <c r="F16" s="3">
        <v>2.1088342288905995E-5</v>
      </c>
      <c r="G16" s="3">
        <v>0</v>
      </c>
      <c r="I16" s="3">
        <v>2.7030320856136765E-3</v>
      </c>
      <c r="J16" s="3">
        <v>0</v>
      </c>
      <c r="K16" s="3">
        <v>6.0865858717388101E-4</v>
      </c>
      <c r="L16" s="3">
        <v>8.1361835324845772E-4</v>
      </c>
      <c r="M16" s="3">
        <v>0</v>
      </c>
      <c r="N16" s="3">
        <v>2.1491567842416479E-3</v>
      </c>
      <c r="O16" s="3">
        <v>0</v>
      </c>
      <c r="P16" s="3">
        <v>1.2166533944144467E-3</v>
      </c>
      <c r="Q16" s="3">
        <v>2.3829167657561277E-4</v>
      </c>
      <c r="R16" s="3">
        <v>1.1907455884409453E-3</v>
      </c>
      <c r="T16" s="3"/>
      <c r="U16" s="3"/>
      <c r="Y16" s="1"/>
    </row>
    <row r="17" spans="1:25" x14ac:dyDescent="0.25">
      <c r="A17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T17" s="3"/>
      <c r="U17" s="3"/>
      <c r="Y17" s="1"/>
    </row>
    <row r="18" spans="1:25" x14ac:dyDescent="0.25">
      <c r="A18" t="s">
        <v>17</v>
      </c>
      <c r="B18" s="3">
        <v>4.1657423151823597E-5</v>
      </c>
      <c r="C18" s="3">
        <v>1.1358927884035464E-4</v>
      </c>
      <c r="D18" s="3">
        <v>4.3315353571519245E-5</v>
      </c>
      <c r="E18" s="3">
        <v>0</v>
      </c>
      <c r="F18" s="3">
        <v>4.3167148485972678E-5</v>
      </c>
      <c r="G18" s="3">
        <v>0</v>
      </c>
      <c r="I18" s="3">
        <v>0</v>
      </c>
      <c r="J18" s="3">
        <v>0</v>
      </c>
      <c r="K18" s="3">
        <v>-8.5063235587217264E-5</v>
      </c>
      <c r="L18" s="3">
        <v>0</v>
      </c>
      <c r="M18" s="3">
        <v>1.2934120615569573E-4</v>
      </c>
      <c r="N18" s="3">
        <v>0</v>
      </c>
      <c r="O18" s="3">
        <v>0</v>
      </c>
      <c r="P18" s="3">
        <v>0</v>
      </c>
      <c r="Q18" s="3">
        <v>5.8394144005303447E-5</v>
      </c>
      <c r="R18" s="3">
        <v>9.1110486595528646E-4</v>
      </c>
      <c r="T18" s="3"/>
      <c r="U18" s="3"/>
    </row>
    <row r="19" spans="1:25" x14ac:dyDescent="0.25">
      <c r="A19" t="s">
        <v>19</v>
      </c>
      <c r="B19" s="3">
        <v>0.19681572630619457</v>
      </c>
      <c r="C19" s="3">
        <v>0.19481021438169768</v>
      </c>
      <c r="D19" s="3">
        <v>0.20010138884000384</v>
      </c>
      <c r="E19" s="3">
        <v>0.19293034328148573</v>
      </c>
      <c r="F19" s="3">
        <v>0.19272454216699039</v>
      </c>
      <c r="G19" s="3">
        <v>0.18885296365912241</v>
      </c>
      <c r="I19" s="3">
        <v>0.19454826624542346</v>
      </c>
      <c r="J19" s="3">
        <v>0.19331610849988373</v>
      </c>
      <c r="K19" s="3">
        <v>0.19224263950601012</v>
      </c>
      <c r="L19" s="3">
        <v>0.19583160469394639</v>
      </c>
      <c r="M19" s="3">
        <v>0.18390796098873566</v>
      </c>
      <c r="N19" s="3">
        <v>0.19433831692414408</v>
      </c>
      <c r="O19" s="3">
        <v>0.1989446274198762</v>
      </c>
      <c r="P19" s="3">
        <v>0.19525642986664796</v>
      </c>
      <c r="Q19" s="3">
        <v>0.20010711522523089</v>
      </c>
      <c r="R19" s="3">
        <v>0.19660975761671745</v>
      </c>
      <c r="T19" s="3"/>
      <c r="U19" s="3"/>
    </row>
    <row r="20" spans="1:25" x14ac:dyDescent="0.25">
      <c r="A20" t="s">
        <v>20</v>
      </c>
      <c r="B20" s="3">
        <v>3.4046894101273967E-3</v>
      </c>
      <c r="C20" s="3">
        <v>3.2764023584622931E-3</v>
      </c>
      <c r="D20" s="3">
        <v>3.4084239613681963E-3</v>
      </c>
      <c r="E20" s="3">
        <v>2.6826448596096275E-3</v>
      </c>
      <c r="F20" s="3">
        <v>3.1430410143730146E-3</v>
      </c>
      <c r="G20" s="3">
        <v>3.4260752518763039E-3</v>
      </c>
      <c r="I20" s="3">
        <v>2.7979348311537432E-3</v>
      </c>
      <c r="J20" s="3">
        <v>3.4054144949948076E-3</v>
      </c>
      <c r="K20" s="3">
        <v>3.3577728307307556E-3</v>
      </c>
      <c r="L20" s="3">
        <v>3.1340428135647222E-3</v>
      </c>
      <c r="M20" s="3">
        <v>2.5189562880470755E-3</v>
      </c>
      <c r="N20" s="3">
        <v>3.1959903334268353E-3</v>
      </c>
      <c r="O20" s="3">
        <v>3.4807767248750511E-3</v>
      </c>
      <c r="P20" s="3">
        <v>3.1807644353720973E-3</v>
      </c>
      <c r="Q20" s="3">
        <v>3.4322506805232428E-3</v>
      </c>
      <c r="R20" s="3">
        <v>2.5060574611229704E-3</v>
      </c>
      <c r="T20" s="3"/>
      <c r="U20" s="3"/>
    </row>
    <row r="21" spans="1:25" x14ac:dyDescent="0.25">
      <c r="A21" t="s">
        <v>21</v>
      </c>
      <c r="B21" s="3">
        <v>1.8347179292817741</v>
      </c>
      <c r="C21" s="3">
        <v>1.8359921093927871</v>
      </c>
      <c r="D21" s="3">
        <v>1.8304916969459228</v>
      </c>
      <c r="E21" s="3">
        <v>1.8363240211691849</v>
      </c>
      <c r="F21" s="3">
        <v>1.8312522927502539</v>
      </c>
      <c r="G21" s="3">
        <v>1.8330186388797791</v>
      </c>
      <c r="I21" s="3">
        <v>1.8349494191777238</v>
      </c>
      <c r="J21" s="3">
        <v>1.8306039620587164</v>
      </c>
      <c r="K21" s="3">
        <v>1.83006449441611</v>
      </c>
      <c r="L21" s="3">
        <v>1.8049427257694379</v>
      </c>
      <c r="M21" s="3">
        <v>1.8278527313142343</v>
      </c>
      <c r="N21" s="3">
        <v>1.8295462573753813</v>
      </c>
      <c r="O21" s="3">
        <v>1.8233970677593836</v>
      </c>
      <c r="P21" s="3">
        <v>1.8046720162638412</v>
      </c>
      <c r="Q21" s="3">
        <v>1.8212730751370581</v>
      </c>
      <c r="R21" s="3">
        <v>1.8228436954496774</v>
      </c>
      <c r="T21" s="3"/>
      <c r="U21" s="3"/>
    </row>
    <row r="22" spans="1:25" x14ac:dyDescent="0.25">
      <c r="A22" t="s">
        <v>22</v>
      </c>
      <c r="B22" s="3">
        <v>-1.5570976931282566E-5</v>
      </c>
      <c r="C22" s="3">
        <v>-6.856511824989847E-6</v>
      </c>
      <c r="D22" s="3">
        <v>0</v>
      </c>
      <c r="E22" s="3">
        <v>-1.2287619225166262E-4</v>
      </c>
      <c r="F22" s="3">
        <v>-5.9829721650541888E-5</v>
      </c>
      <c r="G22" s="3">
        <v>0</v>
      </c>
      <c r="I22" s="3">
        <v>0</v>
      </c>
      <c r="J22" s="3">
        <v>-1.4985010301432877E-5</v>
      </c>
      <c r="K22" s="3">
        <v>0</v>
      </c>
      <c r="L22" s="3">
        <v>2.8375654440624927E-4</v>
      </c>
      <c r="M22" s="3">
        <v>1.4752592688519413E-4</v>
      </c>
      <c r="N22" s="3">
        <v>3.0561676836153947E-4</v>
      </c>
      <c r="O22" s="3">
        <v>0</v>
      </c>
      <c r="P22" s="3">
        <v>1.1088322482460406E-3</v>
      </c>
      <c r="Q22" s="3">
        <v>-7.1559583244596429E-5</v>
      </c>
      <c r="R22" s="3">
        <v>-7.3444154164766982E-5</v>
      </c>
      <c r="T22" s="3"/>
      <c r="U22" s="3"/>
    </row>
    <row r="23" spans="1:25" x14ac:dyDescent="0.25">
      <c r="A23" t="s">
        <v>23</v>
      </c>
      <c r="B23" s="7">
        <v>2.9999999999999996</v>
      </c>
      <c r="C23" s="7">
        <v>3</v>
      </c>
      <c r="D23" s="7">
        <v>2.9999999999999996</v>
      </c>
      <c r="E23" s="7">
        <v>3.0000000000000004</v>
      </c>
      <c r="F23" s="7">
        <v>3</v>
      </c>
      <c r="G23" s="7">
        <v>3</v>
      </c>
      <c r="H23" s="7"/>
      <c r="I23" s="7">
        <v>3</v>
      </c>
      <c r="J23" s="7">
        <v>3.0000000000000004</v>
      </c>
      <c r="K23" s="7">
        <v>3.0000000000000004</v>
      </c>
      <c r="L23" s="7">
        <v>2.9999999999999991</v>
      </c>
      <c r="M23" s="7">
        <v>2.9999999999999996</v>
      </c>
      <c r="N23" s="7">
        <v>3.0000000000000004</v>
      </c>
      <c r="O23" s="7">
        <v>3</v>
      </c>
      <c r="P23" s="7">
        <v>3.0000000000000004</v>
      </c>
      <c r="Q23" s="7">
        <v>3</v>
      </c>
      <c r="R23" s="7">
        <v>3</v>
      </c>
      <c r="T23" s="3"/>
      <c r="U23" s="3"/>
    </row>
    <row r="24" spans="1:25" x14ac:dyDescent="0.25">
      <c r="A24" t="s">
        <v>24</v>
      </c>
      <c r="B24" s="7">
        <v>3.9999999999999996</v>
      </c>
      <c r="C24" s="7">
        <v>4</v>
      </c>
      <c r="D24" s="7">
        <v>4</v>
      </c>
      <c r="E24" s="7">
        <v>4.0000000000000009</v>
      </c>
      <c r="F24" s="7">
        <v>3.9999999999999991</v>
      </c>
      <c r="G24" s="7">
        <v>4</v>
      </c>
      <c r="H24" s="7"/>
      <c r="I24" s="7">
        <v>4</v>
      </c>
      <c r="J24" s="7">
        <v>4.0000000000000009</v>
      </c>
      <c r="K24" s="7">
        <v>4</v>
      </c>
      <c r="L24" s="7">
        <v>4</v>
      </c>
      <c r="M24" s="7">
        <v>4</v>
      </c>
      <c r="N24" s="7">
        <v>4</v>
      </c>
      <c r="O24" s="7">
        <v>4.0000000000000009</v>
      </c>
      <c r="P24" s="7">
        <v>4</v>
      </c>
      <c r="Q24" s="7">
        <v>3.9999999999999991</v>
      </c>
      <c r="R24" s="7">
        <v>4</v>
      </c>
      <c r="T24" s="3"/>
      <c r="U24" s="3"/>
    </row>
    <row r="25" spans="1:25" x14ac:dyDescent="0.25">
      <c r="B25" s="3"/>
      <c r="C25" s="3"/>
      <c r="D25" s="3"/>
      <c r="E25" s="3"/>
      <c r="F25" s="3"/>
      <c r="G25" s="3"/>
      <c r="I25" s="3"/>
      <c r="J25" s="1"/>
      <c r="K25" s="1"/>
      <c r="L25" s="1"/>
      <c r="M25" s="1"/>
      <c r="N25" s="1"/>
      <c r="O25" s="1"/>
      <c r="P25" s="1"/>
      <c r="Q25" s="1"/>
      <c r="R25" s="1"/>
      <c r="T25" s="3"/>
      <c r="U25" s="3"/>
    </row>
    <row r="26" spans="1:25" x14ac:dyDescent="0.25">
      <c r="B26" s="3"/>
      <c r="C26" s="3"/>
      <c r="D26" s="3"/>
      <c r="E26" s="3"/>
      <c r="F26" s="3"/>
      <c r="G26" s="3"/>
      <c r="I26" s="3"/>
      <c r="J26" s="1"/>
      <c r="K26" s="1"/>
      <c r="L26" s="1"/>
      <c r="M26" s="1"/>
      <c r="N26" s="1"/>
      <c r="O26" s="1"/>
      <c r="P26" s="1"/>
      <c r="Q26" s="1"/>
      <c r="R26" s="1"/>
      <c r="T26" s="1"/>
      <c r="U26" s="1"/>
    </row>
    <row r="27" spans="1:25" x14ac:dyDescent="0.25">
      <c r="B27" s="3"/>
      <c r="C27" s="3"/>
      <c r="D27" s="3"/>
      <c r="E27" s="3"/>
      <c r="F27" s="3"/>
      <c r="G27" s="3"/>
      <c r="I27" s="3"/>
      <c r="J27" s="1"/>
      <c r="K27" s="1"/>
      <c r="L27" s="1"/>
      <c r="M27" s="1"/>
      <c r="N27" s="1"/>
      <c r="O27" s="1"/>
      <c r="P27" s="1"/>
      <c r="Q27" s="1"/>
      <c r="R27" s="1"/>
      <c r="T27" s="28"/>
      <c r="U27" s="28"/>
    </row>
    <row r="28" spans="1:25" x14ac:dyDescent="0.25">
      <c r="B28" s="3"/>
      <c r="C28" s="3"/>
      <c r="D28" s="3"/>
      <c r="E28" s="3"/>
      <c r="F28" s="3"/>
      <c r="G28" s="3"/>
      <c r="I28" s="3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</row>
    <row r="29" spans="1:25" x14ac:dyDescent="0.25">
      <c r="B29" s="3"/>
      <c r="C29" s="3"/>
      <c r="D29" s="3"/>
      <c r="E29" s="3"/>
      <c r="F29" s="3"/>
      <c r="G29" s="3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25" x14ac:dyDescent="0.25">
      <c r="A31" s="5"/>
      <c r="B31" s="3"/>
      <c r="S31" s="5"/>
    </row>
    <row r="32" spans="1:25" x14ac:dyDescent="0.25">
      <c r="A32" s="5"/>
      <c r="B32" s="3"/>
      <c r="S32" s="5"/>
    </row>
    <row r="33" spans="1:19" x14ac:dyDescent="0.25">
      <c r="A33" s="5"/>
      <c r="B33" s="3"/>
      <c r="S33" s="5"/>
    </row>
    <row r="34" spans="1:19" x14ac:dyDescent="0.25">
      <c r="A34" s="5"/>
      <c r="B34" s="3"/>
      <c r="S34" s="5"/>
    </row>
    <row r="35" spans="1:19" x14ac:dyDescent="0.25">
      <c r="A35" s="5"/>
      <c r="B35" s="3"/>
      <c r="S35" s="5"/>
    </row>
    <row r="36" spans="1:19" x14ac:dyDescent="0.25">
      <c r="A36" s="5"/>
      <c r="B36" s="3"/>
      <c r="S36" s="5"/>
    </row>
    <row r="37" spans="1:19" x14ac:dyDescent="0.25">
      <c r="A37" s="5"/>
      <c r="B37" s="3"/>
      <c r="S37" s="5"/>
    </row>
    <row r="38" spans="1:19" x14ac:dyDescent="0.25">
      <c r="A38" s="5"/>
      <c r="B38" s="3"/>
      <c r="S38" s="5"/>
    </row>
    <row r="39" spans="1:19" x14ac:dyDescent="0.25">
      <c r="A39" s="5"/>
      <c r="B39" s="3"/>
      <c r="S39" s="5"/>
    </row>
    <row r="40" spans="1:19" x14ac:dyDescent="0.25">
      <c r="A40" s="5"/>
      <c r="B40" s="3"/>
      <c r="S40" s="5"/>
    </row>
    <row r="41" spans="1:19" x14ac:dyDescent="0.25">
      <c r="A41" s="5"/>
      <c r="B41" s="3"/>
      <c r="S41" s="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workbookViewId="0">
      <selection activeCell="A20" sqref="A20"/>
    </sheetView>
  </sheetViews>
  <sheetFormatPr defaultRowHeight="15" x14ac:dyDescent="0.25"/>
  <cols>
    <col min="1" max="1" width="18.85546875" style="6" bestFit="1" customWidth="1"/>
    <col min="2" max="8" width="10" style="6" bestFit="1" customWidth="1"/>
    <col min="9" max="9" width="8" style="6" bestFit="1" customWidth="1"/>
    <col min="10" max="15" width="10" style="6" bestFit="1" customWidth="1"/>
    <col min="16" max="16" width="9.5703125" style="6" bestFit="1" customWidth="1"/>
    <col min="17" max="21" width="10" style="6" bestFit="1" customWidth="1"/>
    <col min="22" max="22" width="9.140625" style="6"/>
    <col min="28" max="37" width="9.140625" style="6"/>
    <col min="38" max="38" width="6.5703125" style="6" bestFit="1" customWidth="1"/>
    <col min="39" max="39" width="12" style="6" bestFit="1" customWidth="1"/>
    <col min="40" max="40" width="7.7109375" style="6" bestFit="1" customWidth="1"/>
    <col min="41" max="41" width="9.140625" style="6"/>
    <col min="42" max="42" width="7.7109375" style="6" bestFit="1" customWidth="1"/>
    <col min="43" max="16384" width="9.140625" style="6"/>
  </cols>
  <sheetData>
    <row r="1" spans="1:42" x14ac:dyDescent="0.25">
      <c r="A1" s="6" t="s">
        <v>0</v>
      </c>
      <c r="B1" s="6">
        <v>113</v>
      </c>
      <c r="C1" s="6">
        <v>110</v>
      </c>
      <c r="D1" s="6">
        <v>109</v>
      </c>
      <c r="E1" s="6">
        <v>107</v>
      </c>
      <c r="F1" s="6">
        <v>106</v>
      </c>
      <c r="G1" s="6">
        <v>105</v>
      </c>
      <c r="H1" s="6">
        <v>104</v>
      </c>
      <c r="I1" s="6">
        <v>103</v>
      </c>
      <c r="J1" s="6">
        <v>102</v>
      </c>
      <c r="K1" s="6">
        <v>101</v>
      </c>
      <c r="L1" s="6">
        <v>100</v>
      </c>
      <c r="M1" s="6">
        <v>99</v>
      </c>
      <c r="N1" s="6">
        <v>98</v>
      </c>
      <c r="O1" s="6">
        <v>97</v>
      </c>
      <c r="Q1" s="6">
        <v>119</v>
      </c>
      <c r="R1" s="6">
        <v>118</v>
      </c>
      <c r="S1" s="6">
        <v>117</v>
      </c>
      <c r="T1" s="6">
        <v>116</v>
      </c>
      <c r="U1" s="6">
        <v>115</v>
      </c>
    </row>
    <row r="2" spans="1:42" x14ac:dyDescent="0.25">
      <c r="A2" s="6" t="s">
        <v>1</v>
      </c>
      <c r="B2" s="26">
        <v>16.476500000000001</v>
      </c>
      <c r="C2" s="26">
        <v>16.258101</v>
      </c>
      <c r="D2" s="26">
        <v>16.185199999999998</v>
      </c>
      <c r="E2" s="26">
        <v>16.039899999999999</v>
      </c>
      <c r="F2" s="26">
        <v>15.966799999999999</v>
      </c>
      <c r="G2" s="26">
        <v>15.8939</v>
      </c>
      <c r="H2" s="26">
        <v>15.821</v>
      </c>
      <c r="I2" s="26">
        <v>15.7483</v>
      </c>
      <c r="J2" s="26">
        <v>15.6754</v>
      </c>
      <c r="K2" s="26">
        <v>15.6028</v>
      </c>
      <c r="L2" s="26">
        <v>15.5298</v>
      </c>
      <c r="M2" s="26">
        <v>15.456799999999999</v>
      </c>
      <c r="N2" s="26">
        <v>15.384</v>
      </c>
      <c r="O2" s="26">
        <v>15.311</v>
      </c>
      <c r="P2" s="26"/>
      <c r="Q2" s="26">
        <v>16.913401</v>
      </c>
      <c r="R2" s="26">
        <v>16.840799000000001</v>
      </c>
      <c r="S2" s="26">
        <v>16.767900000000001</v>
      </c>
      <c r="T2" s="26">
        <v>16.695101000000001</v>
      </c>
      <c r="U2" s="26">
        <v>16.622299000000002</v>
      </c>
      <c r="AE2"/>
      <c r="AF2"/>
      <c r="AG2" s="7"/>
      <c r="AL2" s="7">
        <v>0</v>
      </c>
      <c r="AM2" s="6">
        <v>0.68842282202361704</v>
      </c>
    </row>
    <row r="3" spans="1:42" x14ac:dyDescent="0.25">
      <c r="A3" s="6" t="s">
        <v>2</v>
      </c>
      <c r="B3" s="26">
        <v>88.684402000000006</v>
      </c>
      <c r="C3" s="26">
        <v>88.622200000000007</v>
      </c>
      <c r="D3" s="26">
        <v>88.601401999999993</v>
      </c>
      <c r="E3" s="26">
        <v>88.560203999999999</v>
      </c>
      <c r="F3" s="26">
        <v>88.539901999999998</v>
      </c>
      <c r="G3" s="26">
        <v>88.518996999999999</v>
      </c>
      <c r="H3" s="26">
        <v>88.498199</v>
      </c>
      <c r="I3" s="26">
        <v>88.477599999999995</v>
      </c>
      <c r="J3" s="26">
        <v>88.456901999999999</v>
      </c>
      <c r="K3" s="26">
        <v>88.436203000000006</v>
      </c>
      <c r="L3" s="26">
        <v>88.415397999999996</v>
      </c>
      <c r="M3" s="26">
        <v>88.394699000000003</v>
      </c>
      <c r="N3" s="26">
        <v>88.374001000000007</v>
      </c>
      <c r="O3" s="26">
        <v>88.353401000000005</v>
      </c>
      <c r="P3" s="26"/>
      <c r="Q3" s="26">
        <v>88.808295999999999</v>
      </c>
      <c r="R3" s="26">
        <v>88.787696999999994</v>
      </c>
      <c r="S3" s="26">
        <v>88.766898999999995</v>
      </c>
      <c r="T3" s="26">
        <v>88.746398999999997</v>
      </c>
      <c r="U3" s="26">
        <v>88.725600999999997</v>
      </c>
      <c r="AE3"/>
      <c r="AF3"/>
      <c r="AG3" s="7"/>
      <c r="AL3" s="7">
        <v>227.08415181381679</v>
      </c>
      <c r="AM3" s="6">
        <v>0.67008223861454186</v>
      </c>
    </row>
    <row r="4" spans="1:42" x14ac:dyDescent="0.25">
      <c r="A4" s="6" t="s">
        <v>3</v>
      </c>
      <c r="B4" s="27">
        <v>0.17690800000000001</v>
      </c>
      <c r="C4" s="27">
        <v>6.8140999999999993E-2</v>
      </c>
      <c r="D4" s="27">
        <v>6.0421999999999997E-2</v>
      </c>
      <c r="E4" s="27">
        <v>6.2964000000000006E-2</v>
      </c>
      <c r="F4" s="27">
        <v>5.9164000000000001E-2</v>
      </c>
      <c r="G4" s="27">
        <v>5.5988999999999997E-2</v>
      </c>
      <c r="H4" s="27">
        <v>6.7095000000000002E-2</v>
      </c>
      <c r="I4" s="27">
        <v>6.4417000000000002E-2</v>
      </c>
      <c r="J4" s="27">
        <v>7.0390999999999995E-2</v>
      </c>
      <c r="K4" s="27">
        <v>6.1165999999999998E-2</v>
      </c>
      <c r="L4" s="27">
        <v>5.6265000000000003E-2</v>
      </c>
      <c r="M4" s="27">
        <v>6.6363000000000005E-2</v>
      </c>
      <c r="N4" s="27">
        <v>5.6329999999999998E-2</v>
      </c>
      <c r="O4" s="27">
        <v>6.7164000000000001E-2</v>
      </c>
      <c r="P4" s="27"/>
      <c r="Q4" s="27">
        <v>8.5650000000000004E-2</v>
      </c>
      <c r="R4" s="27">
        <v>8.6809999999999998E-2</v>
      </c>
      <c r="S4" s="27">
        <v>7.5457999999999997E-2</v>
      </c>
      <c r="T4" s="27">
        <v>5.1081000000000001E-2</v>
      </c>
      <c r="U4" s="27">
        <v>9.2354000000000006E-2</v>
      </c>
      <c r="V4" s="1"/>
      <c r="W4" s="1"/>
      <c r="X4" s="1"/>
      <c r="Y4" s="3"/>
      <c r="Z4" s="1"/>
      <c r="AA4" s="1"/>
      <c r="AE4"/>
      <c r="AF4"/>
      <c r="AG4" s="7"/>
      <c r="AL4" s="7">
        <v>302.89385929728581</v>
      </c>
      <c r="AM4" s="6">
        <v>0.6650262281256174</v>
      </c>
    </row>
    <row r="5" spans="1:42" x14ac:dyDescent="0.25">
      <c r="A5" s="6" t="s">
        <v>4</v>
      </c>
      <c r="B5" s="27">
        <v>0.19936000000000001</v>
      </c>
      <c r="C5" s="27">
        <v>0.13351399999999999</v>
      </c>
      <c r="D5" s="27">
        <v>0.19958000000000001</v>
      </c>
      <c r="E5" s="27">
        <v>7.7229000000000006E-2</v>
      </c>
      <c r="F5" s="27">
        <v>0.17133000000000001</v>
      </c>
      <c r="G5" s="27">
        <v>5.8346000000000002E-2</v>
      </c>
      <c r="H5" s="27">
        <v>0.13362499999999999</v>
      </c>
      <c r="I5" s="27">
        <v>9.6021999999999996E-2</v>
      </c>
      <c r="J5" s="27">
        <v>0.17122200000000001</v>
      </c>
      <c r="K5" s="27">
        <v>0.199402</v>
      </c>
      <c r="L5" s="27">
        <v>0.124114</v>
      </c>
      <c r="M5" s="27">
        <v>0.208704</v>
      </c>
      <c r="N5" s="27">
        <v>0.18995899999999999</v>
      </c>
      <c r="O5" s="27">
        <v>7.6803999999999997E-2</v>
      </c>
      <c r="P5" s="27"/>
      <c r="Q5" s="27">
        <v>0.16145000000000001</v>
      </c>
      <c r="R5" s="27">
        <v>0.133433</v>
      </c>
      <c r="S5" s="27">
        <v>8.6633000000000002E-2</v>
      </c>
      <c r="T5" s="27">
        <v>0.190277</v>
      </c>
      <c r="U5" s="27">
        <v>0.14293400000000001</v>
      </c>
      <c r="V5" s="1"/>
      <c r="W5" s="1"/>
      <c r="X5" s="1"/>
      <c r="Y5" s="1"/>
      <c r="Z5" s="2"/>
      <c r="AA5" s="2"/>
      <c r="AE5"/>
      <c r="AF5"/>
      <c r="AG5" s="7"/>
      <c r="AL5" s="7">
        <v>453.92147250819005</v>
      </c>
      <c r="AM5" s="6">
        <v>0.66490288811620435</v>
      </c>
    </row>
    <row r="6" spans="1:42" x14ac:dyDescent="0.25">
      <c r="A6" s="6" t="s">
        <v>5</v>
      </c>
      <c r="B6" s="27">
        <v>45.743960999999999</v>
      </c>
      <c r="C6" s="27">
        <v>42.502785000000003</v>
      </c>
      <c r="D6" s="27">
        <v>41.962699999999998</v>
      </c>
      <c r="E6" s="27">
        <v>41.679703000000003</v>
      </c>
      <c r="F6" s="27">
        <v>41.383471999999998</v>
      </c>
      <c r="G6" s="27">
        <v>41.324097000000002</v>
      </c>
      <c r="H6" s="27">
        <v>41.313960999999999</v>
      </c>
      <c r="I6" s="27">
        <v>41.506782999999999</v>
      </c>
      <c r="J6" s="27">
        <v>41.236674999999998</v>
      </c>
      <c r="K6" s="27">
        <v>41.285057000000002</v>
      </c>
      <c r="L6" s="27">
        <v>41.344749</v>
      </c>
      <c r="M6" s="27">
        <v>41.082698999999998</v>
      </c>
      <c r="N6" s="27">
        <v>41.550559999999997</v>
      </c>
      <c r="O6" s="27">
        <v>41.932521999999999</v>
      </c>
      <c r="P6" s="27"/>
      <c r="Q6" s="27">
        <v>44.475276999999998</v>
      </c>
      <c r="R6" s="27">
        <v>43.267307000000002</v>
      </c>
      <c r="S6" s="27">
        <v>42.635188999999997</v>
      </c>
      <c r="T6" s="27">
        <v>43.022483999999999</v>
      </c>
      <c r="U6" s="27">
        <v>43.708869999999997</v>
      </c>
      <c r="V6" s="28"/>
      <c r="W6" s="28"/>
      <c r="X6" s="1"/>
      <c r="Y6" s="1"/>
      <c r="Z6" s="1"/>
      <c r="AA6" s="1"/>
      <c r="AE6"/>
      <c r="AF6"/>
      <c r="AG6" s="7"/>
      <c r="AL6" s="7">
        <v>529.78707043491022</v>
      </c>
      <c r="AM6" s="6">
        <v>0.66511082734714033</v>
      </c>
    </row>
    <row r="7" spans="1:42" x14ac:dyDescent="0.25">
      <c r="A7" s="6" t="s">
        <v>6</v>
      </c>
      <c r="B7" s="27">
        <v>21.175059999999998</v>
      </c>
      <c r="C7" s="27">
        <v>25.029972000000001</v>
      </c>
      <c r="D7" s="27">
        <v>25.188372000000001</v>
      </c>
      <c r="E7" s="27">
        <v>25.879031999999999</v>
      </c>
      <c r="F7" s="27">
        <v>25.527259999999998</v>
      </c>
      <c r="G7" s="27">
        <v>25.425591000000001</v>
      </c>
      <c r="H7" s="27">
        <v>25.146944000000001</v>
      </c>
      <c r="I7" s="27">
        <v>25.758445999999999</v>
      </c>
      <c r="J7" s="27">
        <v>25.792269000000001</v>
      </c>
      <c r="K7" s="27">
        <v>25.896374000000002</v>
      </c>
      <c r="L7" s="27">
        <v>25.298425999999999</v>
      </c>
      <c r="M7" s="27">
        <v>25.861022999999999</v>
      </c>
      <c r="N7" s="27">
        <v>25.316534000000001</v>
      </c>
      <c r="O7" s="27">
        <v>25.083162000000002</v>
      </c>
      <c r="P7" s="27"/>
      <c r="Q7" s="27">
        <v>23.096181999999999</v>
      </c>
      <c r="R7" s="27">
        <v>24.452703</v>
      </c>
      <c r="S7" s="27">
        <v>24.656213999999999</v>
      </c>
      <c r="T7" s="27">
        <v>24.251722000000001</v>
      </c>
      <c r="U7" s="27">
        <v>22.675184000000002</v>
      </c>
      <c r="V7" s="28"/>
      <c r="W7" s="28"/>
      <c r="X7" s="1"/>
      <c r="Y7" s="1"/>
      <c r="Z7" s="1"/>
      <c r="AA7" s="1"/>
      <c r="AE7"/>
      <c r="AF7"/>
      <c r="AG7" s="7"/>
      <c r="AL7" s="7">
        <v>605.62494501548042</v>
      </c>
      <c r="AM7" s="6">
        <v>0.66654252554655402</v>
      </c>
    </row>
    <row r="8" spans="1:42" x14ac:dyDescent="0.25">
      <c r="A8" s="6" t="s">
        <v>8</v>
      </c>
      <c r="B8" s="27">
        <v>14.495739</v>
      </c>
      <c r="C8" s="27">
        <v>15.263763000000001</v>
      </c>
      <c r="D8" s="27">
        <v>15.337281000000001</v>
      </c>
      <c r="E8" s="27">
        <v>15.456908</v>
      </c>
      <c r="F8" s="27">
        <v>15.362569000000001</v>
      </c>
      <c r="G8" s="27">
        <v>15.347308999999999</v>
      </c>
      <c r="H8" s="27">
        <v>15.324070000000001</v>
      </c>
      <c r="I8" s="27">
        <v>15.512547</v>
      </c>
      <c r="J8" s="27">
        <v>15.378863000000001</v>
      </c>
      <c r="K8" s="27">
        <v>15.408091000000001</v>
      </c>
      <c r="L8" s="27">
        <v>15.336838999999999</v>
      </c>
      <c r="M8" s="27">
        <v>15.276985</v>
      </c>
      <c r="N8" s="27">
        <v>15.338006999999999</v>
      </c>
      <c r="O8" s="27">
        <v>15.269405000000001</v>
      </c>
      <c r="P8" s="27"/>
      <c r="Q8" s="27">
        <v>14.375261</v>
      </c>
      <c r="R8" s="27">
        <v>15.013624</v>
      </c>
      <c r="S8" s="27">
        <v>15.726686000000001</v>
      </c>
      <c r="T8" s="27">
        <v>15.426323999999999</v>
      </c>
      <c r="U8" s="27">
        <v>15.547316</v>
      </c>
      <c r="V8" s="28"/>
      <c r="W8" s="28"/>
      <c r="X8" s="1"/>
      <c r="Y8" s="1"/>
      <c r="Z8" s="1"/>
      <c r="AA8" s="1"/>
      <c r="AE8"/>
      <c r="AF8"/>
      <c r="AG8" s="7"/>
      <c r="AL8" s="7">
        <v>756.99557938207658</v>
      </c>
      <c r="AM8" s="6">
        <v>0.66659774222589474</v>
      </c>
    </row>
    <row r="9" spans="1:42" ht="14.25" customHeight="1" x14ac:dyDescent="0.25">
      <c r="A9" s="6" t="s">
        <v>9</v>
      </c>
      <c r="B9" s="27">
        <v>0.160135</v>
      </c>
      <c r="C9" s="27">
        <v>0.16353699999999999</v>
      </c>
      <c r="D9" s="27">
        <v>0.19445399999999999</v>
      </c>
      <c r="E9" s="27">
        <v>0.212475</v>
      </c>
      <c r="F9" s="27">
        <v>0.211785</v>
      </c>
      <c r="G9" s="27">
        <v>0.206733</v>
      </c>
      <c r="H9" s="27">
        <v>0.181086</v>
      </c>
      <c r="I9" s="27">
        <v>0.21076400000000001</v>
      </c>
      <c r="J9" s="27">
        <v>0.17469999999999999</v>
      </c>
      <c r="K9" s="27">
        <v>0.20236100000000001</v>
      </c>
      <c r="L9" s="27">
        <v>0.22156000000000001</v>
      </c>
      <c r="M9" s="27">
        <v>0.185088</v>
      </c>
      <c r="N9" s="27">
        <v>0.22156999999999999</v>
      </c>
      <c r="O9" s="27">
        <v>0.16425100000000001</v>
      </c>
      <c r="P9" s="27"/>
      <c r="Q9" s="27">
        <v>0.207644</v>
      </c>
      <c r="R9" s="27">
        <v>0.203712</v>
      </c>
      <c r="S9" s="27">
        <v>0.232488</v>
      </c>
      <c r="T9" s="27">
        <v>0.24176900000000001</v>
      </c>
      <c r="U9" s="27">
        <v>0.23172300000000001</v>
      </c>
      <c r="V9" s="1"/>
      <c r="W9" s="1"/>
      <c r="X9" s="1"/>
      <c r="Y9" s="1"/>
      <c r="Z9" s="1"/>
      <c r="AA9" s="1"/>
      <c r="AE9"/>
      <c r="AF9"/>
      <c r="AG9" s="7"/>
      <c r="AL9" s="7">
        <v>832.77695693385124</v>
      </c>
      <c r="AM9" s="6">
        <v>0.66412406772452137</v>
      </c>
    </row>
    <row r="10" spans="1:42" x14ac:dyDescent="0.25">
      <c r="A10" s="6" t="s">
        <v>10</v>
      </c>
      <c r="B10" s="27">
        <v>17.967077</v>
      </c>
      <c r="C10" s="27">
        <v>17.391276999999999</v>
      </c>
      <c r="D10" s="27">
        <v>17.081413000000001</v>
      </c>
      <c r="E10" s="27">
        <v>17.205116</v>
      </c>
      <c r="F10" s="27">
        <v>17.116076</v>
      </c>
      <c r="G10" s="27">
        <v>17.209454000000001</v>
      </c>
      <c r="H10" s="27">
        <v>17.246798999999999</v>
      </c>
      <c r="I10" s="27">
        <v>17.399063000000002</v>
      </c>
      <c r="J10" s="27">
        <v>17.058546</v>
      </c>
      <c r="K10" s="27">
        <v>17.153435000000002</v>
      </c>
      <c r="L10" s="27">
        <v>17.287175999999999</v>
      </c>
      <c r="M10" s="27">
        <v>17.198184999999999</v>
      </c>
      <c r="N10" s="27">
        <v>17.216988000000001</v>
      </c>
      <c r="O10" s="27">
        <v>17.287610999999998</v>
      </c>
      <c r="P10" s="27"/>
      <c r="Q10" s="27">
        <v>17.642986000000001</v>
      </c>
      <c r="R10" s="27">
        <v>17.374769000000001</v>
      </c>
      <c r="S10" s="27">
        <v>16.958908000000001</v>
      </c>
      <c r="T10" s="27">
        <v>17.243493999999998</v>
      </c>
      <c r="U10" s="27">
        <v>17.172153000000002</v>
      </c>
      <c r="V10" s="28"/>
      <c r="W10" s="28"/>
      <c r="X10" s="1"/>
      <c r="Y10" s="1"/>
      <c r="Z10" s="1"/>
      <c r="AA10" s="1"/>
      <c r="AE10"/>
      <c r="AF10"/>
      <c r="AG10" s="7"/>
      <c r="AL10" s="7">
        <v>908.27002240578327</v>
      </c>
      <c r="AM10" s="6">
        <v>0.66493740578035943</v>
      </c>
    </row>
    <row r="11" spans="1:42" x14ac:dyDescent="0.25">
      <c r="A11" s="6" t="s">
        <v>12</v>
      </c>
      <c r="B11" s="27">
        <v>99.918239999999997</v>
      </c>
      <c r="C11" s="27">
        <v>100.55298900000001</v>
      </c>
      <c r="D11" s="27">
        <v>100.02422199999999</v>
      </c>
      <c r="E11" s="27">
        <v>100.573427</v>
      </c>
      <c r="F11" s="27">
        <v>99.831656000000009</v>
      </c>
      <c r="G11" s="27">
        <v>99.627519000000007</v>
      </c>
      <c r="H11" s="27">
        <v>99.413579999999996</v>
      </c>
      <c r="I11" s="27">
        <v>100.548042</v>
      </c>
      <c r="J11" s="27">
        <v>99.882666</v>
      </c>
      <c r="K11" s="27">
        <v>100.20588600000001</v>
      </c>
      <c r="L11" s="27">
        <v>99.669128999999998</v>
      </c>
      <c r="M11" s="27">
        <v>99.879046999999986</v>
      </c>
      <c r="N11" s="27">
        <v>99.889948000000004</v>
      </c>
      <c r="O11" s="27">
        <v>99.880918999999992</v>
      </c>
      <c r="P11" s="27"/>
      <c r="Q11" s="27">
        <v>100.04444999999998</v>
      </c>
      <c r="R11" s="27">
        <v>100.532358</v>
      </c>
      <c r="S11" s="27">
        <v>100.371576</v>
      </c>
      <c r="T11" s="27">
        <v>100.42715099999999</v>
      </c>
      <c r="U11" s="27">
        <v>99.570533999999981</v>
      </c>
      <c r="V11" s="28"/>
      <c r="W11" s="28"/>
      <c r="X11" s="1"/>
      <c r="Y11" s="1"/>
      <c r="Z11" s="1"/>
      <c r="AA11" s="1"/>
      <c r="AE11"/>
      <c r="AF11"/>
      <c r="AG11" s="7"/>
      <c r="AL11" s="7">
        <v>1060.0546769902985</v>
      </c>
      <c r="AM11" s="6">
        <v>0.66741715210899122</v>
      </c>
    </row>
    <row r="12" spans="1:42" x14ac:dyDescent="0.25">
      <c r="V12" s="28"/>
      <c r="W12" s="28"/>
      <c r="X12" s="1"/>
      <c r="Y12" s="1"/>
      <c r="Z12" s="1"/>
      <c r="AA12" s="1"/>
      <c r="AE12"/>
      <c r="AF12"/>
      <c r="AG12" s="7"/>
      <c r="AL12" s="7">
        <v>1135.7398605318922</v>
      </c>
      <c r="AM12" s="6">
        <v>0.66677452177809726</v>
      </c>
    </row>
    <row r="13" spans="1:42" x14ac:dyDescent="0.25">
      <c r="A13" s="6" t="s">
        <v>14</v>
      </c>
      <c r="B13" s="37">
        <v>4.8237133419155075E-3</v>
      </c>
      <c r="C13" s="37">
        <v>1.8775017375175095E-3</v>
      </c>
      <c r="D13" s="37">
        <v>1.6778182507168353E-3</v>
      </c>
      <c r="E13" s="37">
        <v>1.7415900098652806E-3</v>
      </c>
      <c r="F13" s="37">
        <v>1.648221137375323E-3</v>
      </c>
      <c r="G13" s="37">
        <v>1.5614572294133128E-3</v>
      </c>
      <c r="H13" s="37">
        <v>1.8738017819525412E-3</v>
      </c>
      <c r="I13" s="37">
        <v>1.7809483057368409E-3</v>
      </c>
      <c r="J13" s="37">
        <v>1.9620069313897449E-3</v>
      </c>
      <c r="K13" s="37">
        <v>1.699500190352417E-3</v>
      </c>
      <c r="L13" s="37">
        <v>1.5677961388878858E-3</v>
      </c>
      <c r="M13" s="37">
        <v>1.8492395036965959E-3</v>
      </c>
      <c r="N13" s="37">
        <v>1.5666561398767699E-3</v>
      </c>
      <c r="O13" s="37">
        <v>1.8646748972170424E-3</v>
      </c>
      <c r="P13" s="36"/>
      <c r="Q13" s="37">
        <v>2.349059603693682E-3</v>
      </c>
      <c r="R13" s="37">
        <v>2.3861181524845003E-3</v>
      </c>
      <c r="S13" s="37">
        <v>2.0861288925074421E-3</v>
      </c>
      <c r="T13" s="37">
        <v>1.4073833680157916E-3</v>
      </c>
      <c r="U13" s="37">
        <v>2.5549908385512146E-3</v>
      </c>
      <c r="V13" s="3"/>
      <c r="W13" s="3"/>
      <c r="X13" s="3"/>
      <c r="Y13" s="3"/>
      <c r="Z13" s="3"/>
      <c r="AA13" s="3"/>
      <c r="AE13"/>
      <c r="AF13"/>
      <c r="AG13" s="7"/>
      <c r="AL13" s="7">
        <v>1211.5906536454479</v>
      </c>
      <c r="AM13" s="6">
        <v>0.66867731556677812</v>
      </c>
      <c r="AN13" s="26" t="e">
        <f>AVERAGE(AH4:AH13)</f>
        <v>#DIV/0!</v>
      </c>
    </row>
    <row r="14" spans="1:42" x14ac:dyDescent="0.25">
      <c r="A14" s="6" t="s">
        <v>15</v>
      </c>
      <c r="B14" s="37">
        <v>4.0878296805160613E-3</v>
      </c>
      <c r="C14" s="37">
        <v>2.7664281893750738E-3</v>
      </c>
      <c r="D14" s="37">
        <v>4.1676149294213472E-3</v>
      </c>
      <c r="E14" s="37">
        <v>1.6064039937405319E-3</v>
      </c>
      <c r="F14" s="37">
        <v>3.5893194725551917E-3</v>
      </c>
      <c r="G14" s="37">
        <v>1.2236556472703037E-3</v>
      </c>
      <c r="H14" s="37">
        <v>2.8063507996410743E-3</v>
      </c>
      <c r="I14" s="37">
        <v>1.9963758847420625E-3</v>
      </c>
      <c r="J14" s="37">
        <v>3.5889194999163183E-3</v>
      </c>
      <c r="K14" s="37">
        <v>4.1664041613908246E-3</v>
      </c>
      <c r="L14" s="37">
        <v>2.6007151584631879E-3</v>
      </c>
      <c r="M14" s="37">
        <v>4.3733946951305383E-3</v>
      </c>
      <c r="N14" s="37">
        <v>3.9729633401328719E-3</v>
      </c>
      <c r="O14" s="37">
        <v>1.603508105046076E-3</v>
      </c>
      <c r="P14" s="36"/>
      <c r="Q14" s="37">
        <v>3.3298561141922724E-3</v>
      </c>
      <c r="R14" s="37">
        <v>2.7580757389908928E-3</v>
      </c>
      <c r="S14" s="37">
        <v>1.8011088112380958E-3</v>
      </c>
      <c r="T14" s="37">
        <v>3.9423943914665589E-3</v>
      </c>
      <c r="U14" s="37">
        <v>2.9736505702726468E-3</v>
      </c>
      <c r="V14" s="3"/>
      <c r="W14" s="3"/>
      <c r="X14" s="3"/>
      <c r="Y14" s="3"/>
      <c r="Z14" s="3"/>
      <c r="AA14" s="3"/>
      <c r="AE14"/>
      <c r="AF14"/>
      <c r="AG14" s="1"/>
      <c r="AL14" s="1"/>
      <c r="AN14" s="26" t="e">
        <f>STDEV(AH4:AH13)</f>
        <v>#DIV/0!</v>
      </c>
    </row>
    <row r="15" spans="1:42" x14ac:dyDescent="0.25">
      <c r="A15" s="6" t="s">
        <v>16</v>
      </c>
      <c r="B15" s="37">
        <v>1.4700208983267162</v>
      </c>
      <c r="C15" s="37">
        <v>1.3802093199934242</v>
      </c>
      <c r="D15" s="37">
        <v>1.373311207996176</v>
      </c>
      <c r="E15" s="37">
        <v>1.3587324665517555</v>
      </c>
      <c r="F15" s="37">
        <v>1.3587532568059388</v>
      </c>
      <c r="G15" s="37">
        <v>1.358271152126274</v>
      </c>
      <c r="H15" s="37">
        <v>1.3598344778419043</v>
      </c>
      <c r="I15" s="37">
        <v>1.3524636943671571</v>
      </c>
      <c r="J15" s="37">
        <v>1.3546364740273258</v>
      </c>
      <c r="K15" s="37">
        <v>1.3519472551690277</v>
      </c>
      <c r="L15" s="37">
        <v>1.357773567331751</v>
      </c>
      <c r="M15" s="37">
        <v>1.3492171164958946</v>
      </c>
      <c r="N15" s="37">
        <v>1.3619668526375579</v>
      </c>
      <c r="O15" s="37">
        <v>1.3720605499108096</v>
      </c>
      <c r="P15" s="36"/>
      <c r="Q15" s="37">
        <v>1.4376098953809493</v>
      </c>
      <c r="R15" s="37">
        <v>1.401644174102668</v>
      </c>
      <c r="S15" s="37">
        <v>1.389183969421047</v>
      </c>
      <c r="T15" s="37">
        <v>1.3970251611102955</v>
      </c>
      <c r="U15" s="37">
        <v>1.4251446230364158</v>
      </c>
      <c r="V15" s="3"/>
      <c r="W15" s="3"/>
      <c r="X15" s="3"/>
      <c r="Y15" s="3"/>
      <c r="Z15" s="3"/>
      <c r="AA15" s="3"/>
      <c r="AE15"/>
      <c r="AF15"/>
      <c r="AG15" s="1"/>
      <c r="AL15" s="1">
        <v>0</v>
      </c>
      <c r="AM15" s="6">
        <v>0.68630467088188607</v>
      </c>
      <c r="AP15" s="26" t="e">
        <f>AVERAGE(AH2,AH15)</f>
        <v>#DIV/0!</v>
      </c>
    </row>
    <row r="16" spans="1:42" x14ac:dyDescent="0.25">
      <c r="A16" s="6" t="s">
        <v>17</v>
      </c>
      <c r="B16" s="37">
        <v>0.45649295878339524</v>
      </c>
      <c r="C16" s="37">
        <v>0.54526500254220756</v>
      </c>
      <c r="D16" s="37">
        <v>0.55300025472801184</v>
      </c>
      <c r="E16" s="37">
        <v>0.56594868772940132</v>
      </c>
      <c r="F16" s="37">
        <v>0.56226049140545353</v>
      </c>
      <c r="G16" s="37">
        <v>0.56062679852828212</v>
      </c>
      <c r="H16" s="37">
        <v>0.55525709947761959</v>
      </c>
      <c r="I16" s="37">
        <v>0.56304861198192757</v>
      </c>
      <c r="J16" s="37">
        <v>0.56839253701492076</v>
      </c>
      <c r="K16" s="37">
        <v>0.56888634674250715</v>
      </c>
      <c r="L16" s="37">
        <v>0.55733996217500503</v>
      </c>
      <c r="M16" s="37">
        <v>0.56975516049184449</v>
      </c>
      <c r="N16" s="37">
        <v>0.55669022630630816</v>
      </c>
      <c r="O16" s="37">
        <v>0.55058486565286591</v>
      </c>
      <c r="P16" s="36"/>
      <c r="Q16" s="37">
        <v>0.50082070747839902</v>
      </c>
      <c r="R16" s="37">
        <v>0.5314035807620543</v>
      </c>
      <c r="S16" s="37">
        <v>0.53893656966227144</v>
      </c>
      <c r="T16" s="37">
        <v>0.52828833338526493</v>
      </c>
      <c r="U16" s="37">
        <v>0.4959750980846509</v>
      </c>
      <c r="V16" s="3"/>
      <c r="W16" s="3"/>
      <c r="X16" s="3"/>
      <c r="Y16" s="3"/>
      <c r="Z16" s="3"/>
      <c r="AA16" s="3"/>
      <c r="AE16"/>
      <c r="AF16"/>
      <c r="AG16" s="1"/>
      <c r="AL16" s="1">
        <v>75.467669932230919</v>
      </c>
      <c r="AM16" s="6">
        <v>0.67351602077165951</v>
      </c>
      <c r="AP16" s="26" t="e">
        <f>STDEV(AH15,AH2)</f>
        <v>#DIV/0!</v>
      </c>
    </row>
    <row r="17" spans="1:39" x14ac:dyDescent="0.25">
      <c r="A17" s="6" t="s">
        <v>18</v>
      </c>
      <c r="B17" s="37">
        <v>5.5663056845025594E-2</v>
      </c>
      <c r="C17" s="37">
        <v>6.5237817610581672E-2</v>
      </c>
      <c r="D17" s="37">
        <v>6.1997670915536318E-2</v>
      </c>
      <c r="E17" s="37">
        <v>6.8622857711631902E-2</v>
      </c>
      <c r="F17" s="37">
        <v>6.8511170568747559E-2</v>
      </c>
      <c r="G17" s="37">
        <v>7.5531823592076108E-2</v>
      </c>
      <c r="H17" s="37">
        <v>7.5548117517287849E-2</v>
      </c>
      <c r="I17" s="37">
        <v>7.6933045269957034E-2</v>
      </c>
      <c r="J17" s="37">
        <v>6.5869136095141556E-2</v>
      </c>
      <c r="K17" s="37">
        <v>6.7434589384978594E-2</v>
      </c>
      <c r="L17" s="37">
        <v>7.6549447898543121E-2</v>
      </c>
      <c r="M17" s="37">
        <v>6.8582454614606547E-2</v>
      </c>
      <c r="N17" s="37">
        <v>7.0263682096114444E-2</v>
      </c>
      <c r="O17" s="37">
        <v>7.0418218431797186E-2</v>
      </c>
      <c r="P17" s="36"/>
      <c r="Q17" s="37">
        <v>5.0211565704879391E-2</v>
      </c>
      <c r="R17" s="37">
        <v>5.6663857352327263E-2</v>
      </c>
      <c r="S17" s="37">
        <v>6.4104985509190193E-2</v>
      </c>
      <c r="T17" s="37">
        <v>6.3986949985474162E-2</v>
      </c>
      <c r="U17" s="37">
        <v>6.7822996061286389E-2</v>
      </c>
      <c r="V17" s="3"/>
      <c r="W17" s="3"/>
      <c r="X17" s="3"/>
      <c r="Y17" s="3"/>
      <c r="Z17" s="3"/>
      <c r="AA17" s="3"/>
      <c r="AE17"/>
      <c r="AF17"/>
      <c r="AG17" s="1"/>
      <c r="AL17" s="1">
        <v>151.2754197151676</v>
      </c>
      <c r="AM17" s="6">
        <v>0.65779966624714836</v>
      </c>
    </row>
    <row r="18" spans="1:39" x14ac:dyDescent="0.25">
      <c r="A18" s="6" t="s">
        <v>19</v>
      </c>
      <c r="B18" s="37">
        <v>0.27488177654351625</v>
      </c>
      <c r="C18" s="37">
        <v>0.28647601815636592</v>
      </c>
      <c r="D18" s="37">
        <v>0.29416974564298443</v>
      </c>
      <c r="E18" s="37">
        <v>0.28892339487612878</v>
      </c>
      <c r="F18" s="37">
        <v>0.28940209193808442</v>
      </c>
      <c r="G18" s="37">
        <v>0.28241261011290414</v>
      </c>
      <c r="H18" s="37">
        <v>0.28235345912459764</v>
      </c>
      <c r="I18" s="37">
        <v>0.28173271811677636</v>
      </c>
      <c r="J18" s="37">
        <v>0.29260978552376632</v>
      </c>
      <c r="K18" s="37">
        <v>0.29059256432105268</v>
      </c>
      <c r="L18" s="37">
        <v>0.28084114740057159</v>
      </c>
      <c r="M18" s="37">
        <v>0.28742639854857405</v>
      </c>
      <c r="N18" s="37">
        <v>0.2864821102369724</v>
      </c>
      <c r="O18" s="37">
        <v>0.28410499704257469</v>
      </c>
      <c r="P18" s="36"/>
      <c r="Q18" s="37">
        <v>0.27950320381713822</v>
      </c>
      <c r="R18" s="37">
        <v>0.28845104879763134</v>
      </c>
      <c r="S18" s="37">
        <v>0.29949935389275928</v>
      </c>
      <c r="T18" s="37">
        <v>0.29145727808484673</v>
      </c>
      <c r="U18" s="37">
        <v>0.29188082955569072</v>
      </c>
      <c r="V18" s="3"/>
      <c r="W18" s="3"/>
      <c r="X18" s="3"/>
      <c r="Y18" s="3"/>
      <c r="Z18" s="3"/>
      <c r="AA18" s="3"/>
      <c r="AE18"/>
      <c r="AF18"/>
      <c r="AG18" s="1"/>
      <c r="AL18" s="1">
        <v>226.90554997399229</v>
      </c>
      <c r="AM18" s="6">
        <v>0.66583997633192016</v>
      </c>
    </row>
    <row r="19" spans="1:39" x14ac:dyDescent="0.25">
      <c r="A19" s="6" t="s">
        <v>20</v>
      </c>
      <c r="B19" s="37">
        <v>3.6983330774784068E-3</v>
      </c>
      <c r="C19" s="37">
        <v>3.8165733256997499E-3</v>
      </c>
      <c r="D19" s="37">
        <v>4.5735395397780102E-3</v>
      </c>
      <c r="E19" s="37">
        <v>4.9779117350501681E-3</v>
      </c>
      <c r="F19" s="37">
        <v>4.9973398769875416E-3</v>
      </c>
      <c r="G19" s="37">
        <v>4.8834070759354257E-3</v>
      </c>
      <c r="H19" s="37">
        <v>4.283552611289404E-3</v>
      </c>
      <c r="I19" s="37">
        <v>4.9355208397492238E-3</v>
      </c>
      <c r="J19" s="37">
        <v>4.1244120453326717E-3</v>
      </c>
      <c r="K19" s="37">
        <v>4.7623761355163122E-3</v>
      </c>
      <c r="L19" s="37">
        <v>5.2291170468190548E-3</v>
      </c>
      <c r="M19" s="37">
        <v>4.3684880665165139E-3</v>
      </c>
      <c r="N19" s="37">
        <v>5.2195207779423729E-3</v>
      </c>
      <c r="O19" s="37">
        <v>3.862427431683157E-3</v>
      </c>
      <c r="P19" s="36"/>
      <c r="Q19" s="37">
        <v>4.8236056457535313E-3</v>
      </c>
      <c r="R19" s="37">
        <v>4.7426878356094963E-3</v>
      </c>
      <c r="S19" s="37">
        <v>5.4440502922264138E-3</v>
      </c>
      <c r="T19" s="37">
        <v>5.6420817828098163E-3</v>
      </c>
      <c r="U19" s="37">
        <v>5.4298585816997952E-3</v>
      </c>
      <c r="V19" s="3"/>
      <c r="W19" s="3"/>
      <c r="X19" s="3"/>
      <c r="Y19" s="3"/>
      <c r="Z19" s="3"/>
      <c r="AA19" s="3"/>
      <c r="AE19"/>
      <c r="AF19"/>
      <c r="AG19" s="1"/>
      <c r="AL19" s="1">
        <v>302.61995543750805</v>
      </c>
      <c r="AM19" s="6">
        <v>0.6631739957664412</v>
      </c>
    </row>
    <row r="20" spans="1:39" x14ac:dyDescent="0.25">
      <c r="A20" s="6" t="s">
        <v>21</v>
      </c>
      <c r="B20" s="37">
        <v>0.73033143340143647</v>
      </c>
      <c r="C20" s="37">
        <v>0.71435133844482857</v>
      </c>
      <c r="D20" s="37">
        <v>0.70710214799737492</v>
      </c>
      <c r="E20" s="37">
        <v>0.709446687392426</v>
      </c>
      <c r="F20" s="37">
        <v>0.71083810879485732</v>
      </c>
      <c r="G20" s="37">
        <v>0.71548909568784458</v>
      </c>
      <c r="H20" s="37">
        <v>0.71804314084570808</v>
      </c>
      <c r="I20" s="37">
        <v>0.71710908523395389</v>
      </c>
      <c r="J20" s="37">
        <v>0.70881672886220704</v>
      </c>
      <c r="K20" s="37">
        <v>0.71051096389517399</v>
      </c>
      <c r="L20" s="37">
        <v>0.71809824684995882</v>
      </c>
      <c r="M20" s="37">
        <v>0.71442774758373695</v>
      </c>
      <c r="N20" s="37">
        <v>0.71383798846509494</v>
      </c>
      <c r="O20" s="37">
        <v>0.71550075852800632</v>
      </c>
      <c r="P20" s="36"/>
      <c r="Q20" s="37">
        <v>0.72135210625499446</v>
      </c>
      <c r="R20" s="37">
        <v>0.71195045725823403</v>
      </c>
      <c r="S20" s="37">
        <v>0.69894383351876022</v>
      </c>
      <c r="T20" s="37">
        <v>0.7082504178918263</v>
      </c>
      <c r="U20" s="37">
        <v>0.70821795327143244</v>
      </c>
      <c r="V20" s="3"/>
      <c r="W20" s="3"/>
      <c r="X20" s="3"/>
      <c r="Y20" s="3"/>
      <c r="Z20" s="3"/>
      <c r="AA20" s="3"/>
    </row>
    <row r="21" spans="1:39" x14ac:dyDescent="0.25">
      <c r="A21" s="6" t="s">
        <v>23</v>
      </c>
      <c r="B21" s="38">
        <v>3</v>
      </c>
      <c r="C21" s="38">
        <v>3.0000000000000009</v>
      </c>
      <c r="D21" s="38">
        <v>2.9999999999999991</v>
      </c>
      <c r="E21" s="38">
        <v>2.9999999999999996</v>
      </c>
      <c r="F21" s="38">
        <v>3</v>
      </c>
      <c r="G21" s="38">
        <v>3</v>
      </c>
      <c r="H21" s="38">
        <v>3.0000000000000004</v>
      </c>
      <c r="I21" s="38">
        <v>3</v>
      </c>
      <c r="J21" s="38">
        <v>3</v>
      </c>
      <c r="K21" s="38">
        <v>3</v>
      </c>
      <c r="L21" s="38">
        <v>3</v>
      </c>
      <c r="M21" s="38">
        <v>3</v>
      </c>
      <c r="N21" s="38">
        <v>3</v>
      </c>
      <c r="O21" s="38">
        <v>3</v>
      </c>
      <c r="P21" s="38"/>
      <c r="Q21" s="38">
        <v>3</v>
      </c>
      <c r="R21" s="38">
        <v>3</v>
      </c>
      <c r="S21" s="38">
        <v>3</v>
      </c>
      <c r="T21" s="38">
        <v>3</v>
      </c>
      <c r="U21" s="38">
        <v>3</v>
      </c>
      <c r="V21" s="3"/>
      <c r="W21" s="3"/>
      <c r="X21" s="3"/>
      <c r="Y21" s="3"/>
      <c r="Z21" s="3"/>
      <c r="AA21" s="3"/>
    </row>
    <row r="22" spans="1:39" x14ac:dyDescent="0.25">
      <c r="A22" s="6" t="s">
        <v>24</v>
      </c>
      <c r="B22" s="38">
        <v>4</v>
      </c>
      <c r="C22" s="38">
        <v>4</v>
      </c>
      <c r="D22" s="38">
        <v>3.9999999999999991</v>
      </c>
      <c r="E22" s="38">
        <v>4</v>
      </c>
      <c r="F22" s="38">
        <v>4.0000000000000009</v>
      </c>
      <c r="G22" s="38">
        <v>3.9999999999999996</v>
      </c>
      <c r="H22" s="38">
        <v>4</v>
      </c>
      <c r="I22" s="38">
        <v>3.9999999999999996</v>
      </c>
      <c r="J22" s="38">
        <v>4</v>
      </c>
      <c r="K22" s="38">
        <v>3.9999999999999996</v>
      </c>
      <c r="L22" s="38">
        <v>4</v>
      </c>
      <c r="M22" s="38">
        <v>4</v>
      </c>
      <c r="N22" s="38">
        <v>4</v>
      </c>
      <c r="O22" s="38">
        <v>3.9999999999999996</v>
      </c>
      <c r="P22" s="38"/>
      <c r="Q22" s="38">
        <v>4</v>
      </c>
      <c r="R22" s="38">
        <v>4</v>
      </c>
      <c r="S22" s="38">
        <v>4</v>
      </c>
      <c r="T22" s="38">
        <v>3.9999999999999991</v>
      </c>
      <c r="U22" s="38">
        <v>4</v>
      </c>
      <c r="V22" s="3"/>
      <c r="W22" s="3"/>
      <c r="X22" s="3"/>
      <c r="Y22" s="3"/>
      <c r="Z22" s="3"/>
      <c r="AA22" s="3"/>
    </row>
    <row r="23" spans="1:39" x14ac:dyDescent="0.25">
      <c r="V23" s="28"/>
      <c r="W23" s="3"/>
      <c r="X23" s="1"/>
      <c r="Y23" s="1"/>
      <c r="Z23" s="1"/>
      <c r="AA23" s="1"/>
    </row>
    <row r="24" spans="1:39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6"/>
      <c r="R24" s="26"/>
      <c r="S24" s="26"/>
      <c r="T24" s="26"/>
      <c r="U24" s="26"/>
      <c r="V24" s="3"/>
      <c r="W24" s="3"/>
      <c r="X24" s="3"/>
      <c r="Y24" s="3"/>
      <c r="Z24" s="3"/>
      <c r="AA24" s="3"/>
    </row>
    <row r="32" spans="1:39" x14ac:dyDescent="0.25">
      <c r="P32" s="27"/>
      <c r="Q32" s="27"/>
      <c r="R32" s="27"/>
      <c r="S32" s="27"/>
      <c r="T32" s="27"/>
      <c r="U32" s="27"/>
    </row>
    <row r="33" spans="16:21" x14ac:dyDescent="0.25">
      <c r="P33" s="27"/>
      <c r="Q33" s="27"/>
      <c r="R33" s="27"/>
      <c r="S33" s="27"/>
      <c r="T33" s="27"/>
      <c r="U33" s="27"/>
    </row>
    <row r="34" spans="16:21" x14ac:dyDescent="0.25">
      <c r="P34" s="27"/>
      <c r="Q34" s="27"/>
      <c r="R34" s="27"/>
      <c r="S34" s="27"/>
      <c r="T34" s="27"/>
      <c r="U34" s="27"/>
    </row>
    <row r="35" spans="16:21" x14ac:dyDescent="0.25">
      <c r="P35" s="27"/>
      <c r="Q35" s="27"/>
      <c r="R35" s="27"/>
      <c r="S35" s="27"/>
      <c r="T35" s="27"/>
      <c r="U35" s="27"/>
    </row>
    <row r="36" spans="16:21" x14ac:dyDescent="0.25">
      <c r="P36" s="27"/>
      <c r="Q36" s="27"/>
      <c r="R36" s="27"/>
      <c r="S36" s="27"/>
      <c r="T36" s="27"/>
      <c r="U36" s="27"/>
    </row>
    <row r="37" spans="16:21" x14ac:dyDescent="0.25">
      <c r="P37" s="27"/>
      <c r="Q37" s="27"/>
      <c r="R37" s="27"/>
      <c r="S37" s="27"/>
      <c r="T37" s="27"/>
      <c r="U37" s="27"/>
    </row>
    <row r="38" spans="16:21" x14ac:dyDescent="0.25">
      <c r="P38" s="27"/>
      <c r="Q38" s="27"/>
      <c r="R38" s="27"/>
      <c r="S38" s="27"/>
      <c r="T38" s="27"/>
      <c r="U38" s="27"/>
    </row>
    <row r="39" spans="16:21" x14ac:dyDescent="0.25">
      <c r="P39" s="27"/>
      <c r="Q39" s="27"/>
      <c r="R39" s="27"/>
      <c r="S39" s="27"/>
      <c r="T39" s="27"/>
      <c r="U39" s="27"/>
    </row>
    <row r="40" spans="16:21" x14ac:dyDescent="0.25">
      <c r="P40" s="27"/>
      <c r="Q40" s="27"/>
      <c r="R40" s="27"/>
      <c r="S40" s="27"/>
      <c r="T40" s="27"/>
      <c r="U40" s="27"/>
    </row>
    <row r="41" spans="16:21" x14ac:dyDescent="0.25">
      <c r="P41" s="27"/>
      <c r="Q41" s="27"/>
      <c r="R41" s="27"/>
      <c r="S41" s="27"/>
      <c r="T41" s="27"/>
      <c r="U41" s="27"/>
    </row>
    <row r="43" spans="16:21" x14ac:dyDescent="0.25">
      <c r="P43" s="26"/>
      <c r="Q43" s="26"/>
      <c r="R43" s="26"/>
      <c r="S43" s="26"/>
      <c r="T43" s="26"/>
      <c r="U43" s="26"/>
    </row>
    <row r="44" spans="16:21" x14ac:dyDescent="0.25">
      <c r="P44" s="26"/>
      <c r="Q44" s="26"/>
      <c r="R44" s="26"/>
      <c r="S44" s="26"/>
      <c r="T44" s="26"/>
      <c r="U44" s="26"/>
    </row>
    <row r="45" spans="16:21" x14ac:dyDescent="0.25">
      <c r="P45" s="26"/>
      <c r="Q45" s="26"/>
      <c r="R45" s="26"/>
      <c r="S45" s="26"/>
      <c r="T45" s="26"/>
      <c r="U45" s="26"/>
    </row>
    <row r="46" spans="16:21" x14ac:dyDescent="0.25">
      <c r="P46" s="26"/>
      <c r="Q46" s="26"/>
      <c r="R46" s="26"/>
      <c r="S46" s="26"/>
      <c r="T46" s="26"/>
      <c r="U46" s="26"/>
    </row>
    <row r="47" spans="16:21" x14ac:dyDescent="0.25">
      <c r="P47" s="26"/>
      <c r="Q47" s="26"/>
      <c r="R47" s="26"/>
      <c r="S47" s="26"/>
      <c r="T47" s="26"/>
      <c r="U47" s="26"/>
    </row>
    <row r="48" spans="16:21" x14ac:dyDescent="0.25">
      <c r="P48" s="26"/>
      <c r="Q48" s="26"/>
      <c r="R48" s="26"/>
      <c r="S48" s="26"/>
      <c r="T48" s="26"/>
      <c r="U48" s="26"/>
    </row>
    <row r="49" spans="16:21" x14ac:dyDescent="0.25">
      <c r="P49" s="26"/>
      <c r="Q49" s="26"/>
      <c r="R49" s="26"/>
      <c r="S49" s="26"/>
      <c r="T49" s="26"/>
      <c r="U49" s="26"/>
    </row>
    <row r="50" spans="16:21" x14ac:dyDescent="0.25">
      <c r="P50" s="26"/>
      <c r="Q50" s="26"/>
      <c r="R50" s="26"/>
      <c r="S50" s="26"/>
      <c r="T50" s="26"/>
      <c r="U5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3" zoomScaleNormal="93" workbookViewId="0">
      <selection activeCell="K31" sqref="K31"/>
    </sheetView>
  </sheetViews>
  <sheetFormatPr defaultRowHeight="15" x14ac:dyDescent="0.25"/>
  <sheetData>
    <row r="1" spans="1:30" x14ac:dyDescent="0.25">
      <c r="A1" t="s">
        <v>0</v>
      </c>
      <c r="B1">
        <v>71</v>
      </c>
      <c r="C1">
        <v>72</v>
      </c>
      <c r="D1">
        <v>73</v>
      </c>
      <c r="E1">
        <v>74</v>
      </c>
      <c r="F1">
        <v>75</v>
      </c>
      <c r="G1">
        <v>76</v>
      </c>
      <c r="I1">
        <v>127</v>
      </c>
      <c r="J1">
        <v>128</v>
      </c>
      <c r="K1">
        <v>129</v>
      </c>
      <c r="L1">
        <v>130</v>
      </c>
      <c r="M1">
        <v>131</v>
      </c>
      <c r="N1">
        <v>132</v>
      </c>
      <c r="P1">
        <v>133</v>
      </c>
      <c r="Q1">
        <v>134</v>
      </c>
      <c r="R1">
        <v>135</v>
      </c>
      <c r="S1">
        <v>136</v>
      </c>
      <c r="T1">
        <v>137</v>
      </c>
      <c r="U1">
        <v>139</v>
      </c>
      <c r="V1">
        <v>140</v>
      </c>
    </row>
    <row r="2" spans="1:30" x14ac:dyDescent="0.25">
      <c r="A2" t="s">
        <v>1</v>
      </c>
      <c r="B2" s="3">
        <v>23.325299999999999</v>
      </c>
      <c r="C2" s="3">
        <v>23.276399999999999</v>
      </c>
      <c r="D2" s="3">
        <v>23.227599999999999</v>
      </c>
      <c r="E2" s="3">
        <v>23.178498999999999</v>
      </c>
      <c r="F2" s="3">
        <v>23.129801</v>
      </c>
      <c r="G2" s="3">
        <v>23.0807</v>
      </c>
      <c r="H2" s="3"/>
      <c r="I2" s="3">
        <v>16.720400000000001</v>
      </c>
      <c r="J2" s="3">
        <v>16.697099999999999</v>
      </c>
      <c r="K2" s="3">
        <v>16.6738</v>
      </c>
      <c r="L2" s="3">
        <v>16.650499</v>
      </c>
      <c r="M2" s="3">
        <v>16.627199000000001</v>
      </c>
      <c r="N2" s="3">
        <v>16.6038</v>
      </c>
      <c r="O2" s="3"/>
      <c r="P2" s="3">
        <v>31.002199000000001</v>
      </c>
      <c r="Q2" s="3">
        <v>31.045400999999998</v>
      </c>
      <c r="R2" s="3">
        <v>31.0886</v>
      </c>
      <c r="S2" s="3">
        <v>31.131799999999998</v>
      </c>
      <c r="T2" s="3">
        <v>31.1751</v>
      </c>
      <c r="U2" s="3">
        <v>31.261399999999998</v>
      </c>
      <c r="V2" s="3">
        <v>31.304600000000001</v>
      </c>
      <c r="AD2" s="7"/>
    </row>
    <row r="3" spans="1:30" x14ac:dyDescent="0.25">
      <c r="A3" t="s">
        <v>2</v>
      </c>
      <c r="B3" s="3">
        <v>88.542502999999996</v>
      </c>
      <c r="C3" s="3">
        <v>88.477997000000002</v>
      </c>
      <c r="D3" s="3">
        <v>88.414000999999999</v>
      </c>
      <c r="E3" s="3">
        <v>88.349898999999994</v>
      </c>
      <c r="F3" s="3">
        <v>88.285697999999996</v>
      </c>
      <c r="G3" s="3">
        <v>88.221396999999996</v>
      </c>
      <c r="H3" s="3"/>
      <c r="I3" s="3">
        <v>87.736603000000002</v>
      </c>
      <c r="J3" s="3">
        <v>87.759597999999997</v>
      </c>
      <c r="K3" s="3">
        <v>87.782798999999997</v>
      </c>
      <c r="L3" s="3">
        <v>87.805901000000006</v>
      </c>
      <c r="M3" s="3">
        <v>87.829102000000006</v>
      </c>
      <c r="N3" s="3">
        <v>87.852303000000006</v>
      </c>
      <c r="O3" s="3"/>
      <c r="P3" s="3">
        <v>93.785797000000002</v>
      </c>
      <c r="Q3" s="3">
        <v>93.737701000000001</v>
      </c>
      <c r="R3" s="3">
        <v>93.689400000000006</v>
      </c>
      <c r="S3" s="3">
        <v>93.640998999999994</v>
      </c>
      <c r="T3" s="3">
        <v>93.592697000000001</v>
      </c>
      <c r="U3" s="3">
        <v>93.496002000000004</v>
      </c>
      <c r="V3" s="3">
        <v>93.447700999999995</v>
      </c>
      <c r="AD3" s="7"/>
    </row>
    <row r="4" spans="1:30" x14ac:dyDescent="0.25">
      <c r="A4" t="s">
        <v>3</v>
      </c>
      <c r="B4" s="1">
        <v>50.735714000000002</v>
      </c>
      <c r="C4" s="1">
        <v>50.952908000000001</v>
      </c>
      <c r="D4" s="1">
        <v>50.189498999999998</v>
      </c>
      <c r="E4" s="1">
        <v>50.443973999999997</v>
      </c>
      <c r="F4" s="1">
        <v>50.492184000000002</v>
      </c>
      <c r="G4" s="1">
        <v>51.513190999999999</v>
      </c>
      <c r="H4" s="1"/>
      <c r="I4" s="1">
        <v>52.368084000000003</v>
      </c>
      <c r="J4" s="1">
        <v>51.626658999999997</v>
      </c>
      <c r="K4" s="1">
        <v>51.845585</v>
      </c>
      <c r="L4" s="1">
        <v>52.231071</v>
      </c>
      <c r="M4" s="1">
        <v>51.902138000000001</v>
      </c>
      <c r="N4" s="1">
        <v>52.579075000000003</v>
      </c>
      <c r="O4" s="1"/>
      <c r="P4" s="1">
        <v>51.962440000000001</v>
      </c>
      <c r="Q4" s="1">
        <v>51.253956000000002</v>
      </c>
      <c r="R4" s="1">
        <v>51.595112</v>
      </c>
      <c r="S4" s="1">
        <v>51.427689000000001</v>
      </c>
      <c r="T4" s="1">
        <v>51.140869000000002</v>
      </c>
      <c r="U4" s="1">
        <v>52.506614999999996</v>
      </c>
      <c r="V4" s="1">
        <v>52.022987000000001</v>
      </c>
      <c r="W4" s="28"/>
      <c r="X4" s="28"/>
      <c r="AD4" s="7"/>
    </row>
    <row r="5" spans="1:30" x14ac:dyDescent="0.25">
      <c r="A5" t="s">
        <v>4</v>
      </c>
      <c r="B5" s="1">
        <v>0.15220800000000001</v>
      </c>
      <c r="C5" s="1">
        <v>0.16270299999999999</v>
      </c>
      <c r="D5" s="1">
        <v>0.14170099999999999</v>
      </c>
      <c r="E5" s="1">
        <v>0.22706000000000001</v>
      </c>
      <c r="F5" s="1">
        <v>0.22728400000000001</v>
      </c>
      <c r="G5" s="1">
        <v>0.21681800000000001</v>
      </c>
      <c r="H5" s="1"/>
      <c r="I5" s="1">
        <v>0.186194</v>
      </c>
      <c r="J5" s="1">
        <v>0.20724899999999999</v>
      </c>
      <c r="K5" s="1">
        <v>8.9344999999999994E-2</v>
      </c>
      <c r="L5" s="1">
        <v>0.35796</v>
      </c>
      <c r="M5" s="1">
        <v>0.11078300000000001</v>
      </c>
      <c r="N5" s="1">
        <v>0.19717499999999999</v>
      </c>
      <c r="O5" s="1"/>
      <c r="P5" s="1">
        <v>0.26172899999999999</v>
      </c>
      <c r="Q5" s="1">
        <v>0.19635900000000001</v>
      </c>
      <c r="R5" s="1">
        <v>4.6525999999999998E-2</v>
      </c>
      <c r="S5" s="1">
        <v>0.26162200000000002</v>
      </c>
      <c r="T5" s="1">
        <v>0.18639800000000001</v>
      </c>
      <c r="U5" s="1">
        <v>0.132523</v>
      </c>
      <c r="V5" s="1">
        <v>0.26154500000000003</v>
      </c>
      <c r="W5" s="1"/>
      <c r="X5" s="1"/>
      <c r="AD5" s="7"/>
    </row>
    <row r="6" spans="1:30" x14ac:dyDescent="0.25">
      <c r="A6" t="s">
        <v>5</v>
      </c>
      <c r="B6" s="1">
        <v>3.2894939999999999</v>
      </c>
      <c r="C6" s="1">
        <v>3.4760019999999998</v>
      </c>
      <c r="D6" s="1">
        <v>3.8373750000000002</v>
      </c>
      <c r="E6" s="1">
        <v>3.4405139999999999</v>
      </c>
      <c r="F6" s="1">
        <v>3.2931979999999998</v>
      </c>
      <c r="G6" s="1">
        <v>2.552038</v>
      </c>
      <c r="H6" s="1"/>
      <c r="I6" s="1">
        <v>2.6246230000000002</v>
      </c>
      <c r="J6" s="1">
        <v>3.0783079999999998</v>
      </c>
      <c r="K6" s="1">
        <v>3.2351160000000001</v>
      </c>
      <c r="L6" s="1">
        <v>3.2223890000000002</v>
      </c>
      <c r="M6" s="1">
        <v>3.012238</v>
      </c>
      <c r="N6" s="1">
        <v>2.3582879999999999</v>
      </c>
      <c r="O6" s="1"/>
      <c r="P6" s="1">
        <v>3.3780830000000002</v>
      </c>
      <c r="Q6" s="1">
        <v>3.5993390000000001</v>
      </c>
      <c r="R6" s="1">
        <v>3.708545</v>
      </c>
      <c r="S6" s="1">
        <v>3.6840839999999999</v>
      </c>
      <c r="T6" s="1">
        <v>4.1199890000000003</v>
      </c>
      <c r="U6" s="1">
        <v>2.5150570000000001</v>
      </c>
      <c r="V6" s="1">
        <v>3.063768</v>
      </c>
      <c r="W6" s="1"/>
      <c r="X6" s="1"/>
      <c r="AD6" s="7"/>
    </row>
    <row r="7" spans="1:30" x14ac:dyDescent="0.25">
      <c r="A7" t="s">
        <v>6</v>
      </c>
      <c r="B7" s="1">
        <v>0.77739499999999995</v>
      </c>
      <c r="C7" s="1">
        <v>0.90694600000000003</v>
      </c>
      <c r="D7" s="1">
        <v>0.994112</v>
      </c>
      <c r="E7" s="1">
        <v>0.92573899999999998</v>
      </c>
      <c r="F7" s="1">
        <v>0.89943200000000001</v>
      </c>
      <c r="G7" s="1">
        <v>0.56160399999999999</v>
      </c>
      <c r="H7" s="1"/>
      <c r="I7" s="1">
        <v>0.58765900000000004</v>
      </c>
      <c r="J7" s="1">
        <v>0.68599299999999996</v>
      </c>
      <c r="K7" s="1">
        <v>0.655802</v>
      </c>
      <c r="L7" s="1">
        <v>0.75126300000000001</v>
      </c>
      <c r="M7" s="1">
        <v>0.65555200000000002</v>
      </c>
      <c r="N7" s="1">
        <v>0.52645200000000003</v>
      </c>
      <c r="O7" s="1"/>
      <c r="P7" s="1">
        <v>0.86345799999999995</v>
      </c>
      <c r="Q7" s="1">
        <v>1.0380780000000001</v>
      </c>
      <c r="R7" s="1">
        <v>1.049491</v>
      </c>
      <c r="S7" s="1">
        <v>1.0540210000000001</v>
      </c>
      <c r="T7" s="1">
        <v>0.90071000000000001</v>
      </c>
      <c r="U7" s="1">
        <v>0.53753899999999999</v>
      </c>
      <c r="V7" s="1">
        <v>0.57616100000000003</v>
      </c>
      <c r="W7" s="1"/>
      <c r="X7" s="1"/>
      <c r="AD7" s="7"/>
    </row>
    <row r="8" spans="1:30" x14ac:dyDescent="0.25">
      <c r="A8" t="s">
        <v>8</v>
      </c>
      <c r="B8" s="1">
        <v>2.4823979999999999</v>
      </c>
      <c r="C8" s="1">
        <v>2.4235709999999999</v>
      </c>
      <c r="D8" s="1">
        <v>2.5098639999999999</v>
      </c>
      <c r="E8" s="1">
        <v>2.474424</v>
      </c>
      <c r="F8" s="1">
        <v>2.498478</v>
      </c>
      <c r="G8" s="1">
        <v>2.0768990000000001</v>
      </c>
      <c r="H8" s="1"/>
      <c r="I8" s="1">
        <v>2.012429</v>
      </c>
      <c r="J8" s="1">
        <v>2.4489339999999999</v>
      </c>
      <c r="K8" s="1">
        <v>2.3864879999999999</v>
      </c>
      <c r="L8" s="1">
        <v>2.4448569999999998</v>
      </c>
      <c r="M8" s="1">
        <v>2.5331260000000002</v>
      </c>
      <c r="N8" s="1">
        <v>2.0827300000000002</v>
      </c>
      <c r="O8" s="1"/>
      <c r="P8" s="1">
        <v>2.1772809999999998</v>
      </c>
      <c r="Q8" s="1">
        <v>2.5004029999999999</v>
      </c>
      <c r="R8" s="1">
        <v>2.5774699999999999</v>
      </c>
      <c r="S8" s="1">
        <v>2.3931040000000001</v>
      </c>
      <c r="T8" s="1">
        <v>2.4943240000000002</v>
      </c>
      <c r="U8" s="1">
        <v>2.438231</v>
      </c>
      <c r="V8" s="1">
        <v>2.2759640000000001</v>
      </c>
      <c r="W8" s="1"/>
      <c r="X8" s="1"/>
      <c r="AD8" s="7"/>
    </row>
    <row r="9" spans="1:30" x14ac:dyDescent="0.25">
      <c r="A9" t="s">
        <v>9</v>
      </c>
      <c r="B9" s="1">
        <v>8.8347999999999996E-2</v>
      </c>
      <c r="C9" s="1">
        <v>7.6666999999999999E-2</v>
      </c>
      <c r="D9" s="1">
        <v>0.114138</v>
      </c>
      <c r="E9" s="1">
        <v>0.104403</v>
      </c>
      <c r="F9" s="1">
        <v>9.4405000000000003E-2</v>
      </c>
      <c r="G9" s="1">
        <v>7.7322000000000002E-2</v>
      </c>
      <c r="H9" s="1"/>
      <c r="I9" s="1">
        <v>0.10544199999999999</v>
      </c>
      <c r="J9" s="1">
        <v>9.5837000000000006E-2</v>
      </c>
      <c r="K9" s="1">
        <v>9.6749000000000002E-2</v>
      </c>
      <c r="L9" s="1">
        <v>0.120169</v>
      </c>
      <c r="M9" s="1">
        <v>5.7284000000000002E-2</v>
      </c>
      <c r="N9" s="1">
        <v>9.8985000000000004E-2</v>
      </c>
      <c r="O9" s="1"/>
      <c r="P9" s="1">
        <v>5.2490000000000002E-2</v>
      </c>
      <c r="Q9" s="1">
        <v>7.5741000000000003E-2</v>
      </c>
      <c r="R9" s="1">
        <v>8.6969000000000005E-2</v>
      </c>
      <c r="S9" s="1">
        <v>8.8548000000000002E-2</v>
      </c>
      <c r="T9" s="1">
        <v>8.0493999999999996E-2</v>
      </c>
      <c r="U9" s="1">
        <v>8.4253999999999996E-2</v>
      </c>
      <c r="V9" s="1">
        <v>8.548E-2</v>
      </c>
      <c r="W9" s="1"/>
      <c r="X9" s="1"/>
      <c r="AD9" s="7"/>
    </row>
    <row r="10" spans="1:30" x14ac:dyDescent="0.25">
      <c r="A10" t="s">
        <v>10</v>
      </c>
      <c r="B10" s="1">
        <v>17.327703</v>
      </c>
      <c r="C10" s="1">
        <v>17.306107000000001</v>
      </c>
      <c r="D10" s="1">
        <v>16.939101999999998</v>
      </c>
      <c r="E10" s="1">
        <v>17.346416000000001</v>
      </c>
      <c r="F10" s="1">
        <v>17.326103</v>
      </c>
      <c r="G10" s="1">
        <v>17.631520999999999</v>
      </c>
      <c r="H10" s="1"/>
      <c r="I10" s="1">
        <v>17.425808</v>
      </c>
      <c r="J10" s="1">
        <v>17.788816000000001</v>
      </c>
      <c r="K10" s="1">
        <v>17.367280999999998</v>
      </c>
      <c r="L10" s="1">
        <v>17.271982000000001</v>
      </c>
      <c r="M10" s="1">
        <v>17.505140000000001</v>
      </c>
      <c r="N10" s="1">
        <v>17.590916</v>
      </c>
      <c r="O10" s="1"/>
      <c r="P10" s="1">
        <v>16.90082</v>
      </c>
      <c r="Q10" s="1">
        <v>17.820930000000001</v>
      </c>
      <c r="R10" s="1">
        <v>17.010641</v>
      </c>
      <c r="S10" s="1">
        <v>16.956398</v>
      </c>
      <c r="T10" s="1">
        <v>16.700282999999999</v>
      </c>
      <c r="U10" s="1">
        <v>17.653578</v>
      </c>
      <c r="V10" s="1">
        <v>17.700641999999998</v>
      </c>
      <c r="W10" s="28"/>
      <c r="X10" s="28"/>
      <c r="AD10" s="7"/>
    </row>
    <row r="11" spans="1:30" x14ac:dyDescent="0.25">
      <c r="A11" t="s">
        <v>11</v>
      </c>
      <c r="B11" s="1">
        <v>24.313894000000001</v>
      </c>
      <c r="C11" s="1">
        <v>24.158915</v>
      </c>
      <c r="D11" s="1">
        <v>24.439838000000002</v>
      </c>
      <c r="E11" s="1">
        <v>24.351896</v>
      </c>
      <c r="F11" s="1">
        <v>24.388693</v>
      </c>
      <c r="G11" s="1">
        <v>24.998049000000002</v>
      </c>
      <c r="H11" s="1"/>
      <c r="I11" s="1">
        <v>25.077715000000001</v>
      </c>
      <c r="J11" s="1">
        <v>24.271605999999998</v>
      </c>
      <c r="K11" s="1">
        <v>24.665911000000001</v>
      </c>
      <c r="L11" s="1">
        <v>24.681405999999999</v>
      </c>
      <c r="M11" s="1">
        <v>24.412748000000001</v>
      </c>
      <c r="N11" s="1">
        <v>25.235624000000001</v>
      </c>
      <c r="O11" s="1"/>
      <c r="P11" s="1">
        <v>25.076461999999999</v>
      </c>
      <c r="Q11" s="1">
        <v>23.748298999999999</v>
      </c>
      <c r="R11" s="1">
        <v>24.344726999999999</v>
      </c>
      <c r="S11" s="1">
        <v>24.870446999999999</v>
      </c>
      <c r="T11" s="1">
        <v>24.672758000000002</v>
      </c>
      <c r="U11" s="1">
        <v>24.650845</v>
      </c>
      <c r="V11" s="1">
        <v>24.593772999999999</v>
      </c>
      <c r="W11" s="28"/>
      <c r="X11" s="28"/>
      <c r="AD11" s="7"/>
    </row>
    <row r="12" spans="1:30" x14ac:dyDescent="0.25">
      <c r="A12" t="s">
        <v>25</v>
      </c>
      <c r="B12" s="1">
        <v>7.8589000000000006E-2</v>
      </c>
      <c r="C12" s="1">
        <v>8.7143999999999999E-2</v>
      </c>
      <c r="D12" s="1">
        <v>7.6837000000000003E-2</v>
      </c>
      <c r="E12" s="1">
        <v>8.0550999999999998E-2</v>
      </c>
      <c r="F12" s="1">
        <v>7.5867000000000004E-2</v>
      </c>
      <c r="G12" s="1">
        <v>5.1754000000000001E-2</v>
      </c>
      <c r="H12" s="1"/>
      <c r="I12" s="1">
        <v>5.2392000000000001E-2</v>
      </c>
      <c r="J12" s="1">
        <v>7.8284999999999993E-2</v>
      </c>
      <c r="K12" s="1">
        <v>5.8285000000000003E-2</v>
      </c>
      <c r="L12" s="1">
        <v>7.0870000000000002E-2</v>
      </c>
      <c r="M12" s="1">
        <v>8.7961999999999999E-2</v>
      </c>
      <c r="N12" s="1">
        <v>7.1513999999999994E-2</v>
      </c>
      <c r="O12" s="1"/>
      <c r="P12" s="1">
        <v>6.6039E-2</v>
      </c>
      <c r="Q12" s="1">
        <v>8.4214999999999998E-2</v>
      </c>
      <c r="R12" s="1">
        <v>7.4872999999999995E-2</v>
      </c>
      <c r="S12" s="1">
        <v>9.1121999999999995E-2</v>
      </c>
      <c r="T12" s="1">
        <v>7.6751E-2</v>
      </c>
      <c r="U12" s="1">
        <v>6.9843000000000002E-2</v>
      </c>
      <c r="V12" s="1">
        <v>8.4057000000000007E-2</v>
      </c>
      <c r="W12" s="1"/>
      <c r="X12" s="1"/>
      <c r="AD12" s="7"/>
    </row>
    <row r="13" spans="1:30" x14ac:dyDescent="0.25">
      <c r="A13" t="s">
        <v>12</v>
      </c>
      <c r="B13" s="1">
        <f t="shared" ref="B13:G13" si="0">SUM(B4:B12)</f>
        <v>99.245743000000004</v>
      </c>
      <c r="C13" s="1">
        <f t="shared" si="0"/>
        <v>99.550962999999996</v>
      </c>
      <c r="D13" s="1">
        <f t="shared" si="0"/>
        <v>99.242465999999993</v>
      </c>
      <c r="E13" s="1">
        <f t="shared" si="0"/>
        <v>99.394976999999997</v>
      </c>
      <c r="F13" s="1">
        <f t="shared" si="0"/>
        <v>99.295643999999996</v>
      </c>
      <c r="G13" s="1">
        <f t="shared" si="0"/>
        <v>99.679196000000005</v>
      </c>
      <c r="H13" s="1"/>
      <c r="I13" s="1">
        <f t="shared" ref="I13:N13" si="1">SUM(I4:I12)</f>
        <v>100.44034599999999</v>
      </c>
      <c r="J13" s="1">
        <f t="shared" si="1"/>
        <v>100.28168700000001</v>
      </c>
      <c r="K13" s="1">
        <f t="shared" si="1"/>
        <v>100.40056199999999</v>
      </c>
      <c r="L13" s="1">
        <f t="shared" si="1"/>
        <v>101.15196699999998</v>
      </c>
      <c r="M13" s="1">
        <f t="shared" si="1"/>
        <v>100.276971</v>
      </c>
      <c r="N13" s="1">
        <f t="shared" si="1"/>
        <v>100.740759</v>
      </c>
      <c r="O13" s="1"/>
      <c r="P13" s="1">
        <f t="shared" ref="P13:V13" si="2">SUM(P4:P12)</f>
        <v>100.73880200000001</v>
      </c>
      <c r="Q13" s="1">
        <f t="shared" si="2"/>
        <v>100.31732000000001</v>
      </c>
      <c r="R13" s="1">
        <f t="shared" si="2"/>
        <v>100.49435400000002</v>
      </c>
      <c r="S13" s="1">
        <f t="shared" si="2"/>
        <v>100.827035</v>
      </c>
      <c r="T13" s="1">
        <f t="shared" si="2"/>
        <v>100.372576</v>
      </c>
      <c r="U13" s="1">
        <f t="shared" si="2"/>
        <v>100.58848500000001</v>
      </c>
      <c r="V13" s="1">
        <f t="shared" si="2"/>
        <v>100.664377</v>
      </c>
      <c r="W13" s="28"/>
      <c r="X13" s="28"/>
      <c r="AD13" s="7"/>
    </row>
    <row r="14" spans="1:30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3"/>
      <c r="AD14" s="7"/>
    </row>
    <row r="15" spans="1:30" x14ac:dyDescent="0.25">
      <c r="A15" t="s">
        <v>14</v>
      </c>
      <c r="B15" s="3">
        <v>1.8529079856070392</v>
      </c>
      <c r="C15" s="3">
        <v>1.8556458414462802</v>
      </c>
      <c r="D15" s="3">
        <v>1.835305937278614</v>
      </c>
      <c r="E15" s="3">
        <v>1.8399155360212613</v>
      </c>
      <c r="F15" s="3">
        <v>1.8439326745598255</v>
      </c>
      <c r="G15" s="3">
        <v>1.8715321299713386</v>
      </c>
      <c r="H15" s="3"/>
      <c r="I15" s="3">
        <v>1.8907787912562837</v>
      </c>
      <c r="J15" s="3">
        <v>1.8644897521941408</v>
      </c>
      <c r="K15" s="3">
        <v>1.8724802780632746</v>
      </c>
      <c r="L15" s="3">
        <v>1.8759763197460899</v>
      </c>
      <c r="M15" s="3">
        <v>1.8763725688063841</v>
      </c>
      <c r="N15" s="3">
        <v>1.8922022133060796</v>
      </c>
      <c r="O15" s="3"/>
      <c r="P15" s="3">
        <v>1.8745639404758114</v>
      </c>
      <c r="Q15" s="3">
        <v>1.8504237661320695</v>
      </c>
      <c r="R15" s="3">
        <v>1.8652130537218454</v>
      </c>
      <c r="S15" s="3">
        <v>1.8536297979301288</v>
      </c>
      <c r="T15" s="3">
        <v>1.8515421586484349</v>
      </c>
      <c r="U15" s="3">
        <v>1.8926441186608671</v>
      </c>
      <c r="V15" s="3">
        <v>1.8719634244720174</v>
      </c>
      <c r="W15" s="3"/>
      <c r="X15" s="3"/>
      <c r="AD15" s="7"/>
    </row>
    <row r="16" spans="1:30" x14ac:dyDescent="0.25">
      <c r="A16" t="s">
        <v>15</v>
      </c>
      <c r="B16" s="3">
        <v>4.1802119752768034E-3</v>
      </c>
      <c r="C16" s="3">
        <v>4.4559717351782546E-3</v>
      </c>
      <c r="D16" s="3">
        <v>3.8966309290957967E-3</v>
      </c>
      <c r="E16" s="3">
        <v>6.2280196778475017E-3</v>
      </c>
      <c r="F16" s="3">
        <v>6.2418096039662243E-3</v>
      </c>
      <c r="G16" s="3">
        <v>5.9237253889352125E-3</v>
      </c>
      <c r="H16" s="3"/>
      <c r="I16" s="3">
        <v>5.0554575586478096E-3</v>
      </c>
      <c r="J16" s="3">
        <v>5.6285842724222166E-3</v>
      </c>
      <c r="K16" s="3">
        <v>2.426590401131812E-3</v>
      </c>
      <c r="L16" s="3">
        <v>9.6683790683806912E-3</v>
      </c>
      <c r="M16" s="3">
        <v>3.0118108813455466E-3</v>
      </c>
      <c r="N16" s="3">
        <v>5.3361398530496137E-3</v>
      </c>
      <c r="O16" s="3"/>
      <c r="P16" s="3">
        <v>7.1004082113369383E-3</v>
      </c>
      <c r="Q16" s="3">
        <v>5.3310820513668223E-3</v>
      </c>
      <c r="R16" s="3">
        <v>1.2648422154601304E-3</v>
      </c>
      <c r="S16" s="3">
        <v>7.0912207294664444E-3</v>
      </c>
      <c r="T16" s="3">
        <v>5.0749001184877103E-3</v>
      </c>
      <c r="U16" s="3">
        <v>3.592253249861252E-3</v>
      </c>
      <c r="V16" s="3">
        <v>7.077326731711314E-3</v>
      </c>
      <c r="W16" s="3"/>
      <c r="X16" s="3"/>
      <c r="AD16" s="7"/>
    </row>
    <row r="17" spans="1:32" x14ac:dyDescent="0.25">
      <c r="A17" t="s">
        <v>16</v>
      </c>
      <c r="B17" s="3">
        <v>0.14158749485495242</v>
      </c>
      <c r="C17" s="3">
        <v>0.14919760710125629</v>
      </c>
      <c r="D17" s="3">
        <v>0.1653809847541246</v>
      </c>
      <c r="E17" s="3">
        <v>0.14789982000215132</v>
      </c>
      <c r="F17" s="3">
        <v>0.14174066617262554</v>
      </c>
      <c r="G17" s="3">
        <v>0.10927522102636017</v>
      </c>
      <c r="H17" s="3"/>
      <c r="I17" s="3">
        <v>0.11168547370996725</v>
      </c>
      <c r="J17" s="3">
        <v>0.13102488089713371</v>
      </c>
      <c r="K17" s="3">
        <v>0.13770542604428859</v>
      </c>
      <c r="L17" s="3">
        <v>0.13640557163076811</v>
      </c>
      <c r="M17" s="3">
        <v>0.12834496408747689</v>
      </c>
      <c r="N17" s="3">
        <v>0.10002467949065209</v>
      </c>
      <c r="O17" s="3"/>
      <c r="P17" s="3">
        <v>0.14362722223579455</v>
      </c>
      <c r="Q17" s="3">
        <v>0.15315186183549909</v>
      </c>
      <c r="R17" s="3">
        <v>0.15800803147948772</v>
      </c>
      <c r="S17" s="3">
        <v>0.15649888221190159</v>
      </c>
      <c r="T17" s="3">
        <v>0.17579935645502667</v>
      </c>
      <c r="U17" s="3">
        <v>0.10684605540028728</v>
      </c>
      <c r="V17" s="3">
        <v>0.12993126688406401</v>
      </c>
      <c r="W17" s="3"/>
      <c r="X17" s="3"/>
      <c r="AD17" s="7"/>
    </row>
    <row r="18" spans="1:32" x14ac:dyDescent="0.25">
      <c r="A18" t="s">
        <v>17</v>
      </c>
      <c r="B18" s="3">
        <v>2.2446944593475762E-2</v>
      </c>
      <c r="C18" s="3">
        <v>2.6114574994745236E-2</v>
      </c>
      <c r="D18" s="3">
        <v>2.8741295533486609E-2</v>
      </c>
      <c r="E18" s="3">
        <v>2.6696391878438669E-2</v>
      </c>
      <c r="F18" s="3">
        <v>2.5969563728790616E-2</v>
      </c>
      <c r="G18" s="3">
        <v>1.6131859898118644E-2</v>
      </c>
      <c r="H18" s="3"/>
      <c r="I18" s="3">
        <v>1.6775475707596309E-2</v>
      </c>
      <c r="J18" s="3">
        <v>1.958759334460115E-2</v>
      </c>
      <c r="K18" s="3">
        <v>1.8726371070093062E-2</v>
      </c>
      <c r="L18" s="3">
        <v>2.133368292944161E-2</v>
      </c>
      <c r="M18" s="3">
        <v>1.8737704640427254E-2</v>
      </c>
      <c r="N18" s="3">
        <v>1.4979206214774027E-2</v>
      </c>
      <c r="O18" s="3"/>
      <c r="P18" s="3">
        <v>2.4627898510724767E-2</v>
      </c>
      <c r="Q18" s="3">
        <v>2.9631197840232947E-2</v>
      </c>
      <c r="R18" s="3">
        <v>2.9996737342404135E-2</v>
      </c>
      <c r="S18" s="3">
        <v>3.0036593161972172E-2</v>
      </c>
      <c r="T18" s="3">
        <v>2.5782551936991235E-2</v>
      </c>
      <c r="U18" s="3">
        <v>1.5319349788644736E-2</v>
      </c>
      <c r="V18" s="3">
        <v>1.639159999518448E-2</v>
      </c>
      <c r="W18" s="3"/>
      <c r="X18" s="3"/>
      <c r="AD18" s="7"/>
    </row>
    <row r="19" spans="1:32" x14ac:dyDescent="0.25">
      <c r="A19" t="s">
        <v>27</v>
      </c>
      <c r="B19" s="3">
        <v>7.581715490405605E-2</v>
      </c>
      <c r="C19" s="3">
        <v>7.3813850115576077E-2</v>
      </c>
      <c r="D19" s="3">
        <v>7.6754136901534292E-2</v>
      </c>
      <c r="E19" s="3">
        <v>7.5477708533882054E-2</v>
      </c>
      <c r="F19" s="3">
        <v>7.6304900015093796E-2</v>
      </c>
      <c r="G19" s="3">
        <v>6.3103028873786493E-2</v>
      </c>
      <c r="H19" s="3"/>
      <c r="I19" s="3">
        <v>6.0764593748798439E-2</v>
      </c>
      <c r="J19" s="3">
        <v>7.3963772613142784E-2</v>
      </c>
      <c r="K19" s="3">
        <v>7.2080986526819435E-2</v>
      </c>
      <c r="L19" s="3">
        <v>7.3435807907365591E-2</v>
      </c>
      <c r="M19" s="3">
        <v>7.6585510874609034E-2</v>
      </c>
      <c r="N19" s="3">
        <v>6.2682104827271851E-2</v>
      </c>
      <c r="O19" s="3"/>
      <c r="P19" s="3">
        <v>6.5687267967355051E-2</v>
      </c>
      <c r="Q19" s="3">
        <v>7.5493543607244029E-2</v>
      </c>
      <c r="R19" s="3">
        <v>7.7923688175273453E-2</v>
      </c>
      <c r="S19" s="3">
        <v>7.2134588738259078E-2</v>
      </c>
      <c r="T19" s="3">
        <v>7.5522152790314351E-2</v>
      </c>
      <c r="U19" s="3">
        <v>7.349973633208412E-2</v>
      </c>
      <c r="V19" s="3">
        <v>6.8489415029115458E-2</v>
      </c>
      <c r="W19" s="3"/>
      <c r="X19" s="3"/>
      <c r="AD19" s="7"/>
    </row>
    <row r="20" spans="1:32" x14ac:dyDescent="0.25">
      <c r="A20" t="s">
        <v>20</v>
      </c>
      <c r="B20" s="3">
        <v>2.7328924334332444E-3</v>
      </c>
      <c r="C20" s="3">
        <v>2.3649410853750449E-3</v>
      </c>
      <c r="D20" s="3">
        <v>3.535180610552904E-3</v>
      </c>
      <c r="E20" s="3">
        <v>3.2254276960292693E-3</v>
      </c>
      <c r="F20" s="3">
        <v>2.9201263266635021E-3</v>
      </c>
      <c r="G20" s="3">
        <v>2.3794010685314849E-3</v>
      </c>
      <c r="H20" s="3"/>
      <c r="I20" s="3">
        <v>3.2245818990302238E-3</v>
      </c>
      <c r="J20" s="3">
        <v>2.9316014622102031E-3</v>
      </c>
      <c r="K20" s="3">
        <v>2.9596318821186671E-3</v>
      </c>
      <c r="L20" s="3">
        <v>3.6557509982297898E-3</v>
      </c>
      <c r="M20" s="3">
        <v>1.7540941593504158E-3</v>
      </c>
      <c r="N20" s="3">
        <v>3.0172391295269388E-3</v>
      </c>
      <c r="O20" s="3"/>
      <c r="P20" s="3">
        <v>1.6038842938046179E-3</v>
      </c>
      <c r="Q20" s="3">
        <v>2.3161174571557095E-3</v>
      </c>
      <c r="R20" s="3">
        <v>2.6629934751504578E-3</v>
      </c>
      <c r="S20" s="3">
        <v>2.7032766243594458E-3</v>
      </c>
      <c r="T20" s="3">
        <v>2.4683955247729885E-3</v>
      </c>
      <c r="U20" s="3">
        <v>2.5723567918123839E-3</v>
      </c>
      <c r="V20" s="3">
        <v>2.6052675327940963E-3</v>
      </c>
      <c r="W20" s="3"/>
      <c r="X20" s="3"/>
      <c r="AD20" s="7"/>
    </row>
    <row r="21" spans="1:32" x14ac:dyDescent="0.25">
      <c r="A21" t="s">
        <v>21</v>
      </c>
      <c r="B21" s="3">
        <v>0.94338641389417077</v>
      </c>
      <c r="C21" s="3">
        <v>0.93958061395356474</v>
      </c>
      <c r="D21" s="3">
        <v>0.92340992427142099</v>
      </c>
      <c r="E21" s="3">
        <v>0.94320674179833019</v>
      </c>
      <c r="F21" s="3">
        <v>0.94325766139959255</v>
      </c>
      <c r="G21" s="3">
        <v>0.95494235988603382</v>
      </c>
      <c r="H21" s="3"/>
      <c r="I21" s="3">
        <v>0.93794097255868425</v>
      </c>
      <c r="J21" s="3">
        <v>0.95772664134386554</v>
      </c>
      <c r="K21" s="3">
        <v>0.93507371625058078</v>
      </c>
      <c r="L21" s="3">
        <v>0.92480281527938724</v>
      </c>
      <c r="M21" s="3">
        <v>0.94342626141678476</v>
      </c>
      <c r="N21" s="3">
        <v>0.94373835319160337</v>
      </c>
      <c r="O21" s="3"/>
      <c r="P21" s="3">
        <v>0.90892289794655523</v>
      </c>
      <c r="Q21" s="3">
        <v>0.95914157388679921</v>
      </c>
      <c r="R21" s="3">
        <v>0.91674618505932404</v>
      </c>
      <c r="S21" s="3">
        <v>0.91110439314577318</v>
      </c>
      <c r="T21" s="3">
        <v>0.90135916293681551</v>
      </c>
      <c r="U21" s="3">
        <v>0.94862862369445133</v>
      </c>
      <c r="V21" s="3">
        <v>0.94951020898130511</v>
      </c>
      <c r="W21" s="3"/>
      <c r="X21" s="3"/>
      <c r="AD21" s="7"/>
    </row>
    <row r="22" spans="1:32" x14ac:dyDescent="0.25">
      <c r="A22" t="s">
        <v>22</v>
      </c>
      <c r="B22" s="3">
        <v>0.95137611280901546</v>
      </c>
      <c r="C22" s="3">
        <v>0.94267326590542821</v>
      </c>
      <c r="D22" s="3">
        <v>0.95752821369872476</v>
      </c>
      <c r="E22" s="3">
        <v>0.95165387688538305</v>
      </c>
      <c r="F22" s="3">
        <v>0.95426078783642965</v>
      </c>
      <c r="G22" s="3">
        <v>0.97306666887382998</v>
      </c>
      <c r="H22" s="3"/>
      <c r="I22" s="3">
        <v>0.97010702055696629</v>
      </c>
      <c r="J22" s="3">
        <v>0.93916552273234533</v>
      </c>
      <c r="K22" s="3">
        <v>0.95446560003639758</v>
      </c>
      <c r="L22" s="3">
        <v>0.94978643887714742</v>
      </c>
      <c r="M22" s="3">
        <v>0.94560147897598634</v>
      </c>
      <c r="N22" s="3">
        <v>0.97303015606258747</v>
      </c>
      <c r="O22" s="3"/>
      <c r="P22" s="3">
        <v>0.96924737287638862</v>
      </c>
      <c r="Q22" s="3">
        <v>0.91861590732178555</v>
      </c>
      <c r="R22" s="3">
        <v>0.94293649086021891</v>
      </c>
      <c r="S22" s="3">
        <v>0.96043334952359882</v>
      </c>
      <c r="T22" s="3">
        <v>0.95706370847277411</v>
      </c>
      <c r="U22" s="3">
        <v>0.95201632767769495</v>
      </c>
      <c r="V22" s="3">
        <v>0.9481671007368081</v>
      </c>
      <c r="W22" s="3"/>
      <c r="X22" s="3"/>
      <c r="AF22" s="3"/>
    </row>
    <row r="23" spans="1:32" x14ac:dyDescent="0.25">
      <c r="A23" t="s">
        <v>26</v>
      </c>
      <c r="B23" s="3">
        <v>5.5647889285811601E-3</v>
      </c>
      <c r="C23" s="3">
        <v>6.1533336625963272E-3</v>
      </c>
      <c r="D23" s="3">
        <v>5.4476960224459437E-3</v>
      </c>
      <c r="E23" s="3">
        <v>5.696477506676405E-3</v>
      </c>
      <c r="F23" s="3">
        <v>5.3718103570130158E-3</v>
      </c>
      <c r="G23" s="3">
        <v>3.6456050130661889E-3</v>
      </c>
      <c r="H23" s="3"/>
      <c r="I23" s="3">
        <v>3.6676330040254579E-3</v>
      </c>
      <c r="J23" s="3">
        <v>5.4816511401381109E-3</v>
      </c>
      <c r="K23" s="3">
        <v>4.0813997252954308E-3</v>
      </c>
      <c r="L23" s="3">
        <v>4.9352335631892711E-3</v>
      </c>
      <c r="M23" s="3">
        <v>6.1656061576356542E-3</v>
      </c>
      <c r="N23" s="3">
        <v>4.9899079244551817E-3</v>
      </c>
      <c r="O23" s="3"/>
      <c r="P23" s="3">
        <v>4.6191074822291385E-3</v>
      </c>
      <c r="Q23" s="3">
        <v>5.8949498678471249E-3</v>
      </c>
      <c r="R23" s="3">
        <v>5.2479776708357437E-3</v>
      </c>
      <c r="S23" s="3">
        <v>6.3678979345407113E-3</v>
      </c>
      <c r="T23" s="3">
        <v>5.3876131163830528E-3</v>
      </c>
      <c r="U23" s="3">
        <v>4.8811784042967106E-3</v>
      </c>
      <c r="V23" s="3">
        <v>5.8643896370004422E-3</v>
      </c>
      <c r="W23" s="3"/>
      <c r="X23" s="3"/>
      <c r="AF23" s="3"/>
    </row>
    <row r="24" spans="1:32" x14ac:dyDescent="0.25">
      <c r="A24" t="s">
        <v>23</v>
      </c>
      <c r="B24" s="7">
        <f>SUM(B15:B23)</f>
        <v>4.0000000000000009</v>
      </c>
      <c r="C24" s="7">
        <f t="shared" ref="C24:V24" si="3">SUM(C15:C23)</f>
        <v>4.0000000000000009</v>
      </c>
      <c r="D24" s="7">
        <f t="shared" si="3"/>
        <v>4</v>
      </c>
      <c r="E24" s="7">
        <f t="shared" si="3"/>
        <v>4</v>
      </c>
      <c r="F24" s="7">
        <f t="shared" si="3"/>
        <v>4</v>
      </c>
      <c r="G24" s="7">
        <f t="shared" si="3"/>
        <v>4.0000000000000009</v>
      </c>
      <c r="H24" s="7"/>
      <c r="I24" s="7">
        <f t="shared" si="3"/>
        <v>4</v>
      </c>
      <c r="J24" s="7">
        <f t="shared" si="3"/>
        <v>4</v>
      </c>
      <c r="K24" s="7">
        <f t="shared" si="3"/>
        <v>3.9999999999999996</v>
      </c>
      <c r="L24" s="7">
        <f t="shared" si="3"/>
        <v>4</v>
      </c>
      <c r="M24" s="7">
        <f t="shared" si="3"/>
        <v>4</v>
      </c>
      <c r="N24" s="7">
        <f t="shared" si="3"/>
        <v>4</v>
      </c>
      <c r="O24" s="7"/>
      <c r="P24" s="7">
        <f t="shared" si="3"/>
        <v>4</v>
      </c>
      <c r="Q24" s="7">
        <f t="shared" si="3"/>
        <v>3.9999999999999996</v>
      </c>
      <c r="R24" s="7">
        <f t="shared" si="3"/>
        <v>4</v>
      </c>
      <c r="S24" s="7">
        <f t="shared" si="3"/>
        <v>4.0000000000000009</v>
      </c>
      <c r="T24" s="7">
        <f t="shared" si="3"/>
        <v>4</v>
      </c>
      <c r="U24" s="7">
        <f t="shared" si="3"/>
        <v>4</v>
      </c>
      <c r="V24" s="7">
        <f t="shared" si="3"/>
        <v>4.0000000000000009</v>
      </c>
      <c r="W24" s="3"/>
      <c r="X24" s="3"/>
    </row>
    <row r="25" spans="1:32" x14ac:dyDescent="0.25">
      <c r="A25" t="s">
        <v>24</v>
      </c>
      <c r="B25" s="7">
        <v>5.9999999999999991</v>
      </c>
      <c r="C25" s="7">
        <v>6.0000000000000009</v>
      </c>
      <c r="D25" s="7">
        <v>5.9999999999999982</v>
      </c>
      <c r="E25" s="7">
        <v>6.0000000000000009</v>
      </c>
      <c r="F25" s="7">
        <v>6</v>
      </c>
      <c r="G25" s="7">
        <v>6</v>
      </c>
      <c r="H25" s="7"/>
      <c r="I25" s="7">
        <v>6.0000000000000009</v>
      </c>
      <c r="J25" s="7">
        <v>5.9999999999999991</v>
      </c>
      <c r="K25" s="7">
        <v>5.9999999999999991</v>
      </c>
      <c r="L25" s="7">
        <v>6.0000000000000009</v>
      </c>
      <c r="M25" s="7">
        <v>5.9999999999999991</v>
      </c>
      <c r="N25" s="7">
        <v>6.0000000000000009</v>
      </c>
      <c r="O25" s="7"/>
      <c r="P25" s="7">
        <v>6</v>
      </c>
      <c r="Q25" s="7">
        <v>6</v>
      </c>
      <c r="R25" s="7">
        <v>5.9999999999999991</v>
      </c>
      <c r="S25" s="7">
        <v>6</v>
      </c>
      <c r="T25" s="7">
        <v>6</v>
      </c>
      <c r="U25" s="7">
        <v>6</v>
      </c>
      <c r="V25" s="7">
        <v>5.9999999999999991</v>
      </c>
      <c r="W25" s="3"/>
      <c r="X25" s="3"/>
    </row>
    <row r="26" spans="1:32" x14ac:dyDescent="0.25">
      <c r="A26" s="4"/>
      <c r="W26" s="3"/>
      <c r="X26" s="3"/>
    </row>
    <row r="27" spans="1:32" x14ac:dyDescent="0.25">
      <c r="A27" s="4"/>
      <c r="W27" s="3"/>
      <c r="X27" s="3"/>
    </row>
    <row r="28" spans="1:3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</row>
    <row r="29" spans="1:32" ht="21" customHeight="1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</row>
    <row r="30" spans="1:32" ht="21" customHeight="1" x14ac:dyDescent="0.25">
      <c r="A30" s="4"/>
      <c r="W30" s="3"/>
      <c r="X30" s="3"/>
    </row>
    <row r="31" spans="1:32" x14ac:dyDescent="0.25">
      <c r="A31" s="4"/>
    </row>
    <row r="32" spans="1:32" x14ac:dyDescent="0.25">
      <c r="A32" s="4"/>
    </row>
    <row r="33" spans="1:5" x14ac:dyDescent="0.25">
      <c r="A33" s="4"/>
    </row>
    <row r="34" spans="1:5" x14ac:dyDescent="0.25">
      <c r="A34" s="8"/>
      <c r="B34" s="9"/>
      <c r="D34" s="8"/>
      <c r="E34" s="9"/>
    </row>
    <row r="35" spans="1:5" x14ac:dyDescent="0.25">
      <c r="A35" s="8"/>
      <c r="B35" s="9"/>
      <c r="D35" s="8"/>
      <c r="E35" s="9"/>
    </row>
    <row r="36" spans="1:5" x14ac:dyDescent="0.25">
      <c r="A36" s="8"/>
      <c r="B36" s="9"/>
      <c r="D36" s="8"/>
      <c r="E36" s="9"/>
    </row>
    <row r="37" spans="1:5" x14ac:dyDescent="0.25">
      <c r="B37" s="10"/>
      <c r="E37" s="10"/>
    </row>
    <row r="38" spans="1:5" x14ac:dyDescent="0.25">
      <c r="B38" s="5"/>
      <c r="E38" s="5"/>
    </row>
    <row r="39" spans="1:5" x14ac:dyDescent="0.25">
      <c r="B39" s="10"/>
      <c r="E39" s="10"/>
    </row>
    <row r="40" spans="1:5" x14ac:dyDescent="0.25">
      <c r="B40" s="10"/>
      <c r="E40" s="10"/>
    </row>
    <row r="42" spans="1:5" x14ac:dyDescent="0.25">
      <c r="A42" s="5"/>
      <c r="B42" s="3"/>
    </row>
    <row r="43" spans="1:5" x14ac:dyDescent="0.25">
      <c r="A43" s="5"/>
      <c r="B43" s="3"/>
    </row>
    <row r="44" spans="1:5" x14ac:dyDescent="0.25">
      <c r="A44" s="5"/>
      <c r="B44" s="3"/>
    </row>
    <row r="45" spans="1:5" x14ac:dyDescent="0.25">
      <c r="A45" s="5"/>
      <c r="B45" s="3"/>
    </row>
    <row r="46" spans="1:5" x14ac:dyDescent="0.25">
      <c r="A46" s="5"/>
      <c r="B46" s="3"/>
    </row>
    <row r="47" spans="1:5" x14ac:dyDescent="0.25">
      <c r="A47" s="5"/>
      <c r="B47" s="3"/>
    </row>
    <row r="48" spans="1:5" x14ac:dyDescent="0.25">
      <c r="A48" s="5"/>
      <c r="B48" s="3"/>
    </row>
    <row r="49" spans="1:2" x14ac:dyDescent="0.25">
      <c r="A49" s="5"/>
      <c r="B49" s="3"/>
    </row>
    <row r="50" spans="1:2" x14ac:dyDescent="0.25">
      <c r="A50" s="5"/>
      <c r="B50" s="3"/>
    </row>
    <row r="51" spans="1:2" x14ac:dyDescent="0.25">
      <c r="A51" s="5"/>
      <c r="B51" s="3"/>
    </row>
    <row r="52" spans="1:2" x14ac:dyDescent="0.25">
      <c r="A52" s="5"/>
      <c r="B5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zoomScaleNormal="100" workbookViewId="0">
      <selection activeCell="A26" sqref="A26"/>
    </sheetView>
  </sheetViews>
  <sheetFormatPr defaultRowHeight="15" x14ac:dyDescent="0.25"/>
  <cols>
    <col min="1" max="1" width="21.140625" style="39" bestFit="1" customWidth="1"/>
    <col min="2" max="9" width="7.5703125" style="14" bestFit="1" customWidth="1"/>
    <col min="10" max="10" width="6.42578125" style="14" bestFit="1" customWidth="1"/>
    <col min="11" max="12" width="7.5703125" style="14" bestFit="1" customWidth="1"/>
    <col min="13" max="14" width="7" style="14" bestFit="1" customWidth="1"/>
    <col min="15" max="16" width="7.5703125" style="14" bestFit="1" customWidth="1"/>
    <col min="17" max="17" width="9.140625" style="14"/>
    <col min="18" max="19" width="7.5703125" style="14" bestFit="1" customWidth="1"/>
    <col min="20" max="24" width="7" style="14" bestFit="1" customWidth="1"/>
    <col min="25" max="27" width="7.5703125" style="14" bestFit="1" customWidth="1"/>
    <col min="28" max="28" width="7" style="14" bestFit="1" customWidth="1"/>
    <col min="29" max="34" width="7.5703125" style="14" bestFit="1" customWidth="1"/>
    <col min="35" max="43" width="9.28515625" style="14" customWidth="1"/>
    <col min="44" max="44" width="9.140625" style="14"/>
    <col min="45" max="52" width="9.28515625" style="14" bestFit="1" customWidth="1"/>
    <col min="53" max="16384" width="9.140625" style="14"/>
  </cols>
  <sheetData>
    <row r="1" spans="1:54" x14ac:dyDescent="0.25">
      <c r="A1" s="39" t="s">
        <v>0</v>
      </c>
      <c r="B1" s="14">
        <v>80</v>
      </c>
      <c r="C1" s="14">
        <v>81</v>
      </c>
      <c r="D1" s="14">
        <v>82</v>
      </c>
      <c r="E1" s="14">
        <v>83</v>
      </c>
      <c r="F1" s="14">
        <v>84</v>
      </c>
      <c r="G1" s="14">
        <v>85</v>
      </c>
      <c r="H1" s="14">
        <v>86</v>
      </c>
      <c r="I1" s="14">
        <v>87</v>
      </c>
      <c r="K1" s="14">
        <v>126</v>
      </c>
      <c r="L1" s="14">
        <v>125</v>
      </c>
      <c r="M1" s="14">
        <v>124</v>
      </c>
      <c r="N1" s="14">
        <v>123</v>
      </c>
      <c r="O1" s="14">
        <v>122</v>
      </c>
      <c r="P1" s="14">
        <v>121</v>
      </c>
      <c r="R1" s="14">
        <v>141</v>
      </c>
      <c r="S1" s="14">
        <v>142</v>
      </c>
      <c r="T1" s="14">
        <v>143</v>
      </c>
      <c r="U1" s="14">
        <v>144</v>
      </c>
      <c r="V1" s="14">
        <v>145</v>
      </c>
      <c r="W1" s="14">
        <v>146</v>
      </c>
      <c r="X1" s="14">
        <v>147</v>
      </c>
      <c r="Y1" s="14">
        <v>148</v>
      </c>
      <c r="Z1" s="14">
        <v>149</v>
      </c>
      <c r="AA1" s="14">
        <v>150</v>
      </c>
      <c r="AB1" s="14">
        <v>151</v>
      </c>
      <c r="AC1" s="14">
        <v>152</v>
      </c>
      <c r="AD1" s="14">
        <v>153</v>
      </c>
      <c r="AE1" s="14">
        <v>154</v>
      </c>
      <c r="AF1" s="14">
        <v>155</v>
      </c>
      <c r="AG1" s="14">
        <v>156</v>
      </c>
      <c r="AH1" s="14">
        <v>157</v>
      </c>
      <c r="BB1" s="17"/>
    </row>
    <row r="2" spans="1:54" x14ac:dyDescent="0.25">
      <c r="A2" s="39" t="s">
        <v>1</v>
      </c>
      <c r="B2" s="17">
        <v>22.9053</v>
      </c>
      <c r="C2" s="17">
        <v>22.902398999999999</v>
      </c>
      <c r="D2" s="17">
        <v>22.8992</v>
      </c>
      <c r="E2" s="17">
        <v>22.895900999999999</v>
      </c>
      <c r="F2" s="17">
        <v>22.892799</v>
      </c>
      <c r="G2" s="17">
        <v>22.889799</v>
      </c>
      <c r="H2" s="17">
        <v>22.886700000000001</v>
      </c>
      <c r="I2" s="17">
        <v>22.883400000000002</v>
      </c>
      <c r="J2" s="17"/>
      <c r="K2" s="17">
        <v>17.423500000000001</v>
      </c>
      <c r="L2" s="17">
        <v>17.350999999999999</v>
      </c>
      <c r="M2" s="17">
        <v>17.277901</v>
      </c>
      <c r="N2" s="17">
        <v>17.204901</v>
      </c>
      <c r="O2" s="17">
        <v>17.132401000000002</v>
      </c>
      <c r="P2" s="17">
        <v>17.059298999999999</v>
      </c>
      <c r="Q2" s="17"/>
      <c r="R2" s="17">
        <v>31.438101</v>
      </c>
      <c r="S2" s="17">
        <v>31.4575</v>
      </c>
      <c r="T2" s="17">
        <v>31.476500000000001</v>
      </c>
      <c r="U2" s="17">
        <v>31.495999999999999</v>
      </c>
      <c r="V2" s="17">
        <v>31.515301000000001</v>
      </c>
      <c r="W2" s="17">
        <v>31.534400999999999</v>
      </c>
      <c r="X2" s="17">
        <v>31.553699000000002</v>
      </c>
      <c r="Y2" s="17">
        <v>31.572800000000001</v>
      </c>
      <c r="Z2" s="17">
        <v>31.592300000000002</v>
      </c>
      <c r="AA2" s="17">
        <v>31.611601</v>
      </c>
      <c r="AB2" s="17">
        <v>31.630800000000001</v>
      </c>
      <c r="AC2" s="17">
        <v>31.650100999999999</v>
      </c>
      <c r="AD2" s="17">
        <v>31.6693</v>
      </c>
      <c r="AE2" s="17">
        <v>31.688600999999998</v>
      </c>
      <c r="AF2" s="17">
        <v>31.707799999999999</v>
      </c>
      <c r="AG2" s="17">
        <v>31.7271</v>
      </c>
      <c r="AH2" s="17">
        <v>31.746300000000002</v>
      </c>
      <c r="AW2" s="15"/>
      <c r="AY2" s="17"/>
      <c r="AZ2" s="17"/>
      <c r="BB2" s="17"/>
    </row>
    <row r="3" spans="1:54" x14ac:dyDescent="0.25">
      <c r="A3" s="39" t="s">
        <v>2</v>
      </c>
      <c r="B3" s="17">
        <v>88.025702999999993</v>
      </c>
      <c r="C3" s="17">
        <v>87.973197999999996</v>
      </c>
      <c r="D3" s="17">
        <v>87.920897999999994</v>
      </c>
      <c r="E3" s="17">
        <v>87.868301000000002</v>
      </c>
      <c r="F3" s="17">
        <v>87.816101000000003</v>
      </c>
      <c r="G3" s="17">
        <v>87.763603000000003</v>
      </c>
      <c r="H3" s="17">
        <v>87.711303999999998</v>
      </c>
      <c r="I3" s="17">
        <v>87.658798000000004</v>
      </c>
      <c r="J3" s="17"/>
      <c r="K3" s="17">
        <v>88.952797000000004</v>
      </c>
      <c r="L3" s="17">
        <v>88.932297000000005</v>
      </c>
      <c r="M3" s="17">
        <v>88.911597999999998</v>
      </c>
      <c r="N3" s="17">
        <v>88.891197000000005</v>
      </c>
      <c r="O3" s="17">
        <v>88.8703</v>
      </c>
      <c r="P3" s="17">
        <v>88.849700999999996</v>
      </c>
      <c r="Q3" s="17"/>
      <c r="R3" s="17">
        <v>93.227501000000004</v>
      </c>
      <c r="S3" s="17">
        <v>93.2089</v>
      </c>
      <c r="T3" s="17">
        <v>93.190498000000005</v>
      </c>
      <c r="U3" s="17">
        <v>93.171798999999993</v>
      </c>
      <c r="V3" s="17">
        <v>93.152901</v>
      </c>
      <c r="W3" s="17">
        <v>93.134201000000004</v>
      </c>
      <c r="X3" s="17">
        <v>93.115500999999995</v>
      </c>
      <c r="Y3" s="17">
        <v>93.096901000000003</v>
      </c>
      <c r="Z3" s="17">
        <v>93.078299999999999</v>
      </c>
      <c r="AA3" s="17">
        <v>93.059601000000001</v>
      </c>
      <c r="AB3" s="17">
        <v>93.040702999999993</v>
      </c>
      <c r="AC3" s="17">
        <v>93.022300999999999</v>
      </c>
      <c r="AD3" s="17">
        <v>93.003601000000003</v>
      </c>
      <c r="AE3" s="17">
        <v>92.984900999999994</v>
      </c>
      <c r="AF3" s="17">
        <v>92.966103000000004</v>
      </c>
      <c r="AG3" s="17">
        <v>92.947502</v>
      </c>
      <c r="AH3" s="17">
        <v>92.928802000000005</v>
      </c>
      <c r="AW3" s="15"/>
      <c r="AY3" s="17"/>
      <c r="AZ3" s="17"/>
      <c r="BB3" s="17"/>
    </row>
    <row r="4" spans="1:54" x14ac:dyDescent="0.25">
      <c r="A4" s="40" t="s">
        <v>3</v>
      </c>
      <c r="B4" s="16">
        <v>53.346828000000002</v>
      </c>
      <c r="C4" s="16">
        <v>53.573726999999998</v>
      </c>
      <c r="D4" s="16">
        <v>53.735064999999999</v>
      </c>
      <c r="E4" s="16">
        <v>53.561619</v>
      </c>
      <c r="F4" s="16">
        <v>53.568676000000004</v>
      </c>
      <c r="G4" s="16">
        <v>51.443817000000003</v>
      </c>
      <c r="H4" s="16">
        <v>54.117812999999998</v>
      </c>
      <c r="I4" s="16">
        <v>53.990378999999997</v>
      </c>
      <c r="J4" s="16"/>
      <c r="K4" s="16">
        <v>55.450775</v>
      </c>
      <c r="L4" s="16">
        <v>55.844684999999998</v>
      </c>
      <c r="M4" s="16">
        <v>55.657454999999999</v>
      </c>
      <c r="N4" s="16">
        <v>55.12294</v>
      </c>
      <c r="O4" s="16">
        <v>55.469662</v>
      </c>
      <c r="P4" s="16">
        <v>55.431441999999997</v>
      </c>
      <c r="Q4" s="16"/>
      <c r="R4" s="16">
        <v>54.910235999999998</v>
      </c>
      <c r="S4" s="16">
        <v>54.706913</v>
      </c>
      <c r="T4" s="16">
        <v>54.546515999999997</v>
      </c>
      <c r="U4" s="16">
        <v>54.806381000000002</v>
      </c>
      <c r="V4" s="16">
        <v>54.804831999999998</v>
      </c>
      <c r="W4" s="16">
        <v>54.489491000000001</v>
      </c>
      <c r="X4" s="16">
        <v>54.388229000000003</v>
      </c>
      <c r="Y4" s="16">
        <v>52.948540000000001</v>
      </c>
      <c r="Z4" s="16">
        <v>54.397410999999998</v>
      </c>
      <c r="AA4" s="16">
        <v>54.615009000000001</v>
      </c>
      <c r="AB4" s="16">
        <v>54.580238000000001</v>
      </c>
      <c r="AC4" s="16">
        <v>54.259349999999998</v>
      </c>
      <c r="AD4" s="16">
        <v>54.590457999999998</v>
      </c>
      <c r="AE4" s="16">
        <v>54.724910999999999</v>
      </c>
      <c r="AF4" s="16">
        <v>54.194598999999997</v>
      </c>
      <c r="AG4" s="16">
        <v>55.033825</v>
      </c>
      <c r="AH4" s="16">
        <v>55.457282999999997</v>
      </c>
      <c r="AI4" s="16"/>
      <c r="AJ4" s="16"/>
      <c r="AK4" s="16"/>
      <c r="AL4" s="16"/>
      <c r="AM4" s="16"/>
      <c r="AN4" s="16"/>
      <c r="AO4" s="16"/>
      <c r="AP4" s="16"/>
      <c r="AW4" s="15"/>
      <c r="AY4" s="17"/>
      <c r="AZ4" s="17"/>
      <c r="BB4" s="17"/>
    </row>
    <row r="5" spans="1:54" x14ac:dyDescent="0.25">
      <c r="A5" s="39" t="s">
        <v>4</v>
      </c>
      <c r="B5" s="13">
        <v>0.11435099999999999</v>
      </c>
      <c r="C5" s="13">
        <v>8.3154000000000006E-2</v>
      </c>
      <c r="D5" s="13">
        <v>5.1971000000000003E-2</v>
      </c>
      <c r="E5" s="13">
        <v>1.0274999999999999E-2</v>
      </c>
      <c r="F5" s="13">
        <v>8.3241999999999997E-2</v>
      </c>
      <c r="G5" s="13"/>
      <c r="H5" s="13"/>
      <c r="I5" s="13">
        <v>1.0208E-2</v>
      </c>
      <c r="J5" s="13"/>
      <c r="K5" s="13">
        <v>0.14729</v>
      </c>
      <c r="L5" s="13">
        <v>6.3351000000000005E-2</v>
      </c>
      <c r="M5" s="13">
        <v>2.1578E-2</v>
      </c>
      <c r="N5" s="13">
        <v>9.5250000000000001E-2</v>
      </c>
      <c r="O5" s="13"/>
      <c r="P5" s="13">
        <v>8.4168999999999994E-2</v>
      </c>
      <c r="Q5" s="13"/>
      <c r="R5" s="13">
        <v>8.4673999999999999E-2</v>
      </c>
      <c r="S5" s="13">
        <v>9.6259999999999998E-2</v>
      </c>
      <c r="T5" s="13"/>
      <c r="U5" s="13">
        <v>5.3116999999999998E-2</v>
      </c>
      <c r="V5" s="13">
        <v>6.3672999999999993E-2</v>
      </c>
      <c r="W5" s="13">
        <v>6.4933000000000005E-2</v>
      </c>
      <c r="X5" s="13">
        <v>6.3670000000000004E-2</v>
      </c>
      <c r="Y5" s="13">
        <v>4.3006999999999997E-2</v>
      </c>
      <c r="Z5" s="13">
        <v>6.5076999999999996E-2</v>
      </c>
      <c r="AA5" s="13">
        <v>7.4208999999999997E-2</v>
      </c>
      <c r="AB5" s="13">
        <v>6.3786999999999996E-2</v>
      </c>
      <c r="AC5" s="13"/>
      <c r="AD5" s="13">
        <v>3.2441999999999999E-2</v>
      </c>
      <c r="AE5" s="13">
        <v>0.12823599999999999</v>
      </c>
      <c r="AF5" s="13">
        <v>6.4096E-2</v>
      </c>
      <c r="AG5" s="13">
        <v>5.3332999999999998E-2</v>
      </c>
      <c r="AH5" s="13"/>
      <c r="AI5" s="16"/>
      <c r="AJ5" s="16"/>
      <c r="AK5" s="16"/>
      <c r="AL5" s="16"/>
      <c r="AM5" s="16"/>
      <c r="AN5" s="16"/>
      <c r="AO5" s="16"/>
      <c r="AP5" s="16"/>
      <c r="AW5" s="15"/>
      <c r="AY5" s="17"/>
      <c r="AZ5" s="17"/>
      <c r="BB5" s="17"/>
    </row>
    <row r="6" spans="1:54" x14ac:dyDescent="0.25">
      <c r="A6" s="39" t="s">
        <v>5</v>
      </c>
      <c r="B6" s="13">
        <v>3.0496029999999998</v>
      </c>
      <c r="C6" s="13">
        <v>3.1666439999999998</v>
      </c>
      <c r="D6" s="13">
        <v>3.1224820000000002</v>
      </c>
      <c r="E6" s="13">
        <v>3.0991610000000001</v>
      </c>
      <c r="F6" s="13">
        <v>3.1544479999999999</v>
      </c>
      <c r="G6" s="13">
        <v>2.8946649999999998</v>
      </c>
      <c r="H6" s="13">
        <v>2.9784600000000001</v>
      </c>
      <c r="I6" s="13">
        <v>2.931114</v>
      </c>
      <c r="J6" s="13"/>
      <c r="K6" s="13">
        <v>3.1485509999999999</v>
      </c>
      <c r="L6" s="13">
        <v>3.0071629999999998</v>
      </c>
      <c r="M6" s="13">
        <v>3.2405029999999999</v>
      </c>
      <c r="N6" s="13">
        <v>3.2041469999999999</v>
      </c>
      <c r="O6" s="13">
        <v>3.358514</v>
      </c>
      <c r="P6" s="13">
        <v>3.2195330000000002</v>
      </c>
      <c r="Q6" s="13"/>
      <c r="R6" s="13">
        <v>3.4370780000000001</v>
      </c>
      <c r="S6" s="13">
        <v>3.386136</v>
      </c>
      <c r="T6" s="13">
        <v>3.4495740000000001</v>
      </c>
      <c r="U6" s="13">
        <v>3.4205909999999999</v>
      </c>
      <c r="V6" s="13">
        <v>3.4526669999999999</v>
      </c>
      <c r="W6" s="13">
        <v>3.512832</v>
      </c>
      <c r="X6" s="13">
        <v>3.5654469999999998</v>
      </c>
      <c r="Y6" s="13">
        <v>3.4478499999999999</v>
      </c>
      <c r="Z6" s="13">
        <v>3.7358600000000002</v>
      </c>
      <c r="AA6" s="13">
        <v>3.5108980000000001</v>
      </c>
      <c r="AB6" s="13">
        <v>3.355829</v>
      </c>
      <c r="AC6" s="13">
        <v>3.3488829999999998</v>
      </c>
      <c r="AD6" s="13">
        <v>3.4591099999999999</v>
      </c>
      <c r="AE6" s="13">
        <v>3.504365</v>
      </c>
      <c r="AF6" s="13">
        <v>2.9528150000000002</v>
      </c>
      <c r="AG6" s="13">
        <v>2.7994249999999998</v>
      </c>
      <c r="AH6" s="13">
        <v>2.6794699999999998</v>
      </c>
      <c r="AI6" s="16"/>
      <c r="AJ6" s="16"/>
      <c r="AK6" s="16"/>
      <c r="AL6" s="16"/>
      <c r="AM6" s="16"/>
      <c r="AN6" s="16"/>
      <c r="AO6" s="16"/>
      <c r="AP6" s="16"/>
      <c r="AW6" s="15"/>
      <c r="AY6" s="17"/>
      <c r="AZ6" s="17"/>
    </row>
    <row r="7" spans="1:54" x14ac:dyDescent="0.25">
      <c r="A7" s="39" t="s">
        <v>6</v>
      </c>
      <c r="B7" s="13">
        <v>0.41520099999999999</v>
      </c>
      <c r="C7" s="13">
        <v>0.47455700000000001</v>
      </c>
      <c r="D7" s="13">
        <v>0.53474900000000003</v>
      </c>
      <c r="E7" s="13">
        <v>0.62773800000000002</v>
      </c>
      <c r="F7" s="13">
        <v>0.54247500000000004</v>
      </c>
      <c r="G7" s="13">
        <v>0.46351599999999998</v>
      </c>
      <c r="H7" s="13">
        <v>0.51629599999999998</v>
      </c>
      <c r="I7" s="13">
        <v>0.400646</v>
      </c>
      <c r="J7" s="13"/>
      <c r="K7" s="13">
        <v>0.49649599999999999</v>
      </c>
      <c r="L7" s="13">
        <v>0.59434299999999995</v>
      </c>
      <c r="M7" s="13">
        <v>0.66541899999999998</v>
      </c>
      <c r="N7" s="13">
        <v>0.59802100000000002</v>
      </c>
      <c r="O7" s="13">
        <v>0.58997999999999995</v>
      </c>
      <c r="P7" s="13">
        <v>0.50740600000000002</v>
      </c>
      <c r="Q7" s="13"/>
      <c r="R7" s="13">
        <v>0.59492599999999995</v>
      </c>
      <c r="S7" s="13">
        <v>0.63769200000000004</v>
      </c>
      <c r="T7" s="13">
        <v>0.68183400000000005</v>
      </c>
      <c r="U7" s="13">
        <v>0.67682399999999998</v>
      </c>
      <c r="V7" s="13">
        <v>0.71843100000000004</v>
      </c>
      <c r="W7" s="13">
        <v>0.74252200000000002</v>
      </c>
      <c r="X7" s="13">
        <v>0.75615200000000005</v>
      </c>
      <c r="Y7" s="13">
        <v>0.75145899999999999</v>
      </c>
      <c r="Z7" s="13">
        <v>0.81022099999999997</v>
      </c>
      <c r="AA7" s="13">
        <v>0.75600000000000001</v>
      </c>
      <c r="AB7" s="13">
        <v>0.64028200000000002</v>
      </c>
      <c r="AC7" s="13">
        <v>0.62140700000000004</v>
      </c>
      <c r="AD7" s="13">
        <v>0.707646</v>
      </c>
      <c r="AE7" s="13">
        <v>0.62687499999999996</v>
      </c>
      <c r="AF7" s="13">
        <v>0.47140500000000002</v>
      </c>
      <c r="AG7" s="13">
        <v>0.37777500000000003</v>
      </c>
      <c r="AH7" s="13">
        <v>0.39996900000000002</v>
      </c>
      <c r="AI7" s="16"/>
      <c r="AJ7" s="16"/>
      <c r="AK7" s="16"/>
      <c r="AL7" s="16"/>
      <c r="AM7" s="16"/>
      <c r="AN7" s="16"/>
      <c r="AO7" s="16"/>
      <c r="AP7" s="16"/>
      <c r="AW7" s="15"/>
      <c r="AY7" s="17"/>
      <c r="AZ7" s="17"/>
    </row>
    <row r="8" spans="1:54" x14ac:dyDescent="0.25">
      <c r="A8" s="39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6"/>
      <c r="AJ8" s="16"/>
      <c r="AK8" s="16"/>
      <c r="AL8" s="16"/>
      <c r="AM8" s="16"/>
      <c r="AN8" s="16"/>
      <c r="AO8" s="16"/>
      <c r="AP8" s="16"/>
      <c r="AW8" s="15"/>
      <c r="AY8" s="17"/>
      <c r="AZ8" s="17"/>
      <c r="BB8" s="13"/>
    </row>
    <row r="9" spans="1:54" x14ac:dyDescent="0.25">
      <c r="A9" s="39" t="s">
        <v>8</v>
      </c>
      <c r="B9" s="13">
        <v>6.3422489999999998</v>
      </c>
      <c r="C9" s="13">
        <v>6.5097209999999999</v>
      </c>
      <c r="D9" s="13">
        <v>6.3599899999999998</v>
      </c>
      <c r="E9" s="13">
        <v>6.4113009999999999</v>
      </c>
      <c r="F9" s="13">
        <v>6.282305</v>
      </c>
      <c r="G9" s="13">
        <v>6.4655810000000002</v>
      </c>
      <c r="H9" s="13">
        <v>6.3778490000000003</v>
      </c>
      <c r="I9" s="13">
        <v>6.4753800000000004</v>
      </c>
      <c r="J9" s="13"/>
      <c r="K9" s="13">
        <v>6.3408550000000004</v>
      </c>
      <c r="L9" s="13">
        <v>6.134735</v>
      </c>
      <c r="M9" s="13">
        <v>6.2112270000000001</v>
      </c>
      <c r="N9" s="13">
        <v>6.232291</v>
      </c>
      <c r="O9" s="13">
        <v>6.2647789999999999</v>
      </c>
      <c r="P9" s="13">
        <v>6.3047560000000002</v>
      </c>
      <c r="Q9" s="13"/>
      <c r="R9" s="13">
        <v>6.148129</v>
      </c>
      <c r="S9" s="13">
        <v>5.8835259999999998</v>
      </c>
      <c r="T9" s="13">
        <v>6.021782</v>
      </c>
      <c r="U9" s="13">
        <v>6.3125720000000003</v>
      </c>
      <c r="V9" s="13">
        <v>6.2354229999999999</v>
      </c>
      <c r="W9" s="13">
        <v>6.0472330000000003</v>
      </c>
      <c r="X9" s="13">
        <v>6.1266990000000003</v>
      </c>
      <c r="Y9" s="13">
        <v>6.4055489999999997</v>
      </c>
      <c r="Z9" s="13">
        <v>6.0641290000000003</v>
      </c>
      <c r="AA9" s="13">
        <v>6.2245710000000001</v>
      </c>
      <c r="AB9" s="13">
        <v>6.1444660000000004</v>
      </c>
      <c r="AC9" s="13">
        <v>6.2206060000000001</v>
      </c>
      <c r="AD9" s="13">
        <v>6.3011819999999998</v>
      </c>
      <c r="AE9" s="13">
        <v>6.0867849999999999</v>
      </c>
      <c r="AF9" s="13">
        <v>6.3950519999999997</v>
      </c>
      <c r="AG9" s="13">
        <v>6.3278569999999998</v>
      </c>
      <c r="AH9" s="13">
        <v>6.4947229999999996</v>
      </c>
      <c r="AI9" s="16"/>
      <c r="AJ9" s="16"/>
      <c r="AK9" s="16"/>
      <c r="AL9" s="16"/>
      <c r="AM9" s="16"/>
      <c r="AN9" s="16"/>
      <c r="AO9" s="16"/>
      <c r="AP9" s="16"/>
      <c r="AW9" s="15"/>
      <c r="AY9" s="17"/>
      <c r="AZ9" s="17"/>
      <c r="BB9" s="13"/>
    </row>
    <row r="10" spans="1:54" x14ac:dyDescent="0.25">
      <c r="A10" s="39" t="s">
        <v>9</v>
      </c>
      <c r="B10" s="13">
        <v>0.14252699999999999</v>
      </c>
      <c r="C10" s="13">
        <v>0.13942299999999999</v>
      </c>
      <c r="D10" s="13">
        <v>0.171572</v>
      </c>
      <c r="E10" s="13">
        <v>0.147725</v>
      </c>
      <c r="F10" s="13">
        <v>0.14462900000000001</v>
      </c>
      <c r="G10" s="13">
        <v>0.16488800000000001</v>
      </c>
      <c r="H10" s="13">
        <v>0.16197</v>
      </c>
      <c r="I10" s="13">
        <v>0.17820800000000001</v>
      </c>
      <c r="J10" s="13"/>
      <c r="K10" s="13">
        <v>0.156912</v>
      </c>
      <c r="L10" s="13">
        <v>0.16906599999999999</v>
      </c>
      <c r="M10" s="13">
        <v>0.116637</v>
      </c>
      <c r="N10" s="13">
        <v>0.12990499999999999</v>
      </c>
      <c r="O10" s="13">
        <v>0.17883499999999999</v>
      </c>
      <c r="P10" s="13">
        <v>0.15316399999999999</v>
      </c>
      <c r="Q10" s="13"/>
      <c r="R10" s="13">
        <v>0.15010499999999999</v>
      </c>
      <c r="S10" s="13">
        <v>0.147061</v>
      </c>
      <c r="T10" s="13">
        <v>0.15573100000000001</v>
      </c>
      <c r="U10" s="13">
        <v>0.13447300000000001</v>
      </c>
      <c r="V10" s="13">
        <v>0.15373200000000001</v>
      </c>
      <c r="W10" s="13">
        <v>0.163046</v>
      </c>
      <c r="X10" s="13">
        <v>0.17394799999999999</v>
      </c>
      <c r="Y10" s="13">
        <v>0.14478199999999999</v>
      </c>
      <c r="Z10" s="13">
        <v>0.171069</v>
      </c>
      <c r="AA10" s="13">
        <v>0.15559799999999999</v>
      </c>
      <c r="AB10" s="13">
        <v>0.13211899999999999</v>
      </c>
      <c r="AC10" s="13">
        <v>0.15414700000000001</v>
      </c>
      <c r="AD10" s="13">
        <v>0.17127700000000001</v>
      </c>
      <c r="AE10" s="13">
        <v>0.15729399999999999</v>
      </c>
      <c r="AF10" s="13">
        <v>0.173036</v>
      </c>
      <c r="AG10" s="13">
        <v>0.14619399999999999</v>
      </c>
      <c r="AH10" s="13">
        <v>0.150695</v>
      </c>
      <c r="AI10" s="16"/>
      <c r="AJ10" s="16"/>
      <c r="AK10" s="16"/>
      <c r="AL10" s="16"/>
      <c r="AM10" s="16"/>
      <c r="AN10" s="16"/>
      <c r="AO10" s="16"/>
      <c r="AP10" s="16"/>
      <c r="AW10" s="15"/>
      <c r="AY10" s="17"/>
      <c r="AZ10" s="17"/>
    </row>
    <row r="11" spans="1:54" ht="15.75" customHeight="1" x14ac:dyDescent="0.25">
      <c r="A11" s="39" t="s">
        <v>10</v>
      </c>
      <c r="B11" s="13">
        <v>34.295676999999998</v>
      </c>
      <c r="C11" s="13">
        <v>34.330432999999999</v>
      </c>
      <c r="D11" s="13">
        <v>33.932361999999998</v>
      </c>
      <c r="E11" s="13">
        <v>33.933441000000002</v>
      </c>
      <c r="F11" s="13">
        <v>34.305874000000003</v>
      </c>
      <c r="G11" s="13">
        <v>34.037196999999999</v>
      </c>
      <c r="H11" s="13">
        <v>34.502383999999999</v>
      </c>
      <c r="I11" s="13">
        <v>34.367538000000003</v>
      </c>
      <c r="J11" s="13"/>
      <c r="K11" s="13">
        <v>33.926231000000001</v>
      </c>
      <c r="L11" s="13">
        <v>34.078560000000003</v>
      </c>
      <c r="M11" s="13">
        <v>33.860335999999997</v>
      </c>
      <c r="N11" s="13">
        <v>33.517105000000001</v>
      </c>
      <c r="O11" s="13">
        <v>33.783813000000002</v>
      </c>
      <c r="P11" s="13">
        <v>33.965530000000001</v>
      </c>
      <c r="Q11" s="13"/>
      <c r="R11" s="13">
        <v>33.861874</v>
      </c>
      <c r="S11" s="13">
        <v>32.814835000000002</v>
      </c>
      <c r="T11" s="13">
        <v>33.082481000000001</v>
      </c>
      <c r="U11" s="13">
        <v>34.021751000000002</v>
      </c>
      <c r="V11" s="13">
        <v>34.166820999999999</v>
      </c>
      <c r="W11" s="13">
        <v>32.562770999999998</v>
      </c>
      <c r="X11" s="13">
        <v>33.897781000000002</v>
      </c>
      <c r="Y11" s="13">
        <v>33.944243999999998</v>
      </c>
      <c r="Z11" s="13">
        <v>32.578285000000001</v>
      </c>
      <c r="AA11" s="13">
        <v>33.953487000000003</v>
      </c>
      <c r="AB11" s="13">
        <v>33.881374000000001</v>
      </c>
      <c r="AC11" s="13">
        <v>33.712772000000001</v>
      </c>
      <c r="AD11" s="13">
        <v>34.045383000000001</v>
      </c>
      <c r="AE11" s="13">
        <v>32.928837000000001</v>
      </c>
      <c r="AF11" s="13">
        <v>34.252482999999998</v>
      </c>
      <c r="AG11" s="13">
        <v>34.447968000000003</v>
      </c>
      <c r="AH11" s="13">
        <v>34.618915999999999</v>
      </c>
      <c r="AI11" s="16"/>
      <c r="AJ11" s="16"/>
      <c r="AK11" s="16"/>
      <c r="AL11" s="16"/>
      <c r="AM11" s="16"/>
      <c r="AN11" s="16"/>
      <c r="AO11" s="16"/>
      <c r="AP11" s="16"/>
      <c r="AW11" s="15"/>
      <c r="AY11" s="17"/>
      <c r="AZ11" s="17"/>
    </row>
    <row r="12" spans="1:54" x14ac:dyDescent="0.25">
      <c r="A12" s="39" t="s">
        <v>11</v>
      </c>
      <c r="B12" s="13">
        <v>0.75805500000000003</v>
      </c>
      <c r="C12" s="13">
        <v>0.76612499999999994</v>
      </c>
      <c r="D12" s="13">
        <v>0.77076299999999998</v>
      </c>
      <c r="E12" s="13">
        <v>0.77631000000000006</v>
      </c>
      <c r="F12" s="13">
        <v>0.74557399999999996</v>
      </c>
      <c r="G12" s="13">
        <v>0.71835000000000004</v>
      </c>
      <c r="H12" s="13">
        <v>0.74255499999999997</v>
      </c>
      <c r="I12" s="13">
        <v>0.72009599999999996</v>
      </c>
      <c r="J12" s="13"/>
      <c r="K12" s="13">
        <v>0.77599899999999999</v>
      </c>
      <c r="L12" s="13">
        <v>0.92534799999999995</v>
      </c>
      <c r="M12" s="13">
        <v>1.1418900000000001</v>
      </c>
      <c r="N12" s="13">
        <v>1.3944859999999999</v>
      </c>
      <c r="O12" s="13">
        <v>0.84614</v>
      </c>
      <c r="P12" s="13">
        <v>0.79415599999999997</v>
      </c>
      <c r="Q12" s="13"/>
      <c r="R12" s="13">
        <v>0.93784100000000004</v>
      </c>
      <c r="S12" s="13">
        <v>2.5527579999999999</v>
      </c>
      <c r="T12" s="13">
        <v>1.7837529999999999</v>
      </c>
      <c r="U12" s="13">
        <v>0.62802199999999997</v>
      </c>
      <c r="V12" s="13">
        <v>0.71350000000000002</v>
      </c>
      <c r="W12" s="13">
        <v>2.4974560000000001</v>
      </c>
      <c r="X12" s="13">
        <v>0.67875700000000005</v>
      </c>
      <c r="Y12" s="13">
        <v>0.769424</v>
      </c>
      <c r="Z12" s="13">
        <v>2.6159379999999999</v>
      </c>
      <c r="AA12" s="13">
        <v>0.63329299999999999</v>
      </c>
      <c r="AB12" s="13">
        <v>0.80546399999999996</v>
      </c>
      <c r="AC12" s="13">
        <v>0.65633600000000003</v>
      </c>
      <c r="AD12" s="13">
        <v>0.67417000000000005</v>
      </c>
      <c r="AE12" s="13">
        <v>2.3905249999999998</v>
      </c>
      <c r="AF12" s="13">
        <v>0.80701199999999995</v>
      </c>
      <c r="AG12" s="13">
        <v>0.70480799999999999</v>
      </c>
      <c r="AH12" s="13">
        <v>0.493587</v>
      </c>
      <c r="AI12" s="16"/>
      <c r="AJ12" s="16"/>
      <c r="AK12" s="16"/>
      <c r="AL12" s="16"/>
      <c r="AM12" s="16"/>
      <c r="AN12" s="16"/>
      <c r="AO12" s="16"/>
      <c r="AP12" s="16"/>
      <c r="AW12" s="15"/>
      <c r="AY12" s="17"/>
      <c r="AZ12" s="17"/>
    </row>
    <row r="13" spans="1:54" x14ac:dyDescent="0.25">
      <c r="A13" s="39" t="s">
        <v>25</v>
      </c>
      <c r="B13" s="13">
        <v>0</v>
      </c>
      <c r="C13" s="13">
        <v>1.8339999999999999E-3</v>
      </c>
      <c r="D13" s="13">
        <v>0</v>
      </c>
      <c r="E13" s="13">
        <v>0</v>
      </c>
      <c r="F13" s="13">
        <v>0</v>
      </c>
      <c r="G13" s="13">
        <v>4.9602E-2</v>
      </c>
      <c r="H13" s="13">
        <v>1.1811E-2</v>
      </c>
      <c r="I13" s="13">
        <v>-2.5799999999999998E-3</v>
      </c>
      <c r="J13" s="13"/>
      <c r="K13" s="13">
        <v>0</v>
      </c>
      <c r="L13" s="13">
        <v>0</v>
      </c>
      <c r="M13" s="13">
        <v>-1.3500000000000001E-3</v>
      </c>
      <c r="N13" s="13">
        <v>-4.8000000000000001E-4</v>
      </c>
      <c r="O13" s="13">
        <v>6.7999999999999996E-3</v>
      </c>
      <c r="P13" s="13">
        <v>0</v>
      </c>
      <c r="Q13" s="13"/>
      <c r="R13" s="13">
        <v>0</v>
      </c>
      <c r="S13" s="13">
        <v>0</v>
      </c>
      <c r="T13" s="13">
        <v>-2.2799999999999999E-3</v>
      </c>
      <c r="U13" s="13">
        <v>0</v>
      </c>
      <c r="V13" s="13">
        <v>0</v>
      </c>
      <c r="W13" s="13">
        <v>1.2266000000000001E-2</v>
      </c>
      <c r="X13" s="13">
        <v>0</v>
      </c>
      <c r="Y13" s="13">
        <v>1.9587E-2</v>
      </c>
      <c r="Z13" s="13">
        <v>0</v>
      </c>
      <c r="AA13" s="13">
        <v>0</v>
      </c>
      <c r="AB13" s="13">
        <v>0</v>
      </c>
      <c r="AC13" s="13">
        <v>1.1514999999999999E-2</v>
      </c>
      <c r="AD13" s="13">
        <v>-2.0600000000000002E-3</v>
      </c>
      <c r="AE13" s="13">
        <v>0</v>
      </c>
      <c r="AF13" s="13">
        <v>-3.0000000000000001E-3</v>
      </c>
      <c r="AG13" s="13">
        <v>0</v>
      </c>
      <c r="AH13" s="13">
        <v>-3.8400000000000001E-3</v>
      </c>
      <c r="AI13" s="30"/>
      <c r="AJ13" s="30"/>
      <c r="AK13" s="30"/>
      <c r="AL13" s="30"/>
      <c r="AM13" s="30"/>
      <c r="AN13" s="30"/>
      <c r="AO13" s="16"/>
      <c r="AP13" s="16"/>
      <c r="AW13" s="15"/>
      <c r="AY13" s="17"/>
      <c r="AZ13" s="17"/>
    </row>
    <row r="14" spans="1:54" x14ac:dyDescent="0.25">
      <c r="A14" s="39" t="s">
        <v>13</v>
      </c>
      <c r="B14" s="13">
        <v>98.464490999999995</v>
      </c>
      <c r="C14" s="13">
        <v>99.045618000000005</v>
      </c>
      <c r="D14" s="13">
        <v>98.67895399999999</v>
      </c>
      <c r="E14" s="13">
        <v>98.567570000000003</v>
      </c>
      <c r="F14" s="13">
        <v>98.827223000000018</v>
      </c>
      <c r="G14" s="13">
        <v>96.237615999999989</v>
      </c>
      <c r="H14" s="13">
        <v>99.40913799999997</v>
      </c>
      <c r="I14" s="13">
        <v>99.070989000000012</v>
      </c>
      <c r="J14" s="13"/>
      <c r="K14" s="13">
        <v>100.44310900000001</v>
      </c>
      <c r="L14" s="13">
        <v>100.81725100000001</v>
      </c>
      <c r="M14" s="13">
        <v>100.91369499999998</v>
      </c>
      <c r="N14" s="13">
        <v>100.293665</v>
      </c>
      <c r="O14" s="13">
        <v>100.49852300000002</v>
      </c>
      <c r="P14" s="13">
        <v>100.46015600000001</v>
      </c>
      <c r="Q14" s="13"/>
      <c r="R14" s="13">
        <v>100.124863</v>
      </c>
      <c r="S14" s="13">
        <v>100.22518099999999</v>
      </c>
      <c r="T14" s="13">
        <v>99.719391000000002</v>
      </c>
      <c r="U14" s="13">
        <v>100.05373100000001</v>
      </c>
      <c r="V14" s="13">
        <v>100.309079</v>
      </c>
      <c r="W14" s="13">
        <v>100.09255</v>
      </c>
      <c r="X14" s="13">
        <v>99.650683000000001</v>
      </c>
      <c r="Y14" s="13">
        <v>98.474441999999996</v>
      </c>
      <c r="Z14" s="13">
        <v>100.43799000000001</v>
      </c>
      <c r="AA14" s="13">
        <v>99.923064999999994</v>
      </c>
      <c r="AB14" s="13">
        <v>99.60355899999999</v>
      </c>
      <c r="AC14" s="13">
        <v>98.985015999999987</v>
      </c>
      <c r="AD14" s="13">
        <v>99.979608000000013</v>
      </c>
      <c r="AE14" s="13">
        <v>100.547828</v>
      </c>
      <c r="AF14" s="13">
        <v>99.307497999999995</v>
      </c>
      <c r="AG14" s="13">
        <v>99.891184999999993</v>
      </c>
      <c r="AH14" s="13">
        <v>100.290803</v>
      </c>
      <c r="AI14" s="16"/>
      <c r="AJ14" s="16"/>
      <c r="AK14" s="16"/>
      <c r="AL14" s="16"/>
      <c r="AM14" s="16"/>
      <c r="AN14" s="16"/>
      <c r="AO14" s="16"/>
      <c r="AP14" s="16"/>
      <c r="AW14" s="15"/>
      <c r="AY14" s="17"/>
      <c r="AZ14" s="17"/>
    </row>
    <row r="15" spans="1:54" x14ac:dyDescent="0.25">
      <c r="AI15" s="16"/>
      <c r="AJ15" s="16"/>
      <c r="AK15" s="16"/>
      <c r="AL15" s="16"/>
      <c r="AM15" s="16"/>
      <c r="AN15" s="16"/>
      <c r="AO15" s="16"/>
      <c r="AP15" s="16"/>
      <c r="AW15" s="15"/>
      <c r="AY15" s="17"/>
      <c r="AZ15" s="17"/>
    </row>
    <row r="16" spans="1:54" x14ac:dyDescent="0.25">
      <c r="A16" s="39" t="s">
        <v>14</v>
      </c>
      <c r="B16" s="17">
        <v>1.860089423853901</v>
      </c>
      <c r="C16" s="17">
        <v>1.8584469533175745</v>
      </c>
      <c r="D16" s="17">
        <v>1.873084736921395</v>
      </c>
      <c r="E16" s="17">
        <v>1.8691319071990886</v>
      </c>
      <c r="F16" s="17">
        <v>1.8691319071990886</v>
      </c>
      <c r="G16" s="17">
        <v>1.8311348066944426</v>
      </c>
      <c r="H16" s="17">
        <v>1.8699906810490565</v>
      </c>
      <c r="I16" s="17">
        <v>1.8724563909580365</v>
      </c>
      <c r="J16" s="17"/>
      <c r="K16" s="17">
        <v>1.9037594795202768</v>
      </c>
      <c r="L16" s="17">
        <v>1.9096366072033137</v>
      </c>
      <c r="M16" s="17">
        <v>1.9026455419590538</v>
      </c>
      <c r="N16" s="17">
        <v>1.897112665212465</v>
      </c>
      <c r="O16" s="17">
        <v>1.9034201261261365</v>
      </c>
      <c r="P16" s="17">
        <v>1.9019504224779205</v>
      </c>
      <c r="Q16" s="17"/>
      <c r="R16" s="17">
        <v>1.8894054887190803</v>
      </c>
      <c r="S16" s="17">
        <v>1.8868785062866851</v>
      </c>
      <c r="T16" s="17">
        <v>1.8883396595910089</v>
      </c>
      <c r="U16" s="17">
        <v>1.886669234775495</v>
      </c>
      <c r="V16" s="17">
        <v>1.8811644479092378</v>
      </c>
      <c r="W16" s="17">
        <v>1.8837580900231201</v>
      </c>
      <c r="X16" s="17">
        <v>1.8792165026660683</v>
      </c>
      <c r="Y16" s="17">
        <v>1.8483871057636674</v>
      </c>
      <c r="Z16" s="17">
        <v>1.8745540203860509</v>
      </c>
      <c r="AA16" s="17">
        <v>1.8826461590680557</v>
      </c>
      <c r="AB16" s="17">
        <v>1.8867608082831788</v>
      </c>
      <c r="AC16" s="17">
        <v>1.8870583313812785</v>
      </c>
      <c r="AD16" s="17">
        <v>1.8801970344265313</v>
      </c>
      <c r="AE16" s="17">
        <v>1.881858649164845</v>
      </c>
      <c r="AF16" s="17">
        <v>1.8766834359080422</v>
      </c>
      <c r="AG16" s="17">
        <v>1.8945078186717483</v>
      </c>
      <c r="AH16" s="17">
        <v>1.9021446051810547</v>
      </c>
      <c r="AI16" s="30"/>
      <c r="AJ16" s="30"/>
      <c r="AK16" s="30"/>
      <c r="AL16" s="30"/>
      <c r="AM16" s="30"/>
      <c r="AN16" s="30"/>
      <c r="AO16" s="16"/>
      <c r="AP16" s="16"/>
      <c r="AW16" s="15"/>
      <c r="AY16" s="17"/>
      <c r="AZ16" s="17"/>
    </row>
    <row r="17" spans="1:52" x14ac:dyDescent="0.25">
      <c r="A17" s="39" t="s">
        <v>15</v>
      </c>
      <c r="B17" s="17">
        <v>2.9983749306220558E-3</v>
      </c>
      <c r="C17" s="17">
        <v>2.1692130243282652E-3</v>
      </c>
      <c r="D17" s="17">
        <v>1.3623273293079893E-3</v>
      </c>
      <c r="E17" s="17">
        <v>2.6964280421984442E-4</v>
      </c>
      <c r="F17" s="17">
        <v>2.6964280421984442E-4</v>
      </c>
      <c r="G17" s="17">
        <v>0</v>
      </c>
      <c r="H17" s="17">
        <v>0</v>
      </c>
      <c r="I17" s="17">
        <v>2.6622984928895323E-4</v>
      </c>
      <c r="J17" s="17"/>
      <c r="K17" s="17">
        <v>3.8027560839980169E-3</v>
      </c>
      <c r="L17" s="17">
        <v>1.6290826171124788E-3</v>
      </c>
      <c r="M17" s="17">
        <v>5.5471062176581422E-4</v>
      </c>
      <c r="N17" s="17">
        <v>2.4651677877846495E-3</v>
      </c>
      <c r="O17" s="17">
        <v>0</v>
      </c>
      <c r="P17" s="17">
        <v>2.1717805142281049E-3</v>
      </c>
      <c r="Q17" s="17"/>
      <c r="R17" s="17">
        <v>2.1910015655535889E-3</v>
      </c>
      <c r="S17" s="17">
        <v>2.4967113456415045E-3</v>
      </c>
      <c r="T17" s="17">
        <v>0</v>
      </c>
      <c r="U17" s="17">
        <v>1.3750513912441197E-3</v>
      </c>
      <c r="V17" s="17">
        <v>1.6435539833420832E-3</v>
      </c>
      <c r="W17" s="17">
        <v>1.6881016600407248E-3</v>
      </c>
      <c r="X17" s="17">
        <v>1.6543503939678832E-3</v>
      </c>
      <c r="Y17" s="17">
        <v>1.1290127304904322E-3</v>
      </c>
      <c r="Z17" s="17">
        <v>1.6864287728902898E-3</v>
      </c>
      <c r="AA17" s="17">
        <v>1.9236852788792821E-3</v>
      </c>
      <c r="AB17" s="17">
        <v>1.6581902137026985E-3</v>
      </c>
      <c r="AC17" s="17">
        <v>0</v>
      </c>
      <c r="AD17" s="17">
        <v>8.402625245024889E-4</v>
      </c>
      <c r="AE17" s="17">
        <v>3.3161383988262716E-3</v>
      </c>
      <c r="AF17" s="17">
        <v>1.6691166540135718E-3</v>
      </c>
      <c r="AG17" s="17">
        <v>1.3806495835015674E-3</v>
      </c>
      <c r="AH17" s="17">
        <v>0</v>
      </c>
      <c r="AI17" s="30"/>
      <c r="AJ17" s="30"/>
      <c r="AK17" s="30"/>
      <c r="AL17" s="30"/>
      <c r="AM17" s="30"/>
      <c r="AN17" s="30"/>
      <c r="AO17" s="16"/>
      <c r="AP17" s="16"/>
      <c r="AW17" s="15"/>
    </row>
    <row r="18" spans="1:52" x14ac:dyDescent="0.25">
      <c r="A18" s="39" t="s">
        <v>16</v>
      </c>
      <c r="B18" s="17">
        <v>0.12532111520034292</v>
      </c>
      <c r="C18" s="17">
        <v>0.12946526768142103</v>
      </c>
      <c r="D18" s="17">
        <v>0.12827892523055126</v>
      </c>
      <c r="E18" s="17">
        <v>0.12746358120489976</v>
      </c>
      <c r="F18" s="17">
        <v>0.12746358120489976</v>
      </c>
      <c r="G18" s="17">
        <v>0.12143424190243442</v>
      </c>
      <c r="H18" s="17">
        <v>0.12129606144596639</v>
      </c>
      <c r="I18" s="17">
        <v>0.11980743442873175</v>
      </c>
      <c r="J18" s="17"/>
      <c r="K18" s="17">
        <v>0.12740043577556939</v>
      </c>
      <c r="L18" s="17">
        <v>0.12119412783743536</v>
      </c>
      <c r="M18" s="17">
        <v>0.13055776129938917</v>
      </c>
      <c r="N18" s="17">
        <v>0.12996574654197113</v>
      </c>
      <c r="O18" s="17">
        <v>0.13582572229501305</v>
      </c>
      <c r="P18" s="17">
        <v>0.13019419456523373</v>
      </c>
      <c r="Q18" s="17"/>
      <c r="R18" s="17">
        <v>0.13938529964121704</v>
      </c>
      <c r="S18" s="17">
        <v>0.13764544620523603</v>
      </c>
      <c r="T18" s="17">
        <v>0.14074542488305272</v>
      </c>
      <c r="U18" s="17">
        <v>0.13877828412748286</v>
      </c>
      <c r="V18" s="17">
        <v>0.13967488684552684</v>
      </c>
      <c r="W18" s="17">
        <v>0.14312828990331214</v>
      </c>
      <c r="X18" s="17">
        <v>0.145191639031686</v>
      </c>
      <c r="Y18" s="17">
        <v>0.14185447047848718</v>
      </c>
      <c r="Z18" s="17">
        <v>0.15172810910939591</v>
      </c>
      <c r="AA18" s="17">
        <v>0.1426364850360172</v>
      </c>
      <c r="AB18" s="17">
        <v>0.1367215479703521</v>
      </c>
      <c r="AC18" s="17">
        <v>0.13726709275923743</v>
      </c>
      <c r="AD18" s="17">
        <v>0.14041280683062451</v>
      </c>
      <c r="AE18" s="17">
        <v>0.14202571761304422</v>
      </c>
      <c r="AF18" s="17">
        <v>0.12051107892740806</v>
      </c>
      <c r="AG18" s="17">
        <v>0.11357722744510582</v>
      </c>
      <c r="AH18" s="17">
        <v>0.10831523915686288</v>
      </c>
      <c r="AI18" s="30"/>
      <c r="AJ18" s="30"/>
      <c r="AK18" s="30"/>
      <c r="AL18" s="30"/>
      <c r="AM18" s="30"/>
      <c r="AN18" s="30"/>
      <c r="AO18" s="16"/>
      <c r="AP18" s="16"/>
      <c r="AW18" s="15"/>
      <c r="AY18" s="13"/>
    </row>
    <row r="19" spans="1:52" x14ac:dyDescent="0.25">
      <c r="A19" s="39" t="s">
        <v>17</v>
      </c>
      <c r="B19" s="17">
        <v>1.1446139324984408E-2</v>
      </c>
      <c r="C19" s="17">
        <v>1.3015537505353267E-2</v>
      </c>
      <c r="D19" s="17">
        <v>1.4737541551887175E-2</v>
      </c>
      <c r="E19" s="17">
        <v>1.7319689015707716E-2</v>
      </c>
      <c r="F19" s="17">
        <v>1.7319689015707716E-2</v>
      </c>
      <c r="G19" s="17">
        <v>1.3044495231755618E-2</v>
      </c>
      <c r="H19" s="17">
        <v>1.410500940449539E-2</v>
      </c>
      <c r="I19" s="17">
        <v>1.0985796804746057E-2</v>
      </c>
      <c r="J19" s="17"/>
      <c r="K19" s="17">
        <v>1.3477074450315882E-2</v>
      </c>
      <c r="L19" s="17">
        <v>1.6068726281684143E-2</v>
      </c>
      <c r="M19" s="17">
        <v>1.7984781107310045E-2</v>
      </c>
      <c r="N19" s="17">
        <v>1.6272437066667002E-2</v>
      </c>
      <c r="O19" s="17">
        <v>1.6006332790555154E-2</v>
      </c>
      <c r="P19" s="17">
        <v>1.3764930693431012E-2</v>
      </c>
      <c r="Q19" s="17"/>
      <c r="R19" s="17">
        <v>1.6184907687916923E-2</v>
      </c>
      <c r="S19" s="17">
        <v>1.738954072627507E-2</v>
      </c>
      <c r="T19" s="17">
        <v>1.8662385953055804E-2</v>
      </c>
      <c r="U19" s="17">
        <v>1.8421110490394011E-2</v>
      </c>
      <c r="V19" s="17">
        <v>1.9497026878020442E-2</v>
      </c>
      <c r="W19" s="17">
        <v>2.0295376869168512E-2</v>
      </c>
      <c r="X19" s="17">
        <v>2.0656484925513099E-2</v>
      </c>
      <c r="Y19" s="17">
        <v>2.07405202606156E-2</v>
      </c>
      <c r="Z19" s="17">
        <v>2.2074894693598798E-2</v>
      </c>
      <c r="AA19" s="17">
        <v>2.0604112078184838E-2</v>
      </c>
      <c r="AB19" s="17">
        <v>1.7499600301592623E-2</v>
      </c>
      <c r="AC19" s="17">
        <v>1.7086861309905305E-2</v>
      </c>
      <c r="AD19" s="17">
        <v>1.9269839465343348E-2</v>
      </c>
      <c r="AE19" s="17">
        <v>1.7043481004853533E-2</v>
      </c>
      <c r="AF19" s="17">
        <v>1.2906384918252385E-2</v>
      </c>
      <c r="AG19" s="17">
        <v>1.0281946334101122E-2</v>
      </c>
      <c r="AH19" s="17">
        <v>1.0846426774253902E-2</v>
      </c>
      <c r="AI19" s="30"/>
      <c r="AJ19" s="30"/>
      <c r="AK19" s="30"/>
      <c r="AL19" s="30"/>
      <c r="AM19" s="30"/>
      <c r="AN19" s="30"/>
      <c r="AO19" s="16"/>
      <c r="AP19" s="16"/>
      <c r="AW19" s="15"/>
      <c r="AY19" s="29"/>
      <c r="AZ19" s="29"/>
    </row>
    <row r="20" spans="1:52" x14ac:dyDescent="0.25">
      <c r="A20" s="39" t="s">
        <v>28</v>
      </c>
      <c r="B20" s="17">
        <v>0.1849372965368703</v>
      </c>
      <c r="C20" s="17">
        <v>0.18884986494272282</v>
      </c>
      <c r="D20" s="17">
        <v>0.18540100040442253</v>
      </c>
      <c r="E20" s="17">
        <v>0.18710630230616512</v>
      </c>
      <c r="F20" s="17">
        <v>0.18710630230616512</v>
      </c>
      <c r="G20" s="17">
        <v>0.1924645214175901</v>
      </c>
      <c r="H20" s="17">
        <v>0.18430173830728019</v>
      </c>
      <c r="I20" s="17">
        <v>0.18780908175502922</v>
      </c>
      <c r="J20" s="17"/>
      <c r="K20" s="17">
        <v>0.18205737415069501</v>
      </c>
      <c r="L20" s="17">
        <v>0.17543679599483672</v>
      </c>
      <c r="M20" s="17">
        <v>0.17756932328466848</v>
      </c>
      <c r="N20" s="17">
        <v>0.17937605484740493</v>
      </c>
      <c r="O20" s="17">
        <v>0.17977979742094383</v>
      </c>
      <c r="P20" s="17">
        <v>0.18091196601782256</v>
      </c>
      <c r="Q20" s="17"/>
      <c r="R20" s="17">
        <v>0.1769175138050236</v>
      </c>
      <c r="S20" s="17">
        <v>0.16970529744961221</v>
      </c>
      <c r="T20" s="17">
        <v>0.1743388276042421</v>
      </c>
      <c r="U20" s="17">
        <v>0.1817301482130434</v>
      </c>
      <c r="V20" s="17">
        <v>0.17899043612077795</v>
      </c>
      <c r="W20" s="17">
        <v>0.17483367064174385</v>
      </c>
      <c r="X20" s="17">
        <v>0.17703308539708723</v>
      </c>
      <c r="Y20" s="17">
        <v>0.18700417069818545</v>
      </c>
      <c r="Z20" s="17">
        <v>0.17476085280742124</v>
      </c>
      <c r="AA20" s="17">
        <v>0.17944117818229538</v>
      </c>
      <c r="AB20" s="17">
        <v>0.17763214528319685</v>
      </c>
      <c r="AC20" s="17">
        <v>0.1809253523473443</v>
      </c>
      <c r="AD20" s="17">
        <v>0.18149499079513962</v>
      </c>
      <c r="AE20" s="17">
        <v>0.17504346079247332</v>
      </c>
      <c r="AF20" s="17">
        <v>0.18519748637715236</v>
      </c>
      <c r="AG20" s="17">
        <v>0.18217104670214501</v>
      </c>
      <c r="AH20" s="17">
        <v>0.18629515851970663</v>
      </c>
      <c r="AI20" s="30"/>
      <c r="AJ20" s="30"/>
      <c r="AK20" s="30"/>
      <c r="AL20" s="30"/>
      <c r="AM20" s="30"/>
      <c r="AN20" s="30"/>
      <c r="AO20" s="16"/>
      <c r="AP20" s="16"/>
      <c r="AW20" s="15"/>
      <c r="AY20" s="29"/>
      <c r="AZ20" s="29"/>
    </row>
    <row r="21" spans="1:52" x14ac:dyDescent="0.25">
      <c r="A21" s="39" t="s">
        <v>20</v>
      </c>
      <c r="B21" s="17">
        <v>4.209282804451534E-3</v>
      </c>
      <c r="C21" s="17">
        <v>4.0965519960013408E-3</v>
      </c>
      <c r="D21" s="17">
        <v>5.0656105709602746E-3</v>
      </c>
      <c r="E21" s="17">
        <v>4.3664248824174965E-3</v>
      </c>
      <c r="F21" s="17">
        <v>4.3664248824174965E-3</v>
      </c>
      <c r="G21" s="17">
        <v>4.9712078620263731E-3</v>
      </c>
      <c r="H21" s="17">
        <v>4.740449517943804E-3</v>
      </c>
      <c r="I21" s="17">
        <v>5.2348985683597325E-3</v>
      </c>
      <c r="J21" s="17"/>
      <c r="K21" s="17">
        <v>4.5629567849846476E-3</v>
      </c>
      <c r="L21" s="17">
        <v>4.8967834949165999E-3</v>
      </c>
      <c r="M21" s="17">
        <v>3.37719878180577E-3</v>
      </c>
      <c r="N21" s="17">
        <v>3.7867999013584774E-3</v>
      </c>
      <c r="O21" s="17">
        <v>5.1977740409190881E-3</v>
      </c>
      <c r="P21" s="17">
        <v>4.4512855442174169E-3</v>
      </c>
      <c r="Q21" s="17"/>
      <c r="R21" s="17">
        <v>4.3747451710323447E-3</v>
      </c>
      <c r="S21" s="17">
        <v>4.2962048624941877E-3</v>
      </c>
      <c r="T21" s="17">
        <v>4.5663995591826191E-3</v>
      </c>
      <c r="U21" s="17">
        <v>3.9208973738305373E-3</v>
      </c>
      <c r="V21" s="17">
        <v>4.4694895695572704E-3</v>
      </c>
      <c r="W21" s="17">
        <v>4.7742841952004011E-3</v>
      </c>
      <c r="X21" s="17">
        <v>5.0906950150004793E-3</v>
      </c>
      <c r="Y21" s="17">
        <v>4.2809410914199583E-3</v>
      </c>
      <c r="Z21" s="17">
        <v>4.9931749829352058E-3</v>
      </c>
      <c r="AA21" s="17">
        <v>4.5430387660198102E-3</v>
      </c>
      <c r="AB21" s="17">
        <v>3.8684094766230073E-3</v>
      </c>
      <c r="AC21" s="17">
        <v>4.5407914319080672E-3</v>
      </c>
      <c r="AD21" s="17">
        <v>4.996563511421033E-3</v>
      </c>
      <c r="AE21" s="17">
        <v>4.5814170889954776E-3</v>
      </c>
      <c r="AF21" s="17">
        <v>5.0752474306513182E-3</v>
      </c>
      <c r="AG21" s="17">
        <v>4.2626727398200814E-3</v>
      </c>
      <c r="AH21" s="17">
        <v>4.3779371590792517E-3</v>
      </c>
      <c r="AI21" s="30"/>
      <c r="AJ21" s="30"/>
      <c r="AK21" s="30"/>
      <c r="AL21" s="30"/>
      <c r="AM21" s="30"/>
      <c r="AN21" s="30"/>
      <c r="AO21" s="16"/>
      <c r="AP21" s="16"/>
      <c r="AW21" s="15"/>
      <c r="AY21" s="17"/>
      <c r="AZ21" s="17"/>
    </row>
    <row r="22" spans="1:52" x14ac:dyDescent="0.25">
      <c r="A22" s="39" t="s">
        <v>21</v>
      </c>
      <c r="B22" s="17">
        <v>1.782678997451433</v>
      </c>
      <c r="C22" s="17">
        <v>1.7753587938434665</v>
      </c>
      <c r="D22" s="17">
        <v>1.7632840680212605</v>
      </c>
      <c r="E22" s="17">
        <v>1.7653169944528919</v>
      </c>
      <c r="F22" s="17">
        <v>1.7653169944528919</v>
      </c>
      <c r="G22" s="17">
        <v>1.8061319159553557</v>
      </c>
      <c r="H22" s="17">
        <v>1.7772840958765161</v>
      </c>
      <c r="I22" s="17">
        <v>1.7768562852343595</v>
      </c>
      <c r="J22" s="17"/>
      <c r="K22" s="17">
        <v>1.7363953688487912</v>
      </c>
      <c r="L22" s="17">
        <v>1.7372353844345025</v>
      </c>
      <c r="M22" s="17">
        <v>1.7255770375278172</v>
      </c>
      <c r="N22" s="17">
        <v>1.7196331007020775</v>
      </c>
      <c r="O22" s="17">
        <v>1.7282093387641633</v>
      </c>
      <c r="P22" s="17">
        <v>1.737360554304807</v>
      </c>
      <c r="Q22" s="17"/>
      <c r="R22" s="17">
        <v>1.7369663191761975</v>
      </c>
      <c r="S22" s="17">
        <v>1.6872541255194833</v>
      </c>
      <c r="T22" s="17">
        <v>1.7073388206964433</v>
      </c>
      <c r="U22" s="17">
        <v>1.7459421488230147</v>
      </c>
      <c r="V22" s="17">
        <v>1.7483204181443543</v>
      </c>
      <c r="W22" s="17">
        <v>1.6781944479859834</v>
      </c>
      <c r="X22" s="17">
        <v>1.7460300557296979</v>
      </c>
      <c r="Y22" s="17">
        <v>1.7664999399038557</v>
      </c>
      <c r="Z22" s="17">
        <v>1.6736186000938631</v>
      </c>
      <c r="AA22" s="17">
        <v>1.7448159444448446</v>
      </c>
      <c r="AB22" s="17">
        <v>1.7460271038672497</v>
      </c>
      <c r="AC22" s="17">
        <v>1.7478885891119302</v>
      </c>
      <c r="AD22" s="17">
        <v>1.7480481664126082</v>
      </c>
      <c r="AE22" s="17">
        <v>1.6880560911202134</v>
      </c>
      <c r="AF22" s="17">
        <v>1.7682172320816172</v>
      </c>
      <c r="AG22" s="17">
        <v>1.7678233180491922</v>
      </c>
      <c r="AH22" s="17">
        <v>1.7701372931792436</v>
      </c>
      <c r="AI22" s="30"/>
      <c r="AJ22" s="30"/>
      <c r="AK22" s="30"/>
      <c r="AL22" s="30"/>
      <c r="AM22" s="30"/>
      <c r="AN22" s="30"/>
      <c r="AO22" s="16"/>
      <c r="AP22" s="16"/>
      <c r="AW22" s="15"/>
      <c r="AY22" s="17"/>
      <c r="AZ22" s="17"/>
    </row>
    <row r="23" spans="1:52" x14ac:dyDescent="0.25">
      <c r="A23" s="39" t="s">
        <v>22</v>
      </c>
      <c r="B23" s="17">
        <v>2.8319369897394961E-2</v>
      </c>
      <c r="C23" s="17">
        <v>2.8474466171396658E-2</v>
      </c>
      <c r="D23" s="17">
        <v>2.8785789970214477E-2</v>
      </c>
      <c r="E23" s="17">
        <v>2.9025458134609911E-2</v>
      </c>
      <c r="F23" s="17">
        <v>2.9025458134609911E-2</v>
      </c>
      <c r="G23" s="17">
        <v>2.7395603803712615E-2</v>
      </c>
      <c r="H23" s="17">
        <v>2.7490679766478197E-2</v>
      </c>
      <c r="I23" s="17">
        <v>2.6757367388831565E-2</v>
      </c>
      <c r="J23" s="17"/>
      <c r="K23" s="17">
        <v>2.8544554385369604E-2</v>
      </c>
      <c r="L23" s="17">
        <v>3.3902492136198628E-2</v>
      </c>
      <c r="M23" s="17">
        <v>4.1823123191844551E-2</v>
      </c>
      <c r="N23" s="17">
        <v>5.1420057343367256E-2</v>
      </c>
      <c r="O23" s="17">
        <v>3.1108495737721547E-2</v>
      </c>
      <c r="P23" s="17">
        <v>2.9194865882339101E-2</v>
      </c>
      <c r="Q23" s="17"/>
      <c r="R23" s="17">
        <v>3.4574724233978296E-2</v>
      </c>
      <c r="S23" s="17">
        <v>9.4334167604572208E-2</v>
      </c>
      <c r="T23" s="17">
        <v>6.6161518134575228E-2</v>
      </c>
      <c r="U23" s="17">
        <v>2.3163124805495705E-2</v>
      </c>
      <c r="V23" s="17">
        <v>2.6239740549182954E-2</v>
      </c>
      <c r="W23" s="17">
        <v>9.2505567640416383E-2</v>
      </c>
      <c r="X23" s="17">
        <v>2.5127186840978845E-2</v>
      </c>
      <c r="Y23" s="17">
        <v>2.8778113233231772E-2</v>
      </c>
      <c r="Z23" s="17">
        <v>9.6583919153844427E-2</v>
      </c>
      <c r="AA23" s="17">
        <v>2.3389397145703181E-2</v>
      </c>
      <c r="AB23" s="17">
        <v>2.9832194604104301E-2</v>
      </c>
      <c r="AC23" s="17">
        <v>2.4456517278136684E-2</v>
      </c>
      <c r="AD23" s="17">
        <v>2.4877898737503425E-2</v>
      </c>
      <c r="AE23" s="17">
        <v>8.8075044816748591E-2</v>
      </c>
      <c r="AF23" s="17">
        <v>2.9941437950461704E-2</v>
      </c>
      <c r="AG23" s="17">
        <v>2.5995320474385419E-2</v>
      </c>
      <c r="AH23" s="17">
        <v>1.8138705999818514E-2</v>
      </c>
      <c r="AI23" s="30"/>
      <c r="AJ23" s="30"/>
      <c r="AK23" s="30"/>
      <c r="AL23" s="30"/>
      <c r="AM23" s="30"/>
      <c r="AN23" s="30"/>
      <c r="AO23" s="16"/>
      <c r="AP23" s="16"/>
      <c r="AW23" s="15"/>
      <c r="AY23" s="29"/>
      <c r="AZ23" s="29"/>
    </row>
    <row r="24" spans="1:52" x14ac:dyDescent="0.25">
      <c r="A24" s="39" t="s">
        <v>26</v>
      </c>
      <c r="B24" s="17">
        <v>0</v>
      </c>
      <c r="C24" s="17">
        <v>1.2335151773546909E-4</v>
      </c>
      <c r="D24" s="17">
        <v>0</v>
      </c>
      <c r="E24" s="17">
        <v>0</v>
      </c>
      <c r="F24" s="17">
        <v>0</v>
      </c>
      <c r="G24" s="17">
        <v>3.4232071326830444E-3</v>
      </c>
      <c r="H24" s="17">
        <v>7.912846322635132E-4</v>
      </c>
      <c r="I24" s="17">
        <v>-1.734849873832042E-4</v>
      </c>
      <c r="J24" s="17"/>
      <c r="K24" s="17">
        <v>0</v>
      </c>
      <c r="L24" s="17">
        <v>0</v>
      </c>
      <c r="M24" s="17">
        <v>-8.9477773655072146E-5</v>
      </c>
      <c r="N24" s="17">
        <v>-3.2029403095846816E-5</v>
      </c>
      <c r="O24" s="17">
        <v>4.524128245477567E-4</v>
      </c>
      <c r="P24" s="17">
        <v>0</v>
      </c>
      <c r="Q24" s="17"/>
      <c r="R24" s="17">
        <v>0</v>
      </c>
      <c r="S24" s="17">
        <v>0</v>
      </c>
      <c r="T24" s="17">
        <v>-1.5303642156041847E-4</v>
      </c>
      <c r="U24" s="17">
        <v>0</v>
      </c>
      <c r="V24" s="17">
        <v>0</v>
      </c>
      <c r="W24" s="17">
        <v>8.2217108101456595E-4</v>
      </c>
      <c r="X24" s="17">
        <v>0</v>
      </c>
      <c r="Y24" s="17">
        <v>1.325725840046759E-3</v>
      </c>
      <c r="Z24" s="17">
        <v>0</v>
      </c>
      <c r="AA24" s="17">
        <v>0</v>
      </c>
      <c r="AB24" s="17">
        <v>0</v>
      </c>
      <c r="AC24" s="17">
        <v>7.7646438025919288E-4</v>
      </c>
      <c r="AD24" s="17">
        <v>-1.3756270367387284E-4</v>
      </c>
      <c r="AE24" s="17">
        <v>0</v>
      </c>
      <c r="AF24" s="17">
        <v>-2.0142024759839074E-4</v>
      </c>
      <c r="AG24" s="17">
        <v>0</v>
      </c>
      <c r="AH24" s="17">
        <v>-2.5536597001902178E-4</v>
      </c>
      <c r="AI24" s="30"/>
      <c r="AJ24" s="30"/>
      <c r="AK24" s="30"/>
      <c r="AL24" s="30"/>
      <c r="AM24" s="30"/>
      <c r="AN24" s="30"/>
      <c r="AO24" s="16"/>
      <c r="AP24" s="16"/>
      <c r="AW24" s="15"/>
      <c r="AY24" s="17"/>
      <c r="AZ24" s="17"/>
    </row>
    <row r="25" spans="1:52" x14ac:dyDescent="0.25">
      <c r="A25" s="39" t="s">
        <v>23</v>
      </c>
      <c r="B25" s="15">
        <v>4</v>
      </c>
      <c r="C25" s="15">
        <v>3.9999999999999996</v>
      </c>
      <c r="D25" s="15">
        <v>3.9999999999999991</v>
      </c>
      <c r="E25" s="15">
        <v>4</v>
      </c>
      <c r="F25" s="15">
        <v>4</v>
      </c>
      <c r="G25" s="15">
        <v>4.0000000000000009</v>
      </c>
      <c r="H25" s="15">
        <v>3.9999999999999996</v>
      </c>
      <c r="I25" s="15">
        <v>3.9999999999999996</v>
      </c>
      <c r="J25" s="15"/>
      <c r="K25" s="15">
        <v>4.0000000000000009</v>
      </c>
      <c r="L25" s="15">
        <v>4</v>
      </c>
      <c r="M25" s="15">
        <v>3.9999999999999996</v>
      </c>
      <c r="N25" s="15">
        <v>4</v>
      </c>
      <c r="O25" s="15">
        <v>4.0000000000000009</v>
      </c>
      <c r="P25" s="15">
        <v>3.9999999999999996</v>
      </c>
      <c r="Q25" s="15"/>
      <c r="R25" s="15">
        <v>3.9999999999999987</v>
      </c>
      <c r="S25" s="15">
        <v>3.9999999999999996</v>
      </c>
      <c r="T25" s="15">
        <v>4.0000000000000009</v>
      </c>
      <c r="U25" s="15">
        <v>4.0000000000000009</v>
      </c>
      <c r="V25" s="15">
        <v>3.9999999999999996</v>
      </c>
      <c r="W25" s="15">
        <v>4</v>
      </c>
      <c r="X25" s="15">
        <v>4</v>
      </c>
      <c r="Y25" s="15">
        <v>4</v>
      </c>
      <c r="Z25" s="15">
        <v>4</v>
      </c>
      <c r="AA25" s="15">
        <v>4</v>
      </c>
      <c r="AB25" s="15">
        <v>4.0000000000000009</v>
      </c>
      <c r="AC25" s="15">
        <v>3.9999999999999996</v>
      </c>
      <c r="AD25" s="15">
        <v>3.9999999999999996</v>
      </c>
      <c r="AE25" s="15">
        <v>3.9999999999999991</v>
      </c>
      <c r="AF25" s="15">
        <v>4</v>
      </c>
      <c r="AG25" s="15">
        <v>3.9999999999999996</v>
      </c>
      <c r="AH25" s="15">
        <v>4</v>
      </c>
      <c r="AI25" s="30"/>
      <c r="AJ25" s="30"/>
      <c r="AK25" s="30"/>
      <c r="AL25" s="30"/>
      <c r="AM25" s="30"/>
      <c r="AN25" s="30"/>
      <c r="AO25" s="16"/>
      <c r="AP25" s="16"/>
      <c r="AW25" s="15"/>
      <c r="AY25" s="17"/>
      <c r="AZ25" s="17"/>
    </row>
    <row r="26" spans="1:52" x14ac:dyDescent="0.25">
      <c r="A26" s="39" t="s">
        <v>24</v>
      </c>
      <c r="B26" s="15">
        <v>6.0000000000000009</v>
      </c>
      <c r="C26" s="15">
        <v>6</v>
      </c>
      <c r="D26" s="15">
        <v>6</v>
      </c>
      <c r="E26" s="15">
        <v>6.0000000000000009</v>
      </c>
      <c r="F26" s="15">
        <v>6.0000000000000009</v>
      </c>
      <c r="G26" s="15">
        <v>6</v>
      </c>
      <c r="H26" s="15">
        <v>5.9999999999999991</v>
      </c>
      <c r="I26" s="15">
        <v>6</v>
      </c>
      <c r="J26" s="15"/>
      <c r="K26" s="15">
        <v>6</v>
      </c>
      <c r="L26" s="15">
        <v>6.0000000000000009</v>
      </c>
      <c r="M26" s="15">
        <v>6</v>
      </c>
      <c r="N26" s="15">
        <v>6.0000000000000009</v>
      </c>
      <c r="O26" s="15">
        <v>5.9999999999999991</v>
      </c>
      <c r="P26" s="15">
        <v>6</v>
      </c>
      <c r="Q26" s="15"/>
      <c r="R26" s="15">
        <v>6.0000000000000009</v>
      </c>
      <c r="S26" s="15">
        <v>5.9999999999999991</v>
      </c>
      <c r="T26" s="15">
        <v>6</v>
      </c>
      <c r="U26" s="15">
        <v>5.9999999999999991</v>
      </c>
      <c r="V26" s="15">
        <v>6.0000000000000009</v>
      </c>
      <c r="W26" s="15">
        <v>6</v>
      </c>
      <c r="X26" s="15">
        <v>5.9999999999999991</v>
      </c>
      <c r="Y26" s="15">
        <v>5.9999999999999991</v>
      </c>
      <c r="Z26" s="15">
        <v>6</v>
      </c>
      <c r="AA26" s="15">
        <v>5.9999999999999982</v>
      </c>
      <c r="AB26" s="15">
        <v>6</v>
      </c>
      <c r="AC26" s="15">
        <v>6</v>
      </c>
      <c r="AD26" s="15">
        <v>6.0000000000000009</v>
      </c>
      <c r="AE26" s="15">
        <v>5.9999999999999991</v>
      </c>
      <c r="AF26" s="15">
        <v>6</v>
      </c>
      <c r="AG26" s="15">
        <v>6</v>
      </c>
      <c r="AH26" s="15">
        <v>6</v>
      </c>
      <c r="AI26" s="30"/>
      <c r="AJ26" s="30"/>
      <c r="AK26" s="30"/>
      <c r="AL26" s="30"/>
      <c r="AM26" s="30"/>
      <c r="AN26" s="30"/>
      <c r="AO26" s="16"/>
      <c r="AP26" s="16"/>
      <c r="AW26" s="15"/>
      <c r="AY26" s="29"/>
      <c r="AZ26" s="29"/>
    </row>
    <row r="27" spans="1:52" x14ac:dyDescent="0.25">
      <c r="AI27" s="30"/>
      <c r="AJ27" s="30"/>
      <c r="AK27" s="30"/>
      <c r="AL27" s="30"/>
      <c r="AM27" s="30"/>
      <c r="AN27" s="30"/>
      <c r="AO27" s="16"/>
      <c r="AP27" s="16"/>
      <c r="AW27" s="15"/>
      <c r="AY27" s="17"/>
      <c r="AZ27" s="17"/>
    </row>
    <row r="28" spans="1:52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30"/>
      <c r="AJ28" s="30"/>
      <c r="AK28" s="30"/>
      <c r="AL28" s="30"/>
      <c r="AM28" s="30"/>
      <c r="AN28" s="30"/>
      <c r="AO28" s="16"/>
      <c r="AP28" s="16"/>
      <c r="AW28" s="15"/>
      <c r="AY28" s="17"/>
      <c r="AZ28" s="17"/>
    </row>
    <row r="29" spans="1:52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30"/>
      <c r="AJ29" s="30"/>
      <c r="AK29" s="30"/>
      <c r="AL29" s="30"/>
      <c r="AM29" s="30"/>
      <c r="AN29" s="30"/>
      <c r="AO29" s="16"/>
      <c r="AP29" s="16"/>
      <c r="AW29" s="15"/>
      <c r="AY29" s="17"/>
      <c r="AZ29" s="17"/>
    </row>
    <row r="30" spans="1:52" x14ac:dyDescent="0.25">
      <c r="AI30" s="30"/>
      <c r="AJ30" s="30"/>
      <c r="AK30" s="30"/>
      <c r="AL30" s="30"/>
      <c r="AM30" s="30"/>
      <c r="AN30" s="30"/>
      <c r="AO30" s="16"/>
      <c r="AP30" s="16"/>
      <c r="AW30" s="15"/>
      <c r="AY30" s="17"/>
      <c r="AZ30" s="17"/>
    </row>
    <row r="31" spans="1:52" x14ac:dyDescent="0.25">
      <c r="AI31" s="30"/>
      <c r="AJ31" s="30"/>
      <c r="AK31" s="30"/>
      <c r="AL31" s="30"/>
      <c r="AM31" s="30"/>
      <c r="AN31" s="30"/>
      <c r="AO31" s="16"/>
      <c r="AP31" s="16"/>
      <c r="AW31" s="15"/>
      <c r="AY31" s="29"/>
      <c r="AZ31" s="29"/>
    </row>
    <row r="32" spans="1:52" x14ac:dyDescent="0.25">
      <c r="AI32" s="30"/>
      <c r="AJ32" s="30"/>
      <c r="AK32" s="30"/>
      <c r="AL32" s="30"/>
      <c r="AM32" s="30"/>
      <c r="AN32" s="30"/>
      <c r="AO32" s="16"/>
      <c r="AP32" s="16"/>
      <c r="AW32" s="15"/>
      <c r="AY32" s="17"/>
      <c r="AZ32" s="17"/>
    </row>
    <row r="33" spans="1:54" x14ac:dyDescent="0.25">
      <c r="AW33" s="15"/>
      <c r="AY33" s="17"/>
      <c r="AZ33" s="17"/>
    </row>
    <row r="34" spans="1:54" x14ac:dyDescent="0.25">
      <c r="A34" s="40"/>
      <c r="AW34" s="15"/>
      <c r="AY34" s="17"/>
      <c r="AZ34" s="17"/>
    </row>
    <row r="35" spans="1:54" x14ac:dyDescent="0.25">
      <c r="BB35" s="17"/>
    </row>
    <row r="36" spans="1:54" x14ac:dyDescent="0.25">
      <c r="B36" s="19"/>
      <c r="C36" s="12"/>
      <c r="D36" s="13"/>
      <c r="BB36" s="17"/>
    </row>
    <row r="37" spans="1:54" x14ac:dyDescent="0.25">
      <c r="B37" s="19"/>
      <c r="C37" s="12"/>
      <c r="D37" s="13"/>
      <c r="BB37" s="17"/>
    </row>
    <row r="38" spans="1:54" x14ac:dyDescent="0.25">
      <c r="B38" s="19"/>
      <c r="C38" s="12"/>
      <c r="D38" s="13"/>
    </row>
    <row r="39" spans="1:54" x14ac:dyDescent="0.25">
      <c r="C39" s="12"/>
      <c r="D39" s="13"/>
    </row>
    <row r="41" spans="1:54" x14ac:dyDescent="0.25">
      <c r="C41" s="12"/>
      <c r="D41" s="13"/>
    </row>
    <row r="42" spans="1:54" x14ac:dyDescent="0.25">
      <c r="C42" s="12"/>
      <c r="D42" s="13"/>
    </row>
  </sheetData>
  <sortState ref="BB1:BB42">
    <sortCondition ref="BB1:BB4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D34" sqref="D34"/>
    </sheetView>
  </sheetViews>
  <sheetFormatPr defaultRowHeight="15" x14ac:dyDescent="0.25"/>
  <cols>
    <col min="1" max="1" width="18.85546875" bestFit="1" customWidth="1"/>
    <col min="2" max="7" width="6.5703125" bestFit="1" customWidth="1"/>
    <col min="9" max="11" width="6.5703125" bestFit="1" customWidth="1"/>
    <col min="17" max="31" width="9.140625" style="5"/>
  </cols>
  <sheetData>
    <row r="1" spans="1:29" x14ac:dyDescent="0.25">
      <c r="A1" s="21" t="s">
        <v>0</v>
      </c>
      <c r="B1" s="21">
        <v>51</v>
      </c>
      <c r="C1" s="21">
        <v>52</v>
      </c>
      <c r="D1" s="21">
        <v>53</v>
      </c>
      <c r="E1" s="21">
        <v>55</v>
      </c>
      <c r="F1" s="21">
        <v>58</v>
      </c>
      <c r="G1" s="21">
        <v>59</v>
      </c>
      <c r="H1" s="21"/>
      <c r="I1" s="21">
        <v>46</v>
      </c>
      <c r="J1" s="21">
        <v>47</v>
      </c>
      <c r="K1" s="21">
        <v>48</v>
      </c>
      <c r="L1" s="21"/>
      <c r="N1" s="21"/>
      <c r="O1" s="21"/>
      <c r="P1" s="21"/>
      <c r="Q1" s="41"/>
      <c r="R1" s="41"/>
      <c r="S1" s="41"/>
      <c r="T1" s="41"/>
    </row>
    <row r="2" spans="1:29" x14ac:dyDescent="0.25">
      <c r="A2" s="21" t="s">
        <v>1</v>
      </c>
      <c r="B2" s="25">
        <v>60.842498999999997</v>
      </c>
      <c r="C2" s="25">
        <v>60.824599999999997</v>
      </c>
      <c r="D2" s="25">
        <v>60.806801</v>
      </c>
      <c r="E2" s="25">
        <v>60.771000000000001</v>
      </c>
      <c r="F2" s="25">
        <v>60.717201000000003</v>
      </c>
      <c r="G2" s="25">
        <v>60.699500999999998</v>
      </c>
      <c r="H2" s="25"/>
      <c r="I2" s="25">
        <v>61.021900000000002</v>
      </c>
      <c r="J2" s="25">
        <v>61.006802</v>
      </c>
      <c r="K2" s="25">
        <v>61.134898999999997</v>
      </c>
      <c r="L2" s="21"/>
      <c r="M2" s="21"/>
      <c r="N2" s="21"/>
      <c r="O2" s="21"/>
      <c r="P2" s="21"/>
      <c r="Q2" s="41"/>
      <c r="R2" s="41"/>
      <c r="S2" s="41"/>
      <c r="T2" s="41"/>
      <c r="Z2" s="14"/>
      <c r="AA2" s="14"/>
      <c r="AB2" s="15"/>
    </row>
    <row r="3" spans="1:29" x14ac:dyDescent="0.25">
      <c r="A3" s="21" t="s">
        <v>2</v>
      </c>
      <c r="B3" s="25">
        <v>63.050700999999997</v>
      </c>
      <c r="C3" s="25">
        <v>63.063201999999997</v>
      </c>
      <c r="D3" s="25">
        <v>63.075499999999998</v>
      </c>
      <c r="E3" s="25">
        <v>63.100700000000003</v>
      </c>
      <c r="F3" s="25">
        <v>63.137999999999998</v>
      </c>
      <c r="G3" s="25">
        <v>63.150599999999997</v>
      </c>
      <c r="H3" s="25"/>
      <c r="I3" s="25">
        <v>62.930401000000003</v>
      </c>
      <c r="J3" s="25">
        <v>62.936599999999999</v>
      </c>
      <c r="K3" s="25">
        <v>62.829600999999997</v>
      </c>
      <c r="L3" s="21"/>
      <c r="M3" s="21"/>
      <c r="N3" s="21"/>
      <c r="O3" s="21"/>
      <c r="P3" s="21"/>
      <c r="Q3" s="41"/>
      <c r="R3" s="41"/>
      <c r="S3" s="41"/>
      <c r="T3" s="41"/>
      <c r="Z3" s="14"/>
      <c r="AA3" s="14"/>
      <c r="AB3" s="15"/>
    </row>
    <row r="4" spans="1:29" x14ac:dyDescent="0.25">
      <c r="A4" s="22" t="s">
        <v>3</v>
      </c>
      <c r="B4" s="31">
        <v>37.435862999999998</v>
      </c>
      <c r="C4" s="31">
        <v>37.208260000000003</v>
      </c>
      <c r="D4" s="31">
        <v>36.878310999999997</v>
      </c>
      <c r="E4" s="31">
        <v>36.568942999999997</v>
      </c>
      <c r="F4" s="31">
        <v>37.120438</v>
      </c>
      <c r="G4" s="31">
        <v>36.466118000000002</v>
      </c>
      <c r="H4" s="31"/>
      <c r="I4" s="31">
        <v>38.076675000000002</v>
      </c>
      <c r="J4" s="31">
        <v>37.433577999999997</v>
      </c>
      <c r="K4" s="31">
        <v>38.016621000000001</v>
      </c>
      <c r="L4" s="31"/>
      <c r="M4" s="31"/>
      <c r="N4" s="31"/>
      <c r="O4" s="31"/>
      <c r="P4" s="25"/>
      <c r="Q4" s="42"/>
      <c r="R4" s="42"/>
      <c r="S4" s="42"/>
      <c r="T4" s="43"/>
      <c r="U4" s="44"/>
      <c r="V4" s="44"/>
      <c r="Z4" s="14"/>
      <c r="AA4" s="14"/>
      <c r="AB4" s="15"/>
    </row>
    <row r="5" spans="1:29" x14ac:dyDescent="0.25">
      <c r="A5" s="22" t="s">
        <v>4</v>
      </c>
      <c r="B5" s="31">
        <v>0.40008899999999997</v>
      </c>
      <c r="C5" s="31">
        <v>0.210984</v>
      </c>
      <c r="D5" s="31">
        <v>0.34791</v>
      </c>
      <c r="E5" s="31">
        <v>0.28528500000000001</v>
      </c>
      <c r="F5" s="31">
        <v>0.12634500000000001</v>
      </c>
      <c r="G5" s="31">
        <v>5.3350000000000002E-2</v>
      </c>
      <c r="H5" s="31"/>
      <c r="I5" s="31">
        <v>0.13684399999999999</v>
      </c>
      <c r="J5" s="31">
        <v>0.19089800000000001</v>
      </c>
      <c r="K5" s="31">
        <v>4.1433999999999999E-2</v>
      </c>
      <c r="L5" s="31"/>
      <c r="M5" s="31"/>
      <c r="N5" s="31"/>
      <c r="O5" s="31"/>
      <c r="P5" s="25"/>
      <c r="Q5" s="42"/>
      <c r="R5" s="42"/>
      <c r="S5" s="42"/>
      <c r="T5" s="43"/>
      <c r="U5" s="44"/>
      <c r="V5" s="44"/>
      <c r="Z5" s="14"/>
      <c r="AA5" s="14"/>
      <c r="AB5" s="15"/>
    </row>
    <row r="6" spans="1:29" x14ac:dyDescent="0.25">
      <c r="A6" s="22" t="s">
        <v>5</v>
      </c>
      <c r="B6" s="31">
        <v>24.189346</v>
      </c>
      <c r="C6" s="31">
        <v>23.963284999999999</v>
      </c>
      <c r="D6" s="31">
        <v>23.86974</v>
      </c>
      <c r="E6" s="31">
        <v>22.669214</v>
      </c>
      <c r="F6" s="31">
        <v>25.477620999999999</v>
      </c>
      <c r="G6" s="31">
        <v>23.879732000000001</v>
      </c>
      <c r="H6" s="31"/>
      <c r="I6" s="31">
        <v>24.419294000000001</v>
      </c>
      <c r="J6" s="31">
        <v>22.112477999999999</v>
      </c>
      <c r="K6" s="31">
        <v>25.418461000000001</v>
      </c>
      <c r="L6" s="31"/>
      <c r="M6" s="31"/>
      <c r="N6" s="31"/>
      <c r="O6" s="31"/>
      <c r="P6" s="25"/>
      <c r="Q6" s="42"/>
      <c r="R6" s="42"/>
      <c r="S6" s="42"/>
      <c r="T6" s="43"/>
      <c r="U6" s="44"/>
      <c r="V6" s="44"/>
      <c r="Z6" s="14"/>
      <c r="AA6" s="14"/>
      <c r="AB6" s="15"/>
    </row>
    <row r="7" spans="1:29" x14ac:dyDescent="0.25">
      <c r="A7" s="22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42"/>
      <c r="R7" s="42"/>
      <c r="S7" s="42"/>
      <c r="T7" s="43"/>
      <c r="U7" s="44"/>
      <c r="V7" s="44"/>
      <c r="Z7" s="14"/>
      <c r="AA7" s="14"/>
      <c r="AB7" s="15"/>
    </row>
    <row r="8" spans="1:29" x14ac:dyDescent="0.25">
      <c r="A8" s="22" t="s">
        <v>8</v>
      </c>
      <c r="B8" s="31">
        <v>12.032204</v>
      </c>
      <c r="C8" s="31">
        <v>11.295151000000001</v>
      </c>
      <c r="D8" s="31">
        <v>12.022147</v>
      </c>
      <c r="E8" s="31">
        <v>12.925345999999999</v>
      </c>
      <c r="F8" s="31">
        <v>9.8308649999999993</v>
      </c>
      <c r="G8" s="31">
        <v>10.950777</v>
      </c>
      <c r="H8" s="31"/>
      <c r="I8" s="31">
        <v>11.180906999999999</v>
      </c>
      <c r="J8" s="31">
        <v>13.876009</v>
      </c>
      <c r="K8" s="31">
        <v>10.185205</v>
      </c>
      <c r="L8" s="32"/>
      <c r="M8" s="32"/>
      <c r="N8" s="32"/>
      <c r="O8" s="32"/>
      <c r="P8" s="25"/>
      <c r="Q8" s="42"/>
      <c r="R8" s="42"/>
      <c r="S8" s="42"/>
      <c r="T8" s="43"/>
      <c r="U8" s="44"/>
      <c r="V8" s="44"/>
      <c r="Z8" s="14"/>
      <c r="AA8" s="14"/>
      <c r="AB8" s="15"/>
    </row>
    <row r="9" spans="1:29" x14ac:dyDescent="0.25">
      <c r="A9" s="22" t="s">
        <v>9</v>
      </c>
      <c r="B9" s="31">
        <v>0.150863</v>
      </c>
      <c r="C9" s="31">
        <v>0.12082</v>
      </c>
      <c r="D9" s="31">
        <v>0.13897699999999999</v>
      </c>
      <c r="E9" s="31">
        <v>0.170677</v>
      </c>
      <c r="F9" s="31">
        <v>0.12295399999999999</v>
      </c>
      <c r="G9" s="31">
        <v>9.4469999999999998E-2</v>
      </c>
      <c r="H9" s="31"/>
      <c r="I9" s="31">
        <v>0.175431</v>
      </c>
      <c r="J9" s="31">
        <v>8.659E-2</v>
      </c>
      <c r="K9" s="31">
        <v>0.195246</v>
      </c>
      <c r="L9" s="31"/>
      <c r="M9" s="31"/>
      <c r="N9" s="31"/>
      <c r="O9" s="31"/>
      <c r="P9" s="25"/>
      <c r="Q9" s="42"/>
      <c r="R9" s="42"/>
      <c r="S9" s="42"/>
      <c r="T9" s="43"/>
      <c r="U9" s="44"/>
      <c r="V9" s="44"/>
      <c r="Z9" s="14"/>
      <c r="AA9" s="14"/>
      <c r="AB9" s="15"/>
      <c r="AC9" s="45"/>
    </row>
    <row r="10" spans="1:29" ht="15.75" customHeight="1" x14ac:dyDescent="0.25">
      <c r="A10" s="22" t="s">
        <v>10</v>
      </c>
      <c r="B10" s="31">
        <v>6.6480999999999998E-2</v>
      </c>
      <c r="C10" s="31">
        <v>7.6550999999999994E-2</v>
      </c>
      <c r="D10" s="31">
        <v>8.8983999999999994E-2</v>
      </c>
      <c r="E10" s="31">
        <v>8.2522999999999999E-2</v>
      </c>
      <c r="F10" s="31">
        <v>3.3598000000000003E-2</v>
      </c>
      <c r="G10" s="31">
        <v>5.5377999999999997E-2</v>
      </c>
      <c r="H10" s="31"/>
      <c r="I10" s="31">
        <v>3.5186000000000002E-2</v>
      </c>
      <c r="J10" s="31">
        <v>1.6570999999999999E-2</v>
      </c>
      <c r="K10" s="31">
        <v>3.6521999999999999E-2</v>
      </c>
      <c r="L10" s="31"/>
      <c r="M10" s="31"/>
      <c r="N10" s="31"/>
      <c r="O10" s="31"/>
      <c r="P10" s="25"/>
      <c r="Q10" s="42"/>
      <c r="R10" s="42"/>
      <c r="S10" s="42"/>
      <c r="T10" s="43"/>
      <c r="U10" s="44"/>
      <c r="V10" s="44"/>
      <c r="Z10" s="14"/>
      <c r="AA10" s="14"/>
      <c r="AB10" s="15"/>
      <c r="AC10" s="45"/>
    </row>
    <row r="11" spans="1:29" x14ac:dyDescent="0.25">
      <c r="A11" s="22" t="s">
        <v>11</v>
      </c>
      <c r="B11" s="31">
        <v>24.176829999999999</v>
      </c>
      <c r="C11" s="31">
        <v>24.133005000000001</v>
      </c>
      <c r="D11" s="31">
        <v>24.110592</v>
      </c>
      <c r="E11" s="31">
        <v>23.776924000000001</v>
      </c>
      <c r="F11" s="31">
        <v>24.570039999999999</v>
      </c>
      <c r="G11" s="31">
        <v>23.986046000000002</v>
      </c>
      <c r="H11" s="31"/>
      <c r="I11" s="31">
        <v>24.431559</v>
      </c>
      <c r="J11" s="31">
        <v>24.263850999999999</v>
      </c>
      <c r="K11" s="31">
        <v>24.515388000000002</v>
      </c>
      <c r="L11" s="32"/>
      <c r="M11" s="32"/>
      <c r="N11" s="32"/>
      <c r="O11" s="32"/>
      <c r="P11" s="25"/>
      <c r="Q11" s="42"/>
      <c r="R11" s="42"/>
      <c r="S11" s="42"/>
      <c r="T11" s="43"/>
      <c r="U11" s="44"/>
      <c r="V11" s="44"/>
      <c r="Z11" s="14"/>
      <c r="AA11" s="14"/>
      <c r="AB11" s="15"/>
      <c r="AC11" s="45"/>
    </row>
    <row r="12" spans="1:29" x14ac:dyDescent="0.25">
      <c r="A12" s="22" t="s">
        <v>25</v>
      </c>
      <c r="B12" s="31">
        <v>9.2800000000000001E-4</v>
      </c>
      <c r="C12" s="31">
        <v>0</v>
      </c>
      <c r="D12" s="31">
        <v>0</v>
      </c>
      <c r="E12" s="31">
        <v>4.1529999999999996E-3</v>
      </c>
      <c r="F12" s="31">
        <v>0</v>
      </c>
      <c r="G12" s="31">
        <v>0</v>
      </c>
      <c r="H12" s="31"/>
      <c r="I12" s="31">
        <v>0</v>
      </c>
      <c r="J12" s="31">
        <v>0</v>
      </c>
      <c r="K12" s="31">
        <v>0</v>
      </c>
      <c r="L12" s="31"/>
      <c r="M12" s="31"/>
      <c r="N12" s="31"/>
      <c r="O12" s="31"/>
      <c r="P12" s="25"/>
      <c r="Q12" s="42"/>
      <c r="R12" s="42"/>
      <c r="S12" s="42"/>
      <c r="T12" s="43"/>
      <c r="U12" s="44"/>
      <c r="V12" s="44"/>
    </row>
    <row r="13" spans="1:29" x14ac:dyDescent="0.25">
      <c r="A13" s="22" t="s">
        <v>29</v>
      </c>
      <c r="B13" s="31">
        <v>1.065E-2</v>
      </c>
      <c r="C13" s="31">
        <v>3.3509999999999998E-3</v>
      </c>
      <c r="D13" s="31">
        <v>1.06E-4</v>
      </c>
      <c r="E13" s="31">
        <v>1.2689000000000001E-2</v>
      </c>
      <c r="F13" s="31">
        <v>2.3240000000000001E-3</v>
      </c>
      <c r="G13" s="31">
        <v>4.4819999999999999E-3</v>
      </c>
      <c r="H13" s="31"/>
      <c r="I13" s="31">
        <v>9.8499999999999998E-4</v>
      </c>
      <c r="J13" s="31">
        <v>0</v>
      </c>
      <c r="K13" s="31">
        <v>0</v>
      </c>
      <c r="L13" s="31"/>
      <c r="M13" s="31"/>
      <c r="N13" s="31"/>
      <c r="O13" s="31"/>
      <c r="P13" s="25"/>
      <c r="Q13" s="42"/>
      <c r="R13" s="42"/>
      <c r="S13" s="42"/>
      <c r="T13" s="43"/>
      <c r="U13" s="44"/>
      <c r="V13" s="44"/>
    </row>
    <row r="14" spans="1:29" x14ac:dyDescent="0.25">
      <c r="A14" s="11" t="s">
        <v>12</v>
      </c>
      <c r="B14" s="31">
        <f>SUM(B4:B13)</f>
        <v>98.463253999999992</v>
      </c>
      <c r="C14" s="31">
        <f t="shared" ref="C14:K14" si="0">SUM(C4:C13)</f>
        <v>97.011406999999991</v>
      </c>
      <c r="D14" s="31">
        <f t="shared" si="0"/>
        <v>97.456766999999985</v>
      </c>
      <c r="E14" s="31">
        <f t="shared" si="0"/>
        <v>96.495754000000005</v>
      </c>
      <c r="F14" s="31">
        <f t="shared" si="0"/>
        <v>97.284184999999994</v>
      </c>
      <c r="G14" s="31">
        <f t="shared" si="0"/>
        <v>95.490353000000013</v>
      </c>
      <c r="H14" s="31"/>
      <c r="I14" s="31">
        <f t="shared" si="0"/>
        <v>98.456880999999996</v>
      </c>
      <c r="J14" s="31">
        <f t="shared" si="0"/>
        <v>97.979974999999996</v>
      </c>
      <c r="K14" s="31">
        <f t="shared" si="0"/>
        <v>98.408877000000004</v>
      </c>
      <c r="L14" s="32"/>
      <c r="M14" s="32"/>
      <c r="N14" s="32"/>
      <c r="O14" s="32"/>
      <c r="P14" s="25"/>
      <c r="Q14" s="42"/>
      <c r="R14" s="42"/>
      <c r="S14" s="42"/>
      <c r="T14" s="11"/>
      <c r="U14" s="44"/>
      <c r="V14" s="44"/>
    </row>
    <row r="15" spans="1:29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1"/>
      <c r="M15" s="31"/>
      <c r="N15" s="31"/>
      <c r="O15" s="31"/>
      <c r="P15" s="23"/>
      <c r="Q15" s="43"/>
      <c r="R15" s="43"/>
      <c r="S15" s="43"/>
      <c r="T15" s="43"/>
    </row>
    <row r="16" spans="1:29" x14ac:dyDescent="0.25">
      <c r="A16" s="23" t="s">
        <v>14</v>
      </c>
      <c r="B16" s="24">
        <v>5.5751936708298837</v>
      </c>
      <c r="C16" s="24">
        <v>5.6073318052389567</v>
      </c>
      <c r="D16" s="24">
        <v>5.5577328048044485</v>
      </c>
      <c r="E16" s="24">
        <v>5.5994659781001372</v>
      </c>
      <c r="F16" s="24">
        <v>5.5376782853542617</v>
      </c>
      <c r="G16" s="24">
        <v>5.5820926324772318</v>
      </c>
      <c r="H16" s="24"/>
      <c r="I16" s="24">
        <v>5.640673510439548</v>
      </c>
      <c r="J16" s="24">
        <v>5.6662919986211318</v>
      </c>
      <c r="K16" s="24">
        <v>5.6036983221606755</v>
      </c>
      <c r="L16" s="25"/>
      <c r="M16" s="25"/>
      <c r="N16" s="25"/>
      <c r="O16" s="25"/>
      <c r="P16" s="24"/>
      <c r="Q16" s="46"/>
      <c r="R16" s="46"/>
      <c r="S16" s="46"/>
      <c r="T16" s="43"/>
      <c r="U16" s="47"/>
      <c r="V16" s="47"/>
    </row>
    <row r="17" spans="1:22" x14ac:dyDescent="0.25">
      <c r="A17" s="23" t="s">
        <v>15</v>
      </c>
      <c r="B17" s="24">
        <v>4.4825549688132113E-2</v>
      </c>
      <c r="C17" s="24">
        <v>2.3920118109847035E-2</v>
      </c>
      <c r="D17" s="24">
        <v>3.9444863428037387E-2</v>
      </c>
      <c r="E17" s="24">
        <v>3.2863214677044471E-2</v>
      </c>
      <c r="F17" s="24">
        <v>1.4179783269016298E-2</v>
      </c>
      <c r="G17" s="24">
        <v>6.1438249542402823E-3</v>
      </c>
      <c r="H17" s="24"/>
      <c r="I17" s="24">
        <v>1.5250869669483583E-2</v>
      </c>
      <c r="J17" s="24">
        <v>2.1738816318140626E-2</v>
      </c>
      <c r="K17" s="24">
        <v>4.5946771319961728E-3</v>
      </c>
      <c r="L17" s="25"/>
      <c r="M17" s="25"/>
      <c r="N17" s="25"/>
      <c r="O17" s="25"/>
      <c r="P17" s="24"/>
      <c r="Q17" s="46"/>
      <c r="R17" s="46"/>
      <c r="S17" s="46"/>
      <c r="T17" s="43"/>
      <c r="U17" s="47"/>
      <c r="V17" s="47"/>
    </row>
    <row r="18" spans="1:22" x14ac:dyDescent="0.25">
      <c r="A18" s="23" t="s">
        <v>16</v>
      </c>
      <c r="B18" s="24">
        <v>4.2457164135009133</v>
      </c>
      <c r="C18" s="24">
        <v>4.2561604733650151</v>
      </c>
      <c r="D18" s="24">
        <v>4.2396409334406853</v>
      </c>
      <c r="E18" s="24">
        <v>4.0909616836159222</v>
      </c>
      <c r="F18" s="24">
        <v>4.4794866773018995</v>
      </c>
      <c r="G18" s="24">
        <v>4.3081587836704367</v>
      </c>
      <c r="H18" s="24"/>
      <c r="I18" s="24">
        <v>4.2634364742997395</v>
      </c>
      <c r="J18" s="24">
        <v>3.9448434376399444</v>
      </c>
      <c r="K18" s="24">
        <v>4.4157576748648655</v>
      </c>
      <c r="L18" s="25"/>
      <c r="M18" s="25"/>
      <c r="N18" s="25"/>
      <c r="O18" s="25"/>
      <c r="P18" s="24"/>
      <c r="Q18" s="46"/>
      <c r="R18" s="46"/>
      <c r="S18" s="46"/>
      <c r="T18" s="43"/>
      <c r="U18" s="47"/>
      <c r="V18" s="47"/>
    </row>
    <row r="19" spans="1:22" x14ac:dyDescent="0.25">
      <c r="A19" s="23" t="s">
        <v>30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/>
      <c r="I19" s="24">
        <v>0</v>
      </c>
      <c r="J19" s="24">
        <v>0</v>
      </c>
      <c r="K19" s="24">
        <v>0</v>
      </c>
      <c r="L19" s="25"/>
      <c r="M19" s="25"/>
      <c r="N19" s="25"/>
      <c r="O19" s="25"/>
      <c r="P19" s="24"/>
      <c r="Q19" s="46"/>
      <c r="R19" s="46"/>
      <c r="S19" s="46"/>
      <c r="T19" s="43"/>
      <c r="U19" s="47"/>
      <c r="V19" s="47"/>
    </row>
    <row r="20" spans="1:22" x14ac:dyDescent="0.25">
      <c r="A20" s="23" t="s">
        <v>31</v>
      </c>
      <c r="B20" s="24">
        <v>1.4985996575749005</v>
      </c>
      <c r="C20" s="24">
        <v>1.4235648916688712</v>
      </c>
      <c r="D20" s="24">
        <v>1.5152245855351687</v>
      </c>
      <c r="E20" s="24">
        <v>1.6551780318135065</v>
      </c>
      <c r="F20" s="24">
        <v>1.2265201716056404</v>
      </c>
      <c r="G20" s="24">
        <v>1.4019120689943068</v>
      </c>
      <c r="H20" s="24"/>
      <c r="I20" s="24">
        <v>1.385215409740151</v>
      </c>
      <c r="J20" s="24">
        <v>1.7565904490504585</v>
      </c>
      <c r="K20" s="24">
        <v>1.2555654063544175</v>
      </c>
      <c r="L20" s="25"/>
      <c r="M20" s="25"/>
      <c r="N20" s="25"/>
      <c r="O20" s="25"/>
      <c r="P20" s="24"/>
      <c r="Q20" s="46"/>
      <c r="R20" s="46"/>
      <c r="S20" s="46"/>
      <c r="T20" s="43"/>
      <c r="U20" s="47"/>
      <c r="V20" s="47"/>
    </row>
    <row r="21" spans="1:22" x14ac:dyDescent="0.25">
      <c r="A21" s="23" t="s">
        <v>20</v>
      </c>
      <c r="B21" s="24">
        <v>1.9030091154785923E-2</v>
      </c>
      <c r="C21" s="24">
        <v>1.542203716638499E-2</v>
      </c>
      <c r="D21" s="24">
        <v>1.7740080798745516E-2</v>
      </c>
      <c r="E21" s="24">
        <v>2.213580004069475E-2</v>
      </c>
      <c r="F21" s="24">
        <v>1.5536146621905037E-2</v>
      </c>
      <c r="G21" s="24">
        <v>1.224862789385265E-2</v>
      </c>
      <c r="H21" s="24"/>
      <c r="I21" s="24">
        <v>2.2012243303068176E-2</v>
      </c>
      <c r="J21" s="24">
        <v>1.1101748135420111E-2</v>
      </c>
      <c r="K21" s="24">
        <v>2.4376390502131699E-2</v>
      </c>
      <c r="L21" s="25"/>
      <c r="M21" s="25"/>
      <c r="N21" s="25"/>
      <c r="O21" s="25"/>
      <c r="P21" s="24"/>
      <c r="Q21" s="46"/>
      <c r="R21" s="46"/>
      <c r="S21" s="46"/>
      <c r="T21" s="43"/>
      <c r="U21" s="47"/>
      <c r="V21" s="47"/>
    </row>
    <row r="22" spans="1:22" x14ac:dyDescent="0.25">
      <c r="A22" s="23" t="s">
        <v>21</v>
      </c>
      <c r="B22" s="24">
        <v>1.4759795488347941E-2</v>
      </c>
      <c r="C22" s="24">
        <v>1.7198020012043284E-2</v>
      </c>
      <c r="D22" s="24">
        <v>1.9991678211459276E-2</v>
      </c>
      <c r="E22" s="24">
        <v>1.8837353930971912E-2</v>
      </c>
      <c r="F22" s="24">
        <v>7.4720323345778099E-3</v>
      </c>
      <c r="G22" s="24">
        <v>1.2637333899821123E-2</v>
      </c>
      <c r="H22" s="24"/>
      <c r="I22" s="24">
        <v>7.77056381595502E-3</v>
      </c>
      <c r="J22" s="24">
        <v>3.7393577398470803E-3</v>
      </c>
      <c r="K22" s="24">
        <v>8.0253960342941393E-3</v>
      </c>
      <c r="L22" s="25"/>
      <c r="M22" s="25"/>
      <c r="N22" s="25"/>
      <c r="O22" s="25"/>
      <c r="P22" s="24"/>
      <c r="Q22" s="46"/>
      <c r="R22" s="46"/>
      <c r="S22" s="46"/>
      <c r="T22" s="43"/>
      <c r="U22" s="47"/>
      <c r="V22" s="47"/>
    </row>
    <row r="23" spans="1:22" x14ac:dyDescent="0.25">
      <c r="A23" s="23" t="s">
        <v>22</v>
      </c>
      <c r="B23" s="24">
        <v>3.8578517247449642</v>
      </c>
      <c r="C23" s="24">
        <v>3.8967483744015046</v>
      </c>
      <c r="D23" s="24">
        <v>3.8932167291876318</v>
      </c>
      <c r="E23" s="24">
        <v>3.9008921025298662</v>
      </c>
      <c r="F23" s="24">
        <v>3.9273043512358772</v>
      </c>
      <c r="G23" s="24">
        <v>3.9340532502046752</v>
      </c>
      <c r="H23" s="24"/>
      <c r="I23" s="24">
        <v>3.8779052361500086</v>
      </c>
      <c r="J23" s="24">
        <v>3.9352416587358148</v>
      </c>
      <c r="K23" s="24">
        <v>3.8718102962265175</v>
      </c>
      <c r="L23" s="25"/>
      <c r="M23" s="25"/>
      <c r="N23" s="25"/>
      <c r="O23" s="25"/>
      <c r="P23" s="24"/>
      <c r="Q23" s="46"/>
      <c r="R23" s="46"/>
      <c r="S23" s="46"/>
      <c r="T23" s="43"/>
      <c r="U23" s="47"/>
      <c r="V23" s="47"/>
    </row>
    <row r="24" spans="1:22" x14ac:dyDescent="0.25">
      <c r="A24" s="23" t="s">
        <v>26</v>
      </c>
      <c r="B24" s="24">
        <v>2.6795653531168356E-4</v>
      </c>
      <c r="C24" s="24">
        <v>0</v>
      </c>
      <c r="D24" s="24">
        <v>0</v>
      </c>
      <c r="E24" s="24">
        <v>1.2329356267987931E-3</v>
      </c>
      <c r="F24" s="24">
        <v>0</v>
      </c>
      <c r="G24" s="24">
        <v>0</v>
      </c>
      <c r="H24" s="24"/>
      <c r="I24" s="24">
        <v>0</v>
      </c>
      <c r="J24" s="24">
        <v>0</v>
      </c>
      <c r="K24" s="24">
        <v>0</v>
      </c>
      <c r="L24" s="25"/>
      <c r="M24" s="25"/>
      <c r="N24" s="25"/>
      <c r="O24" s="25"/>
      <c r="P24" s="24"/>
      <c r="Q24" s="46"/>
      <c r="R24" s="46"/>
      <c r="S24" s="46"/>
      <c r="T24" s="43"/>
      <c r="U24" s="47"/>
      <c r="V24" s="47"/>
    </row>
    <row r="25" spans="1:22" x14ac:dyDescent="0.25">
      <c r="A25" s="23" t="s">
        <v>32</v>
      </c>
      <c r="B25" s="24">
        <v>2.0233829638967916E-3</v>
      </c>
      <c r="C25" s="24">
        <v>6.4424001212656659E-4</v>
      </c>
      <c r="D25" s="24">
        <v>2.037928198244978E-5</v>
      </c>
      <c r="E25" s="24">
        <v>2.4786657866244675E-3</v>
      </c>
      <c r="F25" s="24">
        <v>4.4229000519176604E-4</v>
      </c>
      <c r="G25" s="24">
        <v>8.752572774838619E-4</v>
      </c>
      <c r="H25" s="24"/>
      <c r="I25" s="24">
        <v>1.8615064629603728E-4</v>
      </c>
      <c r="J25" s="24">
        <v>0</v>
      </c>
      <c r="K25" s="24">
        <v>0</v>
      </c>
      <c r="L25" s="25"/>
      <c r="M25" s="25"/>
      <c r="N25" s="25"/>
      <c r="O25" s="25"/>
      <c r="P25" s="24"/>
      <c r="Q25" s="46"/>
      <c r="R25" s="46"/>
      <c r="S25" s="46"/>
      <c r="T25" s="43"/>
      <c r="U25" s="47"/>
      <c r="V25" s="47"/>
    </row>
    <row r="26" spans="1:22" x14ac:dyDescent="0.25">
      <c r="A26" s="23" t="s">
        <v>33</v>
      </c>
      <c r="B26" s="52">
        <v>2</v>
      </c>
      <c r="C26" s="52">
        <v>2</v>
      </c>
      <c r="D26" s="52">
        <v>2</v>
      </c>
      <c r="E26" s="52">
        <v>2</v>
      </c>
      <c r="F26" s="52">
        <v>2</v>
      </c>
      <c r="G26" s="52">
        <v>2</v>
      </c>
      <c r="H26" s="52"/>
      <c r="I26" s="52">
        <v>2</v>
      </c>
      <c r="J26" s="52">
        <v>2</v>
      </c>
      <c r="K26" s="52">
        <v>2</v>
      </c>
      <c r="L26" s="25"/>
      <c r="M26" s="25"/>
      <c r="N26" s="25"/>
      <c r="O26" s="25"/>
      <c r="P26" s="24"/>
      <c r="Q26" s="46"/>
      <c r="R26" s="46"/>
      <c r="S26" s="46"/>
      <c r="T26" s="43"/>
      <c r="U26" s="47"/>
      <c r="V26" s="47"/>
    </row>
    <row r="27" spans="1:22" x14ac:dyDescent="0.25">
      <c r="A27" s="39" t="s">
        <v>24</v>
      </c>
      <c r="B27" s="52">
        <v>23</v>
      </c>
      <c r="C27" s="52">
        <v>23</v>
      </c>
      <c r="D27" s="52">
        <v>23</v>
      </c>
      <c r="E27" s="52">
        <v>23</v>
      </c>
      <c r="F27" s="52">
        <v>23</v>
      </c>
      <c r="G27" s="52">
        <v>23</v>
      </c>
      <c r="H27" s="52">
        <v>23</v>
      </c>
      <c r="I27" s="52">
        <v>23</v>
      </c>
      <c r="J27" s="52">
        <v>23</v>
      </c>
      <c r="K27" s="52">
        <v>23</v>
      </c>
      <c r="L27" s="25"/>
      <c r="M27" s="25"/>
      <c r="N27" s="25"/>
      <c r="O27" s="25"/>
      <c r="U27" s="47"/>
      <c r="V27" s="47"/>
    </row>
    <row r="28" spans="1:22" ht="15.75" x14ac:dyDescent="0.25">
      <c r="A28" s="20"/>
      <c r="L28" s="25"/>
      <c r="M28" s="25"/>
      <c r="N28" s="25"/>
      <c r="O28" s="25"/>
      <c r="T28" s="48"/>
      <c r="U28" s="47"/>
      <c r="V28" s="47"/>
    </row>
    <row r="29" spans="1:22" ht="15.75" x14ac:dyDescent="0.25">
      <c r="A29" s="20"/>
      <c r="L29" s="25"/>
      <c r="M29" s="25"/>
      <c r="N29" s="25"/>
      <c r="O29" s="25"/>
      <c r="T29" s="48"/>
      <c r="U29" s="47"/>
      <c r="V29" s="47"/>
    </row>
    <row r="30" spans="1:22" ht="15.75" x14ac:dyDescent="0.25">
      <c r="A30" s="20"/>
    </row>
    <row r="31" spans="1:22" ht="14.2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1"/>
      <c r="R31" s="41"/>
      <c r="S31" s="41"/>
      <c r="T31" s="41"/>
    </row>
    <row r="32" spans="1:2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1"/>
      <c r="R32" s="41"/>
      <c r="S32" s="41"/>
      <c r="T32" s="41"/>
    </row>
    <row r="33" spans="1:20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1"/>
      <c r="R33" s="41"/>
      <c r="S33" s="41"/>
      <c r="T33" s="41"/>
    </row>
    <row r="34" spans="1:20" ht="15.75" x14ac:dyDescent="0.25">
      <c r="A34" s="20"/>
    </row>
    <row r="35" spans="1:20" ht="15.75" x14ac:dyDescent="0.25">
      <c r="A35" s="20"/>
    </row>
    <row r="36" spans="1:20" ht="15.75" x14ac:dyDescent="0.25">
      <c r="A36" s="20"/>
    </row>
    <row r="37" spans="1:20" ht="15.75" x14ac:dyDescent="0.25">
      <c r="A37" s="20"/>
    </row>
    <row r="38" spans="1:20" ht="15.75" x14ac:dyDescent="0.25">
      <c r="A38" s="2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A12" sqref="A12:A14"/>
    </sheetView>
  </sheetViews>
  <sheetFormatPr defaultRowHeight="15" x14ac:dyDescent="0.25"/>
  <cols>
    <col min="1" max="1" width="21.7109375" style="50" bestFit="1" customWidth="1"/>
    <col min="2" max="5" width="12" style="51" bestFit="1" customWidth="1"/>
    <col min="6" max="6" width="7.5703125" style="51" bestFit="1" customWidth="1"/>
    <col min="7" max="29" width="12" style="51" bestFit="1" customWidth="1"/>
    <col min="30" max="16384" width="9.140625" style="51"/>
  </cols>
  <sheetData>
    <row r="1" spans="1:28" x14ac:dyDescent="0.25">
      <c r="A1" s="49" t="s">
        <v>52</v>
      </c>
    </row>
    <row r="2" spans="1:28" x14ac:dyDescent="0.25">
      <c r="B2" s="51" t="s">
        <v>53</v>
      </c>
      <c r="C2" s="51" t="s">
        <v>54</v>
      </c>
      <c r="D2" s="51" t="s">
        <v>55</v>
      </c>
      <c r="E2" s="51" t="s">
        <v>56</v>
      </c>
      <c r="F2" s="51" t="s">
        <v>57</v>
      </c>
      <c r="G2" s="51" t="s">
        <v>58</v>
      </c>
      <c r="H2" s="51" t="s">
        <v>59</v>
      </c>
      <c r="I2" s="51" t="s">
        <v>60</v>
      </c>
      <c r="J2" s="51" t="s">
        <v>61</v>
      </c>
      <c r="K2" s="51" t="s">
        <v>62</v>
      </c>
      <c r="L2" s="51" t="s">
        <v>63</v>
      </c>
      <c r="M2" s="51" t="s">
        <v>64</v>
      </c>
      <c r="N2" s="51" t="s">
        <v>65</v>
      </c>
      <c r="O2" s="51" t="s">
        <v>66</v>
      </c>
      <c r="P2" s="51" t="s">
        <v>67</v>
      </c>
      <c r="Q2" s="51" t="s">
        <v>68</v>
      </c>
      <c r="R2" s="51" t="s">
        <v>69</v>
      </c>
      <c r="S2" s="51" t="s">
        <v>70</v>
      </c>
      <c r="T2" s="51" t="s">
        <v>71</v>
      </c>
      <c r="U2" s="51" t="s">
        <v>72</v>
      </c>
      <c r="V2" s="51" t="s">
        <v>73</v>
      </c>
      <c r="W2" s="51" t="s">
        <v>74</v>
      </c>
      <c r="X2" s="51" t="s">
        <v>75</v>
      </c>
      <c r="Y2" s="51" t="s">
        <v>76</v>
      </c>
      <c r="Z2" s="51" t="s">
        <v>77</v>
      </c>
      <c r="AA2" s="51" t="s">
        <v>78</v>
      </c>
      <c r="AB2" s="51" t="s">
        <v>79</v>
      </c>
    </row>
    <row r="3" spans="1:28" x14ac:dyDescent="0.25">
      <c r="A3" s="50" t="s">
        <v>80</v>
      </c>
      <c r="B3" s="51">
        <v>3.4169091496227839</v>
      </c>
      <c r="C3" s="51">
        <v>7.2950461398522612E-2</v>
      </c>
      <c r="D3" s="51">
        <v>19.703843193783246</v>
      </c>
      <c r="E3" s="51">
        <v>2.6061670825971577</v>
      </c>
      <c r="F3" s="51">
        <v>51.759999999999977</v>
      </c>
      <c r="G3" s="51">
        <v>48.849421652758039</v>
      </c>
      <c r="H3" s="51">
        <v>0.11148275510439175</v>
      </c>
      <c r="I3" s="51">
        <v>206.64718655689498</v>
      </c>
      <c r="J3" s="51">
        <v>2.4036093591336165</v>
      </c>
      <c r="K3" s="51">
        <v>0.30037185569360542</v>
      </c>
      <c r="L3" s="51">
        <v>5.2154832453943918</v>
      </c>
      <c r="M3" s="51">
        <v>0.10362483127624332</v>
      </c>
      <c r="O3" s="51">
        <v>2.7875178769735543E-3</v>
      </c>
      <c r="P3" s="51">
        <v>7.9461568536092486E-3</v>
      </c>
      <c r="R3" s="51">
        <v>3.6005592574328872E-2</v>
      </c>
      <c r="S3" s="51">
        <v>0.11141268922520137</v>
      </c>
      <c r="T3" s="51">
        <v>6.8061694703101971E-2</v>
      </c>
      <c r="U3" s="51">
        <v>0.38571201079409329</v>
      </c>
      <c r="V3" s="51">
        <v>8.5759364150523432E-2</v>
      </c>
      <c r="W3" s="51">
        <v>0.8028949887903879</v>
      </c>
      <c r="X3" s="51">
        <v>0.20332313568989227</v>
      </c>
      <c r="Y3" s="51">
        <v>0.65753272131729912</v>
      </c>
      <c r="Z3" s="51">
        <v>9.8221433436314856E-2</v>
      </c>
      <c r="AA3" s="51">
        <v>0.7046288208536331</v>
      </c>
      <c r="AB3" s="51">
        <v>9.2376236853518021E-2</v>
      </c>
    </row>
    <row r="4" spans="1:28" x14ac:dyDescent="0.25">
      <c r="A4" s="50" t="s">
        <v>81</v>
      </c>
      <c r="B4" s="51">
        <v>5.8386846556451024</v>
      </c>
      <c r="C4" s="51">
        <v>8.4406470537633019E-2</v>
      </c>
      <c r="D4" s="51">
        <v>20.526808364676743</v>
      </c>
      <c r="E4" s="51">
        <v>2.8281963484435844</v>
      </c>
      <c r="F4" s="51">
        <v>51.759999999999977</v>
      </c>
      <c r="G4" s="51">
        <v>57.045268921536064</v>
      </c>
      <c r="H4" s="51">
        <v>0.11845722906391525</v>
      </c>
      <c r="I4" s="51">
        <v>210.12096960115434</v>
      </c>
      <c r="J4" s="51">
        <v>2.4638475975205796</v>
      </c>
      <c r="K4" s="51">
        <v>0.36702320105932629</v>
      </c>
      <c r="L4" s="51">
        <v>5.7654913096092288</v>
      </c>
      <c r="M4" s="51">
        <v>0.1023748591886178</v>
      </c>
      <c r="N4" s="51">
        <v>3.676475002529319E-2</v>
      </c>
      <c r="P4" s="51">
        <v>1.4913266680928801E-3</v>
      </c>
      <c r="Q4" s="51">
        <v>7.795485803853028E-3</v>
      </c>
      <c r="R4" s="51">
        <v>4.9584202726391136E-2</v>
      </c>
      <c r="S4" s="51">
        <v>0.27612133762461916</v>
      </c>
      <c r="T4" s="51">
        <v>8.0771014622156981E-2</v>
      </c>
      <c r="U4" s="51">
        <v>0.36775398036749374</v>
      </c>
      <c r="V4" s="51">
        <v>0.11796435772580807</v>
      </c>
      <c r="W4" s="51">
        <v>0.92568829214468817</v>
      </c>
      <c r="X4" s="51">
        <v>0.23119140397355681</v>
      </c>
      <c r="Y4" s="51">
        <v>0.55880538570305871</v>
      </c>
      <c r="Z4" s="51">
        <v>8.7032560205818246E-2</v>
      </c>
      <c r="AA4" s="51">
        <v>0.89051094053638957</v>
      </c>
      <c r="AB4" s="51">
        <v>8.5101090902592533E-2</v>
      </c>
    </row>
    <row r="5" spans="1:28" x14ac:dyDescent="0.25">
      <c r="A5" s="50" t="s">
        <v>82</v>
      </c>
      <c r="B5" s="51">
        <v>2.556913006600583</v>
      </c>
      <c r="C5" s="51">
        <v>5.8965463341461244E-2</v>
      </c>
      <c r="D5" s="51">
        <v>20.497525346113104</v>
      </c>
      <c r="E5" s="51">
        <v>2.2880521935751323</v>
      </c>
      <c r="F5" s="51">
        <v>51.759999999999977</v>
      </c>
      <c r="G5" s="51">
        <v>54.623557039591887</v>
      </c>
      <c r="H5" s="51">
        <v>0.12606339330719638</v>
      </c>
      <c r="I5" s="51">
        <v>204.96340805053052</v>
      </c>
      <c r="J5" s="51">
        <v>2.2020329672538437</v>
      </c>
      <c r="K5" s="51">
        <v>0.32580830276260697</v>
      </c>
      <c r="L5" s="51">
        <v>6.2001726152125611</v>
      </c>
      <c r="M5" s="51">
        <v>8.0986145058582912E-2</v>
      </c>
      <c r="O5" s="51">
        <v>8.1645541523176456E-3</v>
      </c>
      <c r="P5" s="51">
        <v>1.353999445271338E-2</v>
      </c>
      <c r="Q5" s="51">
        <v>1.1149035619123745E-2</v>
      </c>
      <c r="R5" s="51">
        <v>3.5457446839037961E-2</v>
      </c>
      <c r="S5" s="51">
        <v>0.14808987205018589</v>
      </c>
      <c r="T5" s="51">
        <v>3.3329681262663176E-2</v>
      </c>
      <c r="U5" s="51">
        <v>0.62917789801364632</v>
      </c>
      <c r="V5" s="51">
        <v>0.11079413854605873</v>
      </c>
      <c r="W5" s="51">
        <v>0.9805637462037009</v>
      </c>
      <c r="X5" s="51">
        <v>0.24955342394904961</v>
      </c>
      <c r="Y5" s="51">
        <v>0.73517187932968953</v>
      </c>
      <c r="Z5" s="51">
        <v>0.10093627488028299</v>
      </c>
      <c r="AA5" s="51">
        <v>0.79917192244086854</v>
      </c>
      <c r="AB5" s="51">
        <v>0.1072681915835389</v>
      </c>
    </row>
    <row r="6" spans="1:28" x14ac:dyDescent="0.25">
      <c r="A6" s="50" t="s">
        <v>83</v>
      </c>
      <c r="B6" s="51">
        <v>3.2135743755070871</v>
      </c>
      <c r="C6" s="51">
        <v>8.224147983570354E-2</v>
      </c>
      <c r="D6" s="51">
        <v>20.493571100792092</v>
      </c>
      <c r="E6" s="51">
        <v>2.9308217205734826</v>
      </c>
      <c r="F6" s="51">
        <v>51.759999999999977</v>
      </c>
      <c r="G6" s="51">
        <v>52.597115156862586</v>
      </c>
      <c r="H6" s="51">
        <v>0.12216332513023107</v>
      </c>
      <c r="I6" s="51">
        <v>217.98063879932053</v>
      </c>
      <c r="J6" s="51">
        <v>2.5853691638356904</v>
      </c>
      <c r="K6" s="51">
        <v>0.31259103549419076</v>
      </c>
      <c r="L6" s="51">
        <v>5.324511721430933</v>
      </c>
      <c r="M6" s="51">
        <v>7.3651907706649214E-2</v>
      </c>
      <c r="N6" s="51">
        <v>0</v>
      </c>
      <c r="O6" s="51">
        <v>4.3709098336328451E-3</v>
      </c>
      <c r="P6" s="51">
        <v>2.7527253563147724E-2</v>
      </c>
      <c r="Q6" s="51">
        <v>2.2552030751761499E-3</v>
      </c>
      <c r="R6" s="51">
        <v>9.4911063339568558E-2</v>
      </c>
      <c r="S6" s="51">
        <v>0.1019316838621824</v>
      </c>
      <c r="T6" s="51">
        <v>7.047278460198296E-2</v>
      </c>
      <c r="U6" s="51">
        <v>0.42775885529244573</v>
      </c>
      <c r="V6" s="51">
        <v>8.8411290250465513E-2</v>
      </c>
      <c r="W6" s="51">
        <v>0.81838719978585261</v>
      </c>
      <c r="X6" s="51">
        <v>0.22834818580347913</v>
      </c>
      <c r="Y6" s="51">
        <v>0.67343978887623535</v>
      </c>
      <c r="Z6" s="51">
        <v>9.9496050742006709E-2</v>
      </c>
      <c r="AA6" s="51">
        <v>0.69150396234321954</v>
      </c>
      <c r="AB6" s="51">
        <v>6.7579467941239854E-2</v>
      </c>
    </row>
    <row r="7" spans="1:28" x14ac:dyDescent="0.25">
      <c r="A7" s="50" t="s">
        <v>84</v>
      </c>
      <c r="B7" s="51">
        <v>4.5417232546508037</v>
      </c>
      <c r="C7" s="51">
        <v>7.6910826707173738E-2</v>
      </c>
      <c r="D7" s="51">
        <v>19.37256576791647</v>
      </c>
      <c r="E7" s="51">
        <v>2.8273723185393207</v>
      </c>
      <c r="F7" s="51">
        <v>51.759999999999977</v>
      </c>
      <c r="G7" s="51">
        <v>49.998513973054422</v>
      </c>
      <c r="H7" s="51">
        <v>0.11671905997409619</v>
      </c>
      <c r="I7" s="51">
        <v>210.65194843482865</v>
      </c>
      <c r="J7" s="51">
        <v>2.4962241662682096</v>
      </c>
      <c r="K7" s="51">
        <v>0.28226671712716278</v>
      </c>
      <c r="L7" s="51">
        <v>5.2427484045520973</v>
      </c>
      <c r="M7" s="51">
        <v>0.11164395893833118</v>
      </c>
      <c r="O7" s="51">
        <v>3.7707819845695309E-3</v>
      </c>
      <c r="P7" s="51">
        <v>8.2875979048885242E-3</v>
      </c>
      <c r="Q7" s="51">
        <v>3.369415770227281E-3</v>
      </c>
      <c r="R7" s="51">
        <v>5.4183501276032428E-2</v>
      </c>
      <c r="S7" s="51">
        <v>0.13626538400539215</v>
      </c>
      <c r="T7" s="51">
        <v>6.3409984884960233E-2</v>
      </c>
      <c r="U7" s="51">
        <v>0.35287572117400728</v>
      </c>
      <c r="V7" s="51">
        <v>8.8792561428556113E-2</v>
      </c>
      <c r="W7" s="51">
        <v>0.95389800925475854</v>
      </c>
      <c r="X7" s="51">
        <v>0.21156234220543146</v>
      </c>
      <c r="Y7" s="51">
        <v>0.66851976913721289</v>
      </c>
      <c r="Z7" s="51">
        <v>9.1878805105038944E-2</v>
      </c>
      <c r="AA7" s="51">
        <v>0.64521085429202873</v>
      </c>
      <c r="AB7" s="51">
        <v>9.7635847251147656E-2</v>
      </c>
    </row>
    <row r="8" spans="1:28" x14ac:dyDescent="0.25">
      <c r="A8" s="50" t="s">
        <v>85</v>
      </c>
      <c r="B8" s="51">
        <v>4.699029501102987</v>
      </c>
      <c r="C8" s="51">
        <v>8.3871763296103199E-2</v>
      </c>
      <c r="D8" s="51">
        <v>21.468809616149709</v>
      </c>
      <c r="E8" s="51">
        <v>3.0319968278542606</v>
      </c>
      <c r="F8" s="51">
        <v>51.759999999999977</v>
      </c>
      <c r="G8" s="51">
        <v>53.768633681035062</v>
      </c>
      <c r="H8" s="51">
        <v>0.13251271448408977</v>
      </c>
      <c r="I8" s="51">
        <v>232.8458428448568</v>
      </c>
      <c r="J8" s="51">
        <v>3.1742209652825895</v>
      </c>
      <c r="K8" s="51">
        <v>0.3078204264199928</v>
      </c>
      <c r="L8" s="51">
        <v>5.69133521196368</v>
      </c>
      <c r="M8" s="51">
        <v>0.10145563992051064</v>
      </c>
      <c r="O8" s="51">
        <v>3.2669819653780921E-3</v>
      </c>
      <c r="P8" s="51">
        <v>5.4865032720797678E-3</v>
      </c>
      <c r="Q8" s="51">
        <v>2.8109178931622833E-3</v>
      </c>
      <c r="R8" s="51">
        <v>5.6059972989608665E-2</v>
      </c>
      <c r="S8" s="51">
        <v>0.14108808256145533</v>
      </c>
      <c r="T8" s="51">
        <v>4.7562009474857517E-2</v>
      </c>
      <c r="U8" s="51">
        <v>0.39987050557023879</v>
      </c>
      <c r="V8" s="51">
        <v>0.11108199183743912</v>
      </c>
      <c r="W8" s="51">
        <v>0.85472305800133852</v>
      </c>
      <c r="X8" s="51">
        <v>0.23945006309242042</v>
      </c>
      <c r="Y8" s="51">
        <v>0.72420660085784272</v>
      </c>
      <c r="Z8" s="51">
        <v>9.5849600039674521E-2</v>
      </c>
      <c r="AA8" s="51">
        <v>0.75377362438166184</v>
      </c>
      <c r="AB8" s="51">
        <v>9.1366878450756611E-2</v>
      </c>
    </row>
    <row r="9" spans="1:28" x14ac:dyDescent="0.25">
      <c r="A9" s="50" t="s">
        <v>86</v>
      </c>
      <c r="B9" s="51">
        <v>5.5401352773923103</v>
      </c>
      <c r="C9" s="51">
        <v>7.9180898338885627E-2</v>
      </c>
      <c r="D9" s="51">
        <v>20.370174229213937</v>
      </c>
      <c r="E9" s="51">
        <v>3.0604700887296374</v>
      </c>
      <c r="F9" s="51">
        <v>51.759999999999977</v>
      </c>
      <c r="G9" s="51">
        <v>55.558309073605635</v>
      </c>
      <c r="H9" s="51">
        <v>0.1256314655562154</v>
      </c>
      <c r="I9" s="51">
        <v>225.37066637371788</v>
      </c>
      <c r="J9" s="51">
        <v>2.6197852822256644</v>
      </c>
      <c r="K9" s="51">
        <v>0.33366018732731545</v>
      </c>
      <c r="L9" s="51">
        <v>5.6819878231547003</v>
      </c>
      <c r="M9" s="51">
        <v>7.3165192138246932E-2</v>
      </c>
      <c r="N9" s="51">
        <v>0</v>
      </c>
      <c r="O9" s="51">
        <v>3.6265780905669134E-3</v>
      </c>
      <c r="P9" s="51">
        <v>9.1356024943200879E-3</v>
      </c>
      <c r="Q9" s="51">
        <v>6.6029893310375629E-3</v>
      </c>
      <c r="R9" s="51">
        <v>5.2123975078299245E-2</v>
      </c>
      <c r="S9" s="51">
        <v>9.8892841115546984E-2</v>
      </c>
      <c r="T9" s="51">
        <v>4.1232408454635182E-2</v>
      </c>
      <c r="U9" s="51">
        <v>0.3900673920351902</v>
      </c>
      <c r="V9" s="51">
        <v>9.9614402355274967E-2</v>
      </c>
      <c r="W9" s="51">
        <v>0.93472621912619902</v>
      </c>
      <c r="X9" s="51">
        <v>0.22348719913890988</v>
      </c>
      <c r="Y9" s="51">
        <v>0.72881319508306042</v>
      </c>
      <c r="Z9" s="51">
        <v>0.11791092128493746</v>
      </c>
      <c r="AA9" s="51">
        <v>0.88322903128352315</v>
      </c>
      <c r="AB9" s="51">
        <v>0.10930781272893522</v>
      </c>
    </row>
    <row r="11" spans="1:28" x14ac:dyDescent="0.25">
      <c r="A11" s="49" t="s">
        <v>52</v>
      </c>
      <c r="B11" s="51" t="s">
        <v>53</v>
      </c>
      <c r="C11" s="51" t="s">
        <v>54</v>
      </c>
      <c r="D11" s="51" t="s">
        <v>55</v>
      </c>
      <c r="E11" s="51" t="s">
        <v>56</v>
      </c>
      <c r="F11" s="51" t="s">
        <v>57</v>
      </c>
      <c r="G11" s="51" t="s">
        <v>58</v>
      </c>
      <c r="H11" s="51" t="s">
        <v>59</v>
      </c>
      <c r="I11" s="51" t="s">
        <v>60</v>
      </c>
      <c r="J11" s="51" t="s">
        <v>61</v>
      </c>
      <c r="K11" s="51" t="s">
        <v>62</v>
      </c>
      <c r="L11" s="51" t="s">
        <v>63</v>
      </c>
      <c r="M11" s="51" t="s">
        <v>64</v>
      </c>
      <c r="N11" s="51" t="s">
        <v>65</v>
      </c>
      <c r="O11" s="51" t="s">
        <v>66</v>
      </c>
      <c r="P11" s="51" t="s">
        <v>67</v>
      </c>
      <c r="Q11" s="51" t="s">
        <v>68</v>
      </c>
      <c r="R11" s="51" t="s">
        <v>69</v>
      </c>
      <c r="S11" s="51" t="s">
        <v>70</v>
      </c>
      <c r="T11" s="51" t="s">
        <v>71</v>
      </c>
      <c r="U11" s="51" t="s">
        <v>72</v>
      </c>
      <c r="V11" s="51" t="s">
        <v>73</v>
      </c>
      <c r="W11" s="51" t="s">
        <v>74</v>
      </c>
      <c r="X11" s="51" t="s">
        <v>75</v>
      </c>
      <c r="Y11" s="51" t="s">
        <v>76</v>
      </c>
      <c r="Z11" s="51" t="s">
        <v>77</v>
      </c>
      <c r="AA11" s="51" t="s">
        <v>78</v>
      </c>
      <c r="AB11" s="51" t="s">
        <v>79</v>
      </c>
    </row>
    <row r="12" spans="1:28" x14ac:dyDescent="0.25">
      <c r="A12" s="49" t="s">
        <v>87</v>
      </c>
      <c r="B12" s="51">
        <f t="shared" ref="B12:M12" si="0">AVERAGE(B3:B9)</f>
        <v>4.2581384600745222</v>
      </c>
      <c r="C12" s="51">
        <f t="shared" si="0"/>
        <v>7.6932480493640418E-2</v>
      </c>
      <c r="D12" s="51">
        <f t="shared" si="0"/>
        <v>20.347613945520756</v>
      </c>
      <c r="E12" s="51">
        <f t="shared" si="0"/>
        <v>2.796153797187511</v>
      </c>
      <c r="F12" s="51">
        <f t="shared" si="0"/>
        <v>51.759999999999984</v>
      </c>
      <c r="G12" s="51">
        <f t="shared" si="0"/>
        <v>53.20583135692052</v>
      </c>
      <c r="H12" s="51">
        <f t="shared" si="0"/>
        <v>0.12186142037430511</v>
      </c>
      <c r="I12" s="51">
        <f t="shared" si="0"/>
        <v>215.51152295161481</v>
      </c>
      <c r="J12" s="51">
        <f t="shared" si="0"/>
        <v>2.5635842145028849</v>
      </c>
      <c r="K12" s="51">
        <f t="shared" si="0"/>
        <v>0.31850596084060007</v>
      </c>
      <c r="L12" s="51">
        <f t="shared" si="0"/>
        <v>5.5888186187596558</v>
      </c>
      <c r="M12" s="51">
        <f t="shared" si="0"/>
        <v>9.2414647746740269E-2</v>
      </c>
      <c r="R12" s="51">
        <f t="shared" ref="R12:AB12" si="1">AVERAGE(R3:R9)</f>
        <v>5.4046536403323839E-2</v>
      </c>
      <c r="S12" s="51">
        <f t="shared" si="1"/>
        <v>0.14482884149208333</v>
      </c>
      <c r="T12" s="51">
        <f t="shared" si="1"/>
        <v>5.7834225429193996E-2</v>
      </c>
      <c r="U12" s="51">
        <f t="shared" si="1"/>
        <v>0.42188805189244505</v>
      </c>
      <c r="V12" s="51">
        <f t="shared" si="1"/>
        <v>0.10034544375630371</v>
      </c>
      <c r="W12" s="51">
        <f t="shared" si="1"/>
        <v>0.89584021618670384</v>
      </c>
      <c r="X12" s="51">
        <f t="shared" si="1"/>
        <v>0.22670225055039134</v>
      </c>
      <c r="Y12" s="51">
        <f t="shared" si="1"/>
        <v>0.67806990575777137</v>
      </c>
      <c r="Z12" s="51">
        <f t="shared" si="1"/>
        <v>9.8760806527724815E-2</v>
      </c>
      <c r="AA12" s="51">
        <f t="shared" si="1"/>
        <v>0.76686130801876062</v>
      </c>
      <c r="AB12" s="51">
        <f t="shared" si="1"/>
        <v>9.2947932244532683E-2</v>
      </c>
    </row>
    <row r="13" spans="1:28" x14ac:dyDescent="0.25">
      <c r="A13" s="49" t="s">
        <v>88</v>
      </c>
      <c r="B13" s="51">
        <f t="shared" ref="B13:M13" si="2">STDEV(B3:B9)</f>
        <v>1.232165863077326</v>
      </c>
      <c r="C13" s="51">
        <f t="shared" si="2"/>
        <v>8.9062307788626768E-3</v>
      </c>
      <c r="D13" s="51">
        <f t="shared" si="2"/>
        <v>0.67065092593423181</v>
      </c>
      <c r="E13" s="51">
        <f t="shared" si="2"/>
        <v>0.27076558101010806</v>
      </c>
      <c r="F13" s="51">
        <f t="shared" si="2"/>
        <v>7.6747387093309063E-15</v>
      </c>
      <c r="G13" s="51">
        <f t="shared" si="2"/>
        <v>2.9506454240555393</v>
      </c>
      <c r="H13" s="51">
        <f t="shared" si="2"/>
        <v>6.9661097661638059E-3</v>
      </c>
      <c r="I13" s="51">
        <f t="shared" si="2"/>
        <v>10.378588582925779</v>
      </c>
      <c r="J13" s="51">
        <f t="shared" si="2"/>
        <v>0.30202274004794644</v>
      </c>
      <c r="K13" s="51">
        <f t="shared" si="2"/>
        <v>2.716674719367377E-2</v>
      </c>
      <c r="L13" s="51">
        <f t="shared" si="2"/>
        <v>0.35429722252738477</v>
      </c>
      <c r="M13" s="51">
        <f t="shared" si="2"/>
        <v>1.5966488884796078E-2</v>
      </c>
      <c r="R13" s="51">
        <f t="shared" ref="R13:AB13" si="3">STDEV(R3:R9)</f>
        <v>1.98688232202664E-2</v>
      </c>
      <c r="S13" s="51">
        <f t="shared" si="3"/>
        <v>6.1104557165235766E-2</v>
      </c>
      <c r="T13" s="51">
        <f t="shared" si="3"/>
        <v>1.7335566186227978E-2</v>
      </c>
      <c r="U13" s="51">
        <f t="shared" si="3"/>
        <v>9.4430555452074072E-2</v>
      </c>
      <c r="V13" s="51">
        <f t="shared" si="3"/>
        <v>1.3064302932984074E-2</v>
      </c>
      <c r="W13" s="51">
        <f t="shared" si="3"/>
        <v>6.9857257413554696E-2</v>
      </c>
      <c r="X13" s="51">
        <f t="shared" si="3"/>
        <v>1.5778048271512121E-2</v>
      </c>
      <c r="Y13" s="51">
        <f t="shared" si="3"/>
        <v>6.1539358967176348E-2</v>
      </c>
      <c r="Z13" s="51">
        <f t="shared" si="3"/>
        <v>9.7097879631757797E-3</v>
      </c>
      <c r="AA13" s="51">
        <f t="shared" si="3"/>
        <v>9.5215883483121946E-2</v>
      </c>
      <c r="AB13" s="51">
        <f t="shared" si="3"/>
        <v>1.4157745412444321E-2</v>
      </c>
    </row>
    <row r="14" spans="1:28" x14ac:dyDescent="0.25">
      <c r="A14" s="49" t="s">
        <v>89</v>
      </c>
      <c r="B14" s="51">
        <f>B13/B12*100</f>
        <v>28.936726098281024</v>
      </c>
      <c r="C14" s="51">
        <f t="shared" ref="C14:AB14" si="4">C13/C12*100</f>
        <v>11.576684804279651</v>
      </c>
      <c r="D14" s="51">
        <f t="shared" si="4"/>
        <v>3.2959684006677663</v>
      </c>
      <c r="E14" s="51">
        <f t="shared" si="4"/>
        <v>9.6835010035018634</v>
      </c>
      <c r="F14" s="51">
        <f t="shared" si="4"/>
        <v>1.4827547738274554E-14</v>
      </c>
      <c r="G14" s="51">
        <f t="shared" si="4"/>
        <v>5.5457181079677778</v>
      </c>
      <c r="H14" s="51">
        <f t="shared" si="4"/>
        <v>5.7164193103666081</v>
      </c>
      <c r="I14" s="51">
        <f t="shared" si="4"/>
        <v>4.8157928823397116</v>
      </c>
      <c r="J14" s="51">
        <f t="shared" si="4"/>
        <v>11.781268520040131</v>
      </c>
      <c r="K14" s="51">
        <f t="shared" si="4"/>
        <v>8.5294313242915027</v>
      </c>
      <c r="L14" s="51">
        <f t="shared" si="4"/>
        <v>6.3393938271343488</v>
      </c>
      <c r="M14" s="51">
        <f t="shared" si="4"/>
        <v>17.277011030277137</v>
      </c>
      <c r="R14" s="51">
        <f t="shared" si="4"/>
        <v>36.762435749804077</v>
      </c>
      <c r="S14" s="51">
        <f t="shared" si="4"/>
        <v>42.190876165073711</v>
      </c>
      <c r="T14" s="51">
        <f t="shared" si="4"/>
        <v>29.974580030386644</v>
      </c>
      <c r="U14" s="51">
        <f t="shared" si="4"/>
        <v>22.382846593661753</v>
      </c>
      <c r="V14" s="51">
        <f t="shared" si="4"/>
        <v>13.019328475652262</v>
      </c>
      <c r="W14" s="51">
        <f t="shared" si="4"/>
        <v>7.7979595190439195</v>
      </c>
      <c r="X14" s="51">
        <f t="shared" si="4"/>
        <v>6.9598110443129375</v>
      </c>
      <c r="Y14" s="51">
        <f t="shared" si="4"/>
        <v>9.0756658634486289</v>
      </c>
      <c r="Z14" s="51">
        <f t="shared" si="4"/>
        <v>9.8316207659259867</v>
      </c>
      <c r="AA14" s="51">
        <f t="shared" si="4"/>
        <v>12.416310809723702</v>
      </c>
      <c r="AB14" s="51">
        <f t="shared" si="4"/>
        <v>15.231910028076065</v>
      </c>
    </row>
    <row r="15" spans="1:28" x14ac:dyDescent="0.25">
      <c r="A15" s="49"/>
    </row>
    <row r="16" spans="1:28" x14ac:dyDescent="0.25">
      <c r="A16" s="49" t="s">
        <v>90</v>
      </c>
    </row>
    <row r="17" spans="1:28" x14ac:dyDescent="0.25">
      <c r="B17" s="51" t="s">
        <v>53</v>
      </c>
      <c r="C17" s="51" t="s">
        <v>54</v>
      </c>
      <c r="D17" s="51" t="s">
        <v>55</v>
      </c>
      <c r="E17" s="51" t="s">
        <v>56</v>
      </c>
      <c r="F17" s="51" t="s">
        <v>57</v>
      </c>
      <c r="G17" s="51" t="s">
        <v>58</v>
      </c>
      <c r="H17" s="51" t="s">
        <v>59</v>
      </c>
      <c r="I17" s="51" t="s">
        <v>60</v>
      </c>
      <c r="J17" s="51" t="s">
        <v>61</v>
      </c>
      <c r="K17" s="51" t="s">
        <v>62</v>
      </c>
      <c r="L17" s="51" t="s">
        <v>63</v>
      </c>
      <c r="M17" s="51" t="s">
        <v>64</v>
      </c>
      <c r="N17" s="51" t="s">
        <v>65</v>
      </c>
      <c r="O17" s="51" t="s">
        <v>66</v>
      </c>
      <c r="P17" s="51" t="s">
        <v>67</v>
      </c>
      <c r="Q17" s="51" t="s">
        <v>68</v>
      </c>
      <c r="R17" s="51" t="s">
        <v>69</v>
      </c>
      <c r="S17" s="51" t="s">
        <v>70</v>
      </c>
      <c r="T17" s="51" t="s">
        <v>71</v>
      </c>
      <c r="U17" s="51" t="s">
        <v>72</v>
      </c>
      <c r="V17" s="51" t="s">
        <v>73</v>
      </c>
      <c r="W17" s="51" t="s">
        <v>74</v>
      </c>
      <c r="X17" s="51" t="s">
        <v>75</v>
      </c>
      <c r="Y17" s="51" t="s">
        <v>76</v>
      </c>
      <c r="Z17" s="51" t="s">
        <v>77</v>
      </c>
      <c r="AA17" s="51" t="s">
        <v>78</v>
      </c>
      <c r="AB17" s="51" t="s">
        <v>79</v>
      </c>
    </row>
    <row r="18" spans="1:28" x14ac:dyDescent="0.25">
      <c r="A18" s="50" t="s">
        <v>91</v>
      </c>
      <c r="B18" s="51">
        <v>0.99920611305426654</v>
      </c>
      <c r="C18" s="51">
        <v>4.9682311453479767E-3</v>
      </c>
      <c r="D18" s="51">
        <v>31.605086906753073</v>
      </c>
      <c r="E18" s="51">
        <v>2.7790603199392554</v>
      </c>
      <c r="F18" s="51">
        <v>55.499999999999979</v>
      </c>
      <c r="G18" s="51">
        <v>28.951433202804772</v>
      </c>
      <c r="H18" s="51">
        <v>3.6943336104037362E-2</v>
      </c>
      <c r="I18" s="51">
        <v>117.61853951302425</v>
      </c>
      <c r="J18" s="51">
        <v>5.9498060790668452</v>
      </c>
      <c r="K18" s="51">
        <v>4.2750196184252105E-4</v>
      </c>
      <c r="L18" s="51">
        <v>0.62907372158217789</v>
      </c>
      <c r="M18" s="51">
        <v>2.8434112177138763E-2</v>
      </c>
      <c r="N18" s="51">
        <v>2.6977138572985317E-3</v>
      </c>
      <c r="O18" s="51">
        <v>2.7953953548366195E-4</v>
      </c>
      <c r="T18" s="51">
        <v>8.9577614632429191E-4</v>
      </c>
      <c r="U18" s="51">
        <v>1.2051930203756564E-2</v>
      </c>
      <c r="V18" s="51">
        <v>3.5548674311735367E-3</v>
      </c>
      <c r="W18" s="51">
        <v>8.6046015030898024E-2</v>
      </c>
      <c r="X18" s="51">
        <v>2.2649290164797074E-2</v>
      </c>
      <c r="Y18" s="51">
        <v>9.8487592077217745E-2</v>
      </c>
      <c r="Z18" s="51">
        <v>2.1871969961468059E-2</v>
      </c>
      <c r="AA18" s="51">
        <v>0.20015201125710713</v>
      </c>
      <c r="AB18" s="51">
        <v>3.4051975900820854E-2</v>
      </c>
    </row>
    <row r="19" spans="1:28" x14ac:dyDescent="0.25">
      <c r="A19" s="50" t="s">
        <v>92</v>
      </c>
      <c r="B19" s="51">
        <v>1.3721203412469491</v>
      </c>
      <c r="C19" s="51">
        <v>1.9640083254955035E-2</v>
      </c>
      <c r="D19" s="51">
        <v>34.048343464291442</v>
      </c>
      <c r="E19" s="51">
        <v>2.8117776593737971</v>
      </c>
      <c r="F19" s="51">
        <v>55.499999999999979</v>
      </c>
      <c r="G19" s="51">
        <v>29.402630560531229</v>
      </c>
      <c r="H19" s="51">
        <v>3.772745580735036E-2</v>
      </c>
      <c r="I19" s="51">
        <v>123.10608254638339</v>
      </c>
      <c r="J19" s="51">
        <v>6.2284287258024493</v>
      </c>
      <c r="K19" s="51">
        <v>3.2239697424380424E-2</v>
      </c>
      <c r="L19" s="51">
        <v>0.67422311528699641</v>
      </c>
      <c r="M19" s="51">
        <v>1.39466678133223E-2</v>
      </c>
      <c r="N19" s="51">
        <v>3.3080530567301974E-3</v>
      </c>
      <c r="P19" s="51">
        <v>7.7808442404059871E-3</v>
      </c>
      <c r="Q19" s="51">
        <v>3.2823164049544071E-4</v>
      </c>
      <c r="S19" s="51">
        <v>4.0683160724278352E-3</v>
      </c>
      <c r="T19" s="51">
        <v>2.8443797681407881E-3</v>
      </c>
      <c r="U19" s="51">
        <v>1.4731729986206999E-2</v>
      </c>
      <c r="V19" s="51">
        <v>4.2085598093928069E-3</v>
      </c>
      <c r="W19" s="51">
        <v>4.6523349007643738E-2</v>
      </c>
      <c r="X19" s="51">
        <v>2.438292486110134E-2</v>
      </c>
      <c r="Y19" s="51">
        <v>0.10959983545270056</v>
      </c>
      <c r="Z19" s="51">
        <v>2.1977789074286543E-2</v>
      </c>
      <c r="AA19" s="51">
        <v>0.20246068364634145</v>
      </c>
      <c r="AB19" s="51">
        <v>3.5119845546113526E-2</v>
      </c>
    </row>
    <row r="20" spans="1:28" x14ac:dyDescent="0.25">
      <c r="A20" s="50" t="s">
        <v>93</v>
      </c>
      <c r="B20" s="51">
        <v>1.0222770483172294</v>
      </c>
      <c r="C20" s="51">
        <v>9.5435982490183879E-3</v>
      </c>
      <c r="D20" s="51">
        <v>33.408878220150967</v>
      </c>
      <c r="E20" s="51">
        <v>1.9104270645538302</v>
      </c>
      <c r="F20" s="51">
        <v>55.499999999999979</v>
      </c>
      <c r="G20" s="51">
        <v>24.687936542219717</v>
      </c>
      <c r="H20" s="51">
        <v>3.3595814043561691E-2</v>
      </c>
      <c r="I20" s="51">
        <v>95.237166509850411</v>
      </c>
      <c r="J20" s="51">
        <v>6.0801311626454453</v>
      </c>
      <c r="K20" s="51">
        <v>1.0573016765127227E-2</v>
      </c>
      <c r="L20" s="51">
        <v>0.48833999074622042</v>
      </c>
      <c r="M20" s="51">
        <v>8.625576079857443E-3</v>
      </c>
      <c r="O20" s="51">
        <v>6.3600237458956161E-4</v>
      </c>
      <c r="P20" s="51">
        <v>7.8277571135952162E-4</v>
      </c>
      <c r="Q20" s="51">
        <v>2.1553188562379151E-4</v>
      </c>
      <c r="R20" s="51">
        <v>4.2209320621802871E-3</v>
      </c>
      <c r="S20" s="51">
        <v>5.0322514632847384E-3</v>
      </c>
      <c r="T20" s="51">
        <v>8.7957977613338859E-4</v>
      </c>
      <c r="U20" s="51">
        <v>4.7617265836204965E-3</v>
      </c>
      <c r="V20" s="51">
        <v>4.7576225047954194E-3</v>
      </c>
      <c r="W20" s="51">
        <v>4.4638677012677735E-2</v>
      </c>
      <c r="X20" s="51">
        <v>1.6501398516424608E-2</v>
      </c>
      <c r="Y20" s="51">
        <v>7.5072191361047078E-2</v>
      </c>
      <c r="Z20" s="51">
        <v>2.1655962746425714E-2</v>
      </c>
      <c r="AA20" s="51">
        <v>0.1749189711387252</v>
      </c>
      <c r="AB20" s="51">
        <v>3.1136895063243353E-2</v>
      </c>
    </row>
    <row r="21" spans="1:28" x14ac:dyDescent="0.25">
      <c r="A21" s="50" t="s">
        <v>94</v>
      </c>
      <c r="B21" s="51">
        <v>1.2527018945575938</v>
      </c>
      <c r="C21" s="51">
        <v>1.6100255548640481E-2</v>
      </c>
      <c r="D21" s="51">
        <v>32.881104101040528</v>
      </c>
      <c r="E21" s="51">
        <v>2.8841742259649421</v>
      </c>
      <c r="F21" s="51">
        <v>55.499999999999979</v>
      </c>
      <c r="G21" s="51">
        <v>30.588558092776211</v>
      </c>
      <c r="H21" s="51">
        <v>3.8473913213204737E-2</v>
      </c>
      <c r="I21" s="51">
        <v>117.3724180012982</v>
      </c>
      <c r="J21" s="51">
        <v>6.1410911870944886</v>
      </c>
      <c r="K21" s="51">
        <v>8.0684272352814258E-3</v>
      </c>
      <c r="L21" s="51">
        <v>0.72648214891335527</v>
      </c>
      <c r="M21" s="51">
        <v>3.2691347954905579E-3</v>
      </c>
      <c r="O21" s="51">
        <v>5.1653134228149598E-4</v>
      </c>
      <c r="P21" s="51">
        <v>3.9556768304592997E-4</v>
      </c>
      <c r="R21" s="51">
        <v>2.4377196731509565E-3</v>
      </c>
      <c r="S21" s="51">
        <v>9.0821308922253881E-4</v>
      </c>
      <c r="T21" s="51">
        <v>7.143534900584073E-4</v>
      </c>
      <c r="U21" s="51">
        <v>1.0564198616666425E-2</v>
      </c>
      <c r="V21" s="51">
        <v>5.7443583010305891E-3</v>
      </c>
      <c r="W21" s="51">
        <v>8.3475772603970461E-2</v>
      </c>
      <c r="X21" s="51">
        <v>2.7854635462790312E-2</v>
      </c>
      <c r="Y21" s="51">
        <v>0.10328873225070076</v>
      </c>
      <c r="Z21" s="51">
        <v>1.9683544994123874E-2</v>
      </c>
      <c r="AA21" s="51">
        <v>0.25347859809569678</v>
      </c>
      <c r="AB21" s="51">
        <v>4.4177617244643384E-2</v>
      </c>
    </row>
    <row r="22" spans="1:28" x14ac:dyDescent="0.25">
      <c r="A22" s="50" t="s">
        <v>95</v>
      </c>
      <c r="B22" s="51">
        <v>1.0755239259441207</v>
      </c>
      <c r="C22" s="51">
        <v>2.2251169045820617E-3</v>
      </c>
      <c r="D22" s="51">
        <v>32.547361090900459</v>
      </c>
      <c r="E22" s="51">
        <v>3.4176076480692053</v>
      </c>
      <c r="F22" s="51">
        <v>55.499999999999979</v>
      </c>
      <c r="G22" s="51">
        <v>33.139642451645003</v>
      </c>
      <c r="H22" s="51">
        <v>4.9292189095212255E-2</v>
      </c>
      <c r="I22" s="51">
        <v>127.5816622898062</v>
      </c>
      <c r="J22" s="51">
        <v>5.9791147181489555</v>
      </c>
      <c r="K22" s="51">
        <v>4.1086421935252783E-3</v>
      </c>
      <c r="L22" s="51">
        <v>0.96334040505826068</v>
      </c>
      <c r="M22" s="51">
        <v>4.5026822834042461E-2</v>
      </c>
      <c r="N22" s="51">
        <v>3.1633845711992207E-3</v>
      </c>
      <c r="P22" s="51">
        <v>0</v>
      </c>
      <c r="Q22" s="51">
        <v>8.4383198976682825E-4</v>
      </c>
      <c r="R22" s="51">
        <v>4.3508987400661687E-3</v>
      </c>
      <c r="S22" s="51">
        <v>2.1890933538574187E-3</v>
      </c>
      <c r="T22" s="51">
        <v>5.2902533111482469E-3</v>
      </c>
      <c r="U22" s="51">
        <v>2.222978304423617E-2</v>
      </c>
      <c r="V22" s="51">
        <v>1.4705594588386642E-2</v>
      </c>
      <c r="W22" s="51">
        <v>9.1736466090768146E-2</v>
      </c>
      <c r="X22" s="51">
        <v>3.543991250607386E-2</v>
      </c>
      <c r="Y22" s="51">
        <v>0.13510199767224049</v>
      </c>
      <c r="Z22" s="51">
        <v>3.0399219077072846E-2</v>
      </c>
      <c r="AA22" s="51">
        <v>0.26595362764982994</v>
      </c>
      <c r="AB22" s="51">
        <v>4.4592665593074593E-2</v>
      </c>
    </row>
    <row r="23" spans="1:28" x14ac:dyDescent="0.25">
      <c r="A23" s="50" t="s">
        <v>96</v>
      </c>
      <c r="B23" s="51">
        <v>1.344270452929998</v>
      </c>
      <c r="C23" s="51">
        <v>4.6567954112398382E-3</v>
      </c>
      <c r="D23" s="51">
        <v>32.661496814778793</v>
      </c>
      <c r="E23" s="51">
        <v>3.3401687591631162</v>
      </c>
      <c r="F23" s="51">
        <v>55.499999999999979</v>
      </c>
      <c r="G23" s="51">
        <v>32.276411986772111</v>
      </c>
      <c r="H23" s="51">
        <v>4.9357691408230417E-2</v>
      </c>
      <c r="I23" s="51">
        <v>127.78115429915101</v>
      </c>
      <c r="J23" s="51">
        <v>5.9502337796515112</v>
      </c>
      <c r="K23" s="51">
        <v>9.3468822748837624E-3</v>
      </c>
      <c r="L23" s="51">
        <v>0.94579436032636666</v>
      </c>
      <c r="M23" s="51">
        <v>2.1606954084650562E-2</v>
      </c>
      <c r="N23" s="51">
        <v>4.5555732847800358E-3</v>
      </c>
      <c r="O23" s="51">
        <v>1.8292038654814369E-3</v>
      </c>
      <c r="P23" s="51">
        <v>1.4686147746632891E-3</v>
      </c>
      <c r="Q23" s="51">
        <v>1.3330975915402573E-5</v>
      </c>
      <c r="R23" s="51">
        <v>3.3069004352459341E-3</v>
      </c>
      <c r="S23" s="51">
        <v>3.8387799651023497E-3</v>
      </c>
      <c r="T23" s="51">
        <v>2.0129239846011708E-3</v>
      </c>
      <c r="U23" s="51">
        <v>1.9155775941683852E-2</v>
      </c>
      <c r="V23" s="51">
        <v>9.7990648216979958E-3</v>
      </c>
      <c r="W23" s="51">
        <v>9.255126479195315E-2</v>
      </c>
      <c r="X23" s="51">
        <v>3.6438621517900747E-2</v>
      </c>
      <c r="Y23" s="51">
        <v>0.14153031923676598</v>
      </c>
      <c r="Z23" s="51">
        <v>3.0793200192026485E-2</v>
      </c>
      <c r="AA23" s="51">
        <v>0.23556323544744806</v>
      </c>
      <c r="AB23" s="51">
        <v>5.1861896326306375E-2</v>
      </c>
    </row>
    <row r="24" spans="1:28" x14ac:dyDescent="0.25">
      <c r="A24" s="50" t="s">
        <v>97</v>
      </c>
      <c r="B24" s="51">
        <v>1.525606268466674</v>
      </c>
      <c r="C24" s="51">
        <v>1.7421591685699421E-2</v>
      </c>
      <c r="D24" s="51">
        <v>32.597831174236582</v>
      </c>
      <c r="E24" s="51">
        <v>3.4152329056859672</v>
      </c>
      <c r="F24" s="51">
        <v>55.499999999999979</v>
      </c>
      <c r="G24" s="51">
        <v>30.991105841494591</v>
      </c>
      <c r="H24" s="51">
        <v>4.5956247972875126E-2</v>
      </c>
      <c r="I24" s="51">
        <v>126.31828246980793</v>
      </c>
      <c r="J24" s="51">
        <v>5.7765841190649665</v>
      </c>
      <c r="K24" s="51">
        <v>9.1426020384531959E-2</v>
      </c>
      <c r="L24" s="51">
        <v>0.79289685515169217</v>
      </c>
      <c r="M24" s="51">
        <v>6.3608115838789697E-2</v>
      </c>
      <c r="N24" s="51">
        <v>6.9443397082248805E-3</v>
      </c>
      <c r="O24" s="51">
        <v>3.2381042832644591E-3</v>
      </c>
      <c r="P24" s="51">
        <v>0.26186290728269007</v>
      </c>
      <c r="Q24" s="51">
        <v>1.7069828381289552E-3</v>
      </c>
      <c r="R24" s="51">
        <v>3.4111428707259855E-4</v>
      </c>
      <c r="S24" s="51">
        <v>3.7956893295496858E-3</v>
      </c>
      <c r="T24" s="51">
        <v>1.9903287396003666E-3</v>
      </c>
      <c r="U24" s="51">
        <v>2.1024233231343434E-2</v>
      </c>
      <c r="V24" s="51">
        <v>7.8627568005167122E-3</v>
      </c>
      <c r="W24" s="51">
        <v>9.5002722420767988E-2</v>
      </c>
      <c r="X24" s="51">
        <v>2.8538066070630756E-2</v>
      </c>
      <c r="Y24" s="51">
        <v>0.12439706140083982</v>
      </c>
      <c r="Z24" s="51">
        <v>2.571194134250258E-2</v>
      </c>
      <c r="AA24" s="51">
        <v>0.24496871934970635</v>
      </c>
      <c r="AB24" s="51">
        <v>4.4104960317841238E-2</v>
      </c>
    </row>
    <row r="25" spans="1:28" x14ac:dyDescent="0.25">
      <c r="A25" s="50" t="s">
        <v>98</v>
      </c>
      <c r="B25" s="51">
        <v>1.6959090269597576</v>
      </c>
      <c r="C25" s="51">
        <v>3.9719370290972559E-3</v>
      </c>
      <c r="D25" s="51">
        <v>33.66554657788992</v>
      </c>
      <c r="E25" s="51">
        <v>2.2824607675108846</v>
      </c>
      <c r="F25" s="51">
        <v>55.499999999999979</v>
      </c>
      <c r="G25" s="51">
        <v>25.059292786217053</v>
      </c>
      <c r="H25" s="51">
        <v>3.7082742692768011E-2</v>
      </c>
      <c r="I25" s="51">
        <v>102.84837687172814</v>
      </c>
      <c r="J25" s="51">
        <v>5.907871580868151</v>
      </c>
      <c r="K25" s="51">
        <v>2.2193634776001211E-3</v>
      </c>
      <c r="L25" s="51">
        <v>0.46548405366936318</v>
      </c>
      <c r="M25" s="51">
        <v>1.9753346339581569E-2</v>
      </c>
      <c r="N25" s="51">
        <v>3.0325801228457466E-3</v>
      </c>
      <c r="O25" s="51">
        <v>6.1090436566400201E-4</v>
      </c>
      <c r="Q25" s="51">
        <v>2.1425988442488466E-4</v>
      </c>
      <c r="S25" s="51">
        <v>5.1139862520817739E-3</v>
      </c>
      <c r="T25" s="51">
        <v>8.7000055759581469E-4</v>
      </c>
      <c r="U25" s="51">
        <v>8.9155075521917485E-3</v>
      </c>
      <c r="V25" s="51">
        <v>2.5402699887132289E-3</v>
      </c>
      <c r="W25" s="51">
        <v>4.1931990525737844E-2</v>
      </c>
      <c r="X25" s="51">
        <v>1.8925291852001962E-2</v>
      </c>
      <c r="Y25" s="51">
        <v>6.8747340985179733E-2</v>
      </c>
      <c r="Z25" s="51">
        <v>1.7822598786005069E-2</v>
      </c>
      <c r="AA25" s="51">
        <v>0.1530280205736507</v>
      </c>
      <c r="AB25" s="51">
        <v>2.8777352946934235E-2</v>
      </c>
    </row>
    <row r="26" spans="1:28" x14ac:dyDescent="0.25">
      <c r="A26" s="50" t="s">
        <v>99</v>
      </c>
      <c r="B26" s="51">
        <v>1.3792064204156678</v>
      </c>
      <c r="C26" s="51">
        <v>8.1220577115694095E-3</v>
      </c>
      <c r="D26" s="51">
        <v>32.47556857274764</v>
      </c>
      <c r="E26" s="51">
        <v>2.2748511463142491</v>
      </c>
      <c r="F26" s="51">
        <v>55.499999999999979</v>
      </c>
      <c r="G26" s="51">
        <v>25.886848328678148</v>
      </c>
      <c r="H26" s="51">
        <v>3.8067813432701929E-2</v>
      </c>
      <c r="I26" s="51">
        <v>105.182550156218</v>
      </c>
      <c r="J26" s="51">
        <v>5.8772623307022887</v>
      </c>
      <c r="K26" s="51">
        <v>3.8005779771318787E-3</v>
      </c>
      <c r="L26" s="51">
        <v>0.42637879689777969</v>
      </c>
      <c r="M26" s="51">
        <v>1.9312922231375269E-2</v>
      </c>
      <c r="N26" s="51">
        <v>1.4609973328150094E-3</v>
      </c>
      <c r="P26" s="51">
        <v>0</v>
      </c>
      <c r="R26" s="51">
        <v>1.4880588958133309E-3</v>
      </c>
      <c r="T26" s="51">
        <v>9.4511429995196349E-4</v>
      </c>
      <c r="U26" s="51">
        <v>1.452787638251174E-2</v>
      </c>
      <c r="V26" s="51">
        <v>7.9150301066085657E-4</v>
      </c>
      <c r="W26" s="51">
        <v>4.1849671898272094E-2</v>
      </c>
      <c r="X26" s="51">
        <v>1.4791144060138052E-2</v>
      </c>
      <c r="Y26" s="51">
        <v>6.8195803653651563E-2</v>
      </c>
      <c r="Z26" s="51">
        <v>1.6858549010569952E-2</v>
      </c>
      <c r="AA26" s="51">
        <v>0.14530208565335534</v>
      </c>
      <c r="AB26" s="51">
        <v>3.0718835427196899E-2</v>
      </c>
    </row>
    <row r="27" spans="1:28" x14ac:dyDescent="0.25">
      <c r="A27" s="50" t="s">
        <v>100</v>
      </c>
      <c r="B27" s="51">
        <v>1.3748170906188732</v>
      </c>
      <c r="C27" s="51">
        <v>1.5516193861908547E-2</v>
      </c>
      <c r="D27" s="51">
        <v>34.090916697392039</v>
      </c>
      <c r="E27" s="51">
        <v>1.8114313624075498</v>
      </c>
      <c r="F27" s="51">
        <v>55.499999999999979</v>
      </c>
      <c r="G27" s="51">
        <v>23.060341574458004</v>
      </c>
      <c r="H27" s="51">
        <v>3.1616565666205798E-2</v>
      </c>
      <c r="I27" s="51">
        <v>87.160746110804013</v>
      </c>
      <c r="J27" s="51">
        <v>6.1268712865082016</v>
      </c>
      <c r="K27" s="51">
        <v>1.922495828898273E-2</v>
      </c>
      <c r="L27" s="51">
        <v>0.35555536062406923</v>
      </c>
      <c r="M27" s="51">
        <v>1.7601451941975651E-2</v>
      </c>
      <c r="N27" s="51">
        <v>9.6643077426266104E-4</v>
      </c>
      <c r="Q27" s="51">
        <v>0</v>
      </c>
      <c r="R27" s="51">
        <v>6.5622109798034125E-5</v>
      </c>
      <c r="S27" s="51">
        <v>4.8116099879689633E-3</v>
      </c>
      <c r="U27" s="51">
        <v>2.9185930942742535E-3</v>
      </c>
      <c r="W27" s="51">
        <v>3.0473822769318405E-2</v>
      </c>
      <c r="X27" s="51">
        <v>1.0954611398003569E-2</v>
      </c>
      <c r="Y27" s="51">
        <v>5.1170760739086642E-2</v>
      </c>
      <c r="Z27" s="51">
        <v>1.0245830024401992E-2</v>
      </c>
      <c r="AA27" s="51">
        <v>0.1084729284531317</v>
      </c>
      <c r="AB27" s="51">
        <v>2.7315558978064956E-2</v>
      </c>
    </row>
    <row r="29" spans="1:28" x14ac:dyDescent="0.25">
      <c r="A29" s="49" t="s">
        <v>90</v>
      </c>
      <c r="B29" s="51" t="s">
        <v>53</v>
      </c>
      <c r="C29" s="51" t="s">
        <v>54</v>
      </c>
      <c r="D29" s="51" t="s">
        <v>55</v>
      </c>
      <c r="E29" s="51" t="s">
        <v>56</v>
      </c>
      <c r="F29" s="51" t="s">
        <v>57</v>
      </c>
      <c r="G29" s="51" t="s">
        <v>58</v>
      </c>
      <c r="H29" s="51" t="s">
        <v>59</v>
      </c>
      <c r="I29" s="51" t="s">
        <v>60</v>
      </c>
      <c r="J29" s="51" t="s">
        <v>61</v>
      </c>
      <c r="K29" s="51" t="s">
        <v>62</v>
      </c>
      <c r="L29" s="51" t="s">
        <v>63</v>
      </c>
      <c r="M29" s="51" t="s">
        <v>64</v>
      </c>
      <c r="N29" s="51" t="s">
        <v>65</v>
      </c>
      <c r="O29" s="51" t="s">
        <v>66</v>
      </c>
      <c r="P29" s="51" t="s">
        <v>67</v>
      </c>
      <c r="Q29" s="51" t="s">
        <v>68</v>
      </c>
      <c r="R29" s="51" t="s">
        <v>69</v>
      </c>
      <c r="S29" s="51" t="s">
        <v>70</v>
      </c>
      <c r="T29" s="51" t="s">
        <v>71</v>
      </c>
      <c r="U29" s="51" t="s">
        <v>72</v>
      </c>
      <c r="V29" s="51" t="s">
        <v>73</v>
      </c>
      <c r="W29" s="51" t="s">
        <v>74</v>
      </c>
      <c r="X29" s="51" t="s">
        <v>75</v>
      </c>
      <c r="Y29" s="51" t="s">
        <v>76</v>
      </c>
      <c r="Z29" s="51" t="s">
        <v>77</v>
      </c>
      <c r="AA29" s="51" t="s">
        <v>78</v>
      </c>
      <c r="AB29" s="51" t="s">
        <v>79</v>
      </c>
    </row>
    <row r="30" spans="1:28" x14ac:dyDescent="0.25">
      <c r="A30" s="49" t="s">
        <v>87</v>
      </c>
      <c r="B30" s="51">
        <f>AVERAGE(B18:B27)</f>
        <v>1.3041638582511133</v>
      </c>
      <c r="C30" s="51">
        <f t="shared" ref="C30:AB30" si="5">AVERAGE(C18:C27)</f>
        <v>1.021658608020584E-2</v>
      </c>
      <c r="D30" s="51">
        <f t="shared" si="5"/>
        <v>32.998213362018149</v>
      </c>
      <c r="E30" s="51">
        <f t="shared" si="5"/>
        <v>2.6927191858982793</v>
      </c>
      <c r="F30" s="51">
        <f t="shared" si="5"/>
        <v>55.499999999999986</v>
      </c>
      <c r="G30" s="51">
        <f t="shared" si="5"/>
        <v>28.404420136759683</v>
      </c>
      <c r="H30" s="51">
        <f t="shared" si="5"/>
        <v>3.9811376943614765E-2</v>
      </c>
      <c r="I30" s="51">
        <f t="shared" si="5"/>
        <v>113.02069787680716</v>
      </c>
      <c r="J30" s="51">
        <f t="shared" si="5"/>
        <v>6.0017394969553308</v>
      </c>
      <c r="L30" s="51">
        <f t="shared" si="5"/>
        <v>0.6467568808256281</v>
      </c>
      <c r="M30" s="51">
        <f t="shared" si="5"/>
        <v>2.4118510413622427E-2</v>
      </c>
      <c r="W30" s="51">
        <f t="shared" si="5"/>
        <v>6.5422975215200754E-2</v>
      </c>
      <c r="X30" s="51">
        <f t="shared" si="5"/>
        <v>2.3647589640986226E-2</v>
      </c>
      <c r="Y30" s="51">
        <f t="shared" si="5"/>
        <v>9.7559163482943051E-2</v>
      </c>
      <c r="Z30" s="51">
        <f t="shared" si="5"/>
        <v>2.170206052088831E-2</v>
      </c>
      <c r="AA30" s="51">
        <f t="shared" si="5"/>
        <v>0.19842988812649925</v>
      </c>
      <c r="AB30" s="51">
        <f t="shared" si="5"/>
        <v>3.7185760334423938E-2</v>
      </c>
    </row>
    <row r="31" spans="1:28" x14ac:dyDescent="0.25">
      <c r="A31" s="49" t="s">
        <v>88</v>
      </c>
      <c r="B31" s="51">
        <f>STDEV(B18:B27)</f>
        <v>0.22279408990504471</v>
      </c>
      <c r="C31" s="51">
        <f t="shared" ref="C31:AB31" si="6">STDEV(C18:C27)</f>
        <v>6.4080981638752156E-3</v>
      </c>
      <c r="D31" s="51">
        <f t="shared" si="6"/>
        <v>0.78989297675318371</v>
      </c>
      <c r="E31" s="51">
        <f t="shared" si="6"/>
        <v>0.60152952370562773</v>
      </c>
      <c r="F31" s="51">
        <f t="shared" si="6"/>
        <v>7.4897780662969626E-15</v>
      </c>
      <c r="G31" s="51">
        <f t="shared" si="6"/>
        <v>3.4971602914559194</v>
      </c>
      <c r="H31" s="51">
        <f t="shared" si="6"/>
        <v>6.2308209401652293E-3</v>
      </c>
      <c r="I31" s="51">
        <f t="shared" si="6"/>
        <v>14.523601029080471</v>
      </c>
      <c r="J31" s="51">
        <f t="shared" si="6"/>
        <v>0.13883347828435982</v>
      </c>
      <c r="L31" s="51">
        <f t="shared" si="6"/>
        <v>0.21337218780462047</v>
      </c>
      <c r="M31" s="51">
        <f t="shared" si="6"/>
        <v>1.7901995682652116E-2</v>
      </c>
      <c r="W31" s="51">
        <f t="shared" si="6"/>
        <v>2.6188784234559025E-2</v>
      </c>
      <c r="X31" s="51">
        <f t="shared" si="6"/>
        <v>8.5553047742091201E-3</v>
      </c>
      <c r="Y31" s="51">
        <f t="shared" si="6"/>
        <v>3.089721897192213E-2</v>
      </c>
      <c r="Z31" s="51">
        <f t="shared" si="6"/>
        <v>6.2209770700652331E-3</v>
      </c>
      <c r="AA31" s="51">
        <f t="shared" si="6"/>
        <v>5.2369083296839015E-2</v>
      </c>
      <c r="AB31" s="51">
        <f t="shared" si="6"/>
        <v>8.3508701599087146E-3</v>
      </c>
    </row>
    <row r="32" spans="1:28" x14ac:dyDescent="0.25">
      <c r="A32" s="49" t="s">
        <v>89</v>
      </c>
      <c r="B32" s="51">
        <f>B31/B30*100</f>
        <v>17.083289687525316</v>
      </c>
      <c r="C32" s="51">
        <f t="shared" ref="C32:AB32" si="7">C31/C30*100</f>
        <v>62.722499605720614</v>
      </c>
      <c r="D32" s="51">
        <f t="shared" si="7"/>
        <v>2.3937446797115758</v>
      </c>
      <c r="E32" s="51">
        <f t="shared" si="7"/>
        <v>22.339110845862677</v>
      </c>
      <c r="F32" s="51">
        <f t="shared" si="7"/>
        <v>1.3495095614949486E-14</v>
      </c>
      <c r="G32" s="51">
        <f t="shared" si="7"/>
        <v>12.312028461126925</v>
      </c>
      <c r="H32" s="51">
        <f t="shared" si="7"/>
        <v>15.650855153766724</v>
      </c>
      <c r="I32" s="51">
        <f t="shared" si="7"/>
        <v>12.850390505384448</v>
      </c>
      <c r="J32" s="51">
        <f t="shared" si="7"/>
        <v>2.3132206646887914</v>
      </c>
      <c r="L32" s="51">
        <f t="shared" si="7"/>
        <v>32.991096674879856</v>
      </c>
      <c r="M32" s="51">
        <f t="shared" si="7"/>
        <v>74.225129892519618</v>
      </c>
      <c r="W32" s="51">
        <f t="shared" si="7"/>
        <v>40.029949950173119</v>
      </c>
      <c r="X32" s="51">
        <f t="shared" si="7"/>
        <v>36.178337429287019</v>
      </c>
      <c r="Y32" s="51">
        <f t="shared" si="7"/>
        <v>31.670237698711006</v>
      </c>
      <c r="Z32" s="51">
        <f t="shared" si="7"/>
        <v>28.665375179824608</v>
      </c>
      <c r="AA32" s="51">
        <f t="shared" si="7"/>
        <v>26.391731503398152</v>
      </c>
      <c r="AB32" s="51">
        <f t="shared" si="7"/>
        <v>22.457172005645589</v>
      </c>
    </row>
    <row r="34" spans="1:29" x14ac:dyDescent="0.25">
      <c r="A34" s="49" t="s">
        <v>101</v>
      </c>
    </row>
    <row r="35" spans="1:29" x14ac:dyDescent="0.25">
      <c r="C35" s="51" t="s">
        <v>54</v>
      </c>
      <c r="D35" s="51" t="s">
        <v>55</v>
      </c>
      <c r="E35" s="51" t="s">
        <v>56</v>
      </c>
      <c r="F35" s="51" t="s">
        <v>57</v>
      </c>
      <c r="G35" s="51" t="s">
        <v>58</v>
      </c>
      <c r="H35" s="51" t="s">
        <v>59</v>
      </c>
      <c r="I35" s="51" t="s">
        <v>60</v>
      </c>
      <c r="J35" s="51" t="s">
        <v>61</v>
      </c>
      <c r="K35" s="51" t="s">
        <v>62</v>
      </c>
      <c r="L35" s="51" t="s">
        <v>63</v>
      </c>
      <c r="M35" s="51" t="s">
        <v>64</v>
      </c>
      <c r="N35" s="51" t="s">
        <v>65</v>
      </c>
      <c r="O35" s="51" t="s">
        <v>66</v>
      </c>
      <c r="P35" s="51" t="s">
        <v>67</v>
      </c>
      <c r="Q35" s="51" t="s">
        <v>68</v>
      </c>
      <c r="R35" s="51" t="s">
        <v>69</v>
      </c>
      <c r="S35" s="51" t="s">
        <v>70</v>
      </c>
      <c r="T35" s="51" t="s">
        <v>71</v>
      </c>
      <c r="U35" s="51" t="s">
        <v>72</v>
      </c>
      <c r="V35" s="51" t="s">
        <v>73</v>
      </c>
      <c r="W35" s="51" t="s">
        <v>74</v>
      </c>
      <c r="X35" s="51" t="s">
        <v>75</v>
      </c>
      <c r="Y35" s="51" t="s">
        <v>76</v>
      </c>
      <c r="Z35" s="51" t="s">
        <v>77</v>
      </c>
      <c r="AA35" s="51" t="s">
        <v>78</v>
      </c>
      <c r="AB35" s="51" t="s">
        <v>79</v>
      </c>
      <c r="AC35" s="51" t="s">
        <v>102</v>
      </c>
    </row>
    <row r="36" spans="1:29" x14ac:dyDescent="0.25">
      <c r="A36" s="50" t="s">
        <v>103</v>
      </c>
      <c r="C36" s="51">
        <v>2.5593068929224822E-2</v>
      </c>
      <c r="D36" s="51">
        <v>6.0185671531965523E-2</v>
      </c>
      <c r="E36" s="51">
        <v>25.347955138338509</v>
      </c>
      <c r="F36" s="51">
        <v>37.839999999999989</v>
      </c>
      <c r="G36" s="51">
        <v>54.496092371742762</v>
      </c>
      <c r="H36" s="51">
        <v>0.43379675049021454</v>
      </c>
      <c r="I36" s="51">
        <v>265.69220689773624</v>
      </c>
      <c r="J36" s="51">
        <v>10.301746590408214</v>
      </c>
      <c r="K36" s="51">
        <v>348.37934572399303</v>
      </c>
      <c r="L36" s="51">
        <v>45.810453796963557</v>
      </c>
      <c r="M36" s="51">
        <v>104.12871899901589</v>
      </c>
      <c r="N36" s="51">
        <v>0.37328575444427392</v>
      </c>
      <c r="O36" s="51">
        <v>7.9287775812688697</v>
      </c>
      <c r="P36" s="51">
        <v>17.414137593836433</v>
      </c>
      <c r="Q36" s="51">
        <v>2.6986964758264542</v>
      </c>
      <c r="R36" s="51">
        <v>14.130887257868032</v>
      </c>
      <c r="S36" s="51">
        <v>4.6619466394321405</v>
      </c>
      <c r="T36" s="51">
        <v>1.9418986481073295</v>
      </c>
      <c r="U36" s="51">
        <v>5.3022459092583292</v>
      </c>
      <c r="V36" s="51">
        <v>1.102268469088711</v>
      </c>
      <c r="W36" s="51">
        <v>7.1330755584948697</v>
      </c>
      <c r="X36" s="51">
        <v>1.6614106083331683</v>
      </c>
      <c r="Y36" s="51">
        <v>4.5204638843638181</v>
      </c>
      <c r="Z36" s="51">
        <v>0.67204706109789214</v>
      </c>
      <c r="AA36" s="51">
        <v>4.8970998295804309</v>
      </c>
      <c r="AB36" s="51">
        <v>0.7600827337140571</v>
      </c>
      <c r="AC36" s="51">
        <v>3.2293886252275814</v>
      </c>
    </row>
    <row r="37" spans="1:29" x14ac:dyDescent="0.25">
      <c r="A37" s="50" t="s">
        <v>104</v>
      </c>
      <c r="C37" s="51">
        <v>6.9536838232131214E-3</v>
      </c>
      <c r="D37" s="51">
        <v>0.10151496347480808</v>
      </c>
      <c r="E37" s="51">
        <v>23.98820814467155</v>
      </c>
      <c r="F37" s="51">
        <v>37.839999999999989</v>
      </c>
      <c r="G37" s="51">
        <v>55.662884373222717</v>
      </c>
      <c r="H37" s="51">
        <v>0.23271724252559256</v>
      </c>
      <c r="I37" s="51">
        <v>265.88975672362051</v>
      </c>
      <c r="J37" s="51">
        <v>12.15453008567234</v>
      </c>
      <c r="K37" s="51">
        <v>411.50037364206781</v>
      </c>
      <c r="L37" s="51">
        <v>48.90487254620075</v>
      </c>
      <c r="M37" s="51">
        <v>70.791097099271454</v>
      </c>
      <c r="N37" s="51">
        <v>0.44029223845499699</v>
      </c>
      <c r="O37" s="51">
        <v>6.8221695900545427</v>
      </c>
      <c r="P37" s="51">
        <v>14.894667500734473</v>
      </c>
      <c r="Q37" s="51">
        <v>2.3968850697350286</v>
      </c>
      <c r="R37" s="51">
        <v>12.828774293171151</v>
      </c>
      <c r="S37" s="51">
        <v>4.1152996233416053</v>
      </c>
      <c r="T37" s="51">
        <v>1.8436577484985808</v>
      </c>
      <c r="U37" s="51">
        <v>5.6696438504469313</v>
      </c>
      <c r="V37" s="51">
        <v>1.0887786253941079</v>
      </c>
      <c r="W37" s="51">
        <v>7.1953482746531421</v>
      </c>
      <c r="X37" s="51">
        <v>1.7926378936768581</v>
      </c>
      <c r="Y37" s="51">
        <v>5.0247523683644415</v>
      </c>
      <c r="Z37" s="51">
        <v>0.78937706508448802</v>
      </c>
      <c r="AA37" s="51">
        <v>5.5386307570551345</v>
      </c>
      <c r="AB37" s="51">
        <v>0.83114891463089646</v>
      </c>
      <c r="AC37" s="51">
        <v>4.5019287712933789</v>
      </c>
    </row>
    <row r="38" spans="1:29" x14ac:dyDescent="0.25">
      <c r="A38" s="50" t="s">
        <v>105</v>
      </c>
      <c r="C38" s="51">
        <v>0.11902712007260258</v>
      </c>
      <c r="D38" s="51">
        <v>0.10620933784477904</v>
      </c>
      <c r="E38" s="51">
        <v>23.943853450287236</v>
      </c>
      <c r="F38" s="51">
        <v>37.839999999999989</v>
      </c>
      <c r="G38" s="51">
        <v>84.299715699185185</v>
      </c>
      <c r="H38" s="51">
        <v>0.17912454600619176</v>
      </c>
      <c r="I38" s="51">
        <v>259.37030647568906</v>
      </c>
      <c r="J38" s="51">
        <v>12.215704137065414</v>
      </c>
      <c r="K38" s="51">
        <v>581.58819038297099</v>
      </c>
      <c r="L38" s="51">
        <v>61.03487604224096</v>
      </c>
      <c r="M38" s="51">
        <v>76.699960994878225</v>
      </c>
      <c r="N38" s="51">
        <v>0.10479714150297414</v>
      </c>
      <c r="O38" s="51">
        <v>13.617850266393146</v>
      </c>
      <c r="P38" s="51">
        <v>28.818666424039005</v>
      </c>
      <c r="Q38" s="51">
        <v>3.9753018427682316</v>
      </c>
      <c r="R38" s="51">
        <v>18.721671376824343</v>
      </c>
      <c r="S38" s="51">
        <v>6.0172934490276049</v>
      </c>
      <c r="T38" s="51">
        <v>3.0797337131224127</v>
      </c>
      <c r="U38" s="51">
        <v>7.7945149176044097</v>
      </c>
      <c r="V38" s="51">
        <v>1.579628729308483</v>
      </c>
      <c r="W38" s="51">
        <v>10.436550808510209</v>
      </c>
      <c r="X38" s="51">
        <v>2.3170480132590421</v>
      </c>
      <c r="Y38" s="51">
        <v>6.4415041087290899</v>
      </c>
      <c r="Z38" s="51">
        <v>0.90649589171459044</v>
      </c>
      <c r="AA38" s="51">
        <v>6.63255087064534</v>
      </c>
      <c r="AB38" s="51">
        <v>0.95448141268201703</v>
      </c>
      <c r="AC38" s="51">
        <v>6.7203318918888808</v>
      </c>
    </row>
    <row r="39" spans="1:29" x14ac:dyDescent="0.25">
      <c r="A39" s="50" t="s">
        <v>106</v>
      </c>
      <c r="C39" s="51">
        <v>9.2606277202011561E-3</v>
      </c>
      <c r="D39" s="51">
        <v>0.12875135333278154</v>
      </c>
      <c r="E39" s="51">
        <v>23.033038003260515</v>
      </c>
      <c r="F39" s="51">
        <v>37.839999999999989</v>
      </c>
      <c r="G39" s="51">
        <v>75.769916188904944</v>
      </c>
      <c r="H39" s="51">
        <v>0.14729404886038366</v>
      </c>
      <c r="I39" s="51">
        <v>252.92954565643785</v>
      </c>
      <c r="J39" s="51">
        <v>12.79040912737352</v>
      </c>
      <c r="K39" s="51">
        <v>472.42091006779879</v>
      </c>
      <c r="L39" s="51">
        <v>65.204142612541531</v>
      </c>
      <c r="M39" s="51">
        <v>78.700461014631585</v>
      </c>
      <c r="O39" s="51">
        <v>12.208078341241638</v>
      </c>
      <c r="P39" s="51">
        <v>30.385213361336522</v>
      </c>
      <c r="Q39" s="51">
        <v>4.0557573026453264</v>
      </c>
      <c r="R39" s="51">
        <v>19.190198898429795</v>
      </c>
      <c r="S39" s="51">
        <v>6.6615595463468624</v>
      </c>
      <c r="T39" s="51">
        <v>3.2707783294493193</v>
      </c>
      <c r="U39" s="51">
        <v>8.1670063428123392</v>
      </c>
      <c r="V39" s="51">
        <v>1.5962975182646091</v>
      </c>
      <c r="W39" s="51">
        <v>11.157730641036705</v>
      </c>
      <c r="X39" s="51">
        <v>2.4737432581718255</v>
      </c>
      <c r="Y39" s="51">
        <v>6.7249789099168433</v>
      </c>
      <c r="Z39" s="51">
        <v>0.9629819812918301</v>
      </c>
      <c r="AA39" s="51">
        <v>6.7277280143222766</v>
      </c>
      <c r="AB39" s="51">
        <v>1.0194954762211033</v>
      </c>
      <c r="AC39" s="51">
        <v>8.5786916842109946</v>
      </c>
    </row>
    <row r="40" spans="1:29" x14ac:dyDescent="0.25">
      <c r="A40" s="50" t="s">
        <v>107</v>
      </c>
      <c r="C40" s="51">
        <v>2.9576047693400939E-2</v>
      </c>
      <c r="D40" s="51">
        <v>6.6594135545791452E-2</v>
      </c>
      <c r="E40" s="51">
        <v>24.193915788252447</v>
      </c>
      <c r="F40" s="51">
        <v>37.839999999999989</v>
      </c>
      <c r="G40" s="51">
        <v>56.930582769786668</v>
      </c>
      <c r="H40" s="51">
        <v>0.1764037862542516</v>
      </c>
      <c r="I40" s="51">
        <v>235.23934036894684</v>
      </c>
      <c r="J40" s="51">
        <v>12.244908957385958</v>
      </c>
      <c r="K40" s="51">
        <v>429.20017243533687</v>
      </c>
      <c r="L40" s="51">
        <v>50.6872060866231</v>
      </c>
      <c r="M40" s="51">
        <v>81.487302551218505</v>
      </c>
      <c r="N40" s="51">
        <v>4.8533783312616815E-3</v>
      </c>
      <c r="O40" s="51">
        <v>7.1138177671592189</v>
      </c>
      <c r="P40" s="51">
        <v>15.394689830453501</v>
      </c>
      <c r="Q40" s="51">
        <v>2.1920886299164941</v>
      </c>
      <c r="R40" s="51">
        <v>10.466518208662238</v>
      </c>
      <c r="S40" s="51">
        <v>3.546243178961185</v>
      </c>
      <c r="T40" s="51">
        <v>2.0184270264575241</v>
      </c>
      <c r="U40" s="51">
        <v>5.3813060575435792</v>
      </c>
      <c r="V40" s="51">
        <v>1.0950075779052819</v>
      </c>
      <c r="W40" s="51">
        <v>7.6538736883644489</v>
      </c>
      <c r="X40" s="51">
        <v>1.8152135113069281</v>
      </c>
      <c r="Y40" s="51">
        <v>5.5799391939047114</v>
      </c>
      <c r="Z40" s="51">
        <v>0.80776948267423443</v>
      </c>
      <c r="AA40" s="51">
        <v>6.0643745268749711</v>
      </c>
      <c r="AB40" s="51">
        <v>0.95520797116211731</v>
      </c>
      <c r="AC40" s="51">
        <v>7.6901288832086623</v>
      </c>
    </row>
    <row r="41" spans="1:29" x14ac:dyDescent="0.25">
      <c r="A41" s="50" t="s">
        <v>108</v>
      </c>
      <c r="C41" s="51">
        <v>0.5502660325906954</v>
      </c>
      <c r="D41" s="51">
        <v>0.38359763536703151</v>
      </c>
      <c r="E41" s="51">
        <v>24.709584470936424</v>
      </c>
      <c r="F41" s="51">
        <v>37.839999999999989</v>
      </c>
      <c r="G41" s="51">
        <v>59.438768219499799</v>
      </c>
      <c r="H41" s="51">
        <v>0.36964000244992523</v>
      </c>
      <c r="I41" s="51">
        <v>254.33390671089188</v>
      </c>
      <c r="J41" s="51">
        <v>10.309339726266902</v>
      </c>
      <c r="K41" s="51">
        <v>615.42661212771748</v>
      </c>
      <c r="L41" s="51">
        <v>45.997563838986345</v>
      </c>
      <c r="M41" s="51">
        <v>80.973020964698023</v>
      </c>
      <c r="N41" s="51">
        <v>0.91429799787699828</v>
      </c>
      <c r="O41" s="51">
        <v>10.028289247471211</v>
      </c>
      <c r="P41" s="51">
        <v>22.397270071774528</v>
      </c>
      <c r="Q41" s="51">
        <v>2.9675220899461969</v>
      </c>
      <c r="R41" s="51">
        <v>14.432971617580126</v>
      </c>
      <c r="S41" s="51">
        <v>4.7296306188213473</v>
      </c>
      <c r="T41" s="51">
        <v>2.1428844372621589</v>
      </c>
      <c r="U41" s="51">
        <v>6.3762374111081153</v>
      </c>
      <c r="V41" s="51">
        <v>1.1915637008259832</v>
      </c>
      <c r="W41" s="51">
        <v>8.2184817810674922</v>
      </c>
      <c r="X41" s="51">
        <v>1.7815552320914858</v>
      </c>
      <c r="Y41" s="51">
        <v>4.7601987547743612</v>
      </c>
      <c r="Z41" s="51">
        <v>0.64568133366452762</v>
      </c>
      <c r="AA41" s="51">
        <v>4.6034101656690654</v>
      </c>
      <c r="AB41" s="51">
        <v>0.74899430305865722</v>
      </c>
      <c r="AC41" s="51">
        <v>3.0266538961116511</v>
      </c>
    </row>
    <row r="43" spans="1:29" x14ac:dyDescent="0.25">
      <c r="A43" s="49" t="s">
        <v>101</v>
      </c>
      <c r="C43" s="51" t="s">
        <v>54</v>
      </c>
      <c r="D43" s="51" t="s">
        <v>55</v>
      </c>
      <c r="E43" s="51" t="s">
        <v>56</v>
      </c>
      <c r="F43" s="51" t="s">
        <v>57</v>
      </c>
      <c r="G43" s="51" t="s">
        <v>58</v>
      </c>
      <c r="H43" s="51" t="s">
        <v>59</v>
      </c>
      <c r="I43" s="51" t="s">
        <v>60</v>
      </c>
      <c r="J43" s="51" t="s">
        <v>61</v>
      </c>
      <c r="K43" s="51" t="s">
        <v>62</v>
      </c>
      <c r="L43" s="51" t="s">
        <v>63</v>
      </c>
      <c r="M43" s="51" t="s">
        <v>64</v>
      </c>
      <c r="N43" s="51" t="s">
        <v>65</v>
      </c>
      <c r="O43" s="51" t="s">
        <v>66</v>
      </c>
      <c r="P43" s="51" t="s">
        <v>67</v>
      </c>
      <c r="Q43" s="51" t="s">
        <v>68</v>
      </c>
      <c r="R43" s="51" t="s">
        <v>69</v>
      </c>
      <c r="S43" s="51" t="s">
        <v>70</v>
      </c>
      <c r="T43" s="51" t="s">
        <v>71</v>
      </c>
      <c r="U43" s="51" t="s">
        <v>72</v>
      </c>
      <c r="V43" s="51" t="s">
        <v>73</v>
      </c>
      <c r="W43" s="51" t="s">
        <v>74</v>
      </c>
      <c r="X43" s="51" t="s">
        <v>75</v>
      </c>
      <c r="Y43" s="51" t="s">
        <v>76</v>
      </c>
      <c r="Z43" s="51" t="s">
        <v>77</v>
      </c>
      <c r="AA43" s="51" t="s">
        <v>78</v>
      </c>
      <c r="AB43" s="51" t="s">
        <v>79</v>
      </c>
      <c r="AC43" s="51" t="s">
        <v>102</v>
      </c>
    </row>
    <row r="44" spans="1:29" x14ac:dyDescent="0.25">
      <c r="A44" s="49" t="s">
        <v>87</v>
      </c>
      <c r="D44" s="51">
        <f t="shared" ref="D44:AC44" si="8">AVERAGE(D34:D41)</f>
        <v>0.1411421828495262</v>
      </c>
      <c r="E44" s="51">
        <f t="shared" si="8"/>
        <v>24.202759165957776</v>
      </c>
      <c r="F44" s="51">
        <f t="shared" si="8"/>
        <v>37.839999999999982</v>
      </c>
      <c r="G44" s="51">
        <f t="shared" si="8"/>
        <v>64.432993270390355</v>
      </c>
      <c r="H44" s="51">
        <f t="shared" si="8"/>
        <v>0.25649606276442655</v>
      </c>
      <c r="I44" s="51">
        <f t="shared" si="8"/>
        <v>255.57584380555372</v>
      </c>
      <c r="J44" s="51">
        <f t="shared" si="8"/>
        <v>11.669439770695393</v>
      </c>
      <c r="K44" s="51">
        <f t="shared" si="8"/>
        <v>476.41926739664746</v>
      </c>
      <c r="L44" s="51">
        <f t="shared" si="8"/>
        <v>52.93985248725938</v>
      </c>
      <c r="M44" s="51">
        <f t="shared" si="8"/>
        <v>82.13009360395229</v>
      </c>
      <c r="O44" s="51">
        <f t="shared" si="8"/>
        <v>9.6198304655981044</v>
      </c>
      <c r="P44" s="51">
        <f t="shared" si="8"/>
        <v>21.550774130362413</v>
      </c>
      <c r="Q44" s="51">
        <f t="shared" si="8"/>
        <v>3.0477085684729555</v>
      </c>
      <c r="R44" s="51">
        <f t="shared" si="8"/>
        <v>14.961836942089279</v>
      </c>
      <c r="S44" s="51">
        <f t="shared" si="8"/>
        <v>4.9553288426551241</v>
      </c>
      <c r="T44" s="51">
        <f t="shared" si="8"/>
        <v>2.3828966504828872</v>
      </c>
      <c r="U44" s="51">
        <f t="shared" si="8"/>
        <v>6.4484924147956173</v>
      </c>
      <c r="V44" s="51">
        <f t="shared" si="8"/>
        <v>1.2755907701311961</v>
      </c>
      <c r="W44" s="51">
        <f t="shared" si="8"/>
        <v>8.6325101253544787</v>
      </c>
      <c r="X44" s="51">
        <f t="shared" si="8"/>
        <v>1.9736014194732181</v>
      </c>
      <c r="Y44" s="51">
        <f t="shared" si="8"/>
        <v>5.5086395366755445</v>
      </c>
      <c r="Z44" s="51">
        <f t="shared" si="8"/>
        <v>0.79739213592126046</v>
      </c>
      <c r="AA44" s="51">
        <f t="shared" si="8"/>
        <v>5.7439656940245358</v>
      </c>
      <c r="AB44" s="51">
        <f t="shared" si="8"/>
        <v>0.87823513524480801</v>
      </c>
      <c r="AC44" s="51">
        <f t="shared" si="8"/>
        <v>5.624520625323524</v>
      </c>
    </row>
    <row r="45" spans="1:29" x14ac:dyDescent="0.25">
      <c r="A45" s="49" t="s">
        <v>88</v>
      </c>
      <c r="D45" s="51">
        <f t="shared" ref="D45:AC45" si="9">STDEV(D34:D41)</f>
        <v>0.12152379797273391</v>
      </c>
      <c r="E45" s="51">
        <f t="shared" si="9"/>
        <v>0.78099114195446051</v>
      </c>
      <c r="F45" s="51">
        <f t="shared" si="9"/>
        <v>7.7836056889447899E-15</v>
      </c>
      <c r="G45" s="51">
        <f t="shared" si="9"/>
        <v>12.49077850287442</v>
      </c>
      <c r="H45" s="51">
        <f t="shared" si="9"/>
        <v>0.11758292516372852</v>
      </c>
      <c r="I45" s="51">
        <f t="shared" si="9"/>
        <v>11.359878718697862</v>
      </c>
      <c r="J45" s="51">
        <f t="shared" si="9"/>
        <v>1.0809173161116614</v>
      </c>
      <c r="K45" s="51">
        <f t="shared" si="9"/>
        <v>103.18707123456748</v>
      </c>
      <c r="L45" s="51">
        <f t="shared" si="9"/>
        <v>8.2014802923005679</v>
      </c>
      <c r="M45" s="51">
        <f t="shared" si="9"/>
        <v>11.450005050525851</v>
      </c>
      <c r="O45" s="51">
        <f t="shared" si="9"/>
        <v>2.8219388316083038</v>
      </c>
      <c r="P45" s="51">
        <f t="shared" si="9"/>
        <v>6.7955724042197945</v>
      </c>
      <c r="Q45" s="51">
        <f t="shared" si="9"/>
        <v>0.79504560257902213</v>
      </c>
      <c r="R45" s="51">
        <f t="shared" si="9"/>
        <v>3.3983355484393432</v>
      </c>
      <c r="S45" s="51">
        <f t="shared" si="9"/>
        <v>1.1719365462128291</v>
      </c>
      <c r="T45" s="51">
        <f t="shared" si="9"/>
        <v>0.62443855879615828</v>
      </c>
      <c r="U45" s="51">
        <f t="shared" si="9"/>
        <v>1.2513720744177024</v>
      </c>
      <c r="V45" s="51">
        <f t="shared" si="9"/>
        <v>0.24490901742053259</v>
      </c>
      <c r="W45" s="51">
        <f t="shared" si="9"/>
        <v>1.7363287931947442</v>
      </c>
      <c r="X45" s="51">
        <f t="shared" si="9"/>
        <v>0.33474670703981341</v>
      </c>
      <c r="Y45" s="51">
        <f t="shared" si="9"/>
        <v>0.90836148501589176</v>
      </c>
      <c r="Z45" s="51">
        <f t="shared" si="9"/>
        <v>0.12507846529924033</v>
      </c>
      <c r="AA45" s="51">
        <f t="shared" si="9"/>
        <v>0.88546540091406467</v>
      </c>
      <c r="AB45" s="51">
        <f t="shared" si="9"/>
        <v>0.11364250181008807</v>
      </c>
      <c r="AC45" s="51">
        <f t="shared" si="9"/>
        <v>2.3639140324262069</v>
      </c>
    </row>
    <row r="46" spans="1:29" x14ac:dyDescent="0.25">
      <c r="A46" s="49" t="s">
        <v>89</v>
      </c>
      <c r="D46" s="51">
        <f t="shared" ref="D46:AC46" si="10">D45/D44*100</f>
        <v>86.100268197135833</v>
      </c>
      <c r="E46" s="51">
        <f t="shared" si="10"/>
        <v>3.2268682120051762</v>
      </c>
      <c r="F46" s="51">
        <f t="shared" si="10"/>
        <v>2.0569782476069752E-14</v>
      </c>
      <c r="G46" s="51">
        <f t="shared" si="10"/>
        <v>19.385687159460979</v>
      </c>
      <c r="H46" s="51">
        <f t="shared" si="10"/>
        <v>45.842000027782142</v>
      </c>
      <c r="I46" s="51">
        <f t="shared" si="10"/>
        <v>4.4448170646912324</v>
      </c>
      <c r="J46" s="51">
        <f t="shared" si="10"/>
        <v>9.2628038479284136</v>
      </c>
      <c r="K46" s="51">
        <f t="shared" si="10"/>
        <v>21.658878701196208</v>
      </c>
      <c r="L46" s="51">
        <f t="shared" si="10"/>
        <v>15.492072431207385</v>
      </c>
      <c r="M46" s="51">
        <f t="shared" si="10"/>
        <v>13.941302813728743</v>
      </c>
      <c r="O46" s="51">
        <f t="shared" si="10"/>
        <v>29.334600455797659</v>
      </c>
      <c r="P46" s="51">
        <f t="shared" si="10"/>
        <v>31.532845934502475</v>
      </c>
      <c r="Q46" s="51">
        <f t="shared" si="10"/>
        <v>26.086667564063621</v>
      </c>
      <c r="R46" s="51">
        <f t="shared" si="10"/>
        <v>22.713357735369076</v>
      </c>
      <c r="S46" s="51">
        <f t="shared" si="10"/>
        <v>23.650025728360976</v>
      </c>
      <c r="T46" s="51">
        <f t="shared" si="10"/>
        <v>26.205020627714493</v>
      </c>
      <c r="U46" s="51">
        <f t="shared" si="10"/>
        <v>19.405653196497777</v>
      </c>
      <c r="V46" s="51">
        <f t="shared" si="10"/>
        <v>19.199654242978205</v>
      </c>
      <c r="W46" s="51">
        <f t="shared" si="10"/>
        <v>20.113834423373408</v>
      </c>
      <c r="X46" s="51">
        <f t="shared" si="10"/>
        <v>16.961211303200319</v>
      </c>
      <c r="Y46" s="51">
        <f t="shared" si="10"/>
        <v>16.489760837829053</v>
      </c>
      <c r="Z46" s="51">
        <f t="shared" si="10"/>
        <v>15.685941667173825</v>
      </c>
      <c r="AA46" s="51">
        <f t="shared" si="10"/>
        <v>15.415576068555159</v>
      </c>
      <c r="AB46" s="51">
        <f t="shared" si="10"/>
        <v>12.939871937418015</v>
      </c>
      <c r="AC46" s="51">
        <f t="shared" si="10"/>
        <v>42.02872013275325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Explanations</vt:lpstr>
      <vt:lpstr>SPO25 olivine</vt:lpstr>
      <vt:lpstr>SPO25 spinel</vt:lpstr>
      <vt:lpstr>SPO25 cpx</vt:lpstr>
      <vt:lpstr>SPO25 opx</vt:lpstr>
      <vt:lpstr>SPO26amp</vt:lpstr>
      <vt:lpstr>ICP-MS</vt:lpstr>
    </vt:vector>
  </TitlesOfParts>
  <Company>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Catlos, Elizabeth J</dc:creator>
  <cp:lastModifiedBy>Catlos, Elizabeth J</cp:lastModifiedBy>
  <dcterms:created xsi:type="dcterms:W3CDTF">2018-02-16T18:10:20Z</dcterms:created>
  <dcterms:modified xsi:type="dcterms:W3CDTF">2018-04-23T21:06:37Z</dcterms:modified>
</cp:coreProperties>
</file>