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c649\Documents\Research\Manuscripts\Spongtang\Data\Supplementary\"/>
    </mc:Choice>
  </mc:AlternateContent>
  <bookViews>
    <workbookView xWindow="0" yWindow="0" windowWidth="28800" windowHeight="13800" tabRatio="647"/>
  </bookViews>
  <sheets>
    <sheet name="Explanation" sheetId="10" r:id="rId1"/>
    <sheet name="SIMS" sheetId="11" r:id="rId2"/>
    <sheet name="SPO4" sheetId="1" r:id="rId3"/>
    <sheet name="SPO6" sheetId="2" r:id="rId4"/>
    <sheet name="SPO10" sheetId="3" r:id="rId5"/>
    <sheet name="SPO14" sheetId="4" r:id="rId6"/>
    <sheet name="SPO15" sheetId="5" r:id="rId7"/>
    <sheet name="SPO17" sheetId="6" r:id="rId8"/>
    <sheet name="SPO19" sheetId="7" r:id="rId9"/>
    <sheet name="SPO22" sheetId="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7" l="1"/>
  <c r="E41" i="7"/>
  <c r="E40" i="7"/>
  <c r="E36" i="7"/>
  <c r="E32" i="7"/>
  <c r="E30" i="7"/>
  <c r="E25" i="7"/>
  <c r="E23" i="7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47" i="7"/>
  <c r="E47" i="7"/>
  <c r="F46" i="7"/>
  <c r="F45" i="7"/>
  <c r="F44" i="7"/>
  <c r="E44" i="7"/>
  <c r="F43" i="7"/>
  <c r="E43" i="7"/>
  <c r="F42" i="7"/>
  <c r="E42" i="7"/>
  <c r="F41" i="7"/>
  <c r="F40" i="7"/>
  <c r="F39" i="7"/>
  <c r="F38" i="7"/>
  <c r="E38" i="7"/>
  <c r="F37" i="7"/>
  <c r="E37" i="7"/>
  <c r="F36" i="7"/>
  <c r="F35" i="7"/>
  <c r="E35" i="7"/>
  <c r="F34" i="7"/>
  <c r="E34" i="7"/>
  <c r="F33" i="7"/>
  <c r="E33" i="7"/>
  <c r="F32" i="7"/>
  <c r="F31" i="7"/>
  <c r="E31" i="7"/>
  <c r="F30" i="7"/>
  <c r="F29" i="7"/>
  <c r="F28" i="7"/>
  <c r="E28" i="7"/>
  <c r="F27" i="7"/>
  <c r="E27" i="7"/>
  <c r="F26" i="7"/>
  <c r="E26" i="7"/>
  <c r="F25" i="7"/>
  <c r="F24" i="7"/>
  <c r="F23" i="7"/>
  <c r="F22" i="7"/>
  <c r="E22" i="7"/>
  <c r="F21" i="7"/>
  <c r="E21" i="7"/>
  <c r="F20" i="7"/>
  <c r="E20" i="7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Q16" i="8"/>
  <c r="R16" i="8"/>
  <c r="S16" i="8"/>
  <c r="T16" i="8"/>
  <c r="Q18" i="8"/>
  <c r="R18" i="8"/>
  <c r="S18" i="8"/>
  <c r="T18" i="8"/>
  <c r="T15" i="8"/>
  <c r="S15" i="8"/>
  <c r="Q15" i="8"/>
  <c r="R15" i="8" s="1"/>
  <c r="T14" i="8"/>
  <c r="S14" i="8"/>
  <c r="Q14" i="8"/>
  <c r="R14" i="8" s="1"/>
  <c r="T13" i="8"/>
  <c r="S13" i="8"/>
  <c r="Q13" i="8"/>
  <c r="R13" i="8" s="1"/>
  <c r="T12" i="8"/>
  <c r="S12" i="8"/>
  <c r="Q12" i="8"/>
  <c r="R12" i="8" s="1"/>
  <c r="T11" i="8"/>
  <c r="S11" i="8"/>
  <c r="Q11" i="8"/>
  <c r="R11" i="8" s="1"/>
  <c r="T10" i="8"/>
  <c r="S10" i="8"/>
  <c r="Q10" i="8"/>
  <c r="R10" i="8" s="1"/>
  <c r="T9" i="8"/>
  <c r="S9" i="8"/>
  <c r="Q9" i="8"/>
  <c r="R9" i="8" s="1"/>
  <c r="T8" i="8"/>
  <c r="S8" i="8"/>
  <c r="Q8" i="8"/>
  <c r="R8" i="8" s="1"/>
  <c r="T7" i="8"/>
  <c r="S7" i="8"/>
  <c r="Q7" i="8"/>
  <c r="R7" i="8" s="1"/>
  <c r="T6" i="8"/>
  <c r="S6" i="8"/>
  <c r="Q6" i="8"/>
  <c r="R6" i="8" s="1"/>
  <c r="T5" i="8"/>
  <c r="S5" i="8"/>
  <c r="Q5" i="8"/>
  <c r="R5" i="8" s="1"/>
  <c r="T4" i="8"/>
  <c r="S4" i="8"/>
  <c r="Q4" i="8"/>
  <c r="R4" i="8" s="1"/>
  <c r="T3" i="8"/>
  <c r="S3" i="8"/>
  <c r="Q3" i="8"/>
  <c r="R3" i="8" s="1"/>
  <c r="T2" i="8"/>
  <c r="S2" i="8"/>
  <c r="Q2" i="8"/>
  <c r="R2" i="8" s="1"/>
  <c r="S17" i="7"/>
  <c r="T17" i="7" s="1"/>
  <c r="R17" i="7"/>
  <c r="Q17" i="7"/>
  <c r="S15" i="7"/>
  <c r="T15" i="7" s="1"/>
  <c r="R15" i="7"/>
  <c r="Q15" i="7"/>
  <c r="S14" i="7"/>
  <c r="T14" i="7" s="1"/>
  <c r="Q14" i="7"/>
  <c r="R14" i="7" s="1"/>
  <c r="S13" i="7"/>
  <c r="T13" i="7" s="1"/>
  <c r="R13" i="7"/>
  <c r="Q13" i="7"/>
  <c r="S12" i="7"/>
  <c r="T12" i="7" s="1"/>
  <c r="Q12" i="7"/>
  <c r="R12" i="7" s="1"/>
  <c r="S11" i="7"/>
  <c r="T11" i="7" s="1"/>
  <c r="R11" i="7"/>
  <c r="Q11" i="7"/>
  <c r="S10" i="7"/>
  <c r="T10" i="7" s="1"/>
  <c r="Q10" i="7"/>
  <c r="R10" i="7" s="1"/>
  <c r="S9" i="7"/>
  <c r="T9" i="7" s="1"/>
  <c r="R9" i="7"/>
  <c r="Q9" i="7"/>
  <c r="S8" i="7"/>
  <c r="T8" i="7" s="1"/>
  <c r="Q8" i="7"/>
  <c r="R8" i="7" s="1"/>
  <c r="S7" i="7"/>
  <c r="T7" i="7" s="1"/>
  <c r="R7" i="7"/>
  <c r="Q7" i="7"/>
  <c r="S6" i="7"/>
  <c r="T6" i="7" s="1"/>
  <c r="Q6" i="7"/>
  <c r="R6" i="7" s="1"/>
  <c r="S5" i="7"/>
  <c r="T5" i="7" s="1"/>
  <c r="R5" i="7"/>
  <c r="Q5" i="7"/>
  <c r="S4" i="7"/>
  <c r="T4" i="7" s="1"/>
  <c r="Q4" i="7"/>
  <c r="R4" i="7" s="1"/>
  <c r="S3" i="7"/>
  <c r="T3" i="7" s="1"/>
  <c r="R3" i="7"/>
  <c r="Q3" i="7"/>
  <c r="S2" i="7"/>
  <c r="T2" i="7" s="1"/>
  <c r="Q2" i="7"/>
  <c r="R2" i="7" s="1"/>
  <c r="S19" i="6"/>
  <c r="T19" i="6" s="1"/>
  <c r="Q19" i="6"/>
  <c r="R19" i="6" s="1"/>
  <c r="S2" i="6"/>
  <c r="T2" i="6" s="1"/>
  <c r="Q2" i="6"/>
  <c r="Q17" i="6"/>
  <c r="R17" i="6" s="1"/>
  <c r="S17" i="6"/>
  <c r="T17" i="6"/>
  <c r="S16" i="6"/>
  <c r="T16" i="6" s="1"/>
  <c r="Q16" i="6"/>
  <c r="R16" i="6" s="1"/>
  <c r="S15" i="6"/>
  <c r="T15" i="6" s="1"/>
  <c r="Q15" i="6"/>
  <c r="R15" i="6" s="1"/>
  <c r="S14" i="6"/>
  <c r="T14" i="6" s="1"/>
  <c r="Q14" i="6"/>
  <c r="R14" i="6" s="1"/>
  <c r="S13" i="6"/>
  <c r="T13" i="6" s="1"/>
  <c r="Q13" i="6"/>
  <c r="R13" i="6" s="1"/>
  <c r="T12" i="6"/>
  <c r="S12" i="6"/>
  <c r="Q12" i="6"/>
  <c r="R12" i="6" s="1"/>
  <c r="S11" i="6"/>
  <c r="T11" i="6" s="1"/>
  <c r="Q11" i="6"/>
  <c r="R11" i="6" s="1"/>
  <c r="S10" i="6"/>
  <c r="T10" i="6" s="1"/>
  <c r="Q10" i="6"/>
  <c r="R10" i="6" s="1"/>
  <c r="S9" i="6"/>
  <c r="T9" i="6" s="1"/>
  <c r="Q9" i="6"/>
  <c r="R9" i="6" s="1"/>
  <c r="S8" i="6"/>
  <c r="T8" i="6" s="1"/>
  <c r="Q8" i="6"/>
  <c r="R8" i="6" s="1"/>
  <c r="S7" i="6"/>
  <c r="T7" i="6" s="1"/>
  <c r="Q7" i="6"/>
  <c r="R7" i="6" s="1"/>
  <c r="S6" i="6"/>
  <c r="T6" i="6" s="1"/>
  <c r="Q6" i="6"/>
  <c r="R6" i="6" s="1"/>
  <c r="S5" i="6"/>
  <c r="T5" i="6" s="1"/>
  <c r="Q5" i="6"/>
  <c r="R5" i="6" s="1"/>
  <c r="S4" i="6"/>
  <c r="T4" i="6" s="1"/>
  <c r="Q4" i="6"/>
  <c r="R4" i="6" s="1"/>
  <c r="S3" i="6"/>
  <c r="T3" i="6" s="1"/>
  <c r="Q3" i="6"/>
  <c r="R3" i="6" s="1"/>
  <c r="R2" i="6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16" i="6"/>
  <c r="L17" i="6"/>
  <c r="L3" i="6"/>
  <c r="L15" i="6"/>
  <c r="L14" i="6"/>
  <c r="L13" i="6"/>
  <c r="L12" i="6"/>
  <c r="L11" i="6"/>
  <c r="L10" i="6"/>
  <c r="L9" i="6"/>
  <c r="L8" i="6"/>
  <c r="L7" i="6"/>
  <c r="L6" i="6"/>
  <c r="L5" i="6"/>
  <c r="L4" i="6"/>
  <c r="L2" i="6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Q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S19" i="5"/>
  <c r="T19" i="5" s="1"/>
  <c r="Q19" i="5"/>
  <c r="R19" i="5" s="1"/>
  <c r="S16" i="5"/>
  <c r="T16" i="5" s="1"/>
  <c r="Q16" i="5"/>
  <c r="R16" i="5" s="1"/>
  <c r="S15" i="5"/>
  <c r="T15" i="5" s="1"/>
  <c r="Q15" i="5"/>
  <c r="R15" i="5" s="1"/>
  <c r="S14" i="5"/>
  <c r="T14" i="5" s="1"/>
  <c r="Q14" i="5"/>
  <c r="R14" i="5" s="1"/>
  <c r="S13" i="5"/>
  <c r="T13" i="5" s="1"/>
  <c r="Q13" i="5"/>
  <c r="R13" i="5" s="1"/>
  <c r="S12" i="5"/>
  <c r="T12" i="5" s="1"/>
  <c r="Q12" i="5"/>
  <c r="R12" i="5" s="1"/>
  <c r="S11" i="5"/>
  <c r="T11" i="5" s="1"/>
  <c r="Q11" i="5"/>
  <c r="R11" i="5" s="1"/>
  <c r="S10" i="5"/>
  <c r="T10" i="5" s="1"/>
  <c r="Q10" i="5"/>
  <c r="R10" i="5" s="1"/>
  <c r="S9" i="5"/>
  <c r="T9" i="5" s="1"/>
  <c r="Q9" i="5"/>
  <c r="R9" i="5" s="1"/>
  <c r="T8" i="5"/>
  <c r="S8" i="5"/>
  <c r="Q8" i="5"/>
  <c r="R8" i="5" s="1"/>
  <c r="S7" i="5"/>
  <c r="T7" i="5" s="1"/>
  <c r="Q7" i="5"/>
  <c r="R7" i="5" s="1"/>
  <c r="T6" i="5"/>
  <c r="S6" i="5"/>
  <c r="Q6" i="5"/>
  <c r="R6" i="5" s="1"/>
  <c r="S5" i="5"/>
  <c r="T5" i="5" s="1"/>
  <c r="Q5" i="5"/>
  <c r="R5" i="5" s="1"/>
  <c r="T4" i="5"/>
  <c r="S4" i="5"/>
  <c r="Q4" i="5"/>
  <c r="R4" i="5" s="1"/>
  <c r="S3" i="5"/>
  <c r="T3" i="5" s="1"/>
  <c r="Q3" i="5"/>
  <c r="R3" i="5" s="1"/>
  <c r="T2" i="5"/>
  <c r="S2" i="5"/>
  <c r="R2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Q19" i="4"/>
  <c r="R19" i="4"/>
  <c r="S19" i="4"/>
  <c r="T19" i="4"/>
  <c r="R2" i="4"/>
  <c r="S18" i="4"/>
  <c r="T18" i="4" s="1"/>
  <c r="Q18" i="4"/>
  <c r="R18" i="4" s="1"/>
  <c r="S17" i="4"/>
  <c r="T17" i="4" s="1"/>
  <c r="Q17" i="4"/>
  <c r="R17" i="4" s="1"/>
  <c r="S16" i="4"/>
  <c r="T16" i="4" s="1"/>
  <c r="Q16" i="4"/>
  <c r="R16" i="4" s="1"/>
  <c r="S15" i="4"/>
  <c r="T15" i="4" s="1"/>
  <c r="Q15" i="4"/>
  <c r="R15" i="4" s="1"/>
  <c r="S14" i="4"/>
  <c r="T14" i="4" s="1"/>
  <c r="Q14" i="4"/>
  <c r="R14" i="4" s="1"/>
  <c r="S13" i="4"/>
  <c r="T13" i="4" s="1"/>
  <c r="Q13" i="4"/>
  <c r="R13" i="4" s="1"/>
  <c r="S12" i="4"/>
  <c r="T12" i="4" s="1"/>
  <c r="Q12" i="4"/>
  <c r="R12" i="4" s="1"/>
  <c r="S11" i="4"/>
  <c r="T11" i="4" s="1"/>
  <c r="Q11" i="4"/>
  <c r="R11" i="4" s="1"/>
  <c r="S10" i="4"/>
  <c r="T10" i="4" s="1"/>
  <c r="Q10" i="4"/>
  <c r="R10" i="4" s="1"/>
  <c r="S9" i="4"/>
  <c r="T9" i="4" s="1"/>
  <c r="Q9" i="4"/>
  <c r="R9" i="4" s="1"/>
  <c r="S8" i="4"/>
  <c r="T8" i="4" s="1"/>
  <c r="Q8" i="4"/>
  <c r="R8" i="4" s="1"/>
  <c r="S7" i="4"/>
  <c r="T7" i="4" s="1"/>
  <c r="Q7" i="4"/>
  <c r="R7" i="4" s="1"/>
  <c r="S6" i="4"/>
  <c r="T6" i="4" s="1"/>
  <c r="Q6" i="4"/>
  <c r="R6" i="4" s="1"/>
  <c r="S5" i="4"/>
  <c r="T5" i="4" s="1"/>
  <c r="Q5" i="4"/>
  <c r="R5" i="4" s="1"/>
  <c r="S4" i="4"/>
  <c r="T4" i="4" s="1"/>
  <c r="R4" i="4"/>
  <c r="Q4" i="4"/>
  <c r="S3" i="4"/>
  <c r="T3" i="4" s="1"/>
  <c r="Q3" i="4"/>
  <c r="R3" i="4" s="1"/>
  <c r="S2" i="4"/>
  <c r="T2" i="4" s="1"/>
  <c r="Q2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E39" i="7" l="1"/>
  <c r="E24" i="7"/>
  <c r="E29" i="7"/>
  <c r="E45" i="7"/>
  <c r="S2" i="3"/>
  <c r="Q18" i="3"/>
  <c r="R18" i="3"/>
  <c r="S18" i="3"/>
  <c r="T18" i="3" s="1"/>
  <c r="R2" i="3"/>
  <c r="Q2" i="3"/>
  <c r="S17" i="3"/>
  <c r="T17" i="3" s="1"/>
  <c r="Q17" i="3"/>
  <c r="R17" i="3" s="1"/>
  <c r="S16" i="3"/>
  <c r="T16" i="3" s="1"/>
  <c r="Q16" i="3"/>
  <c r="R16" i="3" s="1"/>
  <c r="S15" i="3"/>
  <c r="T15" i="3" s="1"/>
  <c r="Q15" i="3"/>
  <c r="R15" i="3" s="1"/>
  <c r="S14" i="3"/>
  <c r="T14" i="3" s="1"/>
  <c r="Q14" i="3"/>
  <c r="R14" i="3" s="1"/>
  <c r="S13" i="3"/>
  <c r="T13" i="3" s="1"/>
  <c r="Q13" i="3"/>
  <c r="R13" i="3" s="1"/>
  <c r="S12" i="3"/>
  <c r="T12" i="3" s="1"/>
  <c r="Q12" i="3"/>
  <c r="R12" i="3" s="1"/>
  <c r="S11" i="3"/>
  <c r="T11" i="3" s="1"/>
  <c r="Q11" i="3"/>
  <c r="R11" i="3" s="1"/>
  <c r="S10" i="3"/>
  <c r="T10" i="3" s="1"/>
  <c r="Q10" i="3"/>
  <c r="R10" i="3" s="1"/>
  <c r="S9" i="3"/>
  <c r="T9" i="3" s="1"/>
  <c r="Q9" i="3"/>
  <c r="R9" i="3" s="1"/>
  <c r="S8" i="3"/>
  <c r="T8" i="3" s="1"/>
  <c r="Q8" i="3"/>
  <c r="R8" i="3" s="1"/>
  <c r="S7" i="3"/>
  <c r="T7" i="3" s="1"/>
  <c r="Q7" i="3"/>
  <c r="R7" i="3" s="1"/>
  <c r="S6" i="3"/>
  <c r="T6" i="3" s="1"/>
  <c r="Q6" i="3"/>
  <c r="R6" i="3" s="1"/>
  <c r="S5" i="3"/>
  <c r="T5" i="3" s="1"/>
  <c r="Q5" i="3"/>
  <c r="R5" i="3" s="1"/>
  <c r="S4" i="3"/>
  <c r="T4" i="3" s="1"/>
  <c r="Q4" i="3"/>
  <c r="R4" i="3" s="1"/>
  <c r="S3" i="3"/>
  <c r="T3" i="3" s="1"/>
  <c r="Q3" i="3"/>
  <c r="R3" i="3" s="1"/>
  <c r="T2" i="3"/>
  <c r="E51" i="3"/>
  <c r="E48" i="3"/>
  <c r="E46" i="3"/>
  <c r="E44" i="3"/>
  <c r="E35" i="3"/>
  <c r="E32" i="3"/>
  <c r="E31" i="3"/>
  <c r="E29" i="3"/>
  <c r="F56" i="3"/>
  <c r="E56" i="3"/>
  <c r="F55" i="3"/>
  <c r="E55" i="3"/>
  <c r="F54" i="3"/>
  <c r="E54" i="3"/>
  <c r="F53" i="3"/>
  <c r="E53" i="3"/>
  <c r="F52" i="3"/>
  <c r="E52" i="3"/>
  <c r="F51" i="3"/>
  <c r="F50" i="3"/>
  <c r="E50" i="3"/>
  <c r="F49" i="3"/>
  <c r="E49" i="3"/>
  <c r="F48" i="3"/>
  <c r="F47" i="3"/>
  <c r="F46" i="3"/>
  <c r="F45" i="3"/>
  <c r="F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F34" i="3"/>
  <c r="E34" i="3"/>
  <c r="F33" i="3"/>
  <c r="E33" i="3"/>
  <c r="F32" i="3"/>
  <c r="F31" i="3"/>
  <c r="F30" i="3"/>
  <c r="F29" i="3"/>
  <c r="F28" i="3"/>
  <c r="F27" i="3"/>
  <c r="E27" i="3"/>
  <c r="F26" i="3"/>
  <c r="E26" i="3"/>
  <c r="F25" i="3"/>
  <c r="E25" i="3"/>
  <c r="F24" i="3"/>
  <c r="E24" i="3"/>
  <c r="F23" i="3"/>
  <c r="E23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S2" i="2"/>
  <c r="Q2" i="2"/>
  <c r="S20" i="2"/>
  <c r="T20" i="2" s="1"/>
  <c r="Q20" i="2"/>
  <c r="R20" i="2" s="1"/>
  <c r="S18" i="2"/>
  <c r="T18" i="2" s="1"/>
  <c r="Q18" i="2"/>
  <c r="R18" i="2" s="1"/>
  <c r="S17" i="2"/>
  <c r="T17" i="2" s="1"/>
  <c r="Q17" i="2"/>
  <c r="R17" i="2" s="1"/>
  <c r="S16" i="2"/>
  <c r="T16" i="2" s="1"/>
  <c r="Q16" i="2"/>
  <c r="R16" i="2" s="1"/>
  <c r="S15" i="2"/>
  <c r="T15" i="2" s="1"/>
  <c r="Q15" i="2"/>
  <c r="R15" i="2" s="1"/>
  <c r="S14" i="2"/>
  <c r="T14" i="2" s="1"/>
  <c r="Q14" i="2"/>
  <c r="R14" i="2" s="1"/>
  <c r="S13" i="2"/>
  <c r="T13" i="2" s="1"/>
  <c r="Q13" i="2"/>
  <c r="R13" i="2" s="1"/>
  <c r="S12" i="2"/>
  <c r="T12" i="2" s="1"/>
  <c r="Q12" i="2"/>
  <c r="R12" i="2" s="1"/>
  <c r="S11" i="2"/>
  <c r="T11" i="2" s="1"/>
  <c r="Q11" i="2"/>
  <c r="R11" i="2" s="1"/>
  <c r="S10" i="2"/>
  <c r="T10" i="2" s="1"/>
  <c r="Q10" i="2"/>
  <c r="R10" i="2" s="1"/>
  <c r="S9" i="2"/>
  <c r="T9" i="2" s="1"/>
  <c r="Q9" i="2"/>
  <c r="R9" i="2" s="1"/>
  <c r="S8" i="2"/>
  <c r="T8" i="2" s="1"/>
  <c r="Q8" i="2"/>
  <c r="R8" i="2" s="1"/>
  <c r="S7" i="2"/>
  <c r="T7" i="2" s="1"/>
  <c r="Q7" i="2"/>
  <c r="R7" i="2" s="1"/>
  <c r="S6" i="2"/>
  <c r="T6" i="2" s="1"/>
  <c r="Q6" i="2"/>
  <c r="R6" i="2" s="1"/>
  <c r="S5" i="2"/>
  <c r="T5" i="2" s="1"/>
  <c r="Q5" i="2"/>
  <c r="R5" i="2" s="1"/>
  <c r="S4" i="2"/>
  <c r="T4" i="2" s="1"/>
  <c r="Q4" i="2"/>
  <c r="R4" i="2" s="1"/>
  <c r="S3" i="2"/>
  <c r="T3" i="2" s="1"/>
  <c r="Q3" i="2"/>
  <c r="R3" i="2" s="1"/>
  <c r="T2" i="2"/>
  <c r="R2" i="2"/>
  <c r="E47" i="2"/>
  <c r="E31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F30" i="2"/>
  <c r="E30" i="2"/>
  <c r="F29" i="2"/>
  <c r="E29" i="2"/>
  <c r="F28" i="2"/>
  <c r="E28" i="2"/>
  <c r="F27" i="2"/>
  <c r="E27" i="2"/>
  <c r="F26" i="2"/>
  <c r="E26" i="2"/>
  <c r="F25" i="2"/>
  <c r="E25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45" i="3" l="1"/>
  <c r="E28" i="3"/>
  <c r="E30" i="3"/>
  <c r="E47" i="3"/>
</calcChain>
</file>

<file path=xl/sharedStrings.xml><?xml version="1.0" encoding="utf-8"?>
<sst xmlns="http://schemas.openxmlformats.org/spreadsheetml/2006/main" count="331" uniqueCount="142">
  <si>
    <t>Temp.°C</t>
  </si>
  <si>
    <r>
      <t>36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39</t>
    </r>
    <r>
      <rPr>
        <b/>
        <sz val="10"/>
        <color theme="1"/>
        <rFont val="Times New Roman"/>
        <family val="1"/>
      </rPr>
      <t>Ar</t>
    </r>
  </si>
  <si>
    <t>(±2σ)</t>
  </si>
  <si>
    <r>
      <t>40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39</t>
    </r>
    <r>
      <rPr>
        <b/>
        <sz val="10"/>
        <color theme="1"/>
        <rFont val="Times New Roman"/>
        <family val="1"/>
      </rPr>
      <t>Ar</t>
    </r>
  </si>
  <si>
    <t>App. Age(Ma)</t>
  </si>
  <si>
    <r>
      <t>39</t>
    </r>
    <r>
      <rPr>
        <b/>
        <sz val="10"/>
        <color theme="1"/>
        <rFont val="Times New Roman"/>
        <family val="1"/>
      </rPr>
      <t>Ar%</t>
    </r>
  </si>
  <si>
    <r>
      <t>40</t>
    </r>
    <r>
      <rPr>
        <b/>
        <sz val="10"/>
        <color theme="1"/>
        <rFont val="Times New Roman"/>
        <family val="1"/>
      </rPr>
      <t>Ar</t>
    </r>
    <r>
      <rPr>
        <b/>
        <vertAlign val="superscript"/>
        <sz val="10"/>
        <color theme="1"/>
        <rFont val="Times New Roman"/>
        <family val="1"/>
      </rPr>
      <t>*</t>
    </r>
    <r>
      <rPr>
        <b/>
        <sz val="10"/>
        <color theme="1"/>
        <rFont val="Times New Roman"/>
        <family val="1"/>
      </rPr>
      <t>%</t>
    </r>
  </si>
  <si>
    <r>
      <t>37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39</t>
    </r>
    <r>
      <rPr>
        <b/>
        <sz val="10"/>
        <color theme="1"/>
        <rFont val="Times New Roman"/>
        <family val="1"/>
      </rPr>
      <t>Ar</t>
    </r>
  </si>
  <si>
    <r>
      <t>40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36</t>
    </r>
    <r>
      <rPr>
        <b/>
        <sz val="10"/>
        <color theme="1"/>
        <rFont val="Times New Roman"/>
        <family val="1"/>
      </rPr>
      <t>Ar</t>
    </r>
  </si>
  <si>
    <t>TOTAL</t>
  </si>
  <si>
    <t>App.Age(Ma)</t>
  </si>
  <si>
    <t>0.20     (0.21)</t>
  </si>
  <si>
    <r>
      <t>36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39</t>
    </r>
    <r>
      <rPr>
        <b/>
        <sz val="10"/>
        <color theme="1"/>
        <rFont val="Times New Roman"/>
        <family val="1"/>
      </rPr>
      <t>Ar (±2σ)</t>
    </r>
  </si>
  <si>
    <r>
      <t>40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39</t>
    </r>
    <r>
      <rPr>
        <b/>
        <sz val="10"/>
        <color theme="1"/>
        <rFont val="Times New Roman"/>
        <family val="1"/>
      </rPr>
      <t>Ar (±2σ)</t>
    </r>
  </si>
  <si>
    <t>App.Age(Ma) (±2σ)</t>
  </si>
  <si>
    <r>
      <t>40</t>
    </r>
    <r>
      <rPr>
        <b/>
        <sz val="10"/>
        <color theme="1"/>
        <rFont val="Times New Roman"/>
        <family val="1"/>
      </rPr>
      <t>Ar/</t>
    </r>
    <r>
      <rPr>
        <b/>
        <vertAlign val="superscript"/>
        <sz val="10"/>
        <color theme="1"/>
        <rFont val="Times New Roman"/>
        <family val="1"/>
      </rPr>
      <t>36</t>
    </r>
    <r>
      <rPr>
        <b/>
        <sz val="10"/>
        <color theme="1"/>
        <rFont val="Times New Roman"/>
        <family val="1"/>
      </rPr>
      <t>Ar (±2σ)</t>
    </r>
  </si>
  <si>
    <t>step</t>
  </si>
  <si>
    <t>Age (Ma)</t>
  </si>
  <si>
    <t>S39Ar</t>
  </si>
  <si>
    <t>40Ar/39Ar</t>
  </si>
  <si>
    <t>36Ar/39Ar</t>
  </si>
  <si>
    <t>37Ar/39Ar</t>
  </si>
  <si>
    <t>40Ar/36Ar</t>
  </si>
  <si>
    <t>39Ar%</t>
  </si>
  <si>
    <t>40Ar*%</t>
  </si>
  <si>
    <t>39/40</t>
  </si>
  <si>
    <t>36/40</t>
  </si>
  <si>
    <t>0..71</t>
  </si>
  <si>
    <t>TAB</t>
  </si>
  <si>
    <t>SPO4</t>
  </si>
  <si>
    <t>SPO6</t>
  </si>
  <si>
    <t>SPO10</t>
  </si>
  <si>
    <t>SPO14</t>
  </si>
  <si>
    <t>SPO15</t>
  </si>
  <si>
    <t>SPO17</t>
  </si>
  <si>
    <t>SPO19</t>
  </si>
  <si>
    <t>SPO22</t>
  </si>
  <si>
    <t>Details of whole rock argon geochronology for sample SPO4</t>
  </si>
  <si>
    <t>Details of whole rock argon geochronology for sample SPO6</t>
  </si>
  <si>
    <t>Details of whole rock argon geochronology for sample SPO10</t>
  </si>
  <si>
    <t>Details of whole rock argon geochronology for sample SPO14</t>
  </si>
  <si>
    <t>Details of whole rock argon geochronology for sample SPO15</t>
  </si>
  <si>
    <t>Details of whole rock argon geochronology for sample SPO17</t>
  </si>
  <si>
    <t>Details of whole rock argon geochronology for sample SPO19</t>
  </si>
  <si>
    <t>Details of whole rock argon geochronology for sample SPO22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</si>
  <si>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</si>
  <si>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</si>
  <si>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</si>
  <si>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</si>
  <si>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</si>
  <si>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</si>
  <si>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</si>
  <si>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</si>
  <si>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</si>
  <si>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</si>
  <si>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</si>
  <si>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</si>
  <si>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</si>
  <si>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</si>
  <si>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</si>
  <si>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Step number of the anlayses</t>
  </si>
  <si>
    <t>Temperatrue of the analyses</t>
  </si>
  <si>
    <t>40Ar/39Ar value of gas released</t>
  </si>
  <si>
    <t>±2σ error on the proceeding column value</t>
  </si>
  <si>
    <t>36Ar/39Ar  value of gas released</t>
  </si>
  <si>
    <t>37Ar/39Ar  value of gas released</t>
  </si>
  <si>
    <t>40Ar/36Ar  value of gas released</t>
  </si>
  <si>
    <t>39Ar% released for the step</t>
  </si>
  <si>
    <t>S39Ar: sum of the 39Ar released</t>
  </si>
  <si>
    <t>40Ar*% for the step</t>
  </si>
  <si>
    <t>Apparent Age(Ma)</t>
  </si>
  <si>
    <t>±2σ error of the age</t>
  </si>
  <si>
    <t>% Radiogenic</t>
  </si>
  <si>
    <t>Th/</t>
  </si>
  <si>
    <t>U O2/</t>
  </si>
  <si>
    <t>Name</t>
  </si>
  <si>
    <t>206Pb/</t>
  </si>
  <si>
    <t>206Pb</t>
  </si>
  <si>
    <t>206Pb*/</t>
  </si>
  <si>
    <t>U</t>
  </si>
  <si>
    <t>238U</t>
  </si>
  <si>
    <t>1 s.e.</t>
  </si>
  <si>
    <t>AS3_SPO1@2</t>
  </si>
  <si>
    <t>AS3_SPO1@3</t>
  </si>
  <si>
    <t>AS3_SPO1@4</t>
  </si>
  <si>
    <t>AS3_SPO1@5</t>
  </si>
  <si>
    <t>AS3_SPO1@6</t>
  </si>
  <si>
    <t>SPO6_zircon2_spot1</t>
  </si>
  <si>
    <t>SPO6_zircon2_spot2</t>
  </si>
  <si>
    <t>SPO10_zircon7_spot1</t>
  </si>
  <si>
    <t>SPO10_zircon7_spot2</t>
  </si>
  <si>
    <t>SPO10_zircon2_spot1</t>
  </si>
  <si>
    <t>SPO10_zircon1_spot1</t>
  </si>
  <si>
    <t>SPO10_zirconnz1_spot1@1</t>
  </si>
  <si>
    <t>AS3_SPO1@7</t>
  </si>
  <si>
    <t>SPO6_zircon1spot1</t>
  </si>
  <si>
    <t>SPO6_zircon1spot1@1</t>
  </si>
  <si>
    <t>SPO6_zircon1spot1@2</t>
  </si>
  <si>
    <t>SPO10_zircon20spot1</t>
  </si>
  <si>
    <t>SPO10_zircon19aspot1</t>
  </si>
  <si>
    <t>SPO10_zircon19bspot1</t>
  </si>
  <si>
    <t>AS3_SPO1@8</t>
  </si>
  <si>
    <t>AS3_SPO1@9</t>
  </si>
  <si>
    <t>AS3_SPO1@10</t>
  </si>
  <si>
    <t>AS3_SPO2@11</t>
  </si>
  <si>
    <t>AS3_SPO2@12</t>
  </si>
  <si>
    <t>AS3_SPO2@13</t>
  </si>
  <si>
    <t>AS3_SPO2@14</t>
  </si>
  <si>
    <t>AS3_SPO2@15</t>
  </si>
  <si>
    <t>SPO20_zircon1spot1</t>
  </si>
  <si>
    <t>SPO20_zircon2spot1</t>
  </si>
  <si>
    <t>SPO20_zircon3spot1</t>
  </si>
  <si>
    <t>AS3_SPO2@19</t>
  </si>
  <si>
    <t>AS3_SPO2@20</t>
  </si>
  <si>
    <t>(Heidelberg)</t>
  </si>
  <si>
    <t>U O/</t>
  </si>
  <si>
    <t>SPO4z1</t>
  </si>
  <si>
    <t>SPO4z2</t>
  </si>
  <si>
    <t>SPO4_z4</t>
  </si>
  <si>
    <t>SPO4_z7</t>
  </si>
  <si>
    <t>AS3@1</t>
  </si>
  <si>
    <t>AS3@2</t>
  </si>
  <si>
    <t>AS3@3</t>
  </si>
  <si>
    <t>AS3@4</t>
  </si>
  <si>
    <t>AS3@5</t>
  </si>
  <si>
    <t>AS3@6</t>
  </si>
  <si>
    <t>1AS3@1</t>
  </si>
  <si>
    <t>1AS3@2</t>
  </si>
  <si>
    <t>1AS3@3</t>
  </si>
  <si>
    <t>1AS3@4</t>
  </si>
  <si>
    <t>1AS3@5</t>
  </si>
  <si>
    <t>1AS3@6</t>
  </si>
  <si>
    <t>(UCLA)</t>
  </si>
  <si>
    <t>SIMS</t>
  </si>
  <si>
    <t>Zircon secondary ion mass spectrometry data</t>
  </si>
  <si>
    <t>Name of spot (location where the analyses was taken). AS3 in the sample name indicates it is an analysis of the standard.</t>
  </si>
  <si>
    <t>238U/206Pb age</t>
  </si>
  <si>
    <t>±1σ error on the proceeding column value</t>
  </si>
  <si>
    <t>% radiogenic 206Pb</t>
  </si>
  <si>
    <t>206Pb*/U used in the age calculation</t>
  </si>
  <si>
    <t>Th/U ratio measured in the sample</t>
  </si>
  <si>
    <t xml:space="preserve">UO2/U (Heidelberg analyses) or UO/U (UCLA analyses) measured in the sample.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</si>
</sst>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0.000E+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5" fillId="0" borderId="0" xfId="0" applyNumberFormat="1" applyFont="1"/>
    <xf numFmtId="164" fontId="4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/>
    <xf numFmtId="165" fontId="5" fillId="0" borderId="0" xfId="0" applyNumberFormat="1" applyFont="1"/>
    <xf numFmtId="11" fontId="5" fillId="0" borderId="0" xfId="0" applyNumberFormat="1" applyFont="1"/>
    <xf numFmtId="2" fontId="1" fillId="0" borderId="0" xfId="0" applyNumberFormat="1" applyFont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R35" sqref="R35"/>
    </sheetView>
  </sheetViews>
  <sheetFormatPr defaultRowHeight="15" x14ac:dyDescent="0.25"/>
  <sheetData>
    <row r="1" spans="1:10" x14ac:dyDescent="0.25">
      <c r="A1" t="s">
        <v>28</v>
      </c>
    </row>
    <row r="2" spans="1:10" x14ac:dyDescent="0.25">
      <c r="A2" t="s">
        <v>29</v>
      </c>
      <c r="B2" t="s">
        <v>37</v>
      </c>
      <c r="I2" t="s">
        <v>45</v>
      </c>
      <c r="J2" t="s">
        <v>60</v>
      </c>
    </row>
    <row r="3" spans="1:10" x14ac:dyDescent="0.25">
      <c r="A3" t="s">
        <v>30</v>
      </c>
      <c r="B3" t="s">
        <v>38</v>
      </c>
      <c r="I3" t="s">
        <v>46</v>
      </c>
      <c r="J3" t="s">
        <v>61</v>
      </c>
    </row>
    <row r="4" spans="1:10" x14ac:dyDescent="0.25">
      <c r="A4" t="s">
        <v>31</v>
      </c>
      <c r="B4" t="s">
        <v>39</v>
      </c>
      <c r="I4" t="s">
        <v>47</v>
      </c>
      <c r="J4" t="s">
        <v>62</v>
      </c>
    </row>
    <row r="5" spans="1:10" x14ac:dyDescent="0.25">
      <c r="A5" t="s">
        <v>32</v>
      </c>
      <c r="B5" t="s">
        <v>40</v>
      </c>
      <c r="I5" t="s">
        <v>48</v>
      </c>
      <c r="J5" t="s">
        <v>63</v>
      </c>
    </row>
    <row r="6" spans="1:10" x14ac:dyDescent="0.25">
      <c r="A6" t="s">
        <v>33</v>
      </c>
      <c r="B6" t="s">
        <v>41</v>
      </c>
      <c r="I6" t="s">
        <v>49</v>
      </c>
      <c r="J6" t="s">
        <v>64</v>
      </c>
    </row>
    <row r="7" spans="1:10" x14ac:dyDescent="0.25">
      <c r="A7" t="s">
        <v>34</v>
      </c>
      <c r="B7" t="s">
        <v>42</v>
      </c>
      <c r="I7" t="s">
        <v>50</v>
      </c>
      <c r="J7" t="s">
        <v>63</v>
      </c>
    </row>
    <row r="8" spans="1:10" x14ac:dyDescent="0.25">
      <c r="A8" t="s">
        <v>35</v>
      </c>
      <c r="B8" t="s">
        <v>43</v>
      </c>
      <c r="I8" t="s">
        <v>51</v>
      </c>
      <c r="J8" t="s">
        <v>65</v>
      </c>
    </row>
    <row r="9" spans="1:10" x14ac:dyDescent="0.25">
      <c r="A9" t="s">
        <v>36</v>
      </c>
      <c r="B9" t="s">
        <v>44</v>
      </c>
      <c r="I9" t="s">
        <v>52</v>
      </c>
      <c r="J9" t="s">
        <v>63</v>
      </c>
    </row>
    <row r="10" spans="1:10" x14ac:dyDescent="0.25">
      <c r="I10" t="s">
        <v>53</v>
      </c>
      <c r="J10" t="s">
        <v>66</v>
      </c>
    </row>
    <row r="11" spans="1:10" x14ac:dyDescent="0.25">
      <c r="I11" t="s">
        <v>54</v>
      </c>
      <c r="J11" t="s">
        <v>63</v>
      </c>
    </row>
    <row r="12" spans="1:10" x14ac:dyDescent="0.25">
      <c r="I12" t="s">
        <v>55</v>
      </c>
      <c r="J12" t="s">
        <v>67</v>
      </c>
    </row>
    <row r="13" spans="1:10" x14ac:dyDescent="0.25">
      <c r="I13" t="s">
        <v>56</v>
      </c>
      <c r="J13" t="s">
        <v>68</v>
      </c>
    </row>
    <row r="14" spans="1:10" x14ac:dyDescent="0.25">
      <c r="I14" t="s">
        <v>57</v>
      </c>
      <c r="J14" t="s">
        <v>69</v>
      </c>
    </row>
    <row r="15" spans="1:10" x14ac:dyDescent="0.25">
      <c r="I15" t="s">
        <v>58</v>
      </c>
      <c r="J15" t="s">
        <v>70</v>
      </c>
    </row>
    <row r="16" spans="1:10" x14ac:dyDescent="0.25">
      <c r="I16" t="s">
        <v>59</v>
      </c>
      <c r="J16" t="s">
        <v>71</v>
      </c>
    </row>
    <row r="18" spans="1:17" x14ac:dyDescent="0.25">
      <c r="A18" t="s">
        <v>133</v>
      </c>
      <c r="B18" t="s">
        <v>134</v>
      </c>
      <c r="I18" t="s">
        <v>45</v>
      </c>
      <c r="J18" t="s">
        <v>135</v>
      </c>
      <c r="P18" t="s">
        <v>75</v>
      </c>
      <c r="Q18" t="s">
        <v>114</v>
      </c>
    </row>
    <row r="19" spans="1:17" x14ac:dyDescent="0.25">
      <c r="I19" t="s">
        <v>46</v>
      </c>
      <c r="J19" t="s">
        <v>136</v>
      </c>
    </row>
    <row r="20" spans="1:17" x14ac:dyDescent="0.25">
      <c r="I20" t="s">
        <v>47</v>
      </c>
      <c r="J20" t="s">
        <v>137</v>
      </c>
    </row>
    <row r="21" spans="1:17" x14ac:dyDescent="0.25">
      <c r="I21" t="s">
        <v>48</v>
      </c>
      <c r="J21" t="s">
        <v>138</v>
      </c>
    </row>
    <row r="22" spans="1:17" x14ac:dyDescent="0.25">
      <c r="I22" t="s">
        <v>49</v>
      </c>
      <c r="J22" t="s">
        <v>137</v>
      </c>
    </row>
    <row r="23" spans="1:17" x14ac:dyDescent="0.25">
      <c r="I23" t="s">
        <v>50</v>
      </c>
      <c r="J23" t="s">
        <v>139</v>
      </c>
    </row>
    <row r="24" spans="1:17" x14ac:dyDescent="0.25">
      <c r="I24" t="s">
        <v>51</v>
      </c>
      <c r="J24" t="s">
        <v>137</v>
      </c>
    </row>
    <row r="25" spans="1:17" x14ac:dyDescent="0.25">
      <c r="I25" t="s">
        <v>52</v>
      </c>
      <c r="J25" t="s">
        <v>140</v>
      </c>
    </row>
    <row r="26" spans="1:17" x14ac:dyDescent="0.25">
      <c r="I26" t="s">
        <v>53</v>
      </c>
      <c r="J26" t="s">
        <v>137</v>
      </c>
    </row>
    <row r="27" spans="1:17" x14ac:dyDescent="0.25">
      <c r="I27" t="s">
        <v>54</v>
      </c>
      <c r="J27" t="s">
        <v>141</v>
      </c>
    </row>
    <row r="28" spans="1:17" x14ac:dyDescent="0.25">
      <c r="I28" t="s">
        <v>55</v>
      </c>
      <c r="J28" t="s">
        <v>137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opLeftCell="A19" workbookViewId="0">
      <selection activeCell="E79" sqref="E21:F79"/>
    </sheetView>
  </sheetViews>
  <sheetFormatPr defaultRowHeight="15" x14ac:dyDescent="0.25"/>
  <sheetData>
    <row r="1" spans="1:38" ht="15.75" x14ac:dyDescent="0.25">
      <c r="B1" s="4" t="s">
        <v>0</v>
      </c>
      <c r="C1" s="5" t="s">
        <v>13</v>
      </c>
      <c r="D1" s="5"/>
      <c r="E1" s="5" t="s">
        <v>12</v>
      </c>
      <c r="F1" s="5"/>
      <c r="G1" s="2" t="s">
        <v>7</v>
      </c>
      <c r="H1" s="4"/>
      <c r="I1" s="5" t="s">
        <v>15</v>
      </c>
      <c r="K1" s="5" t="s">
        <v>5</v>
      </c>
      <c r="L1" s="7" t="s">
        <v>18</v>
      </c>
      <c r="M1" s="5" t="s">
        <v>6</v>
      </c>
      <c r="N1" s="4" t="s">
        <v>14</v>
      </c>
      <c r="O1" s="4"/>
      <c r="Q1" s="8" t="s">
        <v>25</v>
      </c>
      <c r="R1" s="7"/>
      <c r="S1" s="7" t="s">
        <v>26</v>
      </c>
      <c r="T1" s="7"/>
      <c r="U1" s="5"/>
      <c r="V1" s="5"/>
      <c r="W1" s="5"/>
      <c r="X1" s="4"/>
      <c r="Y1" s="5"/>
      <c r="Z1" s="5"/>
      <c r="AA1" s="5"/>
      <c r="AC1" s="5"/>
      <c r="AD1" s="7"/>
      <c r="AE1" s="5"/>
      <c r="AF1" s="4"/>
      <c r="AG1" s="4"/>
      <c r="AI1" s="8"/>
      <c r="AJ1" s="7"/>
      <c r="AK1" s="7"/>
      <c r="AL1" s="7"/>
    </row>
    <row r="2" spans="1:38" x14ac:dyDescent="0.25">
      <c r="A2">
        <v>1</v>
      </c>
      <c r="B2" s="3">
        <v>450</v>
      </c>
      <c r="C2" s="3">
        <v>177.18600000000001</v>
      </c>
      <c r="D2" s="3">
        <v>5.8419999999999996</v>
      </c>
      <c r="E2" s="3">
        <v>0.56423000000000001</v>
      </c>
      <c r="F2" s="3">
        <v>1.8380000000000001E-2</v>
      </c>
      <c r="G2" s="3">
        <v>4.0773000000000001</v>
      </c>
      <c r="H2" s="3">
        <v>0.1011</v>
      </c>
      <c r="I2" s="3">
        <v>319.10000000000002</v>
      </c>
      <c r="J2" s="3">
        <v>19.5</v>
      </c>
      <c r="K2" s="3">
        <v>2.64</v>
      </c>
      <c r="L2" s="17">
        <f>K2</f>
        <v>2.64</v>
      </c>
      <c r="M2" s="3">
        <v>7.4</v>
      </c>
      <c r="N2" s="3">
        <v>24.5</v>
      </c>
      <c r="O2" s="3">
        <v>14.9</v>
      </c>
      <c r="Q2" s="9">
        <f>1/C2</f>
        <v>5.643786755161243E-3</v>
      </c>
      <c r="R2" s="7">
        <f>(D2/C2)*Q2</f>
        <v>1.8608130565423892E-4</v>
      </c>
      <c r="S2" s="15">
        <f>1/I2</f>
        <v>3.1338138514572234E-3</v>
      </c>
      <c r="T2" s="15">
        <f t="shared" ref="T2:T15" si="0">(J2/I2)*S2</f>
        <v>1.9150539048391055E-4</v>
      </c>
    </row>
    <row r="3" spans="1:38" x14ac:dyDescent="0.25">
      <c r="A3">
        <f>A2+1</f>
        <v>2</v>
      </c>
      <c r="B3" s="3">
        <v>500</v>
      </c>
      <c r="C3" s="3">
        <v>201.023</v>
      </c>
      <c r="D3" s="3">
        <v>4.952</v>
      </c>
      <c r="E3" s="3">
        <v>0.64500999999999997</v>
      </c>
      <c r="F3" s="3">
        <v>1.5679999999999999E-2</v>
      </c>
      <c r="G3" s="3">
        <v>4.6879999999999997</v>
      </c>
      <c r="H3" s="3">
        <v>4.24E-2</v>
      </c>
      <c r="I3" s="3">
        <v>316.7</v>
      </c>
      <c r="J3" s="3">
        <v>12</v>
      </c>
      <c r="K3" s="3">
        <v>12.26</v>
      </c>
      <c r="L3" s="17">
        <f>SUM(K2:K3)</f>
        <v>14.9</v>
      </c>
      <c r="M3" s="3">
        <v>6.7</v>
      </c>
      <c r="N3" s="3">
        <v>25.8</v>
      </c>
      <c r="O3" s="3">
        <v>12.9</v>
      </c>
      <c r="Q3" s="9">
        <f t="shared" ref="Q3:Q15" si="1">1/C3</f>
        <v>4.9745551504056752E-3</v>
      </c>
      <c r="R3" s="7">
        <f t="shared" ref="R3:R15" si="2">(D3/C3)*Q3</f>
        <v>1.2254317717280561E-4</v>
      </c>
      <c r="S3" s="15">
        <f t="shared" ref="S3:S15" si="3">1/I3</f>
        <v>3.1575623618566467E-3</v>
      </c>
      <c r="T3" s="15">
        <f t="shared" si="0"/>
        <v>1.196424008281647E-4</v>
      </c>
    </row>
    <row r="4" spans="1:38" x14ac:dyDescent="0.25">
      <c r="A4">
        <f t="shared" ref="A4:A16" si="4">A3+1</f>
        <v>3</v>
      </c>
      <c r="B4" s="3">
        <v>550</v>
      </c>
      <c r="C4" s="3">
        <v>20.696999999999999</v>
      </c>
      <c r="D4" s="3">
        <v>0.42399999999999999</v>
      </c>
      <c r="E4" s="3">
        <v>7.2050000000000003E-2</v>
      </c>
      <c r="F4" s="3">
        <v>1.81E-3</v>
      </c>
      <c r="G4" s="3">
        <v>4.8429000000000002</v>
      </c>
      <c r="H4" s="3">
        <v>1.5599999999999999E-2</v>
      </c>
      <c r="I4" s="3">
        <v>337.3</v>
      </c>
      <c r="J4" s="3">
        <v>13</v>
      </c>
      <c r="K4" s="3">
        <v>20.45</v>
      </c>
      <c r="L4" s="17">
        <f>SUM(K2:K4)</f>
        <v>35.35</v>
      </c>
      <c r="M4" s="3">
        <v>12.39</v>
      </c>
      <c r="N4" s="3">
        <v>4.96</v>
      </c>
      <c r="O4" s="3">
        <v>1.32</v>
      </c>
      <c r="Q4" s="9">
        <f t="shared" si="1"/>
        <v>4.8316181089046721E-2</v>
      </c>
      <c r="R4" s="7">
        <f t="shared" si="2"/>
        <v>9.8980822253253169E-4</v>
      </c>
      <c r="S4" s="15">
        <f t="shared" si="3"/>
        <v>2.9647198339756891E-3</v>
      </c>
      <c r="T4" s="15">
        <f t="shared" si="0"/>
        <v>1.1426432802159489E-4</v>
      </c>
    </row>
    <row r="5" spans="1:38" x14ac:dyDescent="0.25">
      <c r="A5">
        <f t="shared" si="4"/>
        <v>4</v>
      </c>
      <c r="B5" s="3">
        <v>600</v>
      </c>
      <c r="C5" s="3">
        <v>7.8860000000000001</v>
      </c>
      <c r="D5" s="3">
        <v>3.9E-2</v>
      </c>
      <c r="E5" s="3">
        <v>2.6540000000000001E-2</v>
      </c>
      <c r="F5" s="3">
        <v>3.5E-4</v>
      </c>
      <c r="G5" s="3">
        <v>4.9977999999999998</v>
      </c>
      <c r="H5" s="3">
        <v>0.99960000000000004</v>
      </c>
      <c r="I5" s="3">
        <v>509.9</v>
      </c>
      <c r="J5" s="3">
        <v>14.6</v>
      </c>
      <c r="K5" s="3">
        <v>27.12</v>
      </c>
      <c r="L5" s="17">
        <f>SUM(K2:K5)</f>
        <v>62.47</v>
      </c>
      <c r="M5" s="3">
        <v>42.05</v>
      </c>
      <c r="N5" s="3">
        <v>6.44</v>
      </c>
      <c r="O5" s="3">
        <v>0.21</v>
      </c>
      <c r="Q5" s="9">
        <f t="shared" si="1"/>
        <v>0.12680699974638601</v>
      </c>
      <c r="R5" s="7">
        <f t="shared" si="2"/>
        <v>6.2712059220251771E-4</v>
      </c>
      <c r="S5" s="15">
        <f t="shared" si="3"/>
        <v>1.9611688566385566E-3</v>
      </c>
      <c r="T5" s="15">
        <f t="shared" si="0"/>
        <v>5.6154275950035159E-5</v>
      </c>
    </row>
    <row r="6" spans="1:38" x14ac:dyDescent="0.25">
      <c r="A6">
        <f t="shared" si="4"/>
        <v>5</v>
      </c>
      <c r="B6" s="3">
        <v>650</v>
      </c>
      <c r="C6" s="3">
        <v>28.091000000000001</v>
      </c>
      <c r="D6" s="3">
        <v>0.35899999999999999</v>
      </c>
      <c r="E6" s="3">
        <v>9.7210000000000005E-2</v>
      </c>
      <c r="F6" s="3">
        <v>1.23E-3</v>
      </c>
      <c r="G6" s="3">
        <v>4.7832999999999997</v>
      </c>
      <c r="H6" s="3">
        <v>1.9599999999999999E-2</v>
      </c>
      <c r="I6" s="3">
        <v>324.2</v>
      </c>
      <c r="J6" s="3">
        <v>8.4</v>
      </c>
      <c r="K6" s="3">
        <v>10.07</v>
      </c>
      <c r="L6" s="17">
        <f>SUM(K2:K6)</f>
        <v>72.539999999999992</v>
      </c>
      <c r="M6" s="3">
        <v>8.84</v>
      </c>
      <c r="N6" s="3">
        <v>4.8</v>
      </c>
      <c r="O6" s="3">
        <v>0.99</v>
      </c>
      <c r="Q6" s="9">
        <f t="shared" si="1"/>
        <v>3.5598590295824281E-2</v>
      </c>
      <c r="R6" s="7">
        <f t="shared" si="2"/>
        <v>4.5494620754693376E-4</v>
      </c>
      <c r="S6" s="15">
        <f t="shared" si="3"/>
        <v>3.0845157310302285E-3</v>
      </c>
      <c r="T6" s="15">
        <f t="shared" si="0"/>
        <v>7.9919593277772739E-5</v>
      </c>
    </row>
    <row r="7" spans="1:38" x14ac:dyDescent="0.25">
      <c r="A7">
        <f t="shared" si="4"/>
        <v>6</v>
      </c>
      <c r="B7" s="3">
        <v>700</v>
      </c>
      <c r="C7" s="3">
        <v>111.202</v>
      </c>
      <c r="D7" s="3">
        <v>2.649</v>
      </c>
      <c r="E7" s="3">
        <v>0.36371999999999999</v>
      </c>
      <c r="F7" s="3">
        <v>7.3899999999999999E-3</v>
      </c>
      <c r="G7" s="3">
        <v>5.0499000000000001</v>
      </c>
      <c r="H7" s="3">
        <v>1.4800000000000001E-2</v>
      </c>
      <c r="I7" s="3">
        <v>315.39999999999998</v>
      </c>
      <c r="J7" s="3">
        <v>12.3</v>
      </c>
      <c r="K7" s="3">
        <v>10.66</v>
      </c>
      <c r="L7" s="17">
        <f>SUM(K2:K7)</f>
        <v>83.199999999999989</v>
      </c>
      <c r="M7" s="3">
        <v>6.31</v>
      </c>
      <c r="N7" s="3">
        <v>13.69</v>
      </c>
      <c r="O7" s="3">
        <v>6.67</v>
      </c>
      <c r="Q7" s="9">
        <f t="shared" si="1"/>
        <v>8.9926440171939348E-3</v>
      </c>
      <c r="R7" s="7">
        <f t="shared" si="2"/>
        <v>2.1421839536651081E-4</v>
      </c>
      <c r="S7" s="15">
        <f t="shared" si="3"/>
        <v>3.1705770450221942E-3</v>
      </c>
      <c r="T7" s="15">
        <f t="shared" si="0"/>
        <v>1.2364647322058654E-4</v>
      </c>
    </row>
    <row r="8" spans="1:38" x14ac:dyDescent="0.25">
      <c r="A8">
        <f t="shared" si="4"/>
        <v>7</v>
      </c>
      <c r="B8" s="3">
        <v>750</v>
      </c>
      <c r="C8" s="3">
        <v>197.959</v>
      </c>
      <c r="D8" s="3">
        <v>5.3339999999999996</v>
      </c>
      <c r="E8" s="3">
        <v>0.63253000000000004</v>
      </c>
      <c r="F8" s="3">
        <v>1.6809999999999999E-2</v>
      </c>
      <c r="G8" s="3">
        <v>7.5307000000000004</v>
      </c>
      <c r="H8" s="3">
        <v>7.6700000000000004E-2</v>
      </c>
      <c r="I8" s="3">
        <v>321.39999999999998</v>
      </c>
      <c r="J8" s="3">
        <v>40.9</v>
      </c>
      <c r="K8" s="3">
        <v>6.07</v>
      </c>
      <c r="L8" s="17">
        <f>SUM(K2:K8)</f>
        <v>89.269999999999982</v>
      </c>
      <c r="M8" s="3">
        <v>8.07</v>
      </c>
      <c r="N8" s="3">
        <v>34.5</v>
      </c>
      <c r="O8" s="3">
        <v>15.7</v>
      </c>
      <c r="Q8" s="9">
        <f t="shared" si="1"/>
        <v>5.0515510787587327E-3</v>
      </c>
      <c r="R8" s="7">
        <f t="shared" si="2"/>
        <v>1.3611390971917961E-4</v>
      </c>
      <c r="S8" s="15">
        <f t="shared" si="3"/>
        <v>3.1113876789047919E-3</v>
      </c>
      <c r="T8" s="15">
        <f t="shared" si="0"/>
        <v>3.9594199149721844E-4</v>
      </c>
    </row>
    <row r="9" spans="1:38" ht="18.75" customHeight="1" x14ac:dyDescent="0.25">
      <c r="A9">
        <f t="shared" si="4"/>
        <v>8</v>
      </c>
      <c r="B9" s="3">
        <v>800</v>
      </c>
      <c r="C9" s="3">
        <v>274.29000000000002</v>
      </c>
      <c r="D9" s="3">
        <v>6.3630000000000004</v>
      </c>
      <c r="E9" s="3">
        <v>0.85445000000000004</v>
      </c>
      <c r="F9" s="3">
        <v>1.925E-2</v>
      </c>
      <c r="G9" s="3">
        <v>11.366</v>
      </c>
      <c r="H9" s="3">
        <v>0.15920000000000001</v>
      </c>
      <c r="I9" s="3">
        <v>330.8</v>
      </c>
      <c r="J9" s="3">
        <v>14.9</v>
      </c>
      <c r="K9" s="3">
        <v>2.4900000000000002</v>
      </c>
      <c r="L9" s="17">
        <f>SUM(K2:K9)</f>
        <v>91.759999999999977</v>
      </c>
      <c r="M9" s="3">
        <v>10.67</v>
      </c>
      <c r="N9" s="3">
        <v>76</v>
      </c>
      <c r="O9" s="3">
        <v>23.3</v>
      </c>
      <c r="Q9" s="9">
        <f t="shared" si="1"/>
        <v>3.6457763680775817E-3</v>
      </c>
      <c r="R9" s="7">
        <f t="shared" si="2"/>
        <v>8.4574993729547753E-5</v>
      </c>
      <c r="S9" s="15">
        <f t="shared" si="3"/>
        <v>3.0229746070133011E-3</v>
      </c>
      <c r="T9" s="15">
        <f t="shared" si="0"/>
        <v>1.361617945722436E-4</v>
      </c>
    </row>
    <row r="10" spans="1:38" x14ac:dyDescent="0.25">
      <c r="A10">
        <f t="shared" si="4"/>
        <v>9</v>
      </c>
      <c r="B10" s="3">
        <v>900</v>
      </c>
      <c r="C10" s="3">
        <v>70.700999999999993</v>
      </c>
      <c r="D10" s="3">
        <v>0.41299999999999998</v>
      </c>
      <c r="E10" s="3">
        <v>0.20593</v>
      </c>
      <c r="F10" s="3">
        <v>3.2699999999999999E-3</v>
      </c>
      <c r="G10" s="3">
        <v>5.5587</v>
      </c>
      <c r="H10" s="3">
        <v>0.1216</v>
      </c>
      <c r="I10" s="3">
        <v>365.1</v>
      </c>
      <c r="J10" s="3">
        <v>7.4</v>
      </c>
      <c r="K10" s="3">
        <v>1.45</v>
      </c>
      <c r="L10" s="17">
        <f>SUM(K2:K10)</f>
        <v>93.20999999999998</v>
      </c>
      <c r="M10" s="3">
        <v>19.07</v>
      </c>
      <c r="N10" s="3">
        <v>26.76</v>
      </c>
      <c r="O10" s="3">
        <v>2.2799999999999998</v>
      </c>
      <c r="Q10" s="9">
        <f t="shared" si="1"/>
        <v>1.4144071512425568E-2</v>
      </c>
      <c r="R10" s="7">
        <f t="shared" si="2"/>
        <v>8.2622615445775312E-5</v>
      </c>
      <c r="S10" s="15">
        <f t="shared" si="3"/>
        <v>2.7389756231169541E-3</v>
      </c>
      <c r="T10" s="15">
        <f t="shared" si="0"/>
        <v>5.5514707233813916E-5</v>
      </c>
    </row>
    <row r="11" spans="1:38" ht="25.5" customHeight="1" x14ac:dyDescent="0.25">
      <c r="A11">
        <f t="shared" si="4"/>
        <v>10</v>
      </c>
      <c r="B11" s="3">
        <v>950</v>
      </c>
      <c r="C11" s="3">
        <v>223.97399999999999</v>
      </c>
      <c r="D11" s="3">
        <v>4.1459999999999999</v>
      </c>
      <c r="E11" s="3">
        <v>0.61731000000000003</v>
      </c>
      <c r="F11" s="3">
        <v>1.1639999999999999E-2</v>
      </c>
      <c r="G11" s="3">
        <v>12.4244</v>
      </c>
      <c r="H11" s="3">
        <v>0.1321</v>
      </c>
      <c r="I11" s="3">
        <v>379.8</v>
      </c>
      <c r="J11" s="3">
        <v>15.6</v>
      </c>
      <c r="K11" s="3">
        <v>1.25</v>
      </c>
      <c r="L11" s="17">
        <f>SUM(K2:K11)</f>
        <v>94.45999999999998</v>
      </c>
      <c r="M11" s="3">
        <v>22.2</v>
      </c>
      <c r="N11" s="3">
        <v>135.19999999999999</v>
      </c>
      <c r="O11" s="3">
        <v>15.3</v>
      </c>
      <c r="Q11" s="9">
        <f t="shared" si="1"/>
        <v>4.4648039504585355E-3</v>
      </c>
      <c r="R11" s="7">
        <f t="shared" si="2"/>
        <v>8.2648330514260992E-5</v>
      </c>
      <c r="S11" s="15">
        <f t="shared" si="3"/>
        <v>2.6329647182727752E-3</v>
      </c>
      <c r="T11" s="15">
        <f t="shared" si="0"/>
        <v>1.0814705003964005E-4</v>
      </c>
    </row>
    <row r="12" spans="1:38" x14ac:dyDescent="0.25">
      <c r="A12">
        <f t="shared" si="4"/>
        <v>11</v>
      </c>
      <c r="B12" s="3">
        <v>1000</v>
      </c>
      <c r="C12" s="3">
        <v>444.291</v>
      </c>
      <c r="D12" s="3">
        <v>10.505000000000001</v>
      </c>
      <c r="E12" s="3">
        <v>1.2795399999999999</v>
      </c>
      <c r="F12" s="3">
        <v>3.1629999999999998E-2</v>
      </c>
      <c r="G12" s="3">
        <v>14.124599999999999</v>
      </c>
      <c r="H12" s="3">
        <v>0.25059999999999999</v>
      </c>
      <c r="I12" s="3">
        <v>356</v>
      </c>
      <c r="J12" s="3">
        <v>19.7</v>
      </c>
      <c r="K12" s="3">
        <v>1.24</v>
      </c>
      <c r="L12" s="17">
        <f>SUM(K2:K12)</f>
        <v>95.699999999999974</v>
      </c>
      <c r="M12" s="3">
        <v>16.989999999999998</v>
      </c>
      <c r="N12" s="3">
        <v>222.8</v>
      </c>
      <c r="O12" s="3">
        <v>47.5</v>
      </c>
      <c r="Q12" s="9">
        <f t="shared" si="1"/>
        <v>2.250777080787142E-3</v>
      </c>
      <c r="R12" s="7">
        <f t="shared" si="2"/>
        <v>5.3218303395002214E-5</v>
      </c>
      <c r="S12" s="15">
        <f t="shared" si="3"/>
        <v>2.8089887640449437E-3</v>
      </c>
      <c r="T12" s="15">
        <f t="shared" si="0"/>
        <v>1.5544123216765558E-4</v>
      </c>
    </row>
    <row r="13" spans="1:38" x14ac:dyDescent="0.25">
      <c r="A13">
        <f t="shared" si="4"/>
        <v>12</v>
      </c>
      <c r="B13" s="3">
        <v>1050</v>
      </c>
      <c r="C13" s="3">
        <v>618.55499999999995</v>
      </c>
      <c r="D13" s="3">
        <v>16.989999999999998</v>
      </c>
      <c r="E13" s="3">
        <v>1.84162</v>
      </c>
      <c r="F13" s="3">
        <v>5.0540000000000002E-2</v>
      </c>
      <c r="G13" s="3">
        <v>11.4892</v>
      </c>
      <c r="H13" s="3">
        <v>0.17519999999999999</v>
      </c>
      <c r="I13" s="3">
        <v>340.6</v>
      </c>
      <c r="J13" s="3">
        <v>22</v>
      </c>
      <c r="K13" s="3">
        <v>1.1399999999999999</v>
      </c>
      <c r="L13" s="17">
        <f>SUM(K2:K13)</f>
        <v>96.839999999999975</v>
      </c>
      <c r="M13" s="3">
        <v>13.24</v>
      </c>
      <c r="N13" s="3">
        <v>206.6</v>
      </c>
      <c r="O13" s="3">
        <v>57.4</v>
      </c>
      <c r="Q13" s="9">
        <f t="shared" si="1"/>
        <v>1.6166711125122262E-3</v>
      </c>
      <c r="R13" s="7">
        <f t="shared" si="2"/>
        <v>4.4405497007675506E-5</v>
      </c>
      <c r="S13" s="15">
        <f t="shared" si="3"/>
        <v>2.935995302407516E-3</v>
      </c>
      <c r="T13" s="15">
        <f t="shared" si="0"/>
        <v>1.8964150514669801E-4</v>
      </c>
    </row>
    <row r="14" spans="1:38" x14ac:dyDescent="0.25">
      <c r="A14">
        <f t="shared" si="4"/>
        <v>13</v>
      </c>
      <c r="B14" s="3">
        <v>1100</v>
      </c>
      <c r="C14" s="3">
        <v>2028.38</v>
      </c>
      <c r="D14" s="3">
        <v>48.31</v>
      </c>
      <c r="E14" s="3">
        <v>6.1294399999999998</v>
      </c>
      <c r="F14" s="3">
        <v>0.14548</v>
      </c>
      <c r="G14" s="3">
        <v>15.928900000000001</v>
      </c>
      <c r="H14" s="3">
        <v>0.2661</v>
      </c>
      <c r="I14" s="3">
        <v>332.8</v>
      </c>
      <c r="J14" s="3">
        <v>17.7</v>
      </c>
      <c r="K14" s="3">
        <v>0.98</v>
      </c>
      <c r="L14" s="17">
        <f>SUM(K2:K14)</f>
        <v>97.819999999999979</v>
      </c>
      <c r="M14" s="3">
        <v>11.22</v>
      </c>
      <c r="N14" s="3">
        <v>671.3</v>
      </c>
      <c r="O14" s="3">
        <v>208.8</v>
      </c>
      <c r="Q14" s="9">
        <f t="shared" si="1"/>
        <v>4.9300426941697312E-4</v>
      </c>
      <c r="R14" s="7">
        <f t="shared" si="2"/>
        <v>1.1741900558837087E-5</v>
      </c>
      <c r="S14" s="15">
        <f t="shared" si="3"/>
        <v>3.004807692307692E-3</v>
      </c>
      <c r="T14" s="15">
        <f t="shared" si="0"/>
        <v>1.5981098603920117E-4</v>
      </c>
    </row>
    <row r="15" spans="1:38" x14ac:dyDescent="0.25">
      <c r="A15">
        <f t="shared" si="4"/>
        <v>14</v>
      </c>
      <c r="B15" s="3">
        <v>1200</v>
      </c>
      <c r="C15" s="3">
        <v>2511.91</v>
      </c>
      <c r="D15" s="3">
        <v>66.944000000000003</v>
      </c>
      <c r="E15" s="3">
        <v>7.7527400000000002</v>
      </c>
      <c r="F15" s="3">
        <v>0.20726</v>
      </c>
      <c r="G15" s="3">
        <v>16.133099999999999</v>
      </c>
      <c r="H15" s="3">
        <v>0.30659999999999998</v>
      </c>
      <c r="I15" s="3">
        <v>325.5</v>
      </c>
      <c r="J15" s="3">
        <v>19.899999999999999</v>
      </c>
      <c r="K15" s="3">
        <v>1.03</v>
      </c>
      <c r="L15" s="17">
        <f>SUM(K2:K15)</f>
        <v>98.84999999999998</v>
      </c>
      <c r="M15" s="3">
        <v>9.2200000000000006</v>
      </c>
      <c r="N15" s="3">
        <v>689.9</v>
      </c>
      <c r="O15" s="3">
        <v>299.89999999999998</v>
      </c>
      <c r="Q15" s="9">
        <f t="shared" si="1"/>
        <v>3.9810343523454265E-4</v>
      </c>
      <c r="R15" s="7">
        <f t="shared" si="2"/>
        <v>1.0609709889423278E-5</v>
      </c>
      <c r="S15" s="15">
        <f t="shared" si="3"/>
        <v>3.0721966205837174E-3</v>
      </c>
      <c r="T15" s="15">
        <f t="shared" si="0"/>
        <v>1.8782400230296764E-4</v>
      </c>
    </row>
    <row r="16" spans="1:38" x14ac:dyDescent="0.25">
      <c r="A16">
        <f t="shared" si="4"/>
        <v>15</v>
      </c>
      <c r="B16" s="3">
        <v>1350</v>
      </c>
      <c r="C16" s="3">
        <v>2196.63</v>
      </c>
      <c r="D16" s="3">
        <v>57.957999999999998</v>
      </c>
      <c r="E16" s="3">
        <v>6.7483500000000003</v>
      </c>
      <c r="F16" s="3">
        <v>0.17752000000000001</v>
      </c>
      <c r="G16" s="3">
        <v>15.4114</v>
      </c>
      <c r="H16" s="3">
        <v>0.25319999999999998</v>
      </c>
      <c r="I16" s="3">
        <v>327.2</v>
      </c>
      <c r="J16" s="3">
        <v>20.100000000000001</v>
      </c>
      <c r="K16" s="3">
        <v>1.1499999999999999</v>
      </c>
      <c r="L16" s="17">
        <f>SUM(K2:K16)</f>
        <v>99.999999999999986</v>
      </c>
      <c r="M16" s="3">
        <v>9.68</v>
      </c>
      <c r="N16" s="3">
        <v>613.70000000000005</v>
      </c>
      <c r="O16" s="3">
        <v>233.6</v>
      </c>
      <c r="Q16" s="9">
        <f t="shared" ref="Q16:Q18" si="5">1/C16</f>
        <v>4.5524280374937973E-4</v>
      </c>
      <c r="R16" s="7">
        <f t="shared" ref="R16:R18" si="6">(D16/C16)*Q16</f>
        <v>1.2011564268769228E-5</v>
      </c>
      <c r="S16" s="15">
        <f t="shared" ref="S16:S18" si="7">1/I16</f>
        <v>3.0562347188264061E-3</v>
      </c>
      <c r="T16" s="15">
        <f t="shared" ref="T16:T18" si="8">(J16/I16)*S16</f>
        <v>1.8774547019685442E-4</v>
      </c>
    </row>
    <row r="17" spans="1:20" x14ac:dyDescent="0.25">
      <c r="B17" s="3"/>
      <c r="C17" s="3"/>
      <c r="D17" s="3"/>
      <c r="E17" s="3"/>
      <c r="F17" s="3"/>
      <c r="G17" s="3"/>
      <c r="H17" s="3"/>
      <c r="I17" s="3"/>
      <c r="K17" s="3"/>
      <c r="L17" s="3"/>
      <c r="M17" s="3"/>
      <c r="N17" s="3"/>
      <c r="O17" s="3"/>
      <c r="Q17" s="9"/>
      <c r="R17" s="7"/>
      <c r="S17" s="15"/>
      <c r="T17" s="15"/>
    </row>
    <row r="18" spans="1:20" x14ac:dyDescent="0.25">
      <c r="B18" s="3" t="s">
        <v>9</v>
      </c>
      <c r="C18" s="3">
        <v>213.566</v>
      </c>
      <c r="D18" s="3">
        <v>2.0219999999999998</v>
      </c>
      <c r="E18" s="3">
        <v>0.66224000000000005</v>
      </c>
      <c r="F18" s="3">
        <v>6.2100000000000002E-3</v>
      </c>
      <c r="G18" s="3">
        <v>6.2539999999999996</v>
      </c>
      <c r="H18" s="3">
        <v>1.46E-2</v>
      </c>
      <c r="I18" s="3">
        <v>329.4</v>
      </c>
      <c r="J18" s="3">
        <v>5.4</v>
      </c>
      <c r="K18" s="3">
        <v>100</v>
      </c>
      <c r="L18" s="3"/>
      <c r="M18" s="3">
        <v>10.28</v>
      </c>
      <c r="N18" s="3">
        <v>44.71</v>
      </c>
      <c r="O18" s="3">
        <v>5.51</v>
      </c>
      <c r="Q18" s="9">
        <f t="shared" si="5"/>
        <v>4.6823932648455274E-3</v>
      </c>
      <c r="R18" s="7">
        <f t="shared" si="6"/>
        <v>4.4331959120448271E-5</v>
      </c>
      <c r="S18" s="15">
        <f t="shared" si="7"/>
        <v>3.0358227079538558E-3</v>
      </c>
      <c r="T18" s="15">
        <f t="shared" si="8"/>
        <v>4.976758537629272E-5</v>
      </c>
    </row>
    <row r="19" spans="1:20" x14ac:dyDescent="0.25">
      <c r="C19" s="3"/>
      <c r="E19" s="3"/>
      <c r="G19" s="3"/>
      <c r="I19" s="3"/>
      <c r="K19" s="3"/>
      <c r="L19" s="3"/>
      <c r="M19" s="3"/>
      <c r="N19" s="3"/>
    </row>
    <row r="20" spans="1:20" x14ac:dyDescent="0.25">
      <c r="A20" s="7" t="s">
        <v>18</v>
      </c>
      <c r="B20" s="7" t="s">
        <v>4</v>
      </c>
      <c r="C20" s="7" t="s">
        <v>2</v>
      </c>
      <c r="D20" s="7"/>
      <c r="E20" s="7" t="s">
        <v>18</v>
      </c>
      <c r="F20" s="7" t="s">
        <v>4</v>
      </c>
    </row>
    <row r="21" spans="1:20" x14ac:dyDescent="0.25">
      <c r="A21" s="12">
        <v>2.64</v>
      </c>
      <c r="B21" s="3">
        <v>24.5</v>
      </c>
      <c r="C21" s="3">
        <v>14.9</v>
      </c>
      <c r="D21" s="7"/>
      <c r="E21" s="6">
        <f>0</f>
        <v>0</v>
      </c>
      <c r="F21" s="14">
        <f>B21+C21</f>
        <v>39.4</v>
      </c>
    </row>
    <row r="22" spans="1:20" x14ac:dyDescent="0.25">
      <c r="A22" s="13">
        <v>14.9</v>
      </c>
      <c r="B22" s="3">
        <v>25.8</v>
      </c>
      <c r="C22" s="3">
        <v>12.9</v>
      </c>
      <c r="D22" s="7"/>
      <c r="E22" s="14">
        <f>A21</f>
        <v>2.64</v>
      </c>
      <c r="F22" s="14">
        <f>B21+C21</f>
        <v>39.4</v>
      </c>
    </row>
    <row r="23" spans="1:20" x14ac:dyDescent="0.25">
      <c r="A23" s="13">
        <v>35.35</v>
      </c>
      <c r="B23" s="3">
        <v>4.96</v>
      </c>
      <c r="C23" s="3">
        <v>1.32</v>
      </c>
      <c r="D23" s="7"/>
      <c r="E23" s="14">
        <f>A21</f>
        <v>2.64</v>
      </c>
      <c r="F23" s="14">
        <f>B22+C22</f>
        <v>38.700000000000003</v>
      </c>
    </row>
    <row r="24" spans="1:20" x14ac:dyDescent="0.25">
      <c r="A24" s="13">
        <v>62.47</v>
      </c>
      <c r="B24" s="3">
        <v>6.44</v>
      </c>
      <c r="C24" s="3">
        <v>0.21</v>
      </c>
      <c r="D24" s="6"/>
      <c r="E24" s="14">
        <f>A22</f>
        <v>14.9</v>
      </c>
      <c r="F24" s="14">
        <f>B22+C22</f>
        <v>38.700000000000003</v>
      </c>
    </row>
    <row r="25" spans="1:20" x14ac:dyDescent="0.25">
      <c r="A25" s="13">
        <v>72.539999999999992</v>
      </c>
      <c r="B25" s="3">
        <v>4.8</v>
      </c>
      <c r="C25" s="3">
        <v>0.99</v>
      </c>
      <c r="D25" s="7"/>
      <c r="E25" s="14">
        <f>A22</f>
        <v>14.9</v>
      </c>
      <c r="F25" s="14">
        <f>B23+C23</f>
        <v>6.28</v>
      </c>
    </row>
    <row r="26" spans="1:20" x14ac:dyDescent="0.25">
      <c r="A26" s="13">
        <v>83.199999999999989</v>
      </c>
      <c r="B26" s="3">
        <v>13.69</v>
      </c>
      <c r="C26" s="3">
        <v>6.67</v>
      </c>
      <c r="D26" s="7"/>
      <c r="E26" s="14">
        <f>A23</f>
        <v>35.35</v>
      </c>
      <c r="F26" s="14">
        <f>B23+C23</f>
        <v>6.28</v>
      </c>
    </row>
    <row r="27" spans="1:20" x14ac:dyDescent="0.25">
      <c r="A27" s="13">
        <v>89.269999999999982</v>
      </c>
      <c r="B27" s="3">
        <v>34.5</v>
      </c>
      <c r="C27" s="3">
        <v>15.7</v>
      </c>
      <c r="D27" s="7"/>
      <c r="E27" s="14">
        <f>A23</f>
        <v>35.35</v>
      </c>
      <c r="F27" s="14">
        <f>B24+C24</f>
        <v>6.65</v>
      </c>
    </row>
    <row r="28" spans="1:20" x14ac:dyDescent="0.25">
      <c r="A28" s="13">
        <v>91.759999999999977</v>
      </c>
      <c r="B28" s="3">
        <v>76</v>
      </c>
      <c r="C28" s="3">
        <v>23.3</v>
      </c>
      <c r="D28" s="7"/>
      <c r="E28" s="14">
        <f>A24</f>
        <v>62.47</v>
      </c>
      <c r="F28" s="14">
        <f>B24+C24</f>
        <v>6.65</v>
      </c>
    </row>
    <row r="29" spans="1:20" x14ac:dyDescent="0.25">
      <c r="A29" s="13">
        <v>93.20999999999998</v>
      </c>
      <c r="B29" s="3">
        <v>26.76</v>
      </c>
      <c r="C29" s="3">
        <v>2.2799999999999998</v>
      </c>
      <c r="D29" s="7"/>
      <c r="E29" s="14">
        <f>A24</f>
        <v>62.47</v>
      </c>
      <c r="F29" s="14">
        <f>B25+C25</f>
        <v>5.79</v>
      </c>
    </row>
    <row r="30" spans="1:20" x14ac:dyDescent="0.25">
      <c r="A30" s="13">
        <v>94.45999999999998</v>
      </c>
      <c r="B30" s="3">
        <v>135.19999999999999</v>
      </c>
      <c r="C30" s="3">
        <v>15.3</v>
      </c>
      <c r="D30" s="7"/>
      <c r="E30" s="14">
        <f>A25</f>
        <v>72.539999999999992</v>
      </c>
      <c r="F30" s="14">
        <f>B25+C25</f>
        <v>5.79</v>
      </c>
    </row>
    <row r="31" spans="1:20" x14ac:dyDescent="0.25">
      <c r="A31" s="13">
        <v>95.699999999999974</v>
      </c>
      <c r="B31" s="3">
        <v>222.8</v>
      </c>
      <c r="C31" s="3">
        <v>47.5</v>
      </c>
      <c r="D31" s="7"/>
      <c r="E31" s="14">
        <f>A25</f>
        <v>72.539999999999992</v>
      </c>
      <c r="F31" s="14">
        <f>B26+C26</f>
        <v>20.36</v>
      </c>
    </row>
    <row r="32" spans="1:20" x14ac:dyDescent="0.25">
      <c r="A32" s="13">
        <v>96.839999999999975</v>
      </c>
      <c r="B32" s="3">
        <v>206.6</v>
      </c>
      <c r="C32" s="3">
        <v>57.4</v>
      </c>
      <c r="D32" s="7"/>
      <c r="E32" s="14">
        <f>A26</f>
        <v>83.199999999999989</v>
      </c>
      <c r="F32" s="14">
        <f>B26+C26</f>
        <v>20.36</v>
      </c>
    </row>
    <row r="33" spans="1:6" x14ac:dyDescent="0.25">
      <c r="A33" s="13">
        <v>97.819999999999979</v>
      </c>
      <c r="B33" s="3">
        <v>671.3</v>
      </c>
      <c r="C33" s="3">
        <v>208.8</v>
      </c>
      <c r="D33" s="7"/>
      <c r="E33" s="14">
        <f>A26</f>
        <v>83.199999999999989</v>
      </c>
      <c r="F33" s="14">
        <f>B27+C27</f>
        <v>50.2</v>
      </c>
    </row>
    <row r="34" spans="1:6" x14ac:dyDescent="0.25">
      <c r="A34" s="13">
        <v>98.84999999999998</v>
      </c>
      <c r="B34" s="3">
        <v>689.9</v>
      </c>
      <c r="C34" s="3">
        <v>299.89999999999998</v>
      </c>
      <c r="D34" s="7"/>
      <c r="E34" s="14">
        <f>A27</f>
        <v>89.269999999999982</v>
      </c>
      <c r="F34" s="14">
        <f>B27+C27</f>
        <v>50.2</v>
      </c>
    </row>
    <row r="35" spans="1:6" x14ac:dyDescent="0.25">
      <c r="A35" s="13">
        <v>99.999999999999986</v>
      </c>
      <c r="B35" s="3">
        <v>613.70000000000005</v>
      </c>
      <c r="C35" s="3">
        <v>233.6</v>
      </c>
      <c r="D35" s="7"/>
      <c r="E35" s="14">
        <f>A27</f>
        <v>89.269999999999982</v>
      </c>
      <c r="F35" s="14">
        <f>B28+C28</f>
        <v>99.3</v>
      </c>
    </row>
    <row r="36" spans="1:6" x14ac:dyDescent="0.25">
      <c r="A36" s="13"/>
      <c r="B36" s="13"/>
      <c r="C36" s="13"/>
      <c r="D36" s="7"/>
      <c r="E36" s="14">
        <f>A28</f>
        <v>91.759999999999977</v>
      </c>
      <c r="F36" s="14">
        <f>B28+C28</f>
        <v>99.3</v>
      </c>
    </row>
    <row r="37" spans="1:6" x14ac:dyDescent="0.25">
      <c r="A37" s="13"/>
      <c r="B37" s="13"/>
      <c r="C37" s="13"/>
      <c r="D37" s="7"/>
      <c r="E37" s="14">
        <f>A28</f>
        <v>91.759999999999977</v>
      </c>
      <c r="F37" s="14">
        <f>B29+C29</f>
        <v>29.040000000000003</v>
      </c>
    </row>
    <row r="38" spans="1:6" x14ac:dyDescent="0.25">
      <c r="A38" s="13"/>
      <c r="B38" s="13"/>
      <c r="C38" s="13"/>
      <c r="D38" s="7"/>
      <c r="E38" s="14">
        <f>A29</f>
        <v>93.20999999999998</v>
      </c>
      <c r="F38" s="14">
        <f>B29+C29</f>
        <v>29.040000000000003</v>
      </c>
    </row>
    <row r="39" spans="1:6" x14ac:dyDescent="0.25">
      <c r="A39" s="13"/>
      <c r="B39" s="13"/>
      <c r="C39" s="13"/>
      <c r="D39" s="7"/>
      <c r="E39" s="14">
        <f>A29</f>
        <v>93.20999999999998</v>
      </c>
      <c r="F39" s="14">
        <f>B30+C30</f>
        <v>150.5</v>
      </c>
    </row>
    <row r="40" spans="1:6" x14ac:dyDescent="0.25">
      <c r="A40" s="13"/>
      <c r="B40" s="13"/>
      <c r="C40" s="13"/>
      <c r="D40" s="7"/>
      <c r="E40" s="14">
        <f>A30</f>
        <v>94.45999999999998</v>
      </c>
      <c r="F40" s="14">
        <f>B30+C30</f>
        <v>150.5</v>
      </c>
    </row>
    <row r="41" spans="1:6" x14ac:dyDescent="0.25">
      <c r="A41" s="13"/>
      <c r="B41" s="13"/>
      <c r="C41" s="13"/>
      <c r="D41" s="7"/>
      <c r="E41" s="14">
        <f>A30</f>
        <v>94.45999999999998</v>
      </c>
      <c r="F41" s="14">
        <f>B31+C31</f>
        <v>270.3</v>
      </c>
    </row>
    <row r="42" spans="1:6" x14ac:dyDescent="0.25">
      <c r="A42" s="13">
        <v>100</v>
      </c>
      <c r="B42" s="13">
        <v>53.75</v>
      </c>
      <c r="C42" s="13">
        <v>1.42</v>
      </c>
      <c r="D42" s="7"/>
      <c r="E42" s="14">
        <f>A31</f>
        <v>95.699999999999974</v>
      </c>
      <c r="F42" s="14">
        <f>B31+C31</f>
        <v>270.3</v>
      </c>
    </row>
    <row r="43" spans="1:6" x14ac:dyDescent="0.25">
      <c r="A43" s="7"/>
      <c r="B43" s="7"/>
      <c r="C43" s="7"/>
      <c r="D43" s="7"/>
      <c r="E43" s="14">
        <f>A31</f>
        <v>95.699999999999974</v>
      </c>
      <c r="F43" s="14">
        <f>B32+C32</f>
        <v>264</v>
      </c>
    </row>
    <row r="44" spans="1:6" x14ac:dyDescent="0.25">
      <c r="A44" s="7"/>
      <c r="B44" s="7"/>
      <c r="C44" s="7"/>
      <c r="D44" s="7"/>
      <c r="E44" s="14">
        <f>A32</f>
        <v>96.839999999999975</v>
      </c>
      <c r="F44" s="14">
        <f>C32+B32</f>
        <v>264</v>
      </c>
    </row>
    <row r="45" spans="1:6" x14ac:dyDescent="0.25">
      <c r="A45" s="7"/>
      <c r="B45" s="7"/>
      <c r="C45" s="7"/>
      <c r="D45" s="7"/>
      <c r="E45" s="14">
        <f>A32</f>
        <v>96.839999999999975</v>
      </c>
      <c r="F45" s="14">
        <f>B33+C33</f>
        <v>880.09999999999991</v>
      </c>
    </row>
    <row r="46" spans="1:6" x14ac:dyDescent="0.25">
      <c r="A46" s="7"/>
      <c r="B46" s="7"/>
      <c r="C46" s="7"/>
      <c r="D46" s="7"/>
      <c r="E46" s="14">
        <f>A33</f>
        <v>97.819999999999979</v>
      </c>
      <c r="F46" s="14">
        <f>B33+C33</f>
        <v>880.09999999999991</v>
      </c>
    </row>
    <row r="47" spans="1:6" x14ac:dyDescent="0.25">
      <c r="A47" s="7"/>
      <c r="B47" s="7"/>
      <c r="C47" s="7"/>
      <c r="D47" s="7"/>
      <c r="E47" s="14">
        <f>A33</f>
        <v>97.819999999999979</v>
      </c>
      <c r="F47" s="14">
        <f>B34+C34</f>
        <v>989.8</v>
      </c>
    </row>
    <row r="48" spans="1:6" x14ac:dyDescent="0.25">
      <c r="A48" s="7"/>
      <c r="B48" s="7"/>
      <c r="C48" s="7"/>
      <c r="D48" s="7"/>
      <c r="E48" s="14">
        <f>A34</f>
        <v>98.84999999999998</v>
      </c>
      <c r="F48" s="14">
        <f>B34+C34</f>
        <v>989.8</v>
      </c>
    </row>
    <row r="49" spans="1:6" x14ac:dyDescent="0.25">
      <c r="A49" s="7"/>
      <c r="B49" s="7"/>
      <c r="C49" s="7"/>
      <c r="D49" s="7"/>
      <c r="E49" s="14">
        <f>A34</f>
        <v>98.84999999999998</v>
      </c>
      <c r="F49" s="14">
        <f>B35+C35</f>
        <v>847.30000000000007</v>
      </c>
    </row>
    <row r="50" spans="1:6" x14ac:dyDescent="0.25">
      <c r="A50" s="7"/>
      <c r="B50" s="7"/>
      <c r="C50" s="7"/>
      <c r="D50" s="7"/>
      <c r="E50" s="14">
        <f>A35</f>
        <v>99.999999999999986</v>
      </c>
      <c r="F50" s="14">
        <f>B35+C35</f>
        <v>847.30000000000007</v>
      </c>
    </row>
    <row r="51" spans="1:6" x14ac:dyDescent="0.25">
      <c r="A51" s="7"/>
      <c r="B51" s="7"/>
      <c r="C51" s="7"/>
      <c r="D51" s="7"/>
      <c r="E51">
        <v>99.999999999999986</v>
      </c>
      <c r="F51">
        <v>380.1</v>
      </c>
    </row>
    <row r="52" spans="1:6" x14ac:dyDescent="0.25">
      <c r="A52" s="7"/>
      <c r="B52" s="7"/>
      <c r="C52" s="7"/>
      <c r="D52" s="7"/>
      <c r="E52">
        <v>98.84999999999998</v>
      </c>
      <c r="F52">
        <v>380.1</v>
      </c>
    </row>
    <row r="53" spans="1:6" x14ac:dyDescent="0.25">
      <c r="A53" s="7"/>
      <c r="B53" s="7"/>
      <c r="C53" s="7"/>
      <c r="D53" s="7"/>
      <c r="E53">
        <v>98.84999999999998</v>
      </c>
      <c r="F53">
        <v>390</v>
      </c>
    </row>
    <row r="54" spans="1:6" x14ac:dyDescent="0.25">
      <c r="A54" s="7"/>
      <c r="B54" s="7"/>
      <c r="C54" s="7"/>
      <c r="D54" s="7"/>
      <c r="E54">
        <v>97.819999999999979</v>
      </c>
      <c r="F54">
        <v>390</v>
      </c>
    </row>
    <row r="55" spans="1:6" x14ac:dyDescent="0.25">
      <c r="A55" s="7"/>
      <c r="B55" s="7"/>
      <c r="C55" s="7"/>
      <c r="D55" s="7"/>
      <c r="E55">
        <v>97.819999999999979</v>
      </c>
      <c r="F55">
        <v>462.49999999999994</v>
      </c>
    </row>
    <row r="56" spans="1:6" x14ac:dyDescent="0.25">
      <c r="A56" s="7"/>
      <c r="B56" s="7"/>
      <c r="C56" s="7"/>
      <c r="D56" s="7"/>
      <c r="E56">
        <v>96.839999999999975</v>
      </c>
      <c r="F56">
        <v>462.49999999999994</v>
      </c>
    </row>
    <row r="57" spans="1:6" x14ac:dyDescent="0.25">
      <c r="A57" s="7"/>
      <c r="B57" s="7"/>
      <c r="C57" s="7"/>
      <c r="D57" s="7"/>
      <c r="E57">
        <v>96.839999999999975</v>
      </c>
      <c r="F57">
        <v>149.19999999999999</v>
      </c>
    </row>
    <row r="58" spans="1:6" x14ac:dyDescent="0.25">
      <c r="A58" s="7"/>
      <c r="B58" s="7"/>
      <c r="C58" s="7"/>
      <c r="D58" s="7"/>
      <c r="E58">
        <v>95.699999999999974</v>
      </c>
      <c r="F58">
        <v>149.19999999999999</v>
      </c>
    </row>
    <row r="59" spans="1:6" x14ac:dyDescent="0.25">
      <c r="A59" s="7"/>
      <c r="B59" s="7"/>
      <c r="C59" s="7"/>
      <c r="D59" s="7"/>
      <c r="E59">
        <v>95.699999999999974</v>
      </c>
      <c r="F59">
        <v>175.3</v>
      </c>
    </row>
    <row r="60" spans="1:6" x14ac:dyDescent="0.25">
      <c r="A60" s="7"/>
      <c r="B60" s="7"/>
      <c r="C60" s="7"/>
      <c r="D60" s="7"/>
      <c r="E60">
        <v>94.45999999999998</v>
      </c>
      <c r="F60">
        <v>175.3</v>
      </c>
    </row>
    <row r="61" spans="1:6" x14ac:dyDescent="0.25">
      <c r="A61" s="7"/>
      <c r="B61" s="7"/>
      <c r="C61" s="7"/>
      <c r="D61" s="7"/>
      <c r="E61">
        <v>94.45999999999998</v>
      </c>
      <c r="F61">
        <v>119.89999999999999</v>
      </c>
    </row>
    <row r="62" spans="1:6" x14ac:dyDescent="0.25">
      <c r="A62" s="7"/>
      <c r="B62" s="7"/>
      <c r="C62" s="7"/>
      <c r="D62" s="7"/>
      <c r="E62">
        <v>93.20999999999998</v>
      </c>
      <c r="F62">
        <v>119.89999999999999</v>
      </c>
    </row>
    <row r="63" spans="1:6" x14ac:dyDescent="0.25">
      <c r="A63" s="7"/>
      <c r="B63" s="7"/>
      <c r="C63" s="7"/>
      <c r="D63" s="7"/>
      <c r="E63">
        <v>93.20999999999998</v>
      </c>
      <c r="F63">
        <v>24.48</v>
      </c>
    </row>
    <row r="64" spans="1:6" x14ac:dyDescent="0.25">
      <c r="A64" s="7"/>
      <c r="B64" s="7"/>
      <c r="C64" s="7"/>
      <c r="D64" s="7"/>
      <c r="E64">
        <v>91.759999999999977</v>
      </c>
      <c r="F64">
        <v>24.48</v>
      </c>
    </row>
    <row r="65" spans="1:6" x14ac:dyDescent="0.25">
      <c r="A65" s="7"/>
      <c r="B65" s="7"/>
      <c r="C65" s="7"/>
      <c r="D65" s="7"/>
      <c r="E65">
        <v>91.759999999999977</v>
      </c>
      <c r="F65">
        <v>52.7</v>
      </c>
    </row>
    <row r="66" spans="1:6" x14ac:dyDescent="0.25">
      <c r="A66" s="7"/>
      <c r="B66" s="7"/>
      <c r="C66" s="7"/>
      <c r="D66" s="7"/>
      <c r="E66">
        <v>89.269999999999982</v>
      </c>
      <c r="F66">
        <v>52.7</v>
      </c>
    </row>
    <row r="67" spans="1:6" x14ac:dyDescent="0.25">
      <c r="A67" s="7"/>
      <c r="B67" s="7"/>
      <c r="C67" s="7"/>
      <c r="D67" s="7"/>
      <c r="E67">
        <v>89.269999999999982</v>
      </c>
      <c r="F67">
        <v>18.8</v>
      </c>
    </row>
    <row r="68" spans="1:6" x14ac:dyDescent="0.25">
      <c r="A68" s="7"/>
      <c r="B68" s="7"/>
      <c r="C68" s="7"/>
      <c r="D68" s="7"/>
      <c r="E68">
        <v>83.199999999999989</v>
      </c>
      <c r="F68">
        <v>18.8</v>
      </c>
    </row>
    <row r="69" spans="1:6" x14ac:dyDescent="0.25">
      <c r="A69" s="7"/>
      <c r="B69" s="7"/>
      <c r="C69" s="7"/>
      <c r="D69" s="7"/>
      <c r="E69">
        <v>83.199999999999989</v>
      </c>
      <c r="F69">
        <v>7.02</v>
      </c>
    </row>
    <row r="70" spans="1:6" x14ac:dyDescent="0.25">
      <c r="A70" s="7"/>
      <c r="B70" s="7"/>
      <c r="C70" s="7"/>
      <c r="D70" s="7"/>
      <c r="E70">
        <v>72.539999999999992</v>
      </c>
      <c r="F70">
        <v>7.02</v>
      </c>
    </row>
    <row r="71" spans="1:6" x14ac:dyDescent="0.25">
      <c r="A71" s="7"/>
      <c r="B71" s="7"/>
      <c r="C71" s="7"/>
      <c r="D71" s="7"/>
      <c r="E71">
        <v>72.539999999999992</v>
      </c>
      <c r="F71">
        <v>3.8099999999999996</v>
      </c>
    </row>
    <row r="72" spans="1:6" x14ac:dyDescent="0.25">
      <c r="A72" s="7"/>
      <c r="B72" s="7"/>
      <c r="C72" s="7"/>
      <c r="D72" s="7"/>
      <c r="E72">
        <v>35.35</v>
      </c>
      <c r="F72">
        <v>3.8099999999999996</v>
      </c>
    </row>
    <row r="73" spans="1:6" x14ac:dyDescent="0.25">
      <c r="A73" s="7"/>
      <c r="B73" s="7"/>
      <c r="C73" s="7"/>
      <c r="D73" s="7"/>
      <c r="E73">
        <v>35.35</v>
      </c>
      <c r="F73">
        <v>6.23</v>
      </c>
    </row>
    <row r="74" spans="1:6" x14ac:dyDescent="0.25">
      <c r="A74" s="7"/>
      <c r="B74" s="7"/>
      <c r="C74" s="7"/>
      <c r="D74" s="7"/>
      <c r="E74">
        <v>14.9</v>
      </c>
      <c r="F74">
        <v>6.23</v>
      </c>
    </row>
    <row r="75" spans="1:6" x14ac:dyDescent="0.25">
      <c r="A75" s="7"/>
      <c r="B75" s="7"/>
      <c r="C75" s="7"/>
      <c r="D75" s="7"/>
      <c r="E75">
        <v>14.9</v>
      </c>
      <c r="F75">
        <v>3.6399999999999997</v>
      </c>
    </row>
    <row r="76" spans="1:6" x14ac:dyDescent="0.25">
      <c r="A76" s="7"/>
      <c r="B76" s="7"/>
      <c r="C76" s="7"/>
      <c r="D76" s="7"/>
      <c r="E76">
        <v>2.64</v>
      </c>
      <c r="F76">
        <v>3.6399999999999997</v>
      </c>
    </row>
    <row r="77" spans="1:6" x14ac:dyDescent="0.25">
      <c r="A77" s="7"/>
      <c r="B77" s="7"/>
      <c r="C77" s="7"/>
      <c r="D77" s="7"/>
      <c r="E77">
        <v>2.64</v>
      </c>
      <c r="F77">
        <v>12.9</v>
      </c>
    </row>
    <row r="78" spans="1:6" x14ac:dyDescent="0.25">
      <c r="A78" s="7"/>
      <c r="B78" s="7"/>
      <c r="C78" s="7"/>
      <c r="D78" s="7"/>
      <c r="E78">
        <v>0</v>
      </c>
      <c r="F78">
        <v>12.9</v>
      </c>
    </row>
    <row r="79" spans="1:6" x14ac:dyDescent="0.25">
      <c r="A79" s="7"/>
      <c r="B79" s="7"/>
      <c r="C79" s="7"/>
      <c r="D79" s="7"/>
      <c r="E79">
        <v>0</v>
      </c>
      <c r="F79">
        <v>9.6</v>
      </c>
    </row>
    <row r="80" spans="1:6" x14ac:dyDescent="0.25">
      <c r="A80" s="7"/>
      <c r="B80" s="7"/>
      <c r="C80" s="7"/>
      <c r="D80" s="7"/>
      <c r="E80" s="14"/>
      <c r="F80" s="14"/>
    </row>
    <row r="81" spans="1:6" x14ac:dyDescent="0.25">
      <c r="A81" s="7"/>
      <c r="B81" s="7"/>
      <c r="C81" s="7"/>
      <c r="D81" s="7"/>
      <c r="E81" s="14"/>
      <c r="F81" s="14"/>
    </row>
    <row r="82" spans="1:6" x14ac:dyDescent="0.25">
      <c r="A82" s="7"/>
      <c r="B82" s="7"/>
      <c r="C82" s="7"/>
      <c r="D82" s="7"/>
      <c r="E82" s="14"/>
      <c r="F82" s="14"/>
    </row>
    <row r="83" spans="1:6" x14ac:dyDescent="0.25">
      <c r="A83" s="7"/>
      <c r="B83" s="7"/>
      <c r="C83" s="7"/>
      <c r="D83" s="7"/>
      <c r="E83" s="14"/>
      <c r="F83" s="14"/>
    </row>
    <row r="84" spans="1:6" x14ac:dyDescent="0.25">
      <c r="A84" s="7"/>
      <c r="B84" s="7"/>
      <c r="C84" s="7"/>
      <c r="D84" s="7"/>
      <c r="E84" s="14"/>
      <c r="F84" s="14"/>
    </row>
    <row r="85" spans="1:6" x14ac:dyDescent="0.25">
      <c r="A85" s="7"/>
      <c r="B85" s="7"/>
      <c r="C85" s="7"/>
      <c r="D85" s="7"/>
      <c r="E85" s="14"/>
      <c r="F85" s="14"/>
    </row>
    <row r="86" spans="1:6" x14ac:dyDescent="0.25">
      <c r="A86" s="7"/>
      <c r="B86" s="7"/>
      <c r="C86" s="7"/>
      <c r="D86" s="7"/>
      <c r="E86" s="14"/>
      <c r="F86" s="14"/>
    </row>
    <row r="87" spans="1:6" x14ac:dyDescent="0.25">
      <c r="A87" s="7"/>
      <c r="B87" s="7"/>
      <c r="C87" s="7"/>
      <c r="D87" s="7"/>
      <c r="E87" s="14"/>
      <c r="F87" s="14"/>
    </row>
    <row r="88" spans="1:6" x14ac:dyDescent="0.25">
      <c r="A88" s="7"/>
      <c r="B88" s="7"/>
      <c r="C88" s="7"/>
      <c r="D88" s="7"/>
      <c r="E88" s="14"/>
      <c r="F88" s="14"/>
    </row>
    <row r="89" spans="1:6" x14ac:dyDescent="0.25">
      <c r="A89" s="7"/>
      <c r="B89" s="7"/>
      <c r="C89" s="7"/>
      <c r="D89" s="7"/>
      <c r="E89" s="14"/>
      <c r="F89" s="14"/>
    </row>
    <row r="90" spans="1:6" x14ac:dyDescent="0.25">
      <c r="A90" s="7"/>
      <c r="B90" s="7"/>
      <c r="C90" s="7"/>
      <c r="D90" s="7"/>
      <c r="E90" s="14"/>
      <c r="F90" s="14"/>
    </row>
    <row r="91" spans="1:6" x14ac:dyDescent="0.25">
      <c r="A91" s="7"/>
      <c r="B91" s="7"/>
      <c r="C91" s="7"/>
      <c r="D91" s="7"/>
      <c r="E91" s="14"/>
      <c r="F91" s="14"/>
    </row>
    <row r="92" spans="1:6" x14ac:dyDescent="0.25">
      <c r="A92" s="7"/>
      <c r="B92" s="7"/>
      <c r="C92" s="7"/>
      <c r="D92" s="7"/>
      <c r="E92" s="14"/>
      <c r="F92" s="14"/>
    </row>
    <row r="93" spans="1:6" x14ac:dyDescent="0.25">
      <c r="A93" s="7"/>
      <c r="B93" s="7"/>
      <c r="C93" s="7"/>
      <c r="D93" s="7"/>
      <c r="E93" s="14"/>
      <c r="F93" s="14"/>
    </row>
    <row r="94" spans="1:6" x14ac:dyDescent="0.25">
      <c r="A94" s="7"/>
      <c r="B94" s="7"/>
      <c r="C94" s="7"/>
      <c r="D94" s="7"/>
      <c r="E94" s="14"/>
      <c r="F94" s="14"/>
    </row>
    <row r="95" spans="1:6" x14ac:dyDescent="0.25">
      <c r="A95" s="7"/>
      <c r="B95" s="7"/>
      <c r="C95" s="7"/>
      <c r="D95" s="7"/>
      <c r="E95" s="14"/>
      <c r="F95" s="14"/>
    </row>
    <row r="96" spans="1:6" x14ac:dyDescent="0.25">
      <c r="A96" s="7"/>
      <c r="B96" s="7"/>
      <c r="C96" s="7"/>
      <c r="D96" s="7"/>
      <c r="E96" s="14"/>
      <c r="F96" s="14"/>
    </row>
    <row r="97" spans="1:6" x14ac:dyDescent="0.25">
      <c r="A97" s="7"/>
      <c r="B97" s="7"/>
      <c r="C97" s="7"/>
      <c r="D97" s="7"/>
      <c r="E97" s="14"/>
      <c r="F97" s="14"/>
    </row>
    <row r="98" spans="1:6" x14ac:dyDescent="0.25">
      <c r="A98" s="7"/>
      <c r="B98" s="7"/>
      <c r="C98" s="7"/>
      <c r="D98" s="7"/>
      <c r="E98" s="7"/>
      <c r="F98" s="14"/>
    </row>
    <row r="99" spans="1:6" x14ac:dyDescent="0.25">
      <c r="A99" s="7"/>
      <c r="B99" s="7"/>
      <c r="C99" s="7"/>
      <c r="D99" s="7"/>
      <c r="E99" s="7"/>
      <c r="F9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22" workbookViewId="0">
      <selection activeCell="J39" sqref="J39:K42"/>
    </sheetView>
  </sheetViews>
  <sheetFormatPr defaultRowHeight="15" x14ac:dyDescent="0.25"/>
  <cols>
    <col min="1" max="1" width="28.140625" bestFit="1" customWidth="1"/>
    <col min="2" max="3" width="9" bestFit="1" customWidth="1"/>
    <col min="4" max="5" width="12.7109375" bestFit="1" customWidth="1"/>
    <col min="6" max="7" width="9.28515625" bestFit="1" customWidth="1"/>
    <col min="8" max="8" width="8" bestFit="1" customWidth="1"/>
    <col min="9" max="9" width="10" bestFit="1" customWidth="1"/>
    <col min="10" max="10" width="6" bestFit="1" customWidth="1"/>
    <col min="11" max="11" width="9" bestFit="1" customWidth="1"/>
  </cols>
  <sheetData>
    <row r="1" spans="1:11" x14ac:dyDescent="0.25">
      <c r="A1" t="s">
        <v>75</v>
      </c>
      <c r="B1" t="s">
        <v>17</v>
      </c>
      <c r="C1" t="s">
        <v>17</v>
      </c>
      <c r="D1" t="s">
        <v>72</v>
      </c>
      <c r="E1" t="s">
        <v>72</v>
      </c>
      <c r="F1" t="s">
        <v>78</v>
      </c>
      <c r="G1" t="s">
        <v>78</v>
      </c>
      <c r="H1" t="s">
        <v>73</v>
      </c>
      <c r="I1" t="s">
        <v>73</v>
      </c>
      <c r="J1" t="s">
        <v>74</v>
      </c>
      <c r="K1" t="s">
        <v>74</v>
      </c>
    </row>
    <row r="2" spans="1:11" x14ac:dyDescent="0.25">
      <c r="A2" t="s">
        <v>114</v>
      </c>
      <c r="B2" t="s">
        <v>76</v>
      </c>
      <c r="C2" t="s">
        <v>76</v>
      </c>
      <c r="D2" t="s">
        <v>77</v>
      </c>
      <c r="E2" t="s">
        <v>77</v>
      </c>
      <c r="F2" t="s">
        <v>80</v>
      </c>
      <c r="G2" t="s">
        <v>80</v>
      </c>
      <c r="H2" t="s">
        <v>79</v>
      </c>
      <c r="I2" t="s">
        <v>79</v>
      </c>
      <c r="J2" t="s">
        <v>79</v>
      </c>
      <c r="K2" t="s">
        <v>79</v>
      </c>
    </row>
    <row r="3" spans="1:11" x14ac:dyDescent="0.25">
      <c r="B3" t="s">
        <v>80</v>
      </c>
      <c r="C3" t="s">
        <v>80</v>
      </c>
    </row>
    <row r="4" spans="1:11" x14ac:dyDescent="0.25">
      <c r="C4" t="s">
        <v>81</v>
      </c>
      <c r="E4" t="s">
        <v>81</v>
      </c>
      <c r="G4" t="s">
        <v>81</v>
      </c>
      <c r="I4" t="s">
        <v>81</v>
      </c>
      <c r="K4" t="s">
        <v>81</v>
      </c>
    </row>
    <row r="5" spans="1:11" x14ac:dyDescent="0.25">
      <c r="A5" t="s">
        <v>82</v>
      </c>
      <c r="B5" s="21">
        <v>1042</v>
      </c>
      <c r="C5" s="21">
        <v>36.630000000000003</v>
      </c>
      <c r="D5" s="19">
        <v>99.67</v>
      </c>
      <c r="E5" s="19">
        <v>7.7829999999999996E-2</v>
      </c>
      <c r="F5" s="20">
        <v>0.1754</v>
      </c>
      <c r="G5" s="20">
        <v>6.6779999999999999E-3</v>
      </c>
      <c r="H5" s="18">
        <v>0.3569</v>
      </c>
      <c r="I5" s="18">
        <v>3.9329999999999999E-3</v>
      </c>
      <c r="J5" s="18">
        <v>1.96</v>
      </c>
      <c r="K5" s="18">
        <v>1.5820000000000001E-2</v>
      </c>
    </row>
    <row r="6" spans="1:11" x14ac:dyDescent="0.25">
      <c r="A6" t="s">
        <v>83</v>
      </c>
      <c r="B6" s="21">
        <v>1104</v>
      </c>
      <c r="C6" s="21">
        <v>35.35</v>
      </c>
      <c r="D6" s="19">
        <v>99.78</v>
      </c>
      <c r="E6" s="19">
        <v>4.147E-2</v>
      </c>
      <c r="F6" s="20">
        <v>0.1867</v>
      </c>
      <c r="G6" s="20">
        <v>6.5069999999999998E-3</v>
      </c>
      <c r="H6" s="18">
        <v>0.33900000000000002</v>
      </c>
      <c r="I6" s="18">
        <v>1.786E-3</v>
      </c>
      <c r="J6" s="18">
        <v>1.911</v>
      </c>
      <c r="K6" s="18">
        <v>9.4199999999999996E-3</v>
      </c>
    </row>
    <row r="7" spans="1:11" x14ac:dyDescent="0.25">
      <c r="A7" t="s">
        <v>84</v>
      </c>
      <c r="B7" s="21">
        <v>1096</v>
      </c>
      <c r="C7" s="21">
        <v>34.369999999999997</v>
      </c>
      <c r="D7" s="19">
        <v>99.82</v>
      </c>
      <c r="E7" s="19">
        <v>3.7519999999999998E-2</v>
      </c>
      <c r="F7" s="20">
        <v>0.18529999999999999</v>
      </c>
      <c r="G7" s="20">
        <v>6.3200000000000001E-3</v>
      </c>
      <c r="H7" s="18">
        <v>0.25719999999999998</v>
      </c>
      <c r="I7" s="18">
        <v>9.1120000000000003E-4</v>
      </c>
      <c r="J7" s="18">
        <v>1.91</v>
      </c>
      <c r="K7" s="18">
        <v>7.443E-3</v>
      </c>
    </row>
    <row r="8" spans="1:11" x14ac:dyDescent="0.25">
      <c r="A8" t="s">
        <v>85</v>
      </c>
      <c r="B8" s="21">
        <v>1105</v>
      </c>
      <c r="C8" s="21">
        <v>41.14</v>
      </c>
      <c r="D8" s="19">
        <v>99.69</v>
      </c>
      <c r="E8" s="19">
        <v>9.0399999999999994E-2</v>
      </c>
      <c r="F8" s="20">
        <v>0.18690000000000001</v>
      </c>
      <c r="G8" s="20">
        <v>7.5750000000000001E-3</v>
      </c>
      <c r="H8" s="18">
        <v>0.3891</v>
      </c>
      <c r="I8" s="18">
        <v>3.9740000000000001E-3</v>
      </c>
      <c r="J8" s="18">
        <v>1.917</v>
      </c>
      <c r="K8" s="18">
        <v>1.435E-2</v>
      </c>
    </row>
    <row r="9" spans="1:11" x14ac:dyDescent="0.25">
      <c r="A9" t="s">
        <v>86</v>
      </c>
      <c r="B9" s="21">
        <v>1087</v>
      </c>
      <c r="C9" s="21">
        <v>34.85</v>
      </c>
      <c r="D9" s="19">
        <v>99.63</v>
      </c>
      <c r="E9" s="19">
        <v>0.1132</v>
      </c>
      <c r="F9" s="20">
        <v>0.1837</v>
      </c>
      <c r="G9" s="20">
        <v>6.4000000000000003E-3</v>
      </c>
      <c r="H9" s="18">
        <v>0.4123</v>
      </c>
      <c r="I9" s="18">
        <v>1.9380000000000001E-3</v>
      </c>
      <c r="J9" s="18">
        <v>1.9159999999999999</v>
      </c>
      <c r="K9" s="18">
        <v>9.0690000000000007E-3</v>
      </c>
    </row>
    <row r="10" spans="1:11" x14ac:dyDescent="0.25">
      <c r="A10" t="s">
        <v>87</v>
      </c>
      <c r="B10" s="21">
        <v>187.1</v>
      </c>
      <c r="C10" s="21">
        <v>22.53</v>
      </c>
      <c r="D10" s="19">
        <v>58.75</v>
      </c>
      <c r="E10" s="19">
        <v>5.9459999999999997</v>
      </c>
      <c r="F10" s="20">
        <v>2.9440000000000001E-2</v>
      </c>
      <c r="G10" s="20">
        <v>3.5980000000000001E-3</v>
      </c>
      <c r="H10" s="18">
        <v>0.16059999999999999</v>
      </c>
      <c r="I10" s="18">
        <v>5.4130000000000003E-3</v>
      </c>
      <c r="J10" s="18">
        <v>1.8680000000000001</v>
      </c>
      <c r="K10" s="18">
        <v>2.1829999999999999E-2</v>
      </c>
    </row>
    <row r="11" spans="1:11" x14ac:dyDescent="0.25">
      <c r="A11" t="s">
        <v>88</v>
      </c>
      <c r="B11" s="21">
        <v>141.80000000000001</v>
      </c>
      <c r="C11" s="21">
        <v>21.27</v>
      </c>
      <c r="D11" s="19">
        <v>56.47</v>
      </c>
      <c r="E11" s="19">
        <v>7.2910000000000004</v>
      </c>
      <c r="F11" s="20">
        <v>2.2239999999999999E-2</v>
      </c>
      <c r="G11" s="20">
        <v>3.372E-3</v>
      </c>
      <c r="H11" s="18">
        <v>0.18260000000000001</v>
      </c>
      <c r="I11" s="18">
        <v>8.3669999999999994E-3</v>
      </c>
      <c r="J11" s="18">
        <v>2.0950000000000002</v>
      </c>
      <c r="K11" s="18">
        <v>4.1669999999999999E-2</v>
      </c>
    </row>
    <row r="12" spans="1:11" x14ac:dyDescent="0.25">
      <c r="A12" t="s">
        <v>89</v>
      </c>
      <c r="B12" s="21">
        <v>162.80000000000001</v>
      </c>
      <c r="C12" s="21">
        <v>7.4720000000000004</v>
      </c>
      <c r="D12" s="19">
        <v>95.58</v>
      </c>
      <c r="E12" s="19">
        <v>0.73309999999999997</v>
      </c>
      <c r="F12" s="20">
        <v>2.5579999999999999E-2</v>
      </c>
      <c r="G12" s="20">
        <v>1.189E-3</v>
      </c>
      <c r="H12" s="18">
        <v>1.079</v>
      </c>
      <c r="I12" s="18">
        <v>6.7080000000000004E-3</v>
      </c>
      <c r="J12" s="18">
        <v>1.8959999999999999</v>
      </c>
      <c r="K12" s="18">
        <v>1.6590000000000001E-2</v>
      </c>
    </row>
    <row r="13" spans="1:11" x14ac:dyDescent="0.25">
      <c r="A13" t="s">
        <v>90</v>
      </c>
      <c r="B13" s="21">
        <v>141</v>
      </c>
      <c r="C13" s="21">
        <v>6.9790000000000001</v>
      </c>
      <c r="D13" s="19">
        <v>88.12</v>
      </c>
      <c r="E13" s="19">
        <v>1.4279999999999999</v>
      </c>
      <c r="F13" s="20">
        <v>2.2110000000000001E-2</v>
      </c>
      <c r="G13" s="20">
        <v>1.106E-3</v>
      </c>
      <c r="H13" s="18">
        <v>0.7903</v>
      </c>
      <c r="I13" s="18">
        <v>4.0720000000000001E-3</v>
      </c>
      <c r="J13" s="18">
        <v>1.956</v>
      </c>
      <c r="K13" s="18">
        <v>1.21E-2</v>
      </c>
    </row>
    <row r="14" spans="1:11" x14ac:dyDescent="0.25">
      <c r="A14" t="s">
        <v>91</v>
      </c>
      <c r="B14" s="21">
        <v>172.2</v>
      </c>
      <c r="C14" s="21">
        <v>9.2880000000000003</v>
      </c>
      <c r="D14" s="19">
        <v>84.42</v>
      </c>
      <c r="E14" s="19">
        <v>1.8009999999999999</v>
      </c>
      <c r="F14" s="20">
        <v>2.707E-2</v>
      </c>
      <c r="G14" s="20">
        <v>1.48E-3</v>
      </c>
      <c r="H14" s="18">
        <v>6.2260000000000003E-2</v>
      </c>
      <c r="I14" s="18">
        <v>1.655E-3</v>
      </c>
      <c r="J14" s="18">
        <v>1.88</v>
      </c>
      <c r="K14" s="18">
        <v>1.2359999999999999E-2</v>
      </c>
    </row>
    <row r="15" spans="1:11" x14ac:dyDescent="0.25">
      <c r="A15" t="s">
        <v>92</v>
      </c>
      <c r="B15" s="21">
        <v>150.19999999999999</v>
      </c>
      <c r="C15" s="21">
        <v>34.01</v>
      </c>
      <c r="D15" s="19">
        <v>28.81</v>
      </c>
      <c r="E15" s="19">
        <v>4.8010000000000002</v>
      </c>
      <c r="F15" s="20">
        <v>2.3570000000000001E-2</v>
      </c>
      <c r="G15" s="20">
        <v>5.3990000000000002E-3</v>
      </c>
      <c r="H15" s="18">
        <v>0.151</v>
      </c>
      <c r="I15" s="18">
        <v>4.15E-3</v>
      </c>
      <c r="J15" s="18">
        <v>2.323</v>
      </c>
      <c r="K15" s="18">
        <v>2.1829999999999999E-2</v>
      </c>
    </row>
    <row r="16" spans="1:11" x14ac:dyDescent="0.25">
      <c r="A16" t="s">
        <v>93</v>
      </c>
      <c r="B16" s="21">
        <v>126.3</v>
      </c>
      <c r="C16" s="21">
        <v>10.24</v>
      </c>
      <c r="D16" s="19">
        <v>68.36</v>
      </c>
      <c r="E16" s="19">
        <v>3.1219999999999999</v>
      </c>
      <c r="F16" s="20">
        <v>1.9779999999999999E-2</v>
      </c>
      <c r="G16" s="20">
        <v>1.621E-3</v>
      </c>
      <c r="H16" s="18">
        <v>0.28770000000000001</v>
      </c>
      <c r="I16" s="18">
        <v>2.7980000000000001E-3</v>
      </c>
      <c r="J16" s="18">
        <v>2.0129999999999999</v>
      </c>
      <c r="K16" s="18">
        <v>1.6250000000000001E-2</v>
      </c>
    </row>
    <row r="17" spans="1:11" x14ac:dyDescent="0.25">
      <c r="A17" t="s">
        <v>94</v>
      </c>
      <c r="B17" s="21">
        <v>1126</v>
      </c>
      <c r="C17" s="21">
        <v>43.14</v>
      </c>
      <c r="D17" s="19">
        <v>99.16</v>
      </c>
      <c r="E17" s="19">
        <v>0.17560000000000001</v>
      </c>
      <c r="F17" s="20">
        <v>0.1908</v>
      </c>
      <c r="G17" s="20">
        <v>7.9699999999999997E-3</v>
      </c>
      <c r="H17" s="18">
        <v>0.30809999999999998</v>
      </c>
      <c r="I17" s="18">
        <v>4.7840000000000001E-3</v>
      </c>
      <c r="J17" s="18">
        <v>1.9330000000000001</v>
      </c>
      <c r="K17" s="18">
        <v>1.5939999999999999E-2</v>
      </c>
    </row>
    <row r="18" spans="1:11" x14ac:dyDescent="0.25">
      <c r="A18" t="s">
        <v>95</v>
      </c>
      <c r="B18" s="21">
        <v>52.53</v>
      </c>
      <c r="C18" s="21">
        <v>1.179</v>
      </c>
      <c r="D18" s="19">
        <v>98.84</v>
      </c>
      <c r="E18" s="19">
        <v>0.1384</v>
      </c>
      <c r="F18" s="20">
        <v>8.1829999999999993E-3</v>
      </c>
      <c r="G18" s="20">
        <v>1.8440000000000001E-4</v>
      </c>
      <c r="H18" s="18">
        <v>0.63990000000000002</v>
      </c>
      <c r="I18" s="18">
        <v>4.4099999999999999E-3</v>
      </c>
      <c r="J18" s="18">
        <v>2.1859999999999999</v>
      </c>
      <c r="K18" s="18">
        <v>1.0529999999999999E-2</v>
      </c>
    </row>
    <row r="19" spans="1:11" x14ac:dyDescent="0.25">
      <c r="A19" t="s">
        <v>96</v>
      </c>
      <c r="B19" s="21">
        <v>64.28</v>
      </c>
      <c r="C19" s="21">
        <v>0.78129999999999999</v>
      </c>
      <c r="D19" s="19">
        <v>99.45</v>
      </c>
      <c r="E19" s="19">
        <v>0.14199999999999999</v>
      </c>
      <c r="F19" s="20">
        <v>1.0019999999999999E-2</v>
      </c>
      <c r="G19" s="20">
        <v>1.2239999999999999E-4</v>
      </c>
      <c r="H19" s="18">
        <v>1.3089999999999999</v>
      </c>
      <c r="I19" s="18">
        <v>1.436E-2</v>
      </c>
      <c r="J19" s="18">
        <v>2.7970000000000002</v>
      </c>
      <c r="K19" s="18">
        <v>2.7E-2</v>
      </c>
    </row>
    <row r="20" spans="1:11" x14ac:dyDescent="0.25">
      <c r="A20" t="s">
        <v>97</v>
      </c>
      <c r="B20" s="21">
        <v>42.41</v>
      </c>
      <c r="C20" s="21">
        <v>0.52929999999999999</v>
      </c>
      <c r="D20" s="19">
        <v>99.46</v>
      </c>
      <c r="E20" s="19">
        <v>8.7139999999999995E-2</v>
      </c>
      <c r="F20" s="20">
        <v>6.6010000000000001E-3</v>
      </c>
      <c r="G20" s="20">
        <v>8.2650000000000003E-5</v>
      </c>
      <c r="H20" s="18">
        <v>1.216</v>
      </c>
      <c r="I20" s="18">
        <v>2.0809999999999999E-2</v>
      </c>
      <c r="J20" s="18">
        <v>4.1449999999999996</v>
      </c>
      <c r="K20" s="18">
        <v>6.3780000000000003E-2</v>
      </c>
    </row>
    <row r="21" spans="1:11" x14ac:dyDescent="0.25">
      <c r="A21" t="s">
        <v>98</v>
      </c>
      <c r="B21" s="21">
        <v>147.80000000000001</v>
      </c>
      <c r="C21" s="21">
        <v>9.2219999999999995</v>
      </c>
      <c r="D21" s="19">
        <v>87.59</v>
      </c>
      <c r="E21" s="19">
        <v>1.712</v>
      </c>
      <c r="F21" s="20">
        <v>2.3189999999999999E-2</v>
      </c>
      <c r="G21" s="20">
        <v>1.464E-3</v>
      </c>
      <c r="H21" s="18">
        <v>0.96220000000000006</v>
      </c>
      <c r="I21" s="18">
        <v>2.2759999999999999E-2</v>
      </c>
      <c r="J21" s="18">
        <v>1.863</v>
      </c>
      <c r="K21" s="18">
        <v>2.0500000000000001E-2</v>
      </c>
    </row>
    <row r="22" spans="1:11" x14ac:dyDescent="0.25">
      <c r="A22" t="s">
        <v>99</v>
      </c>
      <c r="B22" s="21">
        <v>157.19999999999999</v>
      </c>
      <c r="C22" s="21">
        <v>10.199999999999999</v>
      </c>
      <c r="D22" s="19">
        <v>67.28</v>
      </c>
      <c r="E22" s="19">
        <v>2.601</v>
      </c>
      <c r="F22" s="20">
        <v>2.4680000000000001E-2</v>
      </c>
      <c r="G22" s="20">
        <v>1.621E-3</v>
      </c>
      <c r="H22" s="18">
        <v>0.2157</v>
      </c>
      <c r="I22" s="18">
        <v>2.545E-3</v>
      </c>
      <c r="J22" s="18">
        <v>1.8839999999999999</v>
      </c>
      <c r="K22" s="18">
        <v>1.2959999999999999E-2</v>
      </c>
    </row>
    <row r="23" spans="1:11" x14ac:dyDescent="0.25">
      <c r="A23" t="s">
        <v>100</v>
      </c>
      <c r="B23" s="21">
        <v>152.4</v>
      </c>
      <c r="C23" s="21">
        <v>11.99</v>
      </c>
      <c r="D23" s="19">
        <v>56.66</v>
      </c>
      <c r="E23" s="19">
        <v>1.9530000000000001</v>
      </c>
      <c r="F23" s="20">
        <v>2.392E-2</v>
      </c>
      <c r="G23" s="20">
        <v>1.905E-3</v>
      </c>
      <c r="H23" s="18">
        <v>0.17069999999999999</v>
      </c>
      <c r="I23" s="18">
        <v>2.5000000000000001E-3</v>
      </c>
      <c r="J23" s="18">
        <v>1.9279999999999999</v>
      </c>
      <c r="K23" s="18">
        <v>1.9650000000000001E-2</v>
      </c>
    </row>
    <row r="24" spans="1:11" x14ac:dyDescent="0.25">
      <c r="A24" t="s">
        <v>101</v>
      </c>
      <c r="B24" s="21">
        <v>1148</v>
      </c>
      <c r="C24" s="21">
        <v>41.84</v>
      </c>
      <c r="D24" s="19">
        <v>99.72</v>
      </c>
      <c r="E24" s="19">
        <v>7.2720000000000007E-2</v>
      </c>
      <c r="F24" s="20">
        <v>0.19489999999999999</v>
      </c>
      <c r="G24" s="20">
        <v>7.7549999999999997E-3</v>
      </c>
      <c r="H24" s="18">
        <v>0.36759999999999998</v>
      </c>
      <c r="I24" s="18">
        <v>2.1549999999999998E-3</v>
      </c>
      <c r="J24" s="18">
        <v>1.915</v>
      </c>
      <c r="K24" s="18">
        <v>1.4749999999999999E-2</v>
      </c>
    </row>
    <row r="25" spans="1:11" x14ac:dyDescent="0.25">
      <c r="A25" t="s">
        <v>102</v>
      </c>
      <c r="B25" s="21">
        <v>1110</v>
      </c>
      <c r="C25" s="21">
        <v>35.340000000000003</v>
      </c>
      <c r="D25" s="19">
        <v>99.71</v>
      </c>
      <c r="E25" s="19">
        <v>7.4639999999999998E-2</v>
      </c>
      <c r="F25" s="20">
        <v>0.18779999999999999</v>
      </c>
      <c r="G25" s="20">
        <v>6.5120000000000004E-3</v>
      </c>
      <c r="H25" s="18">
        <v>0.2208</v>
      </c>
      <c r="I25" s="18">
        <v>1.261E-3</v>
      </c>
      <c r="J25" s="18">
        <v>1.93</v>
      </c>
      <c r="K25" s="18">
        <v>1.0070000000000001E-2</v>
      </c>
    </row>
    <row r="26" spans="1:11" x14ac:dyDescent="0.25">
      <c r="A26" t="s">
        <v>103</v>
      </c>
      <c r="B26" s="21">
        <v>1106</v>
      </c>
      <c r="C26" s="21">
        <v>36.85</v>
      </c>
      <c r="D26" s="19">
        <v>99.68</v>
      </c>
      <c r="E26" s="19">
        <v>7.6469999999999996E-2</v>
      </c>
      <c r="F26" s="20">
        <v>0.18720000000000001</v>
      </c>
      <c r="G26" s="20">
        <v>6.7869999999999996E-3</v>
      </c>
      <c r="H26" s="18">
        <v>0.3614</v>
      </c>
      <c r="I26" s="18">
        <v>1.735E-3</v>
      </c>
      <c r="J26" s="18">
        <v>1.9239999999999999</v>
      </c>
      <c r="K26" s="18">
        <v>1.089E-2</v>
      </c>
    </row>
    <row r="27" spans="1:11" x14ac:dyDescent="0.25">
      <c r="A27" t="s">
        <v>104</v>
      </c>
      <c r="B27" s="21">
        <v>1117</v>
      </c>
      <c r="C27" s="21">
        <v>40.04</v>
      </c>
      <c r="D27" s="19">
        <v>97.4</v>
      </c>
      <c r="E27" s="19">
        <v>0.49540000000000001</v>
      </c>
      <c r="F27" s="20">
        <v>0.18920000000000001</v>
      </c>
      <c r="G27" s="20">
        <v>7.3870000000000003E-3</v>
      </c>
      <c r="H27" s="18">
        <v>0.3881</v>
      </c>
      <c r="I27" s="18">
        <v>3.4949999999999998E-3</v>
      </c>
      <c r="J27" s="18">
        <v>1.9770000000000001</v>
      </c>
      <c r="K27" s="18">
        <v>1.619E-2</v>
      </c>
    </row>
    <row r="28" spans="1:11" x14ac:dyDescent="0.25">
      <c r="A28" t="s">
        <v>105</v>
      </c>
      <c r="B28" s="21">
        <v>1053</v>
      </c>
      <c r="C28" s="21">
        <v>35.72</v>
      </c>
      <c r="D28" s="19">
        <v>98.09</v>
      </c>
      <c r="E28" s="19">
        <v>0.33860000000000001</v>
      </c>
      <c r="F28" s="20">
        <v>0.1774</v>
      </c>
      <c r="G28" s="20">
        <v>6.5250000000000004E-3</v>
      </c>
      <c r="H28" s="18">
        <v>0.62270000000000003</v>
      </c>
      <c r="I28" s="18">
        <v>5.6230000000000004E-3</v>
      </c>
      <c r="J28" s="18">
        <v>2.0110000000000001</v>
      </c>
      <c r="K28" s="18">
        <v>1.6240000000000001E-2</v>
      </c>
    </row>
    <row r="29" spans="1:11" x14ac:dyDescent="0.25">
      <c r="A29" t="s">
        <v>106</v>
      </c>
      <c r="B29" s="21">
        <v>1104</v>
      </c>
      <c r="C29" s="21">
        <v>34.08</v>
      </c>
      <c r="D29" s="19">
        <v>98.89</v>
      </c>
      <c r="E29" s="19">
        <v>0.1699</v>
      </c>
      <c r="F29" s="20">
        <v>0.18690000000000001</v>
      </c>
      <c r="G29" s="20">
        <v>6.2740000000000001E-3</v>
      </c>
      <c r="H29" s="18">
        <v>0.88029999999999997</v>
      </c>
      <c r="I29" s="18">
        <v>4.4580000000000002E-3</v>
      </c>
      <c r="J29" s="18">
        <v>1.9650000000000001</v>
      </c>
      <c r="K29" s="18">
        <v>1.123E-2</v>
      </c>
    </row>
    <row r="30" spans="1:11" x14ac:dyDescent="0.25">
      <c r="A30" t="s">
        <v>107</v>
      </c>
      <c r="B30" s="21">
        <v>1109</v>
      </c>
      <c r="C30" s="21">
        <v>36.9</v>
      </c>
      <c r="D30" s="19">
        <v>98.87</v>
      </c>
      <c r="E30" s="19">
        <v>0.24149999999999999</v>
      </c>
      <c r="F30" s="20">
        <v>0.18779999999999999</v>
      </c>
      <c r="G30" s="20">
        <v>6.7980000000000002E-3</v>
      </c>
      <c r="H30" s="18">
        <v>0.3553</v>
      </c>
      <c r="I30" s="18">
        <v>1.8270000000000001E-3</v>
      </c>
      <c r="J30" s="18">
        <v>1.9750000000000001</v>
      </c>
      <c r="K30" s="18">
        <v>1.3809999999999999E-2</v>
      </c>
    </row>
    <row r="31" spans="1:11" x14ac:dyDescent="0.25">
      <c r="A31" t="s">
        <v>108</v>
      </c>
      <c r="B31" s="21">
        <v>1093</v>
      </c>
      <c r="C31" s="21">
        <v>34.950000000000003</v>
      </c>
      <c r="D31" s="19">
        <v>98.99</v>
      </c>
      <c r="E31" s="19">
        <v>0.1933</v>
      </c>
      <c r="F31" s="20">
        <v>0.18479999999999999</v>
      </c>
      <c r="G31" s="20">
        <v>6.424E-3</v>
      </c>
      <c r="H31" s="18">
        <v>0.33179999999999998</v>
      </c>
      <c r="I31" s="18">
        <v>2.758E-3</v>
      </c>
      <c r="J31" s="18">
        <v>1.9890000000000001</v>
      </c>
      <c r="K31" s="18">
        <v>1.2E-2</v>
      </c>
    </row>
    <row r="32" spans="1:11" x14ac:dyDescent="0.25">
      <c r="A32" t="s">
        <v>109</v>
      </c>
      <c r="B32" s="21">
        <v>234.2</v>
      </c>
      <c r="C32" s="21">
        <v>18.12</v>
      </c>
      <c r="D32" s="19">
        <v>81.790000000000006</v>
      </c>
      <c r="E32" s="19">
        <v>2.726</v>
      </c>
      <c r="F32" s="20">
        <v>3.6999999999999998E-2</v>
      </c>
      <c r="G32" s="20">
        <v>2.9139999999999999E-3</v>
      </c>
      <c r="H32" s="18">
        <v>0.31979999999999997</v>
      </c>
      <c r="I32" s="18">
        <v>2.5820000000000001E-3</v>
      </c>
      <c r="J32" s="18">
        <v>1.6850000000000001</v>
      </c>
      <c r="K32" s="18">
        <v>1.038E-2</v>
      </c>
    </row>
    <row r="33" spans="1:11" x14ac:dyDescent="0.25">
      <c r="A33" t="s">
        <v>110</v>
      </c>
      <c r="B33" s="21">
        <v>139.4</v>
      </c>
      <c r="C33" s="21">
        <v>21.76</v>
      </c>
      <c r="D33" s="19">
        <v>57.87</v>
      </c>
      <c r="E33" s="19">
        <v>5.899</v>
      </c>
      <c r="F33" s="20">
        <v>2.1860000000000001E-2</v>
      </c>
      <c r="G33" s="20">
        <v>3.4489999999999998E-3</v>
      </c>
      <c r="H33" s="18">
        <v>0.34399999999999997</v>
      </c>
      <c r="I33" s="18">
        <v>9.6710000000000008E-3</v>
      </c>
      <c r="J33" s="18">
        <v>2.0819999999999999</v>
      </c>
      <c r="K33" s="18">
        <v>4.0939999999999997E-2</v>
      </c>
    </row>
    <row r="34" spans="1:11" x14ac:dyDescent="0.25">
      <c r="A34" t="s">
        <v>111</v>
      </c>
      <c r="B34" s="21">
        <v>97.35</v>
      </c>
      <c r="C34" s="21">
        <v>13.38</v>
      </c>
      <c r="D34" s="19">
        <v>55.97</v>
      </c>
      <c r="E34" s="19">
        <v>6.4880000000000004</v>
      </c>
      <c r="F34" s="20">
        <v>1.5219999999999999E-2</v>
      </c>
      <c r="G34" s="20">
        <v>2.1080000000000001E-3</v>
      </c>
      <c r="H34" s="18">
        <v>0.39269999999999999</v>
      </c>
      <c r="I34" s="18">
        <v>9.2329999999999999E-3</v>
      </c>
      <c r="J34" s="18">
        <v>2.1349999999999998</v>
      </c>
      <c r="K34" s="18">
        <v>2.163E-2</v>
      </c>
    </row>
    <row r="35" spans="1:11" x14ac:dyDescent="0.25">
      <c r="A35" t="s">
        <v>112</v>
      </c>
      <c r="B35" s="21">
        <v>1077</v>
      </c>
      <c r="C35" s="21">
        <v>31.31</v>
      </c>
      <c r="D35" s="19">
        <v>99.29</v>
      </c>
      <c r="E35" s="19">
        <v>0.12720000000000001</v>
      </c>
      <c r="F35" s="20">
        <v>0.18190000000000001</v>
      </c>
      <c r="G35" s="20">
        <v>5.7400000000000003E-3</v>
      </c>
      <c r="H35" s="18">
        <v>0.32669999999999999</v>
      </c>
      <c r="I35" s="18">
        <v>1.5139999999999999E-3</v>
      </c>
      <c r="J35" s="18">
        <v>1.9850000000000001</v>
      </c>
      <c r="K35" s="18">
        <v>9.9559999999999996E-3</v>
      </c>
    </row>
    <row r="36" spans="1:11" x14ac:dyDescent="0.25">
      <c r="A36" t="s">
        <v>113</v>
      </c>
      <c r="B36" s="21">
        <v>1124</v>
      </c>
      <c r="C36" s="21">
        <v>41.04</v>
      </c>
      <c r="D36" s="19">
        <v>98.3</v>
      </c>
      <c r="E36" s="19">
        <v>0.3387</v>
      </c>
      <c r="F36" s="20">
        <v>0.1905</v>
      </c>
      <c r="G36" s="20">
        <v>7.5789999999999998E-3</v>
      </c>
      <c r="H36" s="18">
        <v>0.35659999999999997</v>
      </c>
      <c r="I36" s="18">
        <v>2.6150000000000001E-3</v>
      </c>
      <c r="J36" s="18">
        <v>1.958</v>
      </c>
      <c r="K36" s="18">
        <v>1.6590000000000001E-2</v>
      </c>
    </row>
    <row r="39" spans="1:11" x14ac:dyDescent="0.25">
      <c r="A39" t="s">
        <v>75</v>
      </c>
      <c r="B39" t="s">
        <v>17</v>
      </c>
      <c r="C39" t="s">
        <v>17</v>
      </c>
      <c r="D39" t="s">
        <v>72</v>
      </c>
      <c r="E39" t="s">
        <v>72</v>
      </c>
      <c r="F39" t="s">
        <v>78</v>
      </c>
      <c r="G39" t="s">
        <v>78</v>
      </c>
      <c r="H39" t="s">
        <v>73</v>
      </c>
      <c r="I39" t="s">
        <v>73</v>
      </c>
      <c r="J39" t="s">
        <v>115</v>
      </c>
      <c r="K39" t="s">
        <v>115</v>
      </c>
    </row>
    <row r="40" spans="1:11" x14ac:dyDescent="0.25">
      <c r="A40" t="s">
        <v>132</v>
      </c>
      <c r="B40" t="s">
        <v>76</v>
      </c>
      <c r="C40" t="s">
        <v>76</v>
      </c>
      <c r="D40" t="s">
        <v>77</v>
      </c>
      <c r="E40" t="s">
        <v>77</v>
      </c>
      <c r="F40" t="s">
        <v>80</v>
      </c>
      <c r="G40" t="s">
        <v>80</v>
      </c>
      <c r="H40" t="s">
        <v>79</v>
      </c>
      <c r="I40" t="s">
        <v>79</v>
      </c>
      <c r="J40" t="s">
        <v>79</v>
      </c>
      <c r="K40" t="s">
        <v>79</v>
      </c>
    </row>
    <row r="41" spans="1:11" x14ac:dyDescent="0.25">
      <c r="B41" t="s">
        <v>80</v>
      </c>
      <c r="C41" t="s">
        <v>80</v>
      </c>
    </row>
    <row r="42" spans="1:11" x14ac:dyDescent="0.25">
      <c r="C42" t="s">
        <v>81</v>
      </c>
      <c r="E42" t="s">
        <v>81</v>
      </c>
      <c r="G42" t="s">
        <v>81</v>
      </c>
      <c r="I42" t="s">
        <v>81</v>
      </c>
      <c r="K42" t="s">
        <v>81</v>
      </c>
    </row>
    <row r="43" spans="1:11" x14ac:dyDescent="0.25">
      <c r="A43" t="s">
        <v>120</v>
      </c>
      <c r="B43" s="21">
        <v>1049</v>
      </c>
      <c r="C43" s="21">
        <v>36.770000000000003</v>
      </c>
      <c r="D43" s="19">
        <v>99.98</v>
      </c>
      <c r="E43" s="19">
        <v>8.2430000000000003E-3</v>
      </c>
      <c r="F43" s="20">
        <v>0.17680000000000001</v>
      </c>
      <c r="G43" s="20">
        <v>6.7120000000000001E-3</v>
      </c>
      <c r="H43" s="18">
        <v>0.56379999999999997</v>
      </c>
      <c r="I43" s="18">
        <v>2.4979999999999998E-3</v>
      </c>
      <c r="J43" s="18">
        <v>7.3029999999999999</v>
      </c>
      <c r="K43" s="18">
        <v>1.7739999999999999E-2</v>
      </c>
    </row>
    <row r="44" spans="1:11" x14ac:dyDescent="0.25">
      <c r="A44" t="s">
        <v>121</v>
      </c>
      <c r="B44" s="21">
        <v>1073</v>
      </c>
      <c r="C44" s="21">
        <v>38.14</v>
      </c>
      <c r="D44" s="19">
        <v>95.46</v>
      </c>
      <c r="E44" s="19">
        <v>0.21290000000000001</v>
      </c>
      <c r="F44" s="20">
        <v>0.18110000000000001</v>
      </c>
      <c r="G44" s="20">
        <v>6.9880000000000003E-3</v>
      </c>
      <c r="H44" s="18">
        <v>0.35570000000000002</v>
      </c>
      <c r="I44" s="18">
        <v>2.0830000000000002E-3</v>
      </c>
      <c r="J44" s="18">
        <v>7.4829999999999997</v>
      </c>
      <c r="K44" s="18">
        <v>4.8410000000000002E-2</v>
      </c>
    </row>
    <row r="45" spans="1:11" x14ac:dyDescent="0.25">
      <c r="A45" t="s">
        <v>122</v>
      </c>
      <c r="B45" s="21">
        <v>1048</v>
      </c>
      <c r="C45" s="21">
        <v>39.6</v>
      </c>
      <c r="D45" s="19">
        <v>99.94</v>
      </c>
      <c r="E45" s="19">
        <v>2.154E-2</v>
      </c>
      <c r="F45" s="20">
        <v>0.17660000000000001</v>
      </c>
      <c r="G45" s="20">
        <v>7.228E-3</v>
      </c>
      <c r="H45" s="18">
        <v>0.41610000000000003</v>
      </c>
      <c r="I45" s="18">
        <v>3.261E-3</v>
      </c>
      <c r="J45" s="18">
        <v>7.4809999999999999</v>
      </c>
      <c r="K45" s="18">
        <v>5.7669999999999999E-2</v>
      </c>
    </row>
    <row r="46" spans="1:11" x14ac:dyDescent="0.25">
      <c r="A46" t="s">
        <v>123</v>
      </c>
      <c r="B46" s="21">
        <v>1049</v>
      </c>
      <c r="C46" s="21">
        <v>33.94</v>
      </c>
      <c r="D46" s="19">
        <v>99.99</v>
      </c>
      <c r="E46" s="19">
        <v>4.3489999999999996E-3</v>
      </c>
      <c r="F46" s="20">
        <v>0.1767</v>
      </c>
      <c r="G46" s="20">
        <v>6.195E-3</v>
      </c>
      <c r="H46" s="18">
        <v>0.5968</v>
      </c>
      <c r="I46" s="18">
        <v>1.555E-3</v>
      </c>
      <c r="J46" s="18">
        <v>7.56</v>
      </c>
      <c r="K46" s="18">
        <v>3.39E-2</v>
      </c>
    </row>
    <row r="47" spans="1:11" x14ac:dyDescent="0.25">
      <c r="A47" t="s">
        <v>116</v>
      </c>
      <c r="B47" s="21">
        <v>109.3</v>
      </c>
      <c r="C47" s="21">
        <v>5.2869999999999999</v>
      </c>
      <c r="D47" s="19">
        <v>98.9</v>
      </c>
      <c r="E47" s="19">
        <v>0.77980000000000005</v>
      </c>
      <c r="F47" s="20">
        <v>1.7100000000000001E-2</v>
      </c>
      <c r="G47" s="20">
        <v>8.3410000000000005E-4</v>
      </c>
      <c r="H47" s="18">
        <v>0.55130000000000001</v>
      </c>
      <c r="I47" s="18">
        <v>5.4870000000000002E-2</v>
      </c>
      <c r="J47" s="18">
        <v>7.8040000000000003</v>
      </c>
      <c r="K47" s="18">
        <v>9.1009999999999994E-2</v>
      </c>
    </row>
    <row r="48" spans="1:11" x14ac:dyDescent="0.25">
      <c r="A48" t="s">
        <v>117</v>
      </c>
      <c r="B48" s="21">
        <v>86.08</v>
      </c>
      <c r="C48" s="21">
        <v>2.863</v>
      </c>
      <c r="D48" s="19">
        <v>99.59</v>
      </c>
      <c r="E48" s="19">
        <v>0.21870000000000001</v>
      </c>
      <c r="F48" s="20">
        <v>1.3440000000000001E-2</v>
      </c>
      <c r="G48" s="20">
        <v>4.4999999999999999E-4</v>
      </c>
      <c r="H48" s="18">
        <v>0.23019999999999999</v>
      </c>
      <c r="I48" s="18">
        <v>3.7780000000000001E-3</v>
      </c>
      <c r="J48" s="18">
        <v>8.359</v>
      </c>
      <c r="K48" s="18">
        <v>5.0549999999999998E-2</v>
      </c>
    </row>
    <row r="49" spans="1:11" x14ac:dyDescent="0.25">
      <c r="A49" t="s">
        <v>124</v>
      </c>
      <c r="B49" s="21">
        <v>1111</v>
      </c>
      <c r="C49" s="21">
        <v>38.880000000000003</v>
      </c>
      <c r="D49" s="19">
        <v>99.99</v>
      </c>
      <c r="E49" s="19">
        <v>5.3010000000000002E-3</v>
      </c>
      <c r="F49" s="20">
        <v>0.18809999999999999</v>
      </c>
      <c r="G49" s="20">
        <v>7.1650000000000004E-3</v>
      </c>
      <c r="H49" s="18">
        <v>0.54369999999999996</v>
      </c>
      <c r="I49" s="18">
        <v>1.601E-3</v>
      </c>
      <c r="J49" s="18">
        <v>7.2770000000000001</v>
      </c>
      <c r="K49" s="18">
        <v>1.291E-2</v>
      </c>
    </row>
    <row r="50" spans="1:11" x14ac:dyDescent="0.25">
      <c r="A50" t="s">
        <v>125</v>
      </c>
      <c r="B50" s="21">
        <v>1123</v>
      </c>
      <c r="C50" s="21">
        <v>41.76</v>
      </c>
      <c r="D50" s="19">
        <v>100</v>
      </c>
      <c r="E50" s="19">
        <v>3.2190000000000001E-3</v>
      </c>
      <c r="F50" s="20">
        <v>0.1903</v>
      </c>
      <c r="G50" s="20">
        <v>7.7120000000000001E-3</v>
      </c>
      <c r="H50" s="18">
        <v>0.57340000000000002</v>
      </c>
      <c r="I50" s="18">
        <v>2.6440000000000001E-3</v>
      </c>
      <c r="J50" s="18">
        <v>7.1980000000000004</v>
      </c>
      <c r="K50" s="18">
        <v>1.9650000000000001E-2</v>
      </c>
    </row>
    <row r="51" spans="1:11" x14ac:dyDescent="0.25">
      <c r="A51" t="s">
        <v>118</v>
      </c>
      <c r="B51" s="21">
        <v>131.19999999999999</v>
      </c>
      <c r="C51" s="21">
        <v>4.258</v>
      </c>
      <c r="D51" s="19">
        <v>99.87</v>
      </c>
      <c r="E51" s="19">
        <v>7.7700000000000005E-2</v>
      </c>
      <c r="F51" s="20">
        <v>2.0559999999999998E-2</v>
      </c>
      <c r="G51" s="20">
        <v>6.7409999999999996E-4</v>
      </c>
      <c r="H51" s="18">
        <v>0.1195</v>
      </c>
      <c r="I51" s="18">
        <v>1.1180000000000001E-3</v>
      </c>
      <c r="J51" s="18">
        <v>7.681</v>
      </c>
      <c r="K51" s="18">
        <v>2.7099999999999999E-2</v>
      </c>
    </row>
    <row r="52" spans="1:11" x14ac:dyDescent="0.25">
      <c r="A52" t="s">
        <v>119</v>
      </c>
      <c r="B52" s="21">
        <v>140.30000000000001</v>
      </c>
      <c r="C52" s="21">
        <v>2.6349999999999998</v>
      </c>
      <c r="D52" s="19">
        <v>99.34</v>
      </c>
      <c r="E52" s="19">
        <v>0.22109999999999999</v>
      </c>
      <c r="F52" s="20">
        <v>2.2009999999999998E-2</v>
      </c>
      <c r="G52" s="20">
        <v>4.1780000000000002E-4</v>
      </c>
      <c r="H52" s="18">
        <v>0.1361</v>
      </c>
      <c r="I52" s="18">
        <v>6.9210000000000001E-3</v>
      </c>
      <c r="J52" s="19">
        <v>11.25</v>
      </c>
      <c r="K52" s="18">
        <v>6.2219999999999998E-2</v>
      </c>
    </row>
    <row r="53" spans="1:11" x14ac:dyDescent="0.25">
      <c r="A53" t="s">
        <v>120</v>
      </c>
      <c r="B53" s="21">
        <v>1044</v>
      </c>
      <c r="C53" s="21">
        <v>42.91</v>
      </c>
      <c r="D53" s="19">
        <v>97.91</v>
      </c>
      <c r="E53" s="19">
        <v>0.21540000000000001</v>
      </c>
      <c r="F53" s="20">
        <v>0.17580000000000001</v>
      </c>
      <c r="G53" s="20">
        <v>7.8270000000000006E-3</v>
      </c>
      <c r="H53" s="18">
        <v>0.34100000000000003</v>
      </c>
      <c r="I53" s="18">
        <v>6.0020000000000004E-3</v>
      </c>
      <c r="J53" s="18">
        <v>7.3220000000000001</v>
      </c>
      <c r="K53" s="18">
        <v>5.5489999999999998E-2</v>
      </c>
    </row>
    <row r="54" spans="1:11" x14ac:dyDescent="0.25">
      <c r="A54" t="s">
        <v>121</v>
      </c>
      <c r="B54" s="21">
        <v>1143</v>
      </c>
      <c r="C54" s="21">
        <v>46.79</v>
      </c>
      <c r="D54" s="19">
        <v>98.17</v>
      </c>
      <c r="E54" s="19">
        <v>0.15989999999999999</v>
      </c>
      <c r="F54" s="20">
        <v>0.19389999999999999</v>
      </c>
      <c r="G54" s="20">
        <v>8.6660000000000001E-3</v>
      </c>
      <c r="H54" s="18">
        <v>0.50339999999999996</v>
      </c>
      <c r="I54" s="18">
        <v>5.0299999999999997E-3</v>
      </c>
      <c r="J54" s="18">
        <v>7.26</v>
      </c>
      <c r="K54" s="18">
        <v>5.6050000000000003E-2</v>
      </c>
    </row>
    <row r="55" spans="1:11" x14ac:dyDescent="0.25">
      <c r="A55" t="s">
        <v>126</v>
      </c>
      <c r="B55" s="21">
        <v>1104</v>
      </c>
      <c r="C55" s="21">
        <v>43.55</v>
      </c>
      <c r="D55" s="19">
        <v>99.93</v>
      </c>
      <c r="E55" s="19">
        <v>3.4110000000000001E-2</v>
      </c>
      <c r="F55" s="20">
        <v>0.18679999999999999</v>
      </c>
      <c r="G55" s="20">
        <v>8.0169999999999998E-3</v>
      </c>
      <c r="H55" s="18">
        <v>0.50370000000000004</v>
      </c>
      <c r="I55" s="18">
        <v>5.7320000000000001E-3</v>
      </c>
      <c r="J55" s="18">
        <v>7.2380000000000004</v>
      </c>
      <c r="K55" s="18">
        <v>4.6699999999999998E-2</v>
      </c>
    </row>
    <row r="56" spans="1:11" x14ac:dyDescent="0.25">
      <c r="A56" t="s">
        <v>127</v>
      </c>
      <c r="B56" s="21">
        <v>1061</v>
      </c>
      <c r="C56" s="21">
        <v>40.79</v>
      </c>
      <c r="D56" s="19">
        <v>99.93</v>
      </c>
      <c r="E56" s="19">
        <v>3.6110000000000003E-2</v>
      </c>
      <c r="F56" s="20">
        <v>0.1789</v>
      </c>
      <c r="G56" s="20">
        <v>7.4599999999999996E-3</v>
      </c>
      <c r="H56" s="18">
        <v>0.51919999999999999</v>
      </c>
      <c r="I56" s="18">
        <v>3.3969999999999998E-3</v>
      </c>
      <c r="J56" s="18">
        <v>7.3739999999999997</v>
      </c>
      <c r="K56" s="18">
        <v>5.9909999999999998E-2</v>
      </c>
    </row>
    <row r="57" spans="1:11" x14ac:dyDescent="0.25">
      <c r="A57" t="s">
        <v>128</v>
      </c>
      <c r="B57" s="21">
        <v>1094</v>
      </c>
      <c r="C57" s="21">
        <v>39.56</v>
      </c>
      <c r="D57" s="19">
        <v>99.89</v>
      </c>
      <c r="E57" s="19">
        <v>4.1910000000000003E-2</v>
      </c>
      <c r="F57" s="20">
        <v>0.185</v>
      </c>
      <c r="G57" s="20">
        <v>7.2719999999999998E-3</v>
      </c>
      <c r="H57" s="18">
        <v>0.53039999999999998</v>
      </c>
      <c r="I57" s="18">
        <v>6.6569999999999997E-3</v>
      </c>
      <c r="J57" s="18">
        <v>7.3390000000000004</v>
      </c>
      <c r="K57" s="18">
        <v>3.8559999999999997E-2</v>
      </c>
    </row>
    <row r="58" spans="1:11" x14ac:dyDescent="0.25">
      <c r="A58" t="s">
        <v>129</v>
      </c>
      <c r="B58" s="21">
        <v>1110</v>
      </c>
      <c r="C58" s="21">
        <v>38.409999999999997</v>
      </c>
      <c r="D58" s="19">
        <v>99.87</v>
      </c>
      <c r="E58" s="19">
        <v>3.4439999999999998E-2</v>
      </c>
      <c r="F58" s="20">
        <v>0.18790000000000001</v>
      </c>
      <c r="G58" s="20">
        <v>7.077E-3</v>
      </c>
      <c r="H58" s="18">
        <v>0.60640000000000005</v>
      </c>
      <c r="I58" s="18">
        <v>4.5120000000000004E-3</v>
      </c>
      <c r="J58" s="18">
        <v>7.3650000000000002</v>
      </c>
      <c r="K58" s="18">
        <v>2.963E-2</v>
      </c>
    </row>
    <row r="59" spans="1:11" x14ac:dyDescent="0.25">
      <c r="A59" t="s">
        <v>130</v>
      </c>
      <c r="B59" s="21">
        <v>1150</v>
      </c>
      <c r="C59" s="21">
        <v>43.24</v>
      </c>
      <c r="D59" s="19">
        <v>99.97</v>
      </c>
      <c r="E59" s="19">
        <v>1.7250000000000001E-2</v>
      </c>
      <c r="F59" s="20">
        <v>0.1953</v>
      </c>
      <c r="G59" s="20">
        <v>8.0180000000000008E-3</v>
      </c>
      <c r="H59" s="18">
        <v>0.49719999999999998</v>
      </c>
      <c r="I59" s="18">
        <v>3.1930000000000001E-3</v>
      </c>
      <c r="J59" s="18">
        <v>7.298</v>
      </c>
      <c r="K59" s="18">
        <v>4.3319999999999997E-2</v>
      </c>
    </row>
    <row r="60" spans="1:11" x14ac:dyDescent="0.25">
      <c r="A60" t="s">
        <v>131</v>
      </c>
      <c r="B60" s="21">
        <v>1130</v>
      </c>
      <c r="C60" s="21">
        <v>37.020000000000003</v>
      </c>
      <c r="D60" s="19">
        <v>99.98</v>
      </c>
      <c r="E60" s="19">
        <v>1.4460000000000001E-2</v>
      </c>
      <c r="F60" s="20">
        <v>0.19159999999999999</v>
      </c>
      <c r="G60" s="20">
        <v>6.8440000000000003E-3</v>
      </c>
      <c r="H60" s="18">
        <v>0.40639999999999998</v>
      </c>
      <c r="I60" s="18">
        <v>3.9379999999999997E-3</v>
      </c>
      <c r="J60" s="18">
        <v>7.5</v>
      </c>
      <c r="K60" s="18">
        <v>3.0679999999999999E-2</v>
      </c>
    </row>
    <row r="61" spans="1:11" x14ac:dyDescent="0.25">
      <c r="A61" t="s">
        <v>126</v>
      </c>
      <c r="B61" s="21">
        <v>1111</v>
      </c>
      <c r="C61" s="21">
        <v>40.380000000000003</v>
      </c>
      <c r="D61" s="19">
        <v>99.98</v>
      </c>
      <c r="E61" s="19">
        <v>9.8919999999999998E-3</v>
      </c>
      <c r="F61" s="20">
        <v>0.18809999999999999</v>
      </c>
      <c r="G61" s="20">
        <v>7.4419999999999998E-3</v>
      </c>
      <c r="H61" s="18">
        <v>0.68840000000000001</v>
      </c>
      <c r="I61" s="18">
        <v>5.3369999999999997E-3</v>
      </c>
      <c r="J61" s="18">
        <v>7.2720000000000002</v>
      </c>
      <c r="K61" s="18">
        <v>2.9899999999999999E-2</v>
      </c>
    </row>
    <row r="62" spans="1:11" x14ac:dyDescent="0.25">
      <c r="A62" t="s">
        <v>127</v>
      </c>
      <c r="B62" s="21">
        <v>1144</v>
      </c>
      <c r="C62" s="21">
        <v>45.45</v>
      </c>
      <c r="D62" s="19">
        <v>99.91</v>
      </c>
      <c r="E62" s="19">
        <v>3.2250000000000001E-2</v>
      </c>
      <c r="F62" s="20">
        <v>0.19420000000000001</v>
      </c>
      <c r="G62" s="20">
        <v>8.4189999999999994E-3</v>
      </c>
      <c r="H62" s="18">
        <v>0.51580000000000004</v>
      </c>
      <c r="I62" s="18">
        <v>3.0950000000000001E-3</v>
      </c>
      <c r="J62" s="18">
        <v>7.125</v>
      </c>
      <c r="K62" s="18">
        <v>3.1469999999999998E-2</v>
      </c>
    </row>
    <row r="63" spans="1:11" x14ac:dyDescent="0.25">
      <c r="A63" t="s">
        <v>128</v>
      </c>
      <c r="B63" s="21">
        <v>1103</v>
      </c>
      <c r="C63" s="21">
        <v>44.19</v>
      </c>
      <c r="D63" s="19">
        <v>99.78</v>
      </c>
      <c r="E63" s="19">
        <v>6.6930000000000003E-2</v>
      </c>
      <c r="F63" s="20">
        <v>0.1865</v>
      </c>
      <c r="G63" s="20">
        <v>8.1329999999999996E-3</v>
      </c>
      <c r="H63" s="18">
        <v>0.50719999999999998</v>
      </c>
      <c r="I63" s="18">
        <v>3.6900000000000001E-3</v>
      </c>
      <c r="J63" s="18">
        <v>7.181</v>
      </c>
      <c r="K63" s="18">
        <v>3.9989999999999998E-2</v>
      </c>
    </row>
    <row r="64" spans="1:11" x14ac:dyDescent="0.25">
      <c r="A64" t="s">
        <v>129</v>
      </c>
      <c r="B64" s="21">
        <v>1087</v>
      </c>
      <c r="C64" s="21">
        <v>34.01</v>
      </c>
      <c r="D64" s="19">
        <v>99.88</v>
      </c>
      <c r="E64" s="19">
        <v>3.0499999999999999E-2</v>
      </c>
      <c r="F64" s="20">
        <v>0.1837</v>
      </c>
      <c r="G64" s="20">
        <v>6.2449999999999997E-3</v>
      </c>
      <c r="H64" s="18">
        <v>0.3841</v>
      </c>
      <c r="I64" s="18">
        <v>2.2669999999999999E-3</v>
      </c>
      <c r="J64" s="18">
        <v>7.7270000000000003</v>
      </c>
      <c r="K64" s="18">
        <v>4.335E-2</v>
      </c>
    </row>
    <row r="65" spans="1:11" x14ac:dyDescent="0.25">
      <c r="A65" t="s">
        <v>130</v>
      </c>
      <c r="B65" s="21">
        <v>1114</v>
      </c>
      <c r="C65" s="21">
        <v>37.049999999999997</v>
      </c>
      <c r="D65" s="19">
        <v>99.94</v>
      </c>
      <c r="E65" s="19">
        <v>3.184E-2</v>
      </c>
      <c r="F65" s="20">
        <v>0.18870000000000001</v>
      </c>
      <c r="G65" s="20">
        <v>6.8320000000000004E-3</v>
      </c>
      <c r="H65" s="18">
        <v>0.57689999999999997</v>
      </c>
      <c r="I65" s="18">
        <v>3.8630000000000001E-3</v>
      </c>
      <c r="J65" s="18">
        <v>7.6950000000000003</v>
      </c>
      <c r="K65" s="18">
        <v>5.1970000000000002E-2</v>
      </c>
    </row>
    <row r="66" spans="1:11" x14ac:dyDescent="0.25">
      <c r="A66" t="s">
        <v>120</v>
      </c>
      <c r="B66" s="21">
        <v>1086</v>
      </c>
      <c r="C66" s="21">
        <v>39.590000000000003</v>
      </c>
      <c r="D66" s="19">
        <v>100</v>
      </c>
      <c r="E66" s="19">
        <v>0</v>
      </c>
      <c r="F66" s="20">
        <v>0.18340000000000001</v>
      </c>
      <c r="G66" s="20">
        <v>7.2680000000000002E-3</v>
      </c>
      <c r="H66" s="18">
        <v>0.39379999999999998</v>
      </c>
      <c r="I66" s="18">
        <v>2.7139999999999998E-3</v>
      </c>
      <c r="J66" s="18">
        <v>7.7590000000000003</v>
      </c>
      <c r="K66" s="18">
        <v>7.2840000000000002E-2</v>
      </c>
    </row>
    <row r="67" spans="1:11" x14ac:dyDescent="0.25">
      <c r="A67" t="s">
        <v>121</v>
      </c>
      <c r="B67" s="21">
        <v>1049</v>
      </c>
      <c r="C67" s="21">
        <v>37.74</v>
      </c>
      <c r="D67" s="19">
        <v>100</v>
      </c>
      <c r="E67" s="19">
        <v>0</v>
      </c>
      <c r="F67" s="20">
        <v>0.17680000000000001</v>
      </c>
      <c r="G67" s="20">
        <v>6.8900000000000003E-3</v>
      </c>
      <c r="H67" s="18">
        <v>0.53549999999999998</v>
      </c>
      <c r="I67" s="18">
        <v>7.8670000000000007E-3</v>
      </c>
      <c r="J67" s="18">
        <v>7.9690000000000003</v>
      </c>
      <c r="K67" s="18">
        <v>8.6809999999999998E-2</v>
      </c>
    </row>
    <row r="68" spans="1:11" x14ac:dyDescent="0.25">
      <c r="A68" t="s">
        <v>122</v>
      </c>
      <c r="B68" s="21">
        <v>1098</v>
      </c>
      <c r="C68" s="21">
        <v>49.13</v>
      </c>
      <c r="D68" s="19">
        <v>99.95</v>
      </c>
      <c r="E68" s="19">
        <v>2.8570000000000002E-2</v>
      </c>
      <c r="F68" s="20">
        <v>0.18559999999999999</v>
      </c>
      <c r="G68" s="20">
        <v>9.0349999999999996E-3</v>
      </c>
      <c r="H68" s="18">
        <v>0.6512</v>
      </c>
      <c r="I68" s="18">
        <v>6.4920000000000004E-3</v>
      </c>
      <c r="J68" s="18">
        <v>7.7889999999999997</v>
      </c>
      <c r="K68" s="18">
        <v>0.1037</v>
      </c>
    </row>
    <row r="69" spans="1:11" x14ac:dyDescent="0.25">
      <c r="A69" t="s">
        <v>123</v>
      </c>
      <c r="B69" s="21">
        <v>1069</v>
      </c>
      <c r="C69" s="21">
        <v>28.57</v>
      </c>
      <c r="D69" s="19">
        <v>99.98</v>
      </c>
      <c r="E69" s="19">
        <v>1.5509999999999999E-2</v>
      </c>
      <c r="F69" s="20">
        <v>0.1804</v>
      </c>
      <c r="G69" s="20">
        <v>5.2310000000000004E-3</v>
      </c>
      <c r="H69" s="18">
        <v>0.2838</v>
      </c>
      <c r="I69" s="18">
        <v>6.2760000000000003E-3</v>
      </c>
      <c r="J69" s="18">
        <v>8.2249999999999996</v>
      </c>
      <c r="K69" s="18">
        <v>6.2560000000000004E-2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zoomScale="112" zoomScaleNormal="112" workbookViewId="0">
      <selection activeCell="C1" sqref="C1:O1"/>
    </sheetView>
  </sheetViews>
  <sheetFormatPr defaultRowHeight="12.75" x14ac:dyDescent="0.2"/>
  <cols>
    <col min="1" max="1" width="4.28515625" style="7" bestFit="1" customWidth="1"/>
    <col min="2" max="2" width="7.5703125" style="7" bestFit="1" customWidth="1"/>
    <col min="3" max="3" width="9.5703125" style="7" bestFit="1" customWidth="1"/>
    <col min="4" max="4" width="7" style="7" bestFit="1" customWidth="1"/>
    <col min="5" max="5" width="9.5703125" style="7" bestFit="1" customWidth="1"/>
    <col min="6" max="6" width="8" style="7" bestFit="1" customWidth="1"/>
    <col min="7" max="7" width="9.5703125" style="7" bestFit="1" customWidth="1"/>
    <col min="8" max="8" width="7" style="7" bestFit="1" customWidth="1"/>
    <col min="9" max="9" width="9.5703125" style="7" bestFit="1" customWidth="1"/>
    <col min="10" max="10" width="6" style="7" bestFit="1" customWidth="1"/>
    <col min="11" max="11" width="6.140625" style="7" bestFit="1" customWidth="1"/>
    <col min="12" max="12" width="6" style="7" bestFit="1" customWidth="1"/>
    <col min="13" max="13" width="7" style="7" bestFit="1" customWidth="1"/>
    <col min="14" max="14" width="11.85546875" style="7" bestFit="1" customWidth="1"/>
    <col min="15" max="15" width="5" style="7" bestFit="1" customWidth="1"/>
    <col min="16" max="21" width="9.140625" style="7"/>
    <col min="22" max="23" width="11.7109375" style="7" bestFit="1" customWidth="1"/>
    <col min="24" max="16384" width="9.140625" style="7"/>
  </cols>
  <sheetData>
    <row r="1" spans="1:39" x14ac:dyDescent="0.2">
      <c r="A1" s="7" t="s">
        <v>16</v>
      </c>
      <c r="B1" s="9" t="s">
        <v>0</v>
      </c>
      <c r="C1" s="9" t="s">
        <v>19</v>
      </c>
      <c r="D1" s="9" t="s">
        <v>2</v>
      </c>
      <c r="E1" s="9" t="s">
        <v>20</v>
      </c>
      <c r="F1" s="9" t="s">
        <v>2</v>
      </c>
      <c r="G1" s="9" t="s">
        <v>21</v>
      </c>
      <c r="H1" s="9" t="s">
        <v>2</v>
      </c>
      <c r="I1" s="9" t="s">
        <v>22</v>
      </c>
      <c r="J1" s="9" t="s">
        <v>2</v>
      </c>
      <c r="K1" s="9" t="s">
        <v>23</v>
      </c>
      <c r="L1" s="6" t="s">
        <v>18</v>
      </c>
      <c r="M1" s="9" t="s">
        <v>24</v>
      </c>
      <c r="N1" s="9" t="s">
        <v>4</v>
      </c>
      <c r="O1" s="9" t="s">
        <v>2</v>
      </c>
      <c r="Q1" s="9"/>
      <c r="AF1" s="9"/>
      <c r="AH1" s="9"/>
      <c r="AI1" s="9"/>
      <c r="AJ1" s="9"/>
      <c r="AK1" s="9"/>
      <c r="AL1" s="9"/>
      <c r="AM1" s="9"/>
    </row>
    <row r="2" spans="1:39" x14ac:dyDescent="0.2">
      <c r="A2" s="7">
        <f>1</f>
        <v>1</v>
      </c>
      <c r="B2" s="9">
        <v>450</v>
      </c>
      <c r="C2" s="9">
        <v>65.724000000000004</v>
      </c>
      <c r="D2" s="9">
        <v>0.61099999999999999</v>
      </c>
      <c r="E2" s="9">
        <v>0.22614999999999999</v>
      </c>
      <c r="F2" s="9">
        <v>2.33E-3</v>
      </c>
      <c r="G2" s="9">
        <v>6.0426000000000002</v>
      </c>
      <c r="H2" s="9">
        <v>1.21E-2</v>
      </c>
      <c r="I2" s="9">
        <v>308.89999999999998</v>
      </c>
      <c r="J2" s="9">
        <v>8.5</v>
      </c>
      <c r="K2" s="9">
        <v>3.77</v>
      </c>
      <c r="L2" s="7">
        <v>3.77</v>
      </c>
      <c r="M2" s="9">
        <v>4.33</v>
      </c>
      <c r="N2" s="9">
        <v>6.32</v>
      </c>
      <c r="O2" s="9">
        <v>2.0499999999999998</v>
      </c>
      <c r="Q2" s="9"/>
      <c r="S2" s="15"/>
      <c r="T2" s="15"/>
      <c r="U2" s="15"/>
      <c r="V2" s="15"/>
      <c r="AF2" s="9"/>
      <c r="AH2" s="9"/>
      <c r="AI2" s="9"/>
      <c r="AJ2" s="9"/>
      <c r="AK2" s="9"/>
      <c r="AL2" s="9"/>
      <c r="AM2" s="9"/>
    </row>
    <row r="3" spans="1:39" x14ac:dyDescent="0.2">
      <c r="A3" s="7">
        <f>A2+1</f>
        <v>2</v>
      </c>
      <c r="B3" s="9">
        <v>500</v>
      </c>
      <c r="C3" s="9">
        <v>24.186</v>
      </c>
      <c r="D3" s="9">
        <v>7.274</v>
      </c>
      <c r="E3" s="9">
        <v>8.6620000000000003E-2</v>
      </c>
      <c r="F3" s="9">
        <v>2.24E-2</v>
      </c>
      <c r="G3" s="9">
        <v>3.6099000000000001</v>
      </c>
      <c r="H3" s="9">
        <v>4.0099999999999997E-2</v>
      </c>
      <c r="I3" s="9">
        <v>307.39999999999998</v>
      </c>
      <c r="J3" s="9">
        <v>128.30000000000001</v>
      </c>
      <c r="K3" s="9">
        <v>3.71</v>
      </c>
      <c r="L3" s="7">
        <v>7.48</v>
      </c>
      <c r="M3" s="9">
        <v>3.86</v>
      </c>
      <c r="N3" s="9">
        <v>1.9</v>
      </c>
      <c r="O3" s="9">
        <v>19.8</v>
      </c>
      <c r="Q3" s="9"/>
      <c r="S3" s="15"/>
      <c r="T3" s="15"/>
      <c r="U3" s="15"/>
      <c r="V3" s="15"/>
      <c r="AF3" s="9"/>
      <c r="AH3" s="9"/>
      <c r="AI3" s="9"/>
      <c r="AJ3" s="9"/>
      <c r="AK3" s="9"/>
      <c r="AL3" s="9"/>
      <c r="AM3" s="9"/>
    </row>
    <row r="4" spans="1:39" x14ac:dyDescent="0.2">
      <c r="A4" s="7">
        <f t="shared" ref="A4:A21" si="0">A3+1</f>
        <v>3</v>
      </c>
      <c r="B4" s="9">
        <v>550</v>
      </c>
      <c r="C4" s="9">
        <v>25.803000000000001</v>
      </c>
      <c r="D4" s="9">
        <v>0.57299999999999995</v>
      </c>
      <c r="E4" s="9">
        <v>9.0209999999999999E-2</v>
      </c>
      <c r="F4" s="9">
        <v>1.8600000000000001E-3</v>
      </c>
      <c r="G4" s="9">
        <v>3.6318999999999999</v>
      </c>
      <c r="H4" s="9">
        <v>1.37E-2</v>
      </c>
      <c r="I4" s="9">
        <v>313.8</v>
      </c>
      <c r="J4" s="9">
        <v>14.9</v>
      </c>
      <c r="K4" s="9">
        <v>6.56</v>
      </c>
      <c r="L4" s="7">
        <v>14.04</v>
      </c>
      <c r="M4" s="9">
        <v>5.83</v>
      </c>
      <c r="N4" s="9">
        <v>3.03</v>
      </c>
      <c r="O4" s="9">
        <v>1.6</v>
      </c>
      <c r="Q4" s="9"/>
      <c r="S4" s="15"/>
      <c r="T4" s="15"/>
      <c r="U4" s="15"/>
      <c r="V4" s="15"/>
      <c r="AF4" s="9"/>
      <c r="AH4" s="9"/>
      <c r="AI4" s="9"/>
      <c r="AJ4" s="9"/>
      <c r="AK4" s="9"/>
      <c r="AL4" s="9"/>
      <c r="AM4" s="9"/>
    </row>
    <row r="5" spans="1:39" x14ac:dyDescent="0.2">
      <c r="A5" s="7">
        <f t="shared" si="0"/>
        <v>4</v>
      </c>
      <c r="B5" s="9">
        <v>600</v>
      </c>
      <c r="C5" s="9">
        <v>86.992000000000004</v>
      </c>
      <c r="D5" s="9">
        <v>4.3070000000000004</v>
      </c>
      <c r="E5" s="9">
        <v>0.29632999999999998</v>
      </c>
      <c r="F5" s="9">
        <v>1.324E-2</v>
      </c>
      <c r="G5" s="9">
        <v>3.835</v>
      </c>
      <c r="H5" s="9">
        <v>7.9000000000000008E-3</v>
      </c>
      <c r="I5" s="9">
        <v>302.2</v>
      </c>
      <c r="J5" s="9">
        <v>36.1</v>
      </c>
      <c r="K5" s="9">
        <v>7.46</v>
      </c>
      <c r="L5" s="7">
        <v>21.5</v>
      </c>
      <c r="M5" s="9">
        <v>2.21</v>
      </c>
      <c r="N5" s="9">
        <v>3.9</v>
      </c>
      <c r="O5" s="9">
        <v>11.8</v>
      </c>
      <c r="Q5" s="9"/>
      <c r="S5" s="15"/>
      <c r="T5" s="15"/>
      <c r="U5" s="15"/>
      <c r="V5" s="15"/>
      <c r="AF5" s="9"/>
      <c r="AH5" s="9"/>
      <c r="AI5" s="9"/>
      <c r="AJ5" s="9"/>
      <c r="AK5" s="9"/>
      <c r="AL5" s="9"/>
      <c r="AM5" s="9"/>
    </row>
    <row r="6" spans="1:39" ht="14.25" customHeight="1" x14ac:dyDescent="0.2">
      <c r="A6" s="7">
        <f t="shared" si="0"/>
        <v>5</v>
      </c>
      <c r="B6" s="9">
        <v>650</v>
      </c>
      <c r="C6" s="9">
        <v>23.369</v>
      </c>
      <c r="D6" s="9">
        <v>1.6339999999999999</v>
      </c>
      <c r="E6" s="9">
        <v>8.9399999999999993E-2</v>
      </c>
      <c r="F6" s="9">
        <v>5.1999999999999998E-3</v>
      </c>
      <c r="G6" s="9">
        <v>6.6653000000000002</v>
      </c>
      <c r="H6" s="9">
        <v>1.3299999999999999E-2</v>
      </c>
      <c r="I6" s="9">
        <v>313</v>
      </c>
      <c r="J6" s="9">
        <v>170.7</v>
      </c>
      <c r="K6" s="9">
        <v>3.62</v>
      </c>
      <c r="L6" s="7">
        <v>25.12</v>
      </c>
      <c r="M6" s="9">
        <v>5.6</v>
      </c>
      <c r="N6" s="9">
        <v>2.99</v>
      </c>
      <c r="O6" s="9">
        <v>5.13</v>
      </c>
      <c r="Q6" s="9"/>
      <c r="S6" s="15"/>
      <c r="T6" s="15"/>
      <c r="U6" s="15"/>
      <c r="V6" s="15"/>
      <c r="AF6" s="9"/>
      <c r="AH6" s="9"/>
      <c r="AI6" s="9"/>
      <c r="AJ6" s="9"/>
      <c r="AK6" s="9"/>
      <c r="AL6" s="9"/>
      <c r="AM6" s="9"/>
    </row>
    <row r="7" spans="1:39" x14ac:dyDescent="0.2">
      <c r="A7" s="7">
        <f t="shared" si="0"/>
        <v>6</v>
      </c>
      <c r="B7" s="9">
        <v>700</v>
      </c>
      <c r="C7" s="9">
        <v>14.927</v>
      </c>
      <c r="D7" s="9">
        <v>1.032</v>
      </c>
      <c r="E7" s="9">
        <v>8.7900000000000006E-2</v>
      </c>
      <c r="F7" s="9">
        <v>5.5300000000000002E-3</v>
      </c>
      <c r="G7" s="9">
        <v>18.0121</v>
      </c>
      <c r="H7" s="9">
        <v>9.7900000000000001E-2</v>
      </c>
      <c r="I7" s="9">
        <v>312.10000000000002</v>
      </c>
      <c r="J7" s="9">
        <v>255.5</v>
      </c>
      <c r="K7" s="9">
        <v>0.93</v>
      </c>
      <c r="L7" s="7">
        <v>26.05</v>
      </c>
      <c r="M7" s="9">
        <v>5.31</v>
      </c>
      <c r="N7" s="9">
        <v>3.66</v>
      </c>
      <c r="O7" s="9">
        <v>9.01</v>
      </c>
      <c r="Q7" s="9"/>
      <c r="S7" s="15"/>
      <c r="T7" s="15"/>
      <c r="U7" s="15"/>
      <c r="V7" s="15"/>
      <c r="AF7" s="9"/>
      <c r="AH7" s="9"/>
      <c r="AI7" s="9"/>
      <c r="AJ7" s="9"/>
      <c r="AK7" s="9"/>
      <c r="AL7" s="9"/>
      <c r="AM7" s="9"/>
    </row>
    <row r="8" spans="1:39" ht="18" customHeight="1" x14ac:dyDescent="0.2">
      <c r="A8" s="7">
        <f t="shared" si="0"/>
        <v>7</v>
      </c>
      <c r="B8" s="9">
        <v>750</v>
      </c>
      <c r="C8" s="9">
        <v>25.382999999999999</v>
      </c>
      <c r="D8" s="9">
        <v>1.508</v>
      </c>
      <c r="E8" s="9">
        <v>0.11087</v>
      </c>
      <c r="F8" s="9">
        <v>5.13E-3</v>
      </c>
      <c r="G8" s="9">
        <v>11.8231</v>
      </c>
      <c r="H8" s="9">
        <v>0.2301</v>
      </c>
      <c r="I8" s="9">
        <v>300</v>
      </c>
      <c r="J8" s="9">
        <v>146.69999999999999</v>
      </c>
      <c r="K8" s="9">
        <v>3.29</v>
      </c>
      <c r="L8" s="7">
        <v>29.34</v>
      </c>
      <c r="M8" s="9">
        <v>1.49</v>
      </c>
      <c r="N8" s="9">
        <v>1.1200000000000001</v>
      </c>
      <c r="O8" s="9">
        <v>6.56</v>
      </c>
      <c r="Q8" s="9"/>
      <c r="S8" s="15"/>
      <c r="T8" s="15"/>
      <c r="U8" s="15"/>
      <c r="V8" s="15"/>
      <c r="AF8" s="9"/>
      <c r="AH8" s="9"/>
      <c r="AI8" s="9"/>
      <c r="AJ8" s="9"/>
      <c r="AK8" s="9"/>
      <c r="AL8" s="9"/>
      <c r="AM8" s="9"/>
    </row>
    <row r="9" spans="1:39" x14ac:dyDescent="0.2">
      <c r="A9" s="7">
        <f t="shared" si="0"/>
        <v>8</v>
      </c>
      <c r="B9" s="9">
        <v>800</v>
      </c>
      <c r="C9" s="9">
        <v>9.4600000000000009</v>
      </c>
      <c r="D9" s="9">
        <v>0.35499999999999998</v>
      </c>
      <c r="E9" s="9">
        <v>5.5649999999999998E-2</v>
      </c>
      <c r="F9" s="9">
        <v>1.4499999999999999E-3</v>
      </c>
      <c r="G9" s="9">
        <v>13.3324</v>
      </c>
      <c r="H9" s="9">
        <v>0.2059</v>
      </c>
      <c r="I9" s="9">
        <v>363.6</v>
      </c>
      <c r="J9" s="9">
        <v>204.6</v>
      </c>
      <c r="K9" s="9">
        <v>2.94</v>
      </c>
      <c r="L9" s="7">
        <v>32.28</v>
      </c>
      <c r="M9" s="9">
        <v>18.73</v>
      </c>
      <c r="N9" s="9">
        <v>5.75</v>
      </c>
      <c r="O9" s="9">
        <v>1.97</v>
      </c>
      <c r="Q9" s="9"/>
      <c r="S9" s="15"/>
      <c r="T9" s="15"/>
      <c r="U9" s="15"/>
      <c r="V9" s="15"/>
      <c r="AF9" s="9"/>
      <c r="AH9" s="9"/>
      <c r="AI9" s="9"/>
      <c r="AJ9" s="9"/>
      <c r="AK9" s="9"/>
      <c r="AL9" s="9"/>
      <c r="AM9" s="9"/>
    </row>
    <row r="10" spans="1:39" x14ac:dyDescent="0.2">
      <c r="A10" s="7">
        <f t="shared" si="0"/>
        <v>9</v>
      </c>
      <c r="B10" s="9">
        <v>850</v>
      </c>
      <c r="C10" s="9">
        <v>9.5640000000000001</v>
      </c>
      <c r="D10" s="9">
        <v>0.38800000000000001</v>
      </c>
      <c r="E10" s="9">
        <v>4.7640000000000002E-2</v>
      </c>
      <c r="F10" s="9">
        <v>8.4000000000000003E-4</v>
      </c>
      <c r="G10" s="9">
        <v>8.2448999999999995</v>
      </c>
      <c r="H10" s="9">
        <v>0.13719999999999999</v>
      </c>
      <c r="I10" s="9">
        <v>325.7</v>
      </c>
      <c r="J10" s="9">
        <v>80.599999999999994</v>
      </c>
      <c r="K10" s="9">
        <v>5.92</v>
      </c>
      <c r="L10" s="7">
        <v>38.200000000000003</v>
      </c>
      <c r="M10" s="9">
        <v>9.27</v>
      </c>
      <c r="N10" s="9">
        <v>2.1800000000000002</v>
      </c>
      <c r="O10" s="9">
        <v>1.1599999999999999</v>
      </c>
      <c r="Q10" s="9"/>
      <c r="S10" s="15"/>
      <c r="T10" s="15"/>
      <c r="U10" s="15"/>
      <c r="V10" s="15"/>
      <c r="AF10" s="9"/>
      <c r="AH10" s="9"/>
      <c r="AI10" s="9"/>
      <c r="AJ10" s="9"/>
      <c r="AK10" s="9"/>
      <c r="AL10" s="9"/>
      <c r="AM10" s="9"/>
    </row>
    <row r="11" spans="1:39" x14ac:dyDescent="0.2">
      <c r="A11" s="7">
        <f t="shared" si="0"/>
        <v>10</v>
      </c>
      <c r="B11" s="9">
        <v>875</v>
      </c>
      <c r="C11" s="9">
        <v>6.15</v>
      </c>
      <c r="D11" s="9">
        <v>0.14299999999999999</v>
      </c>
      <c r="E11" s="9">
        <v>2.6700000000000002E-2</v>
      </c>
      <c r="F11" s="9">
        <v>2.9E-4</v>
      </c>
      <c r="G11" s="9">
        <v>4.3048000000000002</v>
      </c>
      <c r="H11" s="9">
        <v>1.12E-2</v>
      </c>
      <c r="I11" s="9">
        <v>357.6</v>
      </c>
      <c r="J11" s="9">
        <v>20.2</v>
      </c>
      <c r="K11" s="9">
        <v>6.07</v>
      </c>
      <c r="L11" s="7">
        <v>44.27</v>
      </c>
      <c r="M11" s="9">
        <v>17.36</v>
      </c>
      <c r="N11" s="9">
        <v>2.2000000000000002</v>
      </c>
      <c r="O11" s="9">
        <v>0.34</v>
      </c>
      <c r="Q11" s="9"/>
      <c r="S11" s="15"/>
      <c r="T11" s="15"/>
      <c r="U11" s="15"/>
      <c r="V11" s="15"/>
      <c r="AF11" s="9"/>
      <c r="AH11" s="9"/>
      <c r="AI11" s="9"/>
      <c r="AJ11" s="9"/>
      <c r="AK11" s="9"/>
      <c r="AL11" s="9"/>
      <c r="AM11" s="9"/>
    </row>
    <row r="12" spans="1:39" x14ac:dyDescent="0.2">
      <c r="A12" s="7">
        <f t="shared" si="0"/>
        <v>11</v>
      </c>
      <c r="B12" s="9">
        <v>900</v>
      </c>
      <c r="C12" s="9">
        <v>15.321999999999999</v>
      </c>
      <c r="D12" s="9">
        <v>0.38</v>
      </c>
      <c r="E12" s="9">
        <v>3.9579999999999997E-2</v>
      </c>
      <c r="F12" s="9">
        <v>1.7000000000000001E-4</v>
      </c>
      <c r="G12" s="9">
        <v>4.5852000000000004</v>
      </c>
      <c r="H12" s="9">
        <v>9.1999999999999998E-3</v>
      </c>
      <c r="I12" s="9">
        <v>520.6</v>
      </c>
      <c r="J12" s="9">
        <v>14.7</v>
      </c>
      <c r="K12" s="9">
        <v>10.38</v>
      </c>
      <c r="L12" s="7">
        <v>54.650000000000006</v>
      </c>
      <c r="M12" s="9">
        <v>43.24</v>
      </c>
      <c r="N12" s="9">
        <v>13.8</v>
      </c>
      <c r="O12" s="9">
        <v>0.8</v>
      </c>
      <c r="Q12" s="9"/>
      <c r="S12" s="15"/>
      <c r="T12" s="15"/>
      <c r="U12" s="15"/>
      <c r="V12" s="15"/>
      <c r="AF12" s="9"/>
      <c r="AH12" s="9"/>
      <c r="AI12" s="9"/>
      <c r="AJ12" s="9"/>
      <c r="AK12" s="9"/>
      <c r="AL12" s="9"/>
      <c r="AM12" s="9"/>
    </row>
    <row r="13" spans="1:39" x14ac:dyDescent="0.2">
      <c r="A13" s="7">
        <f t="shared" si="0"/>
        <v>12</v>
      </c>
      <c r="B13" s="9">
        <v>950</v>
      </c>
      <c r="C13" s="9">
        <v>14.753</v>
      </c>
      <c r="D13" s="9">
        <v>0.46</v>
      </c>
      <c r="E13" s="9">
        <v>3.2969999999999999E-2</v>
      </c>
      <c r="F13" s="9">
        <v>4.8999999999999998E-4</v>
      </c>
      <c r="G13" s="9">
        <v>3.2067000000000001</v>
      </c>
      <c r="H13" s="9">
        <v>2.6599999999999999E-2</v>
      </c>
      <c r="I13" s="9">
        <v>569.9</v>
      </c>
      <c r="J13" s="9">
        <v>45</v>
      </c>
      <c r="K13" s="9">
        <v>3.65</v>
      </c>
      <c r="L13" s="7">
        <v>58.300000000000004</v>
      </c>
      <c r="M13" s="9">
        <v>48.15</v>
      </c>
      <c r="N13" s="9">
        <v>14.01</v>
      </c>
      <c r="O13" s="9">
        <v>0.95</v>
      </c>
      <c r="Q13" s="9"/>
      <c r="S13" s="15"/>
      <c r="T13" s="15"/>
      <c r="U13" s="15"/>
      <c r="V13" s="15"/>
      <c r="AF13" s="9"/>
      <c r="AH13" s="9"/>
      <c r="AI13" s="9"/>
      <c r="AJ13" s="9"/>
      <c r="AK13" s="9"/>
      <c r="AL13" s="9"/>
      <c r="AM13" s="9"/>
    </row>
    <row r="14" spans="1:39" x14ac:dyDescent="0.2">
      <c r="A14" s="7">
        <f t="shared" si="0"/>
        <v>13</v>
      </c>
      <c r="B14" s="9">
        <v>1000</v>
      </c>
      <c r="C14" s="9">
        <v>30.507000000000001</v>
      </c>
      <c r="D14" s="9">
        <v>0.52900000000000003</v>
      </c>
      <c r="E14" s="9">
        <v>4.8009999999999997E-2</v>
      </c>
      <c r="F14" s="9">
        <v>5.0000000000000001E-4</v>
      </c>
      <c r="G14" s="9">
        <v>3.9434999999999998</v>
      </c>
      <c r="H14" s="9">
        <v>7.9000000000000008E-3</v>
      </c>
      <c r="I14" s="9">
        <v>776.9</v>
      </c>
      <c r="J14" s="9">
        <v>31.3</v>
      </c>
      <c r="K14" s="9">
        <v>12.15</v>
      </c>
      <c r="L14" s="7">
        <v>70.45</v>
      </c>
      <c r="M14" s="9">
        <v>61.96</v>
      </c>
      <c r="N14" s="9">
        <v>38.159999999999997</v>
      </c>
      <c r="O14" s="9">
        <v>1.1100000000000001</v>
      </c>
      <c r="Q14" s="9"/>
      <c r="S14" s="15"/>
      <c r="T14" s="15"/>
      <c r="U14" s="15"/>
      <c r="V14" s="15"/>
      <c r="AF14" s="9"/>
      <c r="AH14" s="9"/>
      <c r="AI14" s="9"/>
      <c r="AJ14" s="9"/>
      <c r="AK14" s="9"/>
      <c r="AL14" s="9"/>
      <c r="AM14" s="9"/>
    </row>
    <row r="15" spans="1:39" x14ac:dyDescent="0.2">
      <c r="A15" s="7">
        <f t="shared" si="0"/>
        <v>14</v>
      </c>
      <c r="B15" s="9">
        <v>1050</v>
      </c>
      <c r="C15" s="9">
        <v>38.537999999999997</v>
      </c>
      <c r="D15" s="9">
        <v>0.48099999999999998</v>
      </c>
      <c r="E15" s="9">
        <v>6.1620000000000001E-2</v>
      </c>
      <c r="F15" s="9">
        <v>6.0999999999999997E-4</v>
      </c>
      <c r="G15" s="9">
        <v>3.7475999999999998</v>
      </c>
      <c r="H15" s="9">
        <v>7.9000000000000008E-3</v>
      </c>
      <c r="I15" s="9">
        <v>722.8</v>
      </c>
      <c r="J15" s="9">
        <v>19.8</v>
      </c>
      <c r="K15" s="9">
        <v>5.28</v>
      </c>
      <c r="L15" s="7">
        <v>75.73</v>
      </c>
      <c r="M15" s="9">
        <v>59.11</v>
      </c>
      <c r="N15" s="9">
        <v>45.55</v>
      </c>
      <c r="O15" s="9">
        <v>1.04</v>
      </c>
      <c r="Q15" s="9"/>
      <c r="S15" s="15"/>
      <c r="T15" s="15"/>
      <c r="U15" s="15"/>
      <c r="V15" s="15"/>
      <c r="AF15" s="9"/>
      <c r="AH15" s="9"/>
      <c r="AI15" s="9"/>
      <c r="AJ15" s="9"/>
      <c r="AK15" s="9"/>
      <c r="AL15" s="9"/>
      <c r="AM15" s="9"/>
    </row>
    <row r="16" spans="1:39" x14ac:dyDescent="0.2">
      <c r="A16" s="7">
        <f t="shared" si="0"/>
        <v>15</v>
      </c>
      <c r="B16" s="9">
        <v>1100</v>
      </c>
      <c r="C16" s="9">
        <v>78.870999999999995</v>
      </c>
      <c r="D16" s="9">
        <v>0.39400000000000002</v>
      </c>
      <c r="E16" s="9">
        <v>0.16239999999999999</v>
      </c>
      <c r="F16" s="9">
        <v>3.8999999999999999E-4</v>
      </c>
      <c r="G16" s="9">
        <v>7.3814000000000002</v>
      </c>
      <c r="H16" s="9">
        <v>1.4800000000000001E-2</v>
      </c>
      <c r="I16" s="9">
        <v>540.20000000000005</v>
      </c>
      <c r="J16" s="9">
        <v>3.5</v>
      </c>
      <c r="K16" s="9">
        <v>12.37</v>
      </c>
      <c r="L16" s="7">
        <v>88.100000000000009</v>
      </c>
      <c r="M16" s="9">
        <v>45.29</v>
      </c>
      <c r="N16" s="9">
        <v>82.55</v>
      </c>
      <c r="O16" s="9">
        <v>1.02</v>
      </c>
      <c r="Q16" s="9"/>
      <c r="S16" s="15"/>
      <c r="T16" s="15"/>
      <c r="U16" s="15"/>
      <c r="V16" s="15"/>
      <c r="AF16" s="9"/>
      <c r="AH16" s="9"/>
      <c r="AI16" s="9"/>
      <c r="AJ16" s="9"/>
      <c r="AK16" s="9"/>
      <c r="AL16" s="9"/>
      <c r="AM16" s="9"/>
    </row>
    <row r="17" spans="1:39" x14ac:dyDescent="0.2">
      <c r="A17" s="7">
        <f t="shared" si="0"/>
        <v>16</v>
      </c>
      <c r="B17" s="9">
        <v>1150</v>
      </c>
      <c r="C17" s="9">
        <v>186.822</v>
      </c>
      <c r="D17" s="9">
        <v>0.93400000000000005</v>
      </c>
      <c r="E17" s="9">
        <v>0.57428999999999997</v>
      </c>
      <c r="F17" s="9">
        <v>1.0370000000000001E-2</v>
      </c>
      <c r="G17" s="9">
        <v>15.8279</v>
      </c>
      <c r="H17" s="9">
        <v>0.2848</v>
      </c>
      <c r="I17" s="9">
        <v>346.6</v>
      </c>
      <c r="J17" s="9">
        <v>13.3</v>
      </c>
      <c r="K17" s="9">
        <v>2.74</v>
      </c>
      <c r="L17" s="7">
        <v>90.84</v>
      </c>
      <c r="M17" s="9">
        <v>14.73</v>
      </c>
      <c r="N17" s="9">
        <v>103.4</v>
      </c>
      <c r="O17" s="9">
        <v>23</v>
      </c>
      <c r="Q17" s="9"/>
      <c r="S17" s="15"/>
      <c r="T17" s="15"/>
      <c r="U17" s="15"/>
      <c r="V17" s="15"/>
      <c r="AF17" s="9"/>
      <c r="AH17" s="9"/>
      <c r="AI17" s="9"/>
      <c r="AJ17" s="9"/>
      <c r="AK17" s="9"/>
      <c r="AL17" s="9"/>
      <c r="AM17" s="9"/>
    </row>
    <row r="18" spans="1:39" x14ac:dyDescent="0.2">
      <c r="A18" s="7">
        <f t="shared" si="0"/>
        <v>17</v>
      </c>
      <c r="B18" s="9">
        <v>1200</v>
      </c>
      <c r="C18" s="9">
        <v>132.755</v>
      </c>
      <c r="D18" s="9">
        <v>0.66400000000000003</v>
      </c>
      <c r="E18" s="9">
        <v>0.33885999999999999</v>
      </c>
      <c r="F18" s="9">
        <v>1.6000000000000001E-3</v>
      </c>
      <c r="G18" s="9">
        <v>17.313199999999998</v>
      </c>
      <c r="H18" s="9">
        <v>5.74E-2</v>
      </c>
      <c r="I18" s="9">
        <v>442</v>
      </c>
      <c r="J18" s="9">
        <v>4.5999999999999996</v>
      </c>
      <c r="K18" s="9">
        <v>1.86</v>
      </c>
      <c r="L18" s="7">
        <v>92.7</v>
      </c>
      <c r="M18" s="9">
        <v>33.15</v>
      </c>
      <c r="N18" s="9">
        <v>182.11</v>
      </c>
      <c r="O18" s="9">
        <v>4.5999999999999996</v>
      </c>
      <c r="Q18" s="9"/>
      <c r="S18" s="15"/>
      <c r="T18" s="15"/>
      <c r="U18" s="15"/>
      <c r="V18" s="15"/>
      <c r="AF18" s="9"/>
      <c r="AH18" s="9"/>
      <c r="AI18" s="9"/>
      <c r="AJ18" s="9"/>
      <c r="AK18" s="9"/>
      <c r="AL18" s="9"/>
      <c r="AM18" s="9"/>
    </row>
    <row r="19" spans="1:39" ht="12.75" customHeight="1" x14ac:dyDescent="0.2">
      <c r="A19" s="7">
        <f t="shared" si="0"/>
        <v>18</v>
      </c>
      <c r="B19" s="9">
        <v>1250</v>
      </c>
      <c r="C19" s="9">
        <v>177.73500000000001</v>
      </c>
      <c r="D19" s="9">
        <v>0.88900000000000001</v>
      </c>
      <c r="E19" s="9">
        <v>0.26463999999999999</v>
      </c>
      <c r="F19" s="9">
        <v>1.75E-3</v>
      </c>
      <c r="G19" s="9">
        <v>10.0792</v>
      </c>
      <c r="H19" s="9">
        <v>5.5100000000000003E-2</v>
      </c>
      <c r="I19" s="9">
        <v>733.7</v>
      </c>
      <c r="J19" s="9">
        <v>11.9</v>
      </c>
      <c r="K19" s="9">
        <v>1.4</v>
      </c>
      <c r="L19" s="7">
        <v>94.100000000000009</v>
      </c>
      <c r="M19" s="9">
        <v>59.73</v>
      </c>
      <c r="N19" s="9">
        <v>266.01</v>
      </c>
      <c r="O19" s="9">
        <v>2.98</v>
      </c>
      <c r="Q19" s="9"/>
      <c r="S19" s="15"/>
      <c r="T19" s="15"/>
      <c r="U19" s="15"/>
      <c r="V19" s="15"/>
      <c r="AF19" s="9"/>
      <c r="AH19" s="9"/>
      <c r="AI19" s="9"/>
      <c r="AJ19" s="9"/>
      <c r="AK19" s="9"/>
      <c r="AL19" s="9"/>
      <c r="AM19" s="9"/>
    </row>
    <row r="20" spans="1:39" x14ac:dyDescent="0.2">
      <c r="A20" s="7">
        <f t="shared" si="0"/>
        <v>19</v>
      </c>
      <c r="B20" s="9">
        <v>1300</v>
      </c>
      <c r="C20" s="9">
        <v>221.2</v>
      </c>
      <c r="D20" s="9">
        <v>1.3149999999999999</v>
      </c>
      <c r="E20" s="9">
        <v>0.46333999999999997</v>
      </c>
      <c r="F20" s="9">
        <v>3.0899999999999999E-3</v>
      </c>
      <c r="G20" s="9">
        <v>13.723100000000001</v>
      </c>
      <c r="H20" s="9">
        <v>6.5299999999999997E-2</v>
      </c>
      <c r="I20" s="9">
        <v>511.1</v>
      </c>
      <c r="J20" s="9">
        <v>7.1</v>
      </c>
      <c r="K20" s="9">
        <v>4.43</v>
      </c>
      <c r="L20" s="7">
        <v>98.53</v>
      </c>
      <c r="M20" s="9">
        <v>42.18</v>
      </c>
      <c r="N20" s="9">
        <v>287.39999999999998</v>
      </c>
      <c r="O20" s="9">
        <v>5.69</v>
      </c>
      <c r="Q20" s="9"/>
      <c r="S20" s="15"/>
      <c r="T20" s="15"/>
      <c r="U20" s="15"/>
      <c r="V20" s="15"/>
      <c r="AF20" s="9"/>
      <c r="AH20" s="9"/>
      <c r="AI20" s="9"/>
      <c r="AJ20" s="9"/>
      <c r="AK20" s="9"/>
      <c r="AL20" s="9"/>
      <c r="AM20" s="9"/>
    </row>
    <row r="21" spans="1:39" x14ac:dyDescent="0.2">
      <c r="A21" s="7">
        <f t="shared" si="0"/>
        <v>20</v>
      </c>
      <c r="B21" s="9">
        <v>1350</v>
      </c>
      <c r="C21" s="9">
        <v>459.59699999999998</v>
      </c>
      <c r="D21" s="9">
        <v>12.292999999999999</v>
      </c>
      <c r="E21" s="9">
        <v>0.77866999999999997</v>
      </c>
      <c r="F21" s="9">
        <v>3.9469999999999998E-2</v>
      </c>
      <c r="G21" s="9">
        <v>10.158200000000001</v>
      </c>
      <c r="H21" s="9">
        <v>0.1787</v>
      </c>
      <c r="I21" s="9">
        <v>607.9</v>
      </c>
      <c r="J21" s="9">
        <v>49.6</v>
      </c>
      <c r="K21" s="9">
        <v>1.46</v>
      </c>
      <c r="L21" s="7">
        <v>99.99</v>
      </c>
      <c r="M21" s="9">
        <v>51.39</v>
      </c>
      <c r="N21" s="9">
        <v>548</v>
      </c>
      <c r="O21" s="9">
        <v>35.299999999999997</v>
      </c>
      <c r="Q21" s="9"/>
      <c r="S21" s="15"/>
      <c r="T21" s="15"/>
      <c r="U21" s="15"/>
      <c r="V21" s="15"/>
      <c r="AF21" s="9"/>
      <c r="AH21" s="9"/>
      <c r="AI21" s="9"/>
      <c r="AJ21" s="9"/>
      <c r="AK21" s="9"/>
      <c r="AL21" s="9"/>
      <c r="AM21" s="9"/>
    </row>
    <row r="22" spans="1:39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9"/>
      <c r="AF22" s="9"/>
      <c r="AH22" s="9"/>
      <c r="AI22" s="9"/>
      <c r="AJ22" s="9"/>
      <c r="AK22" s="9"/>
      <c r="AL22" s="9"/>
      <c r="AM22" s="9"/>
    </row>
    <row r="23" spans="1:39" x14ac:dyDescent="0.2">
      <c r="B23" s="9"/>
      <c r="D23" s="9"/>
      <c r="F23" s="9"/>
      <c r="N23" s="9"/>
      <c r="O23" s="9"/>
      <c r="AF23" s="9"/>
      <c r="AH23" s="9"/>
      <c r="AI23" s="9"/>
      <c r="AJ23" s="9"/>
      <c r="AK23" s="9"/>
      <c r="AL23" s="9"/>
      <c r="AM23" s="9"/>
    </row>
    <row r="24" spans="1:39" x14ac:dyDescent="0.2">
      <c r="AF24" s="9"/>
      <c r="AH24" s="9"/>
      <c r="AI24" s="9"/>
      <c r="AJ24" s="9"/>
      <c r="AK24" s="9"/>
      <c r="AL24" s="9"/>
      <c r="AM24" s="9"/>
    </row>
    <row r="25" spans="1:39" x14ac:dyDescent="0.2">
      <c r="A25" s="12"/>
      <c r="B25" s="12"/>
      <c r="C25" s="12"/>
      <c r="E25" s="6"/>
      <c r="F25" s="14"/>
      <c r="G25" s="10"/>
      <c r="H25" s="6"/>
      <c r="I25" s="10"/>
      <c r="J25" s="6"/>
      <c r="L25" s="6"/>
      <c r="M25" s="6"/>
      <c r="O25" s="16"/>
      <c r="P25" s="16"/>
      <c r="Q25" s="16"/>
      <c r="W25" s="10"/>
      <c r="X25" s="6"/>
      <c r="Y25" s="10"/>
      <c r="Z25" s="6"/>
      <c r="AA25" s="10"/>
      <c r="AB25" s="6"/>
      <c r="AC25" s="10"/>
      <c r="AD25" s="6"/>
      <c r="AE25" s="10"/>
      <c r="AF25" s="9"/>
      <c r="AH25" s="9"/>
      <c r="AI25" s="9"/>
      <c r="AJ25" s="9"/>
      <c r="AK25" s="9"/>
      <c r="AL25" s="9"/>
      <c r="AM25" s="9"/>
    </row>
    <row r="26" spans="1:39" x14ac:dyDescent="0.2">
      <c r="A26" s="13"/>
      <c r="B26" s="13"/>
      <c r="C26" s="13"/>
      <c r="E26" s="14"/>
      <c r="F26" s="14"/>
      <c r="O26" s="11"/>
      <c r="AF26" s="9"/>
      <c r="AH26" s="9"/>
      <c r="AI26" s="9"/>
      <c r="AJ26" s="9"/>
      <c r="AK26" s="9"/>
      <c r="AL26" s="9"/>
      <c r="AM26" s="9"/>
    </row>
    <row r="27" spans="1:39" x14ac:dyDescent="0.2">
      <c r="A27" s="13"/>
      <c r="B27" s="13"/>
      <c r="C27" s="13"/>
      <c r="E27" s="14"/>
      <c r="F27" s="14"/>
      <c r="AF27" s="9"/>
      <c r="AH27" s="9"/>
      <c r="AI27" s="9"/>
      <c r="AJ27" s="9"/>
      <c r="AK27" s="9"/>
      <c r="AL27" s="9"/>
      <c r="AM27" s="9"/>
    </row>
    <row r="28" spans="1:39" x14ac:dyDescent="0.2">
      <c r="A28" s="13"/>
      <c r="B28" s="12"/>
      <c r="C28" s="12"/>
      <c r="D28" s="6"/>
      <c r="E28" s="14"/>
      <c r="F28" s="14"/>
      <c r="AF28" s="9"/>
      <c r="AH28" s="9"/>
      <c r="AI28" s="9"/>
      <c r="AJ28" s="9"/>
      <c r="AK28" s="9"/>
      <c r="AL28" s="9"/>
      <c r="AM28" s="9"/>
    </row>
    <row r="29" spans="1:39" x14ac:dyDescent="0.2">
      <c r="A29" s="13"/>
      <c r="B29" s="13"/>
      <c r="C29" s="13"/>
      <c r="E29" s="14"/>
      <c r="F29" s="14"/>
      <c r="AF29" s="9"/>
      <c r="AH29" s="9"/>
      <c r="AI29" s="9"/>
      <c r="AJ29" s="9"/>
      <c r="AK29" s="9"/>
      <c r="AL29" s="9"/>
      <c r="AM29" s="9"/>
    </row>
    <row r="30" spans="1:39" x14ac:dyDescent="0.2">
      <c r="A30" s="13"/>
      <c r="B30" s="13"/>
      <c r="C30" s="13"/>
      <c r="E30" s="14"/>
      <c r="F30" s="14"/>
      <c r="AF30" s="9"/>
      <c r="AH30" s="9"/>
      <c r="AI30" s="9"/>
      <c r="AJ30" s="9"/>
      <c r="AK30" s="9"/>
      <c r="AL30" s="9"/>
      <c r="AM30" s="9"/>
    </row>
    <row r="31" spans="1:39" x14ac:dyDescent="0.2">
      <c r="A31" s="13"/>
      <c r="B31" s="13"/>
      <c r="C31" s="13"/>
      <c r="E31" s="14"/>
      <c r="F31" s="14"/>
      <c r="AF31" s="9"/>
      <c r="AH31" s="9"/>
      <c r="AI31" s="9"/>
      <c r="AJ31" s="9"/>
      <c r="AK31" s="9"/>
      <c r="AL31" s="9"/>
      <c r="AM31" s="9"/>
    </row>
    <row r="32" spans="1:39" x14ac:dyDescent="0.2">
      <c r="A32" s="13"/>
      <c r="B32" s="13"/>
      <c r="C32" s="13"/>
      <c r="E32" s="14"/>
      <c r="F32" s="14"/>
      <c r="N32" s="16"/>
      <c r="AF32" s="9"/>
      <c r="AH32" s="9"/>
      <c r="AI32" s="9"/>
      <c r="AJ32" s="9"/>
      <c r="AK32" s="9"/>
      <c r="AL32" s="9"/>
      <c r="AM32" s="9"/>
    </row>
    <row r="33" spans="1:39" x14ac:dyDescent="0.2">
      <c r="A33" s="13"/>
      <c r="B33" s="13"/>
      <c r="C33" s="13"/>
      <c r="E33" s="14"/>
      <c r="F33" s="14"/>
      <c r="N33" s="16"/>
      <c r="AF33" s="9"/>
      <c r="AH33" s="9"/>
      <c r="AI33" s="9"/>
      <c r="AJ33" s="9"/>
      <c r="AK33" s="9"/>
      <c r="AL33" s="9"/>
      <c r="AM33" s="9"/>
    </row>
    <row r="34" spans="1:39" x14ac:dyDescent="0.2">
      <c r="A34" s="13"/>
      <c r="B34" s="13"/>
      <c r="C34" s="13"/>
      <c r="E34" s="14"/>
      <c r="F34" s="14"/>
      <c r="AF34" s="9"/>
      <c r="AH34" s="9"/>
      <c r="AI34" s="9"/>
      <c r="AJ34" s="9"/>
      <c r="AK34" s="9"/>
      <c r="AL34" s="9"/>
      <c r="AM34" s="9"/>
    </row>
    <row r="35" spans="1:39" x14ac:dyDescent="0.2">
      <c r="A35" s="13"/>
      <c r="B35" s="13"/>
      <c r="C35" s="13"/>
      <c r="E35" s="14"/>
      <c r="F35" s="14"/>
      <c r="AF35" s="9"/>
      <c r="AH35" s="9"/>
      <c r="AI35" s="9"/>
      <c r="AJ35" s="9"/>
      <c r="AK35" s="9"/>
      <c r="AL35" s="9"/>
      <c r="AM35" s="9"/>
    </row>
    <row r="36" spans="1:39" x14ac:dyDescent="0.2">
      <c r="A36" s="13"/>
      <c r="B36" s="13"/>
      <c r="C36" s="13"/>
      <c r="E36" s="14"/>
      <c r="F36" s="14"/>
      <c r="AF36" s="9"/>
      <c r="AH36" s="9"/>
      <c r="AI36" s="9"/>
      <c r="AJ36" s="9"/>
      <c r="AK36" s="9"/>
      <c r="AL36" s="9"/>
      <c r="AM36" s="9"/>
    </row>
    <row r="37" spans="1:39" x14ac:dyDescent="0.2">
      <c r="A37" s="13"/>
      <c r="B37" s="13"/>
      <c r="C37" s="13"/>
      <c r="E37" s="14"/>
      <c r="F37" s="14"/>
      <c r="AF37" s="9"/>
      <c r="AH37" s="9"/>
      <c r="AI37" s="9"/>
      <c r="AJ37" s="9"/>
      <c r="AK37" s="9"/>
      <c r="AL37" s="9"/>
      <c r="AM37" s="9"/>
    </row>
    <row r="38" spans="1:39" x14ac:dyDescent="0.2">
      <c r="A38" s="13"/>
      <c r="B38" s="13"/>
      <c r="C38" s="13"/>
      <c r="E38" s="14"/>
      <c r="F38" s="14"/>
      <c r="AF38" s="9"/>
      <c r="AH38" s="9"/>
      <c r="AI38" s="9"/>
      <c r="AJ38" s="9"/>
      <c r="AK38" s="9"/>
      <c r="AL38" s="9"/>
      <c r="AM38" s="9"/>
    </row>
    <row r="39" spans="1:39" x14ac:dyDescent="0.2">
      <c r="A39" s="13"/>
      <c r="B39" s="13"/>
      <c r="C39" s="13"/>
      <c r="E39" s="14"/>
      <c r="F39" s="14"/>
      <c r="AF39" s="9"/>
      <c r="AH39" s="9"/>
      <c r="AI39" s="9"/>
      <c r="AJ39" s="9"/>
      <c r="AK39" s="9"/>
      <c r="AL39" s="9"/>
      <c r="AM39" s="9"/>
    </row>
    <row r="40" spans="1:39" x14ac:dyDescent="0.2">
      <c r="A40" s="13"/>
      <c r="B40" s="13"/>
      <c r="C40" s="13"/>
      <c r="E40" s="14"/>
      <c r="F40" s="14"/>
      <c r="AF40" s="9"/>
      <c r="AH40" s="9"/>
      <c r="AI40" s="9"/>
      <c r="AJ40" s="9"/>
      <c r="AK40" s="9"/>
      <c r="AL40" s="9"/>
      <c r="AM40" s="9"/>
    </row>
    <row r="41" spans="1:39" x14ac:dyDescent="0.2">
      <c r="A41" s="13"/>
      <c r="B41" s="13"/>
      <c r="C41" s="13"/>
      <c r="E41" s="14"/>
      <c r="F41" s="14"/>
      <c r="AF41" s="9"/>
      <c r="AH41" s="9"/>
      <c r="AI41" s="9"/>
      <c r="AJ41" s="9"/>
      <c r="AK41" s="9"/>
      <c r="AL41" s="9"/>
      <c r="AM41" s="9"/>
    </row>
    <row r="42" spans="1:39" x14ac:dyDescent="0.2">
      <c r="A42" s="13"/>
      <c r="B42" s="13"/>
      <c r="C42" s="13"/>
      <c r="E42" s="14"/>
      <c r="F42" s="14"/>
      <c r="AF42" s="9"/>
      <c r="AH42" s="9"/>
      <c r="AI42" s="9"/>
      <c r="AJ42" s="9"/>
      <c r="AK42" s="9"/>
      <c r="AL42" s="9"/>
      <c r="AM42" s="9"/>
    </row>
    <row r="43" spans="1:39" x14ac:dyDescent="0.2">
      <c r="A43" s="13"/>
      <c r="B43" s="13"/>
      <c r="C43" s="13"/>
      <c r="E43" s="14"/>
      <c r="F43" s="14"/>
      <c r="AF43" s="9"/>
      <c r="AH43" s="9"/>
      <c r="AI43" s="9"/>
      <c r="AJ43" s="9"/>
      <c r="AK43" s="9"/>
      <c r="AL43" s="9"/>
      <c r="AM43" s="9"/>
    </row>
    <row r="44" spans="1:39" x14ac:dyDescent="0.2">
      <c r="A44" s="13"/>
      <c r="B44" s="13"/>
      <c r="C44" s="13"/>
      <c r="E44" s="14"/>
      <c r="F44" s="14"/>
      <c r="AF44" s="9"/>
      <c r="AH44" s="9"/>
      <c r="AI44" s="9"/>
      <c r="AJ44" s="9"/>
      <c r="AK44" s="9"/>
      <c r="AL44" s="9"/>
      <c r="AM44" s="9"/>
    </row>
    <row r="45" spans="1:39" x14ac:dyDescent="0.2">
      <c r="A45" s="13"/>
      <c r="B45" s="13"/>
      <c r="C45" s="13"/>
      <c r="E45" s="14"/>
      <c r="F45" s="14"/>
      <c r="AF45" s="9"/>
      <c r="AH45" s="9"/>
      <c r="AI45" s="9"/>
      <c r="AJ45" s="9"/>
      <c r="AK45" s="9"/>
      <c r="AL45" s="9"/>
      <c r="AM45" s="9"/>
    </row>
    <row r="46" spans="1:39" x14ac:dyDescent="0.2">
      <c r="A46" s="13"/>
      <c r="B46" s="13"/>
      <c r="C46" s="13"/>
      <c r="E46" s="14"/>
      <c r="F46" s="14"/>
      <c r="AF46" s="9"/>
      <c r="AH46" s="9"/>
      <c r="AI46" s="9"/>
      <c r="AJ46" s="9"/>
      <c r="AK46" s="9"/>
      <c r="AL46" s="9"/>
      <c r="AM46" s="9"/>
    </row>
    <row r="47" spans="1:39" x14ac:dyDescent="0.2">
      <c r="E47" s="14"/>
      <c r="F47" s="14"/>
      <c r="AF47" s="9"/>
      <c r="AH47" s="9"/>
      <c r="AI47" s="9"/>
      <c r="AJ47" s="9"/>
      <c r="AK47" s="9"/>
      <c r="AL47" s="9"/>
      <c r="AM47" s="9"/>
    </row>
    <row r="48" spans="1:39" x14ac:dyDescent="0.2">
      <c r="E48" s="14"/>
      <c r="F48" s="14"/>
      <c r="AF48" s="9"/>
      <c r="AH48" s="9"/>
      <c r="AI48" s="9"/>
      <c r="AJ48" s="9"/>
      <c r="AK48" s="9"/>
      <c r="AL48" s="9"/>
      <c r="AM48" s="9"/>
    </row>
    <row r="49" spans="5:39" x14ac:dyDescent="0.2">
      <c r="E49" s="14"/>
      <c r="F49" s="14"/>
      <c r="AF49" s="9"/>
      <c r="AH49" s="9"/>
      <c r="AI49" s="9"/>
      <c r="AJ49" s="9"/>
      <c r="AK49" s="9"/>
      <c r="AL49" s="9"/>
      <c r="AM49" s="9"/>
    </row>
    <row r="50" spans="5:39" x14ac:dyDescent="0.2">
      <c r="E50" s="14"/>
      <c r="F50" s="14"/>
      <c r="AF50" s="9"/>
      <c r="AH50" s="9"/>
      <c r="AI50" s="9"/>
      <c r="AJ50" s="9"/>
      <c r="AK50" s="9"/>
      <c r="AL50" s="9"/>
      <c r="AM50" s="9"/>
    </row>
    <row r="51" spans="5:39" x14ac:dyDescent="0.2">
      <c r="E51" s="14"/>
      <c r="F51" s="14"/>
      <c r="AF51" s="9"/>
      <c r="AH51" s="9"/>
      <c r="AI51" s="9"/>
      <c r="AJ51" s="9"/>
      <c r="AK51" s="9"/>
      <c r="AL51" s="9"/>
      <c r="AM51" s="9"/>
    </row>
    <row r="52" spans="5:39" x14ac:dyDescent="0.2">
      <c r="E52" s="14"/>
      <c r="F52" s="14"/>
      <c r="AF52" s="9"/>
      <c r="AH52" s="9"/>
      <c r="AI52" s="9"/>
      <c r="AJ52" s="9"/>
      <c r="AK52" s="9"/>
      <c r="AL52" s="9"/>
      <c r="AM52" s="9"/>
    </row>
    <row r="53" spans="5:39" x14ac:dyDescent="0.2">
      <c r="E53" s="14"/>
      <c r="F53" s="14"/>
      <c r="AF53" s="9"/>
      <c r="AH53" s="9"/>
      <c r="AI53" s="9"/>
      <c r="AJ53" s="9"/>
      <c r="AK53" s="9"/>
      <c r="AL53" s="9"/>
      <c r="AM53" s="9"/>
    </row>
    <row r="54" spans="5:39" x14ac:dyDescent="0.2">
      <c r="E54" s="14"/>
      <c r="F54" s="14"/>
      <c r="AF54" s="9"/>
      <c r="AH54" s="9"/>
      <c r="AI54" s="9"/>
      <c r="AJ54" s="9"/>
      <c r="AK54" s="9"/>
      <c r="AL54" s="9"/>
      <c r="AM54" s="9"/>
    </row>
    <row r="55" spans="5:39" x14ac:dyDescent="0.2">
      <c r="E55" s="14"/>
      <c r="F55" s="14"/>
      <c r="AF55" s="9"/>
      <c r="AH55" s="9"/>
      <c r="AI55" s="9"/>
      <c r="AJ55" s="9"/>
      <c r="AK55" s="9"/>
      <c r="AL55" s="9"/>
      <c r="AM55" s="9"/>
    </row>
    <row r="56" spans="5:39" x14ac:dyDescent="0.2">
      <c r="E56" s="14"/>
      <c r="F56" s="14"/>
      <c r="AF56" s="9"/>
      <c r="AH56" s="9"/>
      <c r="AI56" s="9"/>
      <c r="AJ56" s="9"/>
      <c r="AK56" s="9"/>
      <c r="AL56" s="9"/>
      <c r="AM56" s="9"/>
    </row>
    <row r="57" spans="5:39" x14ac:dyDescent="0.2">
      <c r="E57" s="14"/>
      <c r="F57" s="14"/>
      <c r="AF57" s="9"/>
      <c r="AH57" s="9"/>
      <c r="AI57" s="9"/>
      <c r="AJ57" s="9"/>
      <c r="AK57" s="9"/>
      <c r="AL57" s="9"/>
      <c r="AM57" s="9"/>
    </row>
    <row r="58" spans="5:39" x14ac:dyDescent="0.2">
      <c r="E58" s="14"/>
      <c r="F58" s="14"/>
      <c r="AF58" s="9"/>
      <c r="AH58" s="9"/>
      <c r="AI58" s="9"/>
      <c r="AJ58" s="9"/>
      <c r="AK58" s="9"/>
      <c r="AL58" s="9"/>
      <c r="AM58" s="9"/>
    </row>
    <row r="59" spans="5:39" x14ac:dyDescent="0.2">
      <c r="E59" s="14"/>
      <c r="F59" s="14"/>
      <c r="AF59" s="9"/>
      <c r="AH59" s="9"/>
      <c r="AI59" s="9"/>
      <c r="AJ59" s="9"/>
      <c r="AK59" s="9"/>
      <c r="AL59" s="9"/>
      <c r="AM59" s="9"/>
    </row>
    <row r="60" spans="5:39" x14ac:dyDescent="0.2">
      <c r="E60" s="14"/>
      <c r="F60" s="14"/>
      <c r="AF60" s="9"/>
      <c r="AH60" s="9"/>
      <c r="AI60" s="9"/>
      <c r="AJ60" s="9"/>
      <c r="AK60" s="9"/>
      <c r="AL60" s="9"/>
      <c r="AM60" s="9"/>
    </row>
    <row r="61" spans="5:39" x14ac:dyDescent="0.2">
      <c r="E61" s="14"/>
      <c r="F61" s="14"/>
      <c r="AF61" s="9"/>
      <c r="AH61" s="9"/>
      <c r="AI61" s="9"/>
      <c r="AJ61" s="9"/>
      <c r="AK61" s="9"/>
      <c r="AL61" s="9"/>
      <c r="AM61" s="9"/>
    </row>
    <row r="62" spans="5:39" x14ac:dyDescent="0.2">
      <c r="E62" s="14"/>
      <c r="F62" s="14"/>
      <c r="AF62" s="9"/>
      <c r="AH62" s="9"/>
      <c r="AI62" s="9"/>
      <c r="AJ62" s="9"/>
      <c r="AK62" s="9"/>
      <c r="AL62" s="9"/>
      <c r="AM62" s="9"/>
    </row>
    <row r="63" spans="5:39" x14ac:dyDescent="0.2">
      <c r="E63" s="14"/>
      <c r="F63" s="14"/>
    </row>
    <row r="64" spans="5:39" x14ac:dyDescent="0.2">
      <c r="E64" s="14"/>
      <c r="F64" s="14"/>
    </row>
    <row r="65" spans="5:6" x14ac:dyDescent="0.2">
      <c r="E65" s="14"/>
      <c r="F65" s="14"/>
    </row>
    <row r="66" spans="5:6" x14ac:dyDescent="0.2">
      <c r="E66" s="14"/>
      <c r="F66" s="14"/>
    </row>
    <row r="67" spans="5:6" x14ac:dyDescent="0.2">
      <c r="E67" s="14"/>
      <c r="F67" s="14"/>
    </row>
    <row r="68" spans="5:6" x14ac:dyDescent="0.2">
      <c r="E68" s="14"/>
      <c r="F68" s="14"/>
    </row>
    <row r="69" spans="5:6" x14ac:dyDescent="0.2">
      <c r="E69" s="14"/>
      <c r="F69" s="14"/>
    </row>
    <row r="70" spans="5:6" x14ac:dyDescent="0.2">
      <c r="E70" s="14"/>
      <c r="F70" s="14"/>
    </row>
    <row r="71" spans="5:6" x14ac:dyDescent="0.2">
      <c r="E71" s="14"/>
      <c r="F71" s="14"/>
    </row>
    <row r="72" spans="5:6" x14ac:dyDescent="0.2">
      <c r="E72" s="14"/>
      <c r="F72" s="14"/>
    </row>
    <row r="73" spans="5:6" x14ac:dyDescent="0.2">
      <c r="E73" s="14"/>
      <c r="F73" s="14"/>
    </row>
    <row r="74" spans="5:6" x14ac:dyDescent="0.2">
      <c r="E74" s="14"/>
      <c r="F74" s="14"/>
    </row>
    <row r="75" spans="5:6" x14ac:dyDescent="0.2">
      <c r="E75" s="14"/>
      <c r="F75" s="14"/>
    </row>
    <row r="76" spans="5:6" x14ac:dyDescent="0.2">
      <c r="E76" s="14"/>
      <c r="F76" s="14"/>
    </row>
    <row r="77" spans="5:6" x14ac:dyDescent="0.2">
      <c r="E77" s="14"/>
      <c r="F77" s="14"/>
    </row>
    <row r="78" spans="5:6" x14ac:dyDescent="0.2">
      <c r="E78" s="14"/>
      <c r="F78" s="14"/>
    </row>
    <row r="79" spans="5:6" x14ac:dyDescent="0.2">
      <c r="E79" s="14"/>
      <c r="F79" s="14"/>
    </row>
    <row r="80" spans="5:6" x14ac:dyDescent="0.2">
      <c r="E80" s="14"/>
      <c r="F80" s="14"/>
    </row>
    <row r="81" spans="5:6" x14ac:dyDescent="0.2">
      <c r="E81" s="14"/>
      <c r="F81" s="14"/>
    </row>
    <row r="82" spans="5:6" x14ac:dyDescent="0.2">
      <c r="E82" s="14"/>
      <c r="F82" s="14"/>
    </row>
    <row r="83" spans="5:6" x14ac:dyDescent="0.2">
      <c r="E83" s="14"/>
      <c r="F83" s="14"/>
    </row>
    <row r="84" spans="5:6" x14ac:dyDescent="0.2">
      <c r="E84" s="14"/>
      <c r="F84" s="14"/>
    </row>
    <row r="85" spans="5:6" x14ac:dyDescent="0.2">
      <c r="E85" s="14"/>
      <c r="F85" s="14"/>
    </row>
    <row r="86" spans="5:6" x14ac:dyDescent="0.2">
      <c r="E86" s="14"/>
      <c r="F86" s="14"/>
    </row>
    <row r="87" spans="5:6" x14ac:dyDescent="0.2">
      <c r="E87" s="14"/>
      <c r="F87" s="14"/>
    </row>
    <row r="88" spans="5:6" x14ac:dyDescent="0.2">
      <c r="E88" s="14"/>
      <c r="F88" s="14"/>
    </row>
    <row r="89" spans="5:6" x14ac:dyDescent="0.2">
      <c r="E89" s="14"/>
      <c r="F89" s="14"/>
    </row>
    <row r="90" spans="5:6" x14ac:dyDescent="0.2">
      <c r="E90" s="14"/>
      <c r="F90" s="14"/>
    </row>
    <row r="91" spans="5:6" x14ac:dyDescent="0.2">
      <c r="E91" s="14"/>
      <c r="F91" s="14"/>
    </row>
    <row r="92" spans="5:6" x14ac:dyDescent="0.2">
      <c r="E92" s="14"/>
      <c r="F92" s="14"/>
    </row>
    <row r="93" spans="5:6" x14ac:dyDescent="0.2">
      <c r="E93" s="14"/>
      <c r="F93" s="14"/>
    </row>
    <row r="94" spans="5:6" x14ac:dyDescent="0.2">
      <c r="E94" s="14"/>
      <c r="F94" s="14"/>
    </row>
    <row r="95" spans="5:6" x14ac:dyDescent="0.2">
      <c r="E95" s="14"/>
      <c r="F95" s="14"/>
    </row>
    <row r="96" spans="5:6" x14ac:dyDescent="0.2">
      <c r="E96" s="14"/>
      <c r="F96" s="14"/>
    </row>
    <row r="97" spans="5:6" x14ac:dyDescent="0.2">
      <c r="E97" s="14"/>
      <c r="F97" s="14"/>
    </row>
    <row r="98" spans="5:6" x14ac:dyDescent="0.2">
      <c r="E98" s="14"/>
      <c r="F98" s="14"/>
    </row>
    <row r="99" spans="5:6" x14ac:dyDescent="0.2">
      <c r="E99" s="14"/>
      <c r="F99" s="14"/>
    </row>
    <row r="100" spans="5:6" x14ac:dyDescent="0.2">
      <c r="E100" s="14"/>
      <c r="F100" s="14"/>
    </row>
    <row r="101" spans="5:6" x14ac:dyDescent="0.2">
      <c r="E101" s="14"/>
      <c r="F101" s="14"/>
    </row>
    <row r="102" spans="5:6" x14ac:dyDescent="0.2">
      <c r="F102" s="14"/>
    </row>
    <row r="103" spans="5:6" x14ac:dyDescent="0.2">
      <c r="F103" s="14"/>
    </row>
    <row r="104" spans="5:6" x14ac:dyDescent="0.2">
      <c r="F104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workbookViewId="0">
      <selection activeCell="Q1" sqref="Q1:T19"/>
    </sheetView>
  </sheetViews>
  <sheetFormatPr defaultRowHeight="15" x14ac:dyDescent="0.25"/>
  <sheetData>
    <row r="1" spans="1:29" ht="15.75" x14ac:dyDescent="0.25">
      <c r="A1" s="7" t="s">
        <v>16</v>
      </c>
      <c r="B1" s="1" t="s">
        <v>0</v>
      </c>
      <c r="C1" s="2" t="s">
        <v>3</v>
      </c>
      <c r="D1" s="2"/>
      <c r="E1" s="2" t="s">
        <v>1</v>
      </c>
      <c r="F1" s="2"/>
      <c r="G1" s="2" t="s">
        <v>7</v>
      </c>
      <c r="H1" s="2"/>
      <c r="I1" s="2" t="s">
        <v>8</v>
      </c>
      <c r="K1" s="2" t="s">
        <v>5</v>
      </c>
      <c r="L1" s="6" t="s">
        <v>18</v>
      </c>
      <c r="M1" s="2" t="s">
        <v>6</v>
      </c>
      <c r="N1" s="1" t="s">
        <v>10</v>
      </c>
      <c r="O1" s="1"/>
      <c r="P1" s="8"/>
      <c r="Q1" s="8" t="s">
        <v>25</v>
      </c>
      <c r="R1" s="7"/>
      <c r="S1" s="7" t="s">
        <v>26</v>
      </c>
      <c r="T1" s="7"/>
      <c r="U1" s="8"/>
      <c r="V1" s="8"/>
      <c r="W1" s="8"/>
      <c r="X1" s="8"/>
      <c r="Y1" s="8"/>
      <c r="Z1" s="6"/>
      <c r="AA1" s="8"/>
      <c r="AB1" s="8"/>
      <c r="AC1" s="8"/>
    </row>
    <row r="2" spans="1:29" x14ac:dyDescent="0.25">
      <c r="A2">
        <v>1</v>
      </c>
      <c r="B2" s="3">
        <v>450</v>
      </c>
      <c r="C2" s="3">
        <v>160.548</v>
      </c>
      <c r="D2" s="3">
        <v>2.1819999999999999</v>
      </c>
      <c r="E2" s="3">
        <v>0.54871000000000003</v>
      </c>
      <c r="F2" s="3">
        <v>6.1500000000000001E-3</v>
      </c>
      <c r="G2" s="3">
        <v>5.1105</v>
      </c>
      <c r="H2" s="3">
        <v>1.0200000000000001E-2</v>
      </c>
      <c r="I2" s="3">
        <v>298.7</v>
      </c>
      <c r="J2" s="3">
        <v>5.7</v>
      </c>
      <c r="K2" s="3">
        <v>9.6999999999999993</v>
      </c>
      <c r="L2" s="3">
        <f>K2</f>
        <v>9.6999999999999993</v>
      </c>
      <c r="M2" s="3">
        <v>1.08</v>
      </c>
      <c r="N2" s="3">
        <v>3.65</v>
      </c>
      <c r="O2" s="3">
        <v>5.96</v>
      </c>
      <c r="Q2" s="9">
        <f>1/C2</f>
        <v>6.2286668161546698E-3</v>
      </c>
      <c r="R2" s="7">
        <f>(D2/C2)*Q2</f>
        <v>8.4653505449145975E-5</v>
      </c>
      <c r="S2" s="15">
        <f>1/I2</f>
        <v>3.3478406427854034E-3</v>
      </c>
      <c r="T2" s="15">
        <f>(J2/I2)*S2</f>
        <v>6.3885810726068963E-5</v>
      </c>
    </row>
    <row r="3" spans="1:29" x14ac:dyDescent="0.25">
      <c r="A3">
        <f>A2+1</f>
        <v>2</v>
      </c>
      <c r="B3" s="3">
        <v>500</v>
      </c>
      <c r="C3" s="3">
        <v>75.611000000000004</v>
      </c>
      <c r="D3" s="3">
        <v>1.3</v>
      </c>
      <c r="E3" s="3">
        <v>0.25791999999999998</v>
      </c>
      <c r="F3" s="3">
        <v>4.2700000000000004E-3</v>
      </c>
      <c r="G3" s="3">
        <v>5.2443999999999997</v>
      </c>
      <c r="H3" s="3">
        <v>1.0500000000000001E-2</v>
      </c>
      <c r="I3" s="3">
        <v>306.89999999999998</v>
      </c>
      <c r="J3" s="3">
        <v>9.4</v>
      </c>
      <c r="K3" s="3">
        <v>11.59</v>
      </c>
      <c r="L3" s="3">
        <f>SUM(K2:K3)</f>
        <v>21.29</v>
      </c>
      <c r="M3" s="3">
        <v>3.73</v>
      </c>
      <c r="N3" s="3">
        <v>5.95</v>
      </c>
      <c r="O3" s="3">
        <v>3.82</v>
      </c>
      <c r="Q3" s="9">
        <f t="shared" ref="Q3:Q20" si="0">1/C3</f>
        <v>1.3225588869344407E-2</v>
      </c>
      <c r="R3" s="7">
        <f t="shared" ref="R3:R20" si="1">(D3/C3)*Q3</f>
        <v>2.2739106122320469E-4</v>
      </c>
      <c r="S3" s="15">
        <f t="shared" ref="S3:S20" si="2">1/I3</f>
        <v>3.2583903551645491E-3</v>
      </c>
      <c r="T3" s="15">
        <f t="shared" ref="T3:T20" si="3">(J3/I3)*S3</f>
        <v>9.9800812442315951E-5</v>
      </c>
    </row>
    <row r="4" spans="1:29" x14ac:dyDescent="0.25">
      <c r="A4">
        <f t="shared" ref="A4:A18" si="4">A3+1</f>
        <v>3</v>
      </c>
      <c r="B4" s="3">
        <v>550</v>
      </c>
      <c r="C4" s="3">
        <v>25.321999999999999</v>
      </c>
      <c r="D4" s="3">
        <v>0.60799999999999998</v>
      </c>
      <c r="E4" s="3">
        <v>9.0800000000000006E-2</v>
      </c>
      <c r="F4" s="3">
        <v>1.9499999999999999E-3</v>
      </c>
      <c r="G4" s="3">
        <v>4.9589999999999996</v>
      </c>
      <c r="H4" s="3">
        <v>9.9000000000000008E-3</v>
      </c>
      <c r="I4" s="3">
        <v>317.10000000000002</v>
      </c>
      <c r="J4" s="3">
        <v>15.1</v>
      </c>
      <c r="K4" s="3">
        <v>13.71</v>
      </c>
      <c r="L4" s="3">
        <f>SUM(K2:K4)</f>
        <v>35</v>
      </c>
      <c r="M4" s="3">
        <v>6.81</v>
      </c>
      <c r="N4" s="3">
        <v>3.59</v>
      </c>
      <c r="O4" s="3">
        <v>1.75</v>
      </c>
      <c r="Q4" s="9">
        <f t="shared" si="0"/>
        <v>3.9491351394044708E-2</v>
      </c>
      <c r="R4" s="7">
        <f t="shared" si="1"/>
        <v>9.4821663563617335E-4</v>
      </c>
      <c r="S4" s="15">
        <f t="shared" si="2"/>
        <v>3.1535793125197094E-3</v>
      </c>
      <c r="T4" s="15">
        <f t="shared" si="3"/>
        <v>1.5017044345331948E-4</v>
      </c>
    </row>
    <row r="5" spans="1:29" x14ac:dyDescent="0.25">
      <c r="A5">
        <f t="shared" si="4"/>
        <v>4</v>
      </c>
      <c r="B5" s="3">
        <v>600</v>
      </c>
      <c r="C5" s="3">
        <v>10.832000000000001</v>
      </c>
      <c r="D5" s="3">
        <v>0.42699999999999999</v>
      </c>
      <c r="E5" s="3">
        <v>5.006E-2</v>
      </c>
      <c r="F5" s="3">
        <v>1.81E-3</v>
      </c>
      <c r="G5" s="3">
        <v>7.6722000000000001</v>
      </c>
      <c r="H5" s="3">
        <v>2.47E-2</v>
      </c>
      <c r="I5" s="3">
        <v>327.60000000000002</v>
      </c>
      <c r="J5" s="3">
        <v>80.900000000000006</v>
      </c>
      <c r="K5" s="3">
        <v>10.6</v>
      </c>
      <c r="L5" s="3">
        <f>SUM(K2:K5)</f>
        <v>45.6</v>
      </c>
      <c r="M5" s="3">
        <v>9.81</v>
      </c>
      <c r="N5" s="3">
        <v>2.4900000000000002</v>
      </c>
      <c r="O5" s="3">
        <v>1.61</v>
      </c>
      <c r="Q5" s="9">
        <f t="shared" si="0"/>
        <v>9.2319054652880345E-2</v>
      </c>
      <c r="R5" s="7">
        <f t="shared" si="1"/>
        <v>3.6392389528046437E-3</v>
      </c>
      <c r="S5" s="15">
        <f t="shared" si="2"/>
        <v>3.0525030525030525E-3</v>
      </c>
      <c r="T5" s="15">
        <f t="shared" si="3"/>
        <v>7.5380798824022273E-4</v>
      </c>
    </row>
    <row r="6" spans="1:29" x14ac:dyDescent="0.25">
      <c r="A6">
        <f t="shared" si="4"/>
        <v>5</v>
      </c>
      <c r="B6" s="3">
        <v>650</v>
      </c>
      <c r="C6" s="3">
        <v>14.81</v>
      </c>
      <c r="D6" s="3">
        <v>0.499</v>
      </c>
      <c r="E6" s="3">
        <v>6.0330000000000002E-2</v>
      </c>
      <c r="F6" s="3">
        <v>1.74E-3</v>
      </c>
      <c r="G6" s="3">
        <v>5.7180999999999997</v>
      </c>
      <c r="H6" s="3">
        <v>1.14E-2</v>
      </c>
      <c r="I6" s="3">
        <v>310.5</v>
      </c>
      <c r="J6" s="3">
        <v>47.7</v>
      </c>
      <c r="K6" s="3">
        <v>11.1</v>
      </c>
      <c r="L6" s="3">
        <f>SUM(K2:K6)</f>
        <v>56.7</v>
      </c>
      <c r="M6" s="3">
        <v>4.83</v>
      </c>
      <c r="N6" s="3">
        <v>1.54</v>
      </c>
      <c r="O6" s="3">
        <v>1.54</v>
      </c>
      <c r="Q6" s="9">
        <f t="shared" si="0"/>
        <v>6.7521944632005393E-2</v>
      </c>
      <c r="R6" s="7">
        <f t="shared" si="1"/>
        <v>2.2750472904369133E-3</v>
      </c>
      <c r="S6" s="15">
        <f t="shared" si="2"/>
        <v>3.2206119162640902E-3</v>
      </c>
      <c r="T6" s="15">
        <f t="shared" si="3"/>
        <v>4.9476067119419355E-4</v>
      </c>
    </row>
    <row r="7" spans="1:29" x14ac:dyDescent="0.25">
      <c r="A7">
        <f t="shared" si="4"/>
        <v>6</v>
      </c>
      <c r="B7" s="3">
        <v>675</v>
      </c>
      <c r="C7" s="3">
        <v>29.702999999999999</v>
      </c>
      <c r="D7" s="3">
        <v>0.50900000000000001</v>
      </c>
      <c r="E7" s="3">
        <v>0.10062</v>
      </c>
      <c r="F7" s="3">
        <v>1.6000000000000001E-3</v>
      </c>
      <c r="G7" s="3">
        <v>5.0362999999999998</v>
      </c>
      <c r="H7" s="3">
        <v>1.01E-2</v>
      </c>
      <c r="I7" s="3">
        <v>331.9</v>
      </c>
      <c r="J7" s="3">
        <v>12.4</v>
      </c>
      <c r="K7" s="3">
        <v>7.99</v>
      </c>
      <c r="L7" s="3">
        <f>SUM(K2:K7)</f>
        <v>64.69</v>
      </c>
      <c r="M7" s="3">
        <v>10.97</v>
      </c>
      <c r="N7" s="3">
        <v>6.81</v>
      </c>
      <c r="O7" s="3">
        <v>1.45</v>
      </c>
      <c r="Q7" s="9">
        <f t="shared" si="0"/>
        <v>3.3666633000033669E-2</v>
      </c>
      <c r="R7" s="7">
        <f t="shared" si="1"/>
        <v>5.7692206837750863E-4</v>
      </c>
      <c r="S7" s="15">
        <f t="shared" si="2"/>
        <v>3.0129557095510697E-3</v>
      </c>
      <c r="T7" s="15">
        <f t="shared" si="3"/>
        <v>1.1256598613568323E-4</v>
      </c>
    </row>
    <row r="8" spans="1:29" x14ac:dyDescent="0.25">
      <c r="A8">
        <f t="shared" si="4"/>
        <v>7</v>
      </c>
      <c r="B8" s="3">
        <v>700</v>
      </c>
      <c r="C8" s="3">
        <v>33.402000000000001</v>
      </c>
      <c r="D8" s="3">
        <v>1.0840000000000001</v>
      </c>
      <c r="E8" s="3">
        <v>0.10462</v>
      </c>
      <c r="F8" s="3">
        <v>3.2799999999999999E-3</v>
      </c>
      <c r="G8" s="3">
        <v>5.4865000000000004</v>
      </c>
      <c r="H8" s="3">
        <v>1.34E-2</v>
      </c>
      <c r="I8" s="3">
        <v>361.1</v>
      </c>
      <c r="J8" s="3">
        <v>35.5</v>
      </c>
      <c r="K8" s="3">
        <v>7.29</v>
      </c>
      <c r="L8" s="3">
        <f>SUM(K2:K8)</f>
        <v>71.98</v>
      </c>
      <c r="M8" s="3">
        <v>18.18</v>
      </c>
      <c r="N8" s="3">
        <v>12.92</v>
      </c>
      <c r="O8" s="3">
        <v>3.09</v>
      </c>
      <c r="Q8" s="9">
        <f t="shared" si="0"/>
        <v>2.9938327046284654E-2</v>
      </c>
      <c r="R8" s="7">
        <f t="shared" si="1"/>
        <v>9.7159291414204425E-4</v>
      </c>
      <c r="S8" s="15">
        <f t="shared" si="2"/>
        <v>2.7693159789531985E-3</v>
      </c>
      <c r="T8" s="15">
        <f t="shared" si="3"/>
        <v>2.722534401906357E-4</v>
      </c>
    </row>
    <row r="9" spans="1:29" x14ac:dyDescent="0.25">
      <c r="A9">
        <f t="shared" si="4"/>
        <v>8</v>
      </c>
      <c r="B9" s="3">
        <v>750</v>
      </c>
      <c r="C9" s="3">
        <v>59.04</v>
      </c>
      <c r="D9" s="3">
        <v>0.998</v>
      </c>
      <c r="E9" s="3">
        <v>0.19403999999999999</v>
      </c>
      <c r="F9" s="3">
        <v>3.0799999999999998E-3</v>
      </c>
      <c r="G9" s="3">
        <v>7.2824999999999998</v>
      </c>
      <c r="H9" s="3">
        <v>4.2599999999999999E-2</v>
      </c>
      <c r="I9" s="3">
        <v>331.9</v>
      </c>
      <c r="J9" s="3">
        <v>11.1</v>
      </c>
      <c r="K9" s="3">
        <v>9.5500000000000007</v>
      </c>
      <c r="L9" s="3">
        <f>SUM(K2:K9)</f>
        <v>81.53</v>
      </c>
      <c r="M9" s="3">
        <v>10.96</v>
      </c>
      <c r="N9" s="3">
        <v>14.89</v>
      </c>
      <c r="O9" s="3">
        <v>3.12</v>
      </c>
      <c r="Q9" s="9">
        <f t="shared" si="0"/>
        <v>1.6937669376693769E-2</v>
      </c>
      <c r="R9" s="7">
        <f t="shared" si="1"/>
        <v>2.8631087462636148E-4</v>
      </c>
      <c r="S9" s="15">
        <f t="shared" si="2"/>
        <v>3.0129557095510697E-3</v>
      </c>
      <c r="T9" s="15">
        <f t="shared" si="3"/>
        <v>1.0076471339565193E-4</v>
      </c>
    </row>
    <row r="10" spans="1:29" x14ac:dyDescent="0.25">
      <c r="A10">
        <f t="shared" si="4"/>
        <v>9</v>
      </c>
      <c r="B10" s="3">
        <v>800</v>
      </c>
      <c r="C10" s="3">
        <v>57.667999999999999</v>
      </c>
      <c r="D10" s="3">
        <v>2.1040000000000001</v>
      </c>
      <c r="E10" s="3">
        <v>0.20422999999999999</v>
      </c>
      <c r="F10" s="3">
        <v>6.6600000000000001E-3</v>
      </c>
      <c r="G10" s="3">
        <v>9.1592000000000002</v>
      </c>
      <c r="H10" s="3">
        <v>0.18579999999999999</v>
      </c>
      <c r="I10" s="3">
        <v>313.60000000000002</v>
      </c>
      <c r="J10" s="3">
        <v>84.2</v>
      </c>
      <c r="K10" s="3">
        <v>5.03</v>
      </c>
      <c r="L10" s="3">
        <f>SUM(K2:K10)</f>
        <v>86.56</v>
      </c>
      <c r="M10" s="3">
        <v>5.76</v>
      </c>
      <c r="N10" s="3">
        <v>8.3800000000000008</v>
      </c>
      <c r="O10" s="3">
        <v>7.52</v>
      </c>
      <c r="Q10" s="9">
        <f t="shared" si="0"/>
        <v>1.7340639522785601E-2</v>
      </c>
      <c r="R10" s="7">
        <f t="shared" si="1"/>
        <v>6.3266812714054426E-4</v>
      </c>
      <c r="S10" s="15">
        <f t="shared" si="2"/>
        <v>3.1887755102040813E-3</v>
      </c>
      <c r="T10" s="15">
        <f t="shared" si="3"/>
        <v>8.561699552269887E-4</v>
      </c>
    </row>
    <row r="11" spans="1:29" x14ac:dyDescent="0.25">
      <c r="A11">
        <f t="shared" si="4"/>
        <v>10</v>
      </c>
      <c r="B11" s="3">
        <v>850</v>
      </c>
      <c r="C11" s="3">
        <v>32.054000000000002</v>
      </c>
      <c r="D11" s="3">
        <v>1.375</v>
      </c>
      <c r="E11" s="3">
        <v>0.10514</v>
      </c>
      <c r="F11" s="3">
        <v>3.5400000000000002E-3</v>
      </c>
      <c r="G11" s="3">
        <v>11.055199999999999</v>
      </c>
      <c r="H11" s="3">
        <v>0.27010000000000001</v>
      </c>
      <c r="I11" s="3">
        <v>397.8</v>
      </c>
      <c r="J11" s="3">
        <v>67.900000000000006</v>
      </c>
      <c r="K11" s="3">
        <v>3.11</v>
      </c>
      <c r="L11" s="3">
        <f>SUM(K2:K11)</f>
        <v>89.67</v>
      </c>
      <c r="M11" s="3">
        <v>25.71</v>
      </c>
      <c r="N11" s="3">
        <v>22.88</v>
      </c>
      <c r="O11" s="3">
        <v>5.1100000000000003</v>
      </c>
      <c r="Q11" s="9">
        <f t="shared" si="0"/>
        <v>3.1197354464341423E-2</v>
      </c>
      <c r="R11" s="7">
        <f t="shared" si="1"/>
        <v>1.3382530226639252E-3</v>
      </c>
      <c r="S11" s="15">
        <f t="shared" si="2"/>
        <v>2.5138260432378077E-3</v>
      </c>
      <c r="T11" s="15">
        <f t="shared" si="3"/>
        <v>4.2908192140735834E-4</v>
      </c>
    </row>
    <row r="12" spans="1:29" x14ac:dyDescent="0.25">
      <c r="A12">
        <f t="shared" si="4"/>
        <v>11</v>
      </c>
      <c r="B12" s="3">
        <v>900</v>
      </c>
      <c r="C12" s="3">
        <v>56.463999999999999</v>
      </c>
      <c r="D12" s="3">
        <v>1.579</v>
      </c>
      <c r="E12" s="3">
        <v>0.13980999999999999</v>
      </c>
      <c r="F12" s="3">
        <v>3.5699999999999998E-3</v>
      </c>
      <c r="G12" s="3">
        <v>11.394500000000001</v>
      </c>
      <c r="H12" s="3">
        <v>0.19969999999999999</v>
      </c>
      <c r="I12" s="3">
        <v>493.2</v>
      </c>
      <c r="J12" s="3">
        <v>33.1</v>
      </c>
      <c r="K12" s="3">
        <v>2.54</v>
      </c>
      <c r="L12" s="3">
        <f>SUM(K2:K12)</f>
        <v>92.210000000000008</v>
      </c>
      <c r="M12" s="3">
        <v>40.090000000000003</v>
      </c>
      <c r="N12" s="3">
        <v>63.35</v>
      </c>
      <c r="O12" s="3">
        <v>5.66</v>
      </c>
      <c r="Q12" s="9">
        <f t="shared" si="0"/>
        <v>1.7710399546613773E-2</v>
      </c>
      <c r="R12" s="7">
        <f t="shared" si="1"/>
        <v>4.9526638006700105E-4</v>
      </c>
      <c r="S12" s="15">
        <f t="shared" si="2"/>
        <v>2.02757502027575E-3</v>
      </c>
      <c r="T12" s="15">
        <f t="shared" si="3"/>
        <v>1.3607610132020952E-4</v>
      </c>
    </row>
    <row r="13" spans="1:29" x14ac:dyDescent="0.25">
      <c r="A13">
        <f t="shared" si="4"/>
        <v>12</v>
      </c>
      <c r="B13" s="3">
        <v>950</v>
      </c>
      <c r="C13" s="3">
        <v>119.83199999999999</v>
      </c>
      <c r="D13" s="3">
        <v>2.0819999999999999</v>
      </c>
      <c r="E13" s="3">
        <v>0.37111</v>
      </c>
      <c r="F13" s="3">
        <v>3.9199999999999999E-3</v>
      </c>
      <c r="G13" s="3">
        <v>16.263000000000002</v>
      </c>
      <c r="H13" s="3">
        <v>0.26240000000000002</v>
      </c>
      <c r="I13" s="3">
        <v>357.8</v>
      </c>
      <c r="J13" s="3">
        <v>12.3</v>
      </c>
      <c r="K13" s="3">
        <v>2.2599999999999998</v>
      </c>
      <c r="L13" s="3">
        <f>SUM(K2:K13)</f>
        <v>94.470000000000013</v>
      </c>
      <c r="M13" s="3">
        <v>17.41</v>
      </c>
      <c r="N13" s="3">
        <v>80.099999999999994</v>
      </c>
      <c r="O13" s="3">
        <v>15.3</v>
      </c>
      <c r="Q13" s="9">
        <f t="shared" si="0"/>
        <v>8.345016356232058E-3</v>
      </c>
      <c r="R13" s="7">
        <f t="shared" si="1"/>
        <v>1.4498901840639516E-4</v>
      </c>
      <c r="S13" s="15">
        <f t="shared" si="2"/>
        <v>2.7948574622694241E-3</v>
      </c>
      <c r="T13" s="15">
        <f t="shared" si="3"/>
        <v>9.6078107283157954E-5</v>
      </c>
    </row>
    <row r="14" spans="1:29" x14ac:dyDescent="0.25">
      <c r="A14">
        <f t="shared" si="4"/>
        <v>13</v>
      </c>
      <c r="B14" s="3">
        <v>1000</v>
      </c>
      <c r="C14" s="3">
        <v>152.24600000000001</v>
      </c>
      <c r="D14" s="3">
        <v>3.9350000000000001</v>
      </c>
      <c r="E14" s="3">
        <v>0.46826000000000001</v>
      </c>
      <c r="F14" s="3">
        <v>8.8800000000000007E-3</v>
      </c>
      <c r="G14" s="3">
        <v>17.656199999999998</v>
      </c>
      <c r="H14" s="3">
        <v>0.32069999999999999</v>
      </c>
      <c r="I14" s="3">
        <v>354.9</v>
      </c>
      <c r="J14" s="3">
        <v>18.7</v>
      </c>
      <c r="K14" s="3">
        <v>1.21</v>
      </c>
      <c r="L14" s="3">
        <f>SUM(K2:K14)</f>
        <v>95.68</v>
      </c>
      <c r="M14" s="3">
        <v>16.739999999999998</v>
      </c>
      <c r="N14" s="3">
        <v>108.9</v>
      </c>
      <c r="O14" s="3">
        <v>30.9</v>
      </c>
      <c r="Q14" s="9">
        <f t="shared" si="0"/>
        <v>6.5683170658013997E-3</v>
      </c>
      <c r="R14" s="7">
        <f t="shared" si="1"/>
        <v>1.6976687501759328E-4</v>
      </c>
      <c r="S14" s="15">
        <f t="shared" si="2"/>
        <v>2.8176951253874333E-3</v>
      </c>
      <c r="T14" s="15">
        <f t="shared" si="3"/>
        <v>1.4846688882712034E-4</v>
      </c>
    </row>
    <row r="15" spans="1:29" x14ac:dyDescent="0.25">
      <c r="A15">
        <f t="shared" si="4"/>
        <v>14</v>
      </c>
      <c r="B15" s="3">
        <v>1050</v>
      </c>
      <c r="C15" s="3">
        <v>210.423</v>
      </c>
      <c r="D15" s="3">
        <v>1.052</v>
      </c>
      <c r="E15" s="3">
        <v>0.66488999999999998</v>
      </c>
      <c r="F15" s="3">
        <v>3.0599999999999998E-3</v>
      </c>
      <c r="G15" s="3">
        <v>16.319500000000001</v>
      </c>
      <c r="H15" s="3">
        <v>7.3499999999999996E-2</v>
      </c>
      <c r="I15" s="3">
        <v>334.7</v>
      </c>
      <c r="J15" s="3">
        <v>3.2</v>
      </c>
      <c r="K15" s="3">
        <v>1.22</v>
      </c>
      <c r="L15" s="3">
        <f>SUM(K2:K15)</f>
        <v>96.9</v>
      </c>
      <c r="M15" s="3">
        <v>11.72</v>
      </c>
      <c r="N15" s="3">
        <v>94.81</v>
      </c>
      <c r="O15" s="3">
        <v>8.1</v>
      </c>
      <c r="Q15" s="9">
        <f t="shared" si="0"/>
        <v>4.7523322070305999E-3</v>
      </c>
      <c r="R15" s="7">
        <f t="shared" si="1"/>
        <v>2.3759063799091312E-5</v>
      </c>
      <c r="S15" s="15">
        <f t="shared" si="2"/>
        <v>2.987750224081267E-3</v>
      </c>
      <c r="T15" s="15">
        <f t="shared" si="3"/>
        <v>2.8565284484792516E-5</v>
      </c>
    </row>
    <row r="16" spans="1:29" x14ac:dyDescent="0.25">
      <c r="A16">
        <f t="shared" si="4"/>
        <v>15</v>
      </c>
      <c r="B16" s="3">
        <v>1150</v>
      </c>
      <c r="C16" s="3">
        <v>505.47699999999998</v>
      </c>
      <c r="D16" s="3">
        <v>15.359</v>
      </c>
      <c r="E16" s="3">
        <v>1.47875</v>
      </c>
      <c r="F16" s="3">
        <v>4.3749999999999997E-2</v>
      </c>
      <c r="G16" s="3">
        <v>10.469799999999999</v>
      </c>
      <c r="H16" s="3">
        <v>0.2054</v>
      </c>
      <c r="I16" s="3">
        <v>347.3</v>
      </c>
      <c r="J16" s="3">
        <v>26.4</v>
      </c>
      <c r="K16" s="3">
        <v>0.83</v>
      </c>
      <c r="L16" s="3">
        <f>SUM(K2:K16)</f>
        <v>97.73</v>
      </c>
      <c r="M16" s="3">
        <v>14.91</v>
      </c>
      <c r="N16" s="3">
        <v>193.4</v>
      </c>
      <c r="O16" s="3">
        <v>52</v>
      </c>
      <c r="Q16" s="9">
        <f t="shared" si="0"/>
        <v>1.9783293799717893E-3</v>
      </c>
      <c r="R16" s="7">
        <f t="shared" si="1"/>
        <v>6.0111856616595245E-5</v>
      </c>
      <c r="S16" s="15">
        <f t="shared" si="2"/>
        <v>2.8793550244745176E-3</v>
      </c>
      <c r="T16" s="15">
        <f t="shared" si="3"/>
        <v>2.1887409342391954E-4</v>
      </c>
    </row>
    <row r="17" spans="1:20" x14ac:dyDescent="0.25">
      <c r="A17">
        <f t="shared" si="4"/>
        <v>16</v>
      </c>
      <c r="B17" s="3">
        <v>1300</v>
      </c>
      <c r="C17" s="3">
        <v>465.35399999999998</v>
      </c>
      <c r="D17" s="3">
        <v>10.750999999999999</v>
      </c>
      <c r="E17" s="3">
        <v>1.2212000000000001</v>
      </c>
      <c r="F17" s="3">
        <v>3.286E-2</v>
      </c>
      <c r="G17" s="3">
        <v>6.4667000000000003</v>
      </c>
      <c r="H17" s="3">
        <v>6.8599999999999994E-2</v>
      </c>
      <c r="I17" s="3">
        <v>385.6</v>
      </c>
      <c r="J17" s="3">
        <v>25.3</v>
      </c>
      <c r="K17" s="3">
        <v>0.88</v>
      </c>
      <c r="L17" s="3">
        <f>SUM(K2:K17)</f>
        <v>98.61</v>
      </c>
      <c r="M17" s="3">
        <v>23.36</v>
      </c>
      <c r="N17" s="3">
        <v>227.4</v>
      </c>
      <c r="O17" s="3">
        <v>28.7</v>
      </c>
      <c r="Q17" s="9">
        <f t="shared" si="0"/>
        <v>2.1489016963429993E-3</v>
      </c>
      <c r="R17" s="7">
        <f t="shared" si="1"/>
        <v>4.9645736659368105E-5</v>
      </c>
      <c r="S17" s="15">
        <f t="shared" si="2"/>
        <v>2.5933609958506223E-3</v>
      </c>
      <c r="T17" s="15">
        <f t="shared" si="3"/>
        <v>1.7015568774642311E-4</v>
      </c>
    </row>
    <row r="18" spans="1:20" x14ac:dyDescent="0.25">
      <c r="A18">
        <f t="shared" si="4"/>
        <v>17</v>
      </c>
      <c r="B18" s="3">
        <v>1350</v>
      </c>
      <c r="C18" s="3">
        <v>1516.72</v>
      </c>
      <c r="D18" s="3">
        <v>42.802</v>
      </c>
      <c r="E18" s="3">
        <v>4.7211100000000004</v>
      </c>
      <c r="F18" s="3">
        <v>0.13378999999999999</v>
      </c>
      <c r="G18" s="3">
        <v>10.2857</v>
      </c>
      <c r="H18" s="3">
        <v>0.18690000000000001</v>
      </c>
      <c r="I18" s="3">
        <v>322.8</v>
      </c>
      <c r="J18" s="3">
        <v>20.2</v>
      </c>
      <c r="K18" s="3">
        <v>1.39</v>
      </c>
      <c r="L18" s="3">
        <f>SUM(K2:K18)</f>
        <v>100</v>
      </c>
      <c r="M18" s="3">
        <v>8.4600000000000009</v>
      </c>
      <c r="N18" s="3">
        <v>315.10000000000002</v>
      </c>
      <c r="O18" s="3">
        <v>139.1</v>
      </c>
      <c r="Q18" s="9">
        <f t="shared" si="0"/>
        <v>6.593174745503455E-4</v>
      </c>
      <c r="R18" s="7">
        <f t="shared" si="1"/>
        <v>1.8606009379255162E-5</v>
      </c>
      <c r="S18" s="15">
        <f t="shared" si="2"/>
        <v>3.0978934324659229E-3</v>
      </c>
      <c r="T18" s="15">
        <f t="shared" si="3"/>
        <v>1.9385826312209303E-4</v>
      </c>
    </row>
    <row r="19" spans="1:20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9"/>
      <c r="R19" s="7"/>
      <c r="S19" s="15"/>
      <c r="T19" s="15"/>
    </row>
    <row r="20" spans="1:20" x14ac:dyDescent="0.25">
      <c r="B20" s="3" t="s">
        <v>9</v>
      </c>
      <c r="C20" s="3">
        <v>89.486999999999995</v>
      </c>
      <c r="D20" s="3">
        <v>0.78400000000000003</v>
      </c>
      <c r="E20" s="3">
        <v>0.28913</v>
      </c>
      <c r="F20" s="3">
        <v>2.4199999999999998E-3</v>
      </c>
      <c r="G20" s="3">
        <v>7.4005999999999998</v>
      </c>
      <c r="H20" s="3">
        <v>2.1100000000000001E-2</v>
      </c>
      <c r="I20" s="3">
        <v>328.1</v>
      </c>
      <c r="J20" s="3">
        <v>10.4</v>
      </c>
      <c r="K20" s="3">
        <v>100</v>
      </c>
      <c r="L20" s="3"/>
      <c r="M20" s="3">
        <v>9.94</v>
      </c>
      <c r="N20" s="3">
        <v>20.56</v>
      </c>
      <c r="O20" s="3">
        <v>2.4500000000000002</v>
      </c>
      <c r="Q20" s="9">
        <f t="shared" si="0"/>
        <v>1.1174807513940573E-2</v>
      </c>
      <c r="R20" s="7">
        <f t="shared" si="1"/>
        <v>9.7903037211320194E-5</v>
      </c>
      <c r="S20" s="15">
        <f t="shared" si="2"/>
        <v>3.0478512648582745E-3</v>
      </c>
      <c r="T20" s="15">
        <f t="shared" si="3"/>
        <v>9.6609732260061123E-5</v>
      </c>
    </row>
    <row r="21" spans="1:20" x14ac:dyDescent="0.25">
      <c r="B21" s="3"/>
      <c r="D21" s="3"/>
      <c r="F21" s="3"/>
      <c r="H21" s="3"/>
      <c r="K21" s="3"/>
      <c r="L21" s="3"/>
      <c r="M21" s="3"/>
      <c r="O21" s="3"/>
      <c r="Q21" s="9"/>
      <c r="R21" s="7"/>
      <c r="S21" s="15"/>
      <c r="T21" s="15"/>
    </row>
    <row r="24" spans="1:20" x14ac:dyDescent="0.25">
      <c r="A24" s="7" t="s">
        <v>18</v>
      </c>
      <c r="B24" s="7" t="s">
        <v>4</v>
      </c>
      <c r="C24" s="7" t="s">
        <v>2</v>
      </c>
      <c r="D24" s="7"/>
      <c r="E24" s="7" t="s">
        <v>18</v>
      </c>
      <c r="F24" s="7" t="s">
        <v>4</v>
      </c>
    </row>
    <row r="25" spans="1:20" x14ac:dyDescent="0.25">
      <c r="A25" s="3">
        <v>9.6999999999999993</v>
      </c>
      <c r="B25" s="3">
        <v>3.65</v>
      </c>
      <c r="C25" s="3">
        <v>5.96</v>
      </c>
      <c r="D25" s="7"/>
      <c r="E25" s="6">
        <f>0</f>
        <v>0</v>
      </c>
      <c r="F25" s="14">
        <f>B25+C25</f>
        <v>9.61</v>
      </c>
    </row>
    <row r="26" spans="1:20" x14ac:dyDescent="0.25">
      <c r="A26" s="3">
        <v>21.29</v>
      </c>
      <c r="B26" s="3">
        <v>5.95</v>
      </c>
      <c r="C26" s="3">
        <v>3.82</v>
      </c>
      <c r="D26" s="7"/>
      <c r="E26" s="14">
        <f>A25</f>
        <v>9.6999999999999993</v>
      </c>
      <c r="F26" s="14">
        <f>B25+C25</f>
        <v>9.61</v>
      </c>
    </row>
    <row r="27" spans="1:20" x14ac:dyDescent="0.25">
      <c r="A27" s="3">
        <v>35</v>
      </c>
      <c r="B27" s="3">
        <v>3.59</v>
      </c>
      <c r="C27" s="3">
        <v>1.75</v>
      </c>
      <c r="D27" s="7"/>
      <c r="E27" s="14">
        <f>A25</f>
        <v>9.6999999999999993</v>
      </c>
      <c r="F27" s="14">
        <f>B26+C26</f>
        <v>9.77</v>
      </c>
    </row>
    <row r="28" spans="1:20" x14ac:dyDescent="0.25">
      <c r="A28" s="3">
        <v>45.6</v>
      </c>
      <c r="B28" s="3">
        <v>2.4900000000000002</v>
      </c>
      <c r="C28" s="3">
        <v>1.61</v>
      </c>
      <c r="D28" s="6"/>
      <c r="E28" s="14">
        <f>A26</f>
        <v>21.29</v>
      </c>
      <c r="F28" s="14">
        <f>B26+C26</f>
        <v>9.77</v>
      </c>
    </row>
    <row r="29" spans="1:20" x14ac:dyDescent="0.25">
      <c r="A29" s="3">
        <v>56.7</v>
      </c>
      <c r="B29" s="3">
        <v>1.54</v>
      </c>
      <c r="C29" s="3">
        <v>1.54</v>
      </c>
      <c r="D29" s="7"/>
      <c r="E29" s="14">
        <f>A26</f>
        <v>21.29</v>
      </c>
      <c r="F29" s="14">
        <f>B27+C27</f>
        <v>5.34</v>
      </c>
    </row>
    <row r="30" spans="1:20" x14ac:dyDescent="0.25">
      <c r="A30" s="3">
        <v>64.69</v>
      </c>
      <c r="B30" s="3">
        <v>6.81</v>
      </c>
      <c r="C30" s="3">
        <v>1.45</v>
      </c>
      <c r="D30" s="7"/>
      <c r="E30" s="14">
        <f>A27</f>
        <v>35</v>
      </c>
      <c r="F30" s="14">
        <f>B27+C27</f>
        <v>5.34</v>
      </c>
    </row>
    <row r="31" spans="1:20" x14ac:dyDescent="0.25">
      <c r="A31" s="3">
        <v>71.98</v>
      </c>
      <c r="B31" s="3">
        <v>12.92</v>
      </c>
      <c r="C31" s="3">
        <v>3.09</v>
      </c>
      <c r="D31" s="7"/>
      <c r="E31" s="14">
        <f>A27</f>
        <v>35</v>
      </c>
      <c r="F31" s="14">
        <f>B28+C28</f>
        <v>4.1000000000000005</v>
      </c>
    </row>
    <row r="32" spans="1:20" x14ac:dyDescent="0.25">
      <c r="A32" s="3">
        <v>81.53</v>
      </c>
      <c r="B32" s="3">
        <v>14.89</v>
      </c>
      <c r="C32" s="3">
        <v>3.12</v>
      </c>
      <c r="D32" s="7"/>
      <c r="E32" s="14">
        <f>A28</f>
        <v>45.6</v>
      </c>
      <c r="F32" s="14">
        <f>B28+C28</f>
        <v>4.1000000000000005</v>
      </c>
    </row>
    <row r="33" spans="1:6" x14ac:dyDescent="0.25">
      <c r="A33" s="3">
        <v>86.56</v>
      </c>
      <c r="B33" s="3">
        <v>8.3800000000000008</v>
      </c>
      <c r="C33" s="3">
        <v>7.52</v>
      </c>
      <c r="D33" s="7"/>
      <c r="E33" s="14">
        <f>A28</f>
        <v>45.6</v>
      </c>
      <c r="F33" s="14">
        <f>B29+C29</f>
        <v>3.08</v>
      </c>
    </row>
    <row r="34" spans="1:6" x14ac:dyDescent="0.25">
      <c r="A34" s="3">
        <v>89.67</v>
      </c>
      <c r="B34" s="3">
        <v>22.88</v>
      </c>
      <c r="C34" s="3">
        <v>5.1100000000000003</v>
      </c>
      <c r="D34" s="7"/>
      <c r="E34" s="14">
        <f>A29</f>
        <v>56.7</v>
      </c>
      <c r="F34" s="14">
        <f>B29+C29</f>
        <v>3.08</v>
      </c>
    </row>
    <row r="35" spans="1:6" x14ac:dyDescent="0.25">
      <c r="A35" s="3">
        <v>92.210000000000008</v>
      </c>
      <c r="B35" s="3">
        <v>63.35</v>
      </c>
      <c r="C35" s="3">
        <v>5.66</v>
      </c>
      <c r="D35" s="7"/>
      <c r="E35" s="14">
        <f>A29</f>
        <v>56.7</v>
      </c>
      <c r="F35" s="14">
        <f>B30+C30</f>
        <v>8.26</v>
      </c>
    </row>
    <row r="36" spans="1:6" x14ac:dyDescent="0.25">
      <c r="A36" s="3">
        <v>94.470000000000013</v>
      </c>
      <c r="B36" s="3">
        <v>80.099999999999994</v>
      </c>
      <c r="C36" s="3">
        <v>15.3</v>
      </c>
      <c r="D36" s="7"/>
      <c r="E36" s="14">
        <f>A30</f>
        <v>64.69</v>
      </c>
      <c r="F36" s="14">
        <f>B30+C30</f>
        <v>8.26</v>
      </c>
    </row>
    <row r="37" spans="1:6" x14ac:dyDescent="0.25">
      <c r="A37" s="3">
        <v>95.68</v>
      </c>
      <c r="B37" s="3">
        <v>108.9</v>
      </c>
      <c r="C37" s="3">
        <v>30.9</v>
      </c>
      <c r="D37" s="7"/>
      <c r="E37" s="14">
        <f>A30</f>
        <v>64.69</v>
      </c>
      <c r="F37" s="14">
        <f>B31+C31</f>
        <v>16.009999999999998</v>
      </c>
    </row>
    <row r="38" spans="1:6" x14ac:dyDescent="0.25">
      <c r="A38" s="3">
        <v>96.9</v>
      </c>
      <c r="B38" s="3">
        <v>94.81</v>
      </c>
      <c r="C38" s="3">
        <v>8.1</v>
      </c>
      <c r="D38" s="7"/>
      <c r="E38" s="14">
        <f>A31</f>
        <v>71.98</v>
      </c>
      <c r="F38" s="14">
        <f>B31+C31</f>
        <v>16.009999999999998</v>
      </c>
    </row>
    <row r="39" spans="1:6" x14ac:dyDescent="0.25">
      <c r="A39" s="3">
        <v>97.73</v>
      </c>
      <c r="B39" s="3">
        <v>193.4</v>
      </c>
      <c r="C39" s="3">
        <v>52</v>
      </c>
      <c r="D39" s="7"/>
      <c r="E39" s="14">
        <f>A31</f>
        <v>71.98</v>
      </c>
      <c r="F39" s="14">
        <f>B32+C32</f>
        <v>18.010000000000002</v>
      </c>
    </row>
    <row r="40" spans="1:6" x14ac:dyDescent="0.25">
      <c r="A40" s="3">
        <v>98.61</v>
      </c>
      <c r="B40" s="3">
        <v>227.4</v>
      </c>
      <c r="C40" s="3">
        <v>28.7</v>
      </c>
      <c r="D40" s="7"/>
      <c r="E40" s="14">
        <f>A32</f>
        <v>81.53</v>
      </c>
      <c r="F40" s="14">
        <f>B32+C32</f>
        <v>18.010000000000002</v>
      </c>
    </row>
    <row r="41" spans="1:6" x14ac:dyDescent="0.25">
      <c r="A41" s="3">
        <v>100</v>
      </c>
      <c r="B41" s="3">
        <v>315.10000000000002</v>
      </c>
      <c r="C41" s="3">
        <v>139.1</v>
      </c>
      <c r="D41" s="7"/>
      <c r="E41" s="14">
        <f>A32</f>
        <v>81.53</v>
      </c>
      <c r="F41" s="14">
        <f>B33+C33</f>
        <v>15.9</v>
      </c>
    </row>
    <row r="42" spans="1:6" x14ac:dyDescent="0.25">
      <c r="A42" s="13"/>
      <c r="B42" s="13"/>
      <c r="C42" s="13"/>
      <c r="D42" s="7"/>
      <c r="E42" s="14">
        <f>A33</f>
        <v>86.56</v>
      </c>
      <c r="F42" s="14">
        <f>B33+C33</f>
        <v>15.9</v>
      </c>
    </row>
    <row r="43" spans="1:6" x14ac:dyDescent="0.25">
      <c r="A43" s="13"/>
      <c r="B43" s="13"/>
      <c r="C43" s="13"/>
      <c r="D43" s="7"/>
      <c r="E43" s="14">
        <f>A33</f>
        <v>86.56</v>
      </c>
      <c r="F43" s="14">
        <f>B34+C34</f>
        <v>27.99</v>
      </c>
    </row>
    <row r="44" spans="1:6" x14ac:dyDescent="0.25">
      <c r="A44" s="13"/>
      <c r="B44" s="13"/>
      <c r="C44" s="13"/>
      <c r="D44" s="7"/>
      <c r="E44" s="14">
        <f>A34</f>
        <v>89.67</v>
      </c>
      <c r="F44" s="14">
        <f>B34+C34</f>
        <v>27.99</v>
      </c>
    </row>
    <row r="45" spans="1:6" x14ac:dyDescent="0.25">
      <c r="A45" s="13"/>
      <c r="B45" s="13"/>
      <c r="C45" s="13"/>
      <c r="D45" s="7"/>
      <c r="E45" s="14">
        <f>A34</f>
        <v>89.67</v>
      </c>
      <c r="F45" s="14">
        <f>B35+C35</f>
        <v>69.010000000000005</v>
      </c>
    </row>
    <row r="46" spans="1:6" x14ac:dyDescent="0.25">
      <c r="A46" s="13">
        <v>100</v>
      </c>
      <c r="B46" s="13">
        <v>53.75</v>
      </c>
      <c r="C46" s="13">
        <v>1.42</v>
      </c>
      <c r="D46" s="7"/>
      <c r="E46" s="14">
        <f>A35</f>
        <v>92.210000000000008</v>
      </c>
      <c r="F46" s="14">
        <f>B35+C35</f>
        <v>69.010000000000005</v>
      </c>
    </row>
    <row r="47" spans="1:6" x14ac:dyDescent="0.25">
      <c r="A47" s="7"/>
      <c r="B47" s="7"/>
      <c r="C47" s="7"/>
      <c r="D47" s="7"/>
      <c r="E47" s="14">
        <f>A35</f>
        <v>92.210000000000008</v>
      </c>
      <c r="F47" s="14">
        <f>B36+C36</f>
        <v>95.399999999999991</v>
      </c>
    </row>
    <row r="48" spans="1:6" x14ac:dyDescent="0.25">
      <c r="A48" s="7"/>
      <c r="B48" s="7"/>
      <c r="C48" s="7"/>
      <c r="D48" s="7"/>
      <c r="E48" s="14">
        <f>A36</f>
        <v>94.470000000000013</v>
      </c>
      <c r="F48" s="14">
        <f>C36+B36</f>
        <v>95.399999999999991</v>
      </c>
    </row>
    <row r="49" spans="1:6" x14ac:dyDescent="0.25">
      <c r="A49" s="7"/>
      <c r="B49" s="7"/>
      <c r="C49" s="7"/>
      <c r="D49" s="7"/>
      <c r="E49" s="14">
        <f>A36</f>
        <v>94.470000000000013</v>
      </c>
      <c r="F49" s="14">
        <f>B37+C37</f>
        <v>139.80000000000001</v>
      </c>
    </row>
    <row r="50" spans="1:6" x14ac:dyDescent="0.25">
      <c r="A50" s="7"/>
      <c r="B50" s="7"/>
      <c r="C50" s="7"/>
      <c r="D50" s="7"/>
      <c r="E50" s="14">
        <f>A37</f>
        <v>95.68</v>
      </c>
      <c r="F50" s="14">
        <f>B37+C37</f>
        <v>139.80000000000001</v>
      </c>
    </row>
    <row r="51" spans="1:6" x14ac:dyDescent="0.25">
      <c r="A51" s="7"/>
      <c r="B51" s="7"/>
      <c r="C51" s="7"/>
      <c r="D51" s="7"/>
      <c r="E51" s="14">
        <f>A37</f>
        <v>95.68</v>
      </c>
      <c r="F51" s="14">
        <f>B38+C38</f>
        <v>102.91</v>
      </c>
    </row>
    <row r="52" spans="1:6" x14ac:dyDescent="0.25">
      <c r="A52" s="7"/>
      <c r="B52" s="7"/>
      <c r="C52" s="7"/>
      <c r="D52" s="7"/>
      <c r="E52" s="14">
        <f>A38</f>
        <v>96.9</v>
      </c>
      <c r="F52" s="14">
        <f>B38+C38</f>
        <v>102.91</v>
      </c>
    </row>
    <row r="53" spans="1:6" x14ac:dyDescent="0.25">
      <c r="A53" s="7"/>
      <c r="B53" s="7"/>
      <c r="C53" s="7"/>
      <c r="D53" s="7"/>
      <c r="E53" s="14">
        <f>A38</f>
        <v>96.9</v>
      </c>
      <c r="F53" s="14">
        <f>B39+C39</f>
        <v>245.4</v>
      </c>
    </row>
    <row r="54" spans="1:6" x14ac:dyDescent="0.25">
      <c r="A54" s="7"/>
      <c r="B54" s="7"/>
      <c r="C54" s="7"/>
      <c r="D54" s="7"/>
      <c r="E54" s="14">
        <f>A39</f>
        <v>97.73</v>
      </c>
      <c r="F54" s="14">
        <f>B39+C39</f>
        <v>245.4</v>
      </c>
    </row>
    <row r="55" spans="1:6" x14ac:dyDescent="0.25">
      <c r="A55" s="7"/>
      <c r="B55" s="7"/>
      <c r="C55" s="7"/>
      <c r="D55" s="7"/>
      <c r="E55" s="14">
        <f>A39</f>
        <v>97.73</v>
      </c>
      <c r="F55" s="14">
        <f>B40+C40</f>
        <v>256.10000000000002</v>
      </c>
    </row>
    <row r="56" spans="1:6" x14ac:dyDescent="0.25">
      <c r="A56" s="7"/>
      <c r="B56" s="7"/>
      <c r="C56" s="7"/>
      <c r="D56" s="7"/>
      <c r="E56" s="14">
        <f>A40</f>
        <v>98.61</v>
      </c>
      <c r="F56" s="14">
        <f>B40+C40</f>
        <v>256.10000000000002</v>
      </c>
    </row>
    <row r="57" spans="1:6" x14ac:dyDescent="0.25">
      <c r="A57" s="7"/>
      <c r="B57" s="7"/>
      <c r="C57" s="7"/>
      <c r="D57" s="7"/>
      <c r="E57" s="14">
        <f>A40</f>
        <v>98.61</v>
      </c>
      <c r="F57" s="14">
        <f>B41+C41</f>
        <v>454.20000000000005</v>
      </c>
    </row>
    <row r="58" spans="1:6" x14ac:dyDescent="0.25">
      <c r="A58" s="7"/>
      <c r="B58" s="7"/>
      <c r="C58" s="7"/>
      <c r="D58" s="7"/>
      <c r="E58" s="14">
        <f>A41</f>
        <v>100</v>
      </c>
      <c r="F58" s="14">
        <f>B41+C41</f>
        <v>454.20000000000005</v>
      </c>
    </row>
    <row r="59" spans="1:6" x14ac:dyDescent="0.25">
      <c r="A59" s="7"/>
      <c r="B59" s="7"/>
      <c r="C59" s="7"/>
      <c r="D59" s="7"/>
      <c r="E59" s="14">
        <v>100</v>
      </c>
      <c r="F59" s="14">
        <v>176.00000000000003</v>
      </c>
    </row>
    <row r="60" spans="1:6" x14ac:dyDescent="0.25">
      <c r="A60" s="7"/>
      <c r="B60" s="7"/>
      <c r="C60" s="7"/>
      <c r="D60" s="7"/>
      <c r="E60" s="14">
        <v>98.61</v>
      </c>
      <c r="F60" s="14">
        <v>176.00000000000003</v>
      </c>
    </row>
    <row r="61" spans="1:6" x14ac:dyDescent="0.25">
      <c r="A61" s="7"/>
      <c r="B61" s="7"/>
      <c r="C61" s="7"/>
      <c r="D61" s="7"/>
      <c r="E61" s="14">
        <v>98.61</v>
      </c>
      <c r="F61" s="14">
        <v>198.70000000000002</v>
      </c>
    </row>
    <row r="62" spans="1:6" x14ac:dyDescent="0.25">
      <c r="A62" s="7"/>
      <c r="B62" s="7"/>
      <c r="C62" s="7"/>
      <c r="D62" s="7"/>
      <c r="E62" s="14">
        <v>97.73</v>
      </c>
      <c r="F62" s="14">
        <v>198.70000000000002</v>
      </c>
    </row>
    <row r="63" spans="1:6" x14ac:dyDescent="0.25">
      <c r="A63" s="7"/>
      <c r="B63" s="7"/>
      <c r="C63" s="7"/>
      <c r="D63" s="7"/>
      <c r="E63" s="14">
        <v>97.73</v>
      </c>
      <c r="F63" s="14">
        <v>141.4</v>
      </c>
    </row>
    <row r="64" spans="1:6" x14ac:dyDescent="0.25">
      <c r="A64" s="7"/>
      <c r="B64" s="7"/>
      <c r="C64" s="7"/>
      <c r="D64" s="7"/>
      <c r="E64" s="14">
        <v>96.9</v>
      </c>
      <c r="F64" s="14">
        <v>141.4</v>
      </c>
    </row>
    <row r="65" spans="1:6" x14ac:dyDescent="0.25">
      <c r="A65" s="7"/>
      <c r="B65" s="7"/>
      <c r="C65" s="7"/>
      <c r="D65" s="7"/>
      <c r="E65" s="14">
        <v>96.9</v>
      </c>
      <c r="F65" s="14">
        <v>86.710000000000008</v>
      </c>
    </row>
    <row r="66" spans="1:6" x14ac:dyDescent="0.25">
      <c r="A66" s="7"/>
      <c r="B66" s="7"/>
      <c r="C66" s="7"/>
      <c r="D66" s="7"/>
      <c r="E66" s="14">
        <v>95.68</v>
      </c>
      <c r="F66" s="14">
        <v>86.710000000000008</v>
      </c>
    </row>
    <row r="67" spans="1:6" x14ac:dyDescent="0.25">
      <c r="A67" s="7"/>
      <c r="B67" s="7"/>
      <c r="C67" s="7"/>
      <c r="D67" s="7"/>
      <c r="E67" s="14">
        <v>95.68</v>
      </c>
      <c r="F67" s="14">
        <v>78</v>
      </c>
    </row>
    <row r="68" spans="1:6" x14ac:dyDescent="0.25">
      <c r="A68" s="7"/>
      <c r="B68" s="7"/>
      <c r="C68" s="7"/>
      <c r="D68" s="7"/>
      <c r="E68" s="14">
        <v>94.470000000000013</v>
      </c>
      <c r="F68" s="14">
        <v>78</v>
      </c>
    </row>
    <row r="69" spans="1:6" x14ac:dyDescent="0.25">
      <c r="A69" s="7"/>
      <c r="B69" s="7"/>
      <c r="C69" s="7"/>
      <c r="D69" s="7"/>
      <c r="E69" s="14">
        <v>94.470000000000013</v>
      </c>
      <c r="F69" s="14">
        <v>64.8</v>
      </c>
    </row>
    <row r="70" spans="1:6" x14ac:dyDescent="0.25">
      <c r="A70" s="7"/>
      <c r="B70" s="7"/>
      <c r="C70" s="7"/>
      <c r="D70" s="7"/>
      <c r="E70" s="14">
        <v>92.210000000000008</v>
      </c>
      <c r="F70" s="14">
        <v>64.8</v>
      </c>
    </row>
    <row r="71" spans="1:6" x14ac:dyDescent="0.25">
      <c r="A71" s="7"/>
      <c r="B71" s="7"/>
      <c r="C71" s="7"/>
      <c r="D71" s="7"/>
      <c r="E71" s="14">
        <v>92.210000000000008</v>
      </c>
      <c r="F71" s="14">
        <v>57.69</v>
      </c>
    </row>
    <row r="72" spans="1:6" x14ac:dyDescent="0.25">
      <c r="A72" s="7"/>
      <c r="B72" s="7"/>
      <c r="C72" s="7"/>
      <c r="D72" s="7"/>
      <c r="E72" s="14">
        <v>89.67</v>
      </c>
      <c r="F72" s="14">
        <v>57.69</v>
      </c>
    </row>
    <row r="73" spans="1:6" x14ac:dyDescent="0.25">
      <c r="A73" s="7"/>
      <c r="B73" s="7"/>
      <c r="C73" s="7"/>
      <c r="D73" s="7"/>
      <c r="E73" s="14">
        <v>89.67</v>
      </c>
      <c r="F73" s="14">
        <v>17.77</v>
      </c>
    </row>
    <row r="74" spans="1:6" x14ac:dyDescent="0.25">
      <c r="A74" s="7"/>
      <c r="B74" s="7"/>
      <c r="C74" s="7"/>
      <c r="D74" s="7"/>
      <c r="E74" s="14">
        <v>86.56</v>
      </c>
      <c r="F74" s="14">
        <v>17.77</v>
      </c>
    </row>
    <row r="75" spans="1:6" x14ac:dyDescent="0.25">
      <c r="A75" s="7"/>
      <c r="B75" s="7"/>
      <c r="C75" s="7"/>
      <c r="D75" s="7"/>
      <c r="E75" s="14">
        <v>86.56</v>
      </c>
      <c r="F75" s="14">
        <v>0.86000000000000121</v>
      </c>
    </row>
    <row r="76" spans="1:6" x14ac:dyDescent="0.25">
      <c r="A76" s="7"/>
      <c r="B76" s="7"/>
      <c r="C76" s="7"/>
      <c r="D76" s="7"/>
      <c r="E76" s="14">
        <v>81.53</v>
      </c>
      <c r="F76" s="14">
        <v>0.86000000000000121</v>
      </c>
    </row>
    <row r="77" spans="1:6" x14ac:dyDescent="0.25">
      <c r="A77" s="7"/>
      <c r="B77" s="7"/>
      <c r="C77" s="7"/>
      <c r="D77" s="7"/>
      <c r="E77" s="14">
        <v>81.53</v>
      </c>
      <c r="F77" s="14">
        <v>11.77</v>
      </c>
    </row>
    <row r="78" spans="1:6" x14ac:dyDescent="0.25">
      <c r="A78" s="7"/>
      <c r="B78" s="7"/>
      <c r="C78" s="7"/>
      <c r="D78" s="7"/>
      <c r="E78" s="14">
        <v>71.98</v>
      </c>
      <c r="F78" s="14">
        <v>11.77</v>
      </c>
    </row>
    <row r="79" spans="1:6" x14ac:dyDescent="0.25">
      <c r="A79" s="7"/>
      <c r="B79" s="7"/>
      <c r="C79" s="7"/>
      <c r="D79" s="7"/>
      <c r="E79" s="14">
        <v>71.98</v>
      </c>
      <c r="F79" s="14">
        <v>9.83</v>
      </c>
    </row>
    <row r="80" spans="1:6" x14ac:dyDescent="0.25">
      <c r="A80" s="7"/>
      <c r="B80" s="7"/>
      <c r="C80" s="7"/>
      <c r="D80" s="7"/>
      <c r="E80" s="14">
        <v>64.69</v>
      </c>
      <c r="F80" s="14">
        <v>9.83</v>
      </c>
    </row>
    <row r="81" spans="1:6" x14ac:dyDescent="0.25">
      <c r="A81" s="7"/>
      <c r="B81" s="7"/>
      <c r="C81" s="7"/>
      <c r="D81" s="7"/>
      <c r="E81" s="14">
        <v>64.69</v>
      </c>
      <c r="F81" s="14">
        <v>5.3599999999999994</v>
      </c>
    </row>
    <row r="82" spans="1:6" x14ac:dyDescent="0.25">
      <c r="A82" s="7"/>
      <c r="B82" s="7"/>
      <c r="C82" s="7"/>
      <c r="D82" s="7"/>
      <c r="E82" s="14">
        <v>56.7</v>
      </c>
      <c r="F82" s="14">
        <v>5.3599999999999994</v>
      </c>
    </row>
    <row r="83" spans="1:6" x14ac:dyDescent="0.25">
      <c r="A83" s="7"/>
      <c r="B83" s="7"/>
      <c r="C83" s="7"/>
      <c r="D83" s="7"/>
      <c r="E83" s="14">
        <v>56.7</v>
      </c>
      <c r="F83" s="14">
        <v>0</v>
      </c>
    </row>
    <row r="84" spans="1:6" x14ac:dyDescent="0.25">
      <c r="A84" s="7"/>
      <c r="B84" s="7"/>
      <c r="C84" s="7"/>
      <c r="D84" s="7"/>
      <c r="E84" s="14">
        <v>35</v>
      </c>
      <c r="F84" s="14">
        <v>0</v>
      </c>
    </row>
    <row r="85" spans="1:6" x14ac:dyDescent="0.25">
      <c r="A85" s="7"/>
      <c r="B85" s="7"/>
      <c r="C85" s="7"/>
      <c r="D85" s="7"/>
      <c r="E85" s="14">
        <v>35</v>
      </c>
      <c r="F85" s="14">
        <v>0.88000000000000012</v>
      </c>
    </row>
    <row r="86" spans="1:6" x14ac:dyDescent="0.25">
      <c r="A86" s="7"/>
      <c r="B86" s="7"/>
      <c r="C86" s="7"/>
      <c r="D86" s="7"/>
      <c r="E86" s="14">
        <v>21.29</v>
      </c>
      <c r="F86" s="14">
        <v>0.88000000000000012</v>
      </c>
    </row>
    <row r="87" spans="1:6" x14ac:dyDescent="0.25">
      <c r="A87" s="7"/>
      <c r="B87" s="7"/>
      <c r="C87" s="7"/>
      <c r="D87" s="7"/>
      <c r="E87" s="14">
        <v>21.29</v>
      </c>
      <c r="F87" s="14">
        <v>1.8399999999999999</v>
      </c>
    </row>
    <row r="88" spans="1:6" x14ac:dyDescent="0.25">
      <c r="A88" s="7"/>
      <c r="B88" s="7"/>
      <c r="C88" s="7"/>
      <c r="D88" s="7"/>
      <c r="E88" s="14">
        <v>9.6999999999999993</v>
      </c>
      <c r="F88" s="14">
        <v>1.8399999999999999</v>
      </c>
    </row>
    <row r="89" spans="1:6" x14ac:dyDescent="0.25">
      <c r="A89" s="7"/>
      <c r="B89" s="7"/>
      <c r="C89" s="7"/>
      <c r="D89" s="7"/>
      <c r="E89" s="14">
        <v>9.6999999999999993</v>
      </c>
      <c r="F89" s="14">
        <v>2.1300000000000003</v>
      </c>
    </row>
    <row r="90" spans="1:6" x14ac:dyDescent="0.25">
      <c r="A90" s="7"/>
      <c r="B90" s="7"/>
      <c r="C90" s="7"/>
      <c r="D90" s="7"/>
      <c r="E90" s="14">
        <v>0</v>
      </c>
      <c r="F90" s="14">
        <v>2.1300000000000003</v>
      </c>
    </row>
    <row r="91" spans="1:6" x14ac:dyDescent="0.25">
      <c r="A91" s="7"/>
      <c r="B91" s="7"/>
      <c r="C91" s="7"/>
      <c r="D91" s="7"/>
      <c r="E91" s="14">
        <v>0</v>
      </c>
      <c r="F91" s="14">
        <v>-2.31</v>
      </c>
    </row>
    <row r="92" spans="1:6" x14ac:dyDescent="0.25">
      <c r="A92" s="7"/>
      <c r="B92" s="7"/>
      <c r="C92" s="7"/>
      <c r="D92" s="7"/>
      <c r="E92" s="14"/>
      <c r="F92" s="14"/>
    </row>
    <row r="93" spans="1:6" x14ac:dyDescent="0.25">
      <c r="A93" s="7"/>
      <c r="B93" s="7"/>
      <c r="C93" s="7"/>
      <c r="D93" s="7"/>
      <c r="E93" s="14"/>
      <c r="F93" s="14"/>
    </row>
    <row r="94" spans="1:6" x14ac:dyDescent="0.25">
      <c r="A94" s="7"/>
      <c r="B94" s="7"/>
      <c r="C94" s="7"/>
      <c r="D94" s="7"/>
      <c r="E94" s="14"/>
      <c r="F94" s="14"/>
    </row>
    <row r="95" spans="1:6" x14ac:dyDescent="0.25">
      <c r="A95" s="7"/>
      <c r="B95" s="7"/>
      <c r="C95" s="7"/>
      <c r="D95" s="7"/>
      <c r="E95" s="14"/>
      <c r="F95" s="14"/>
    </row>
    <row r="96" spans="1:6" x14ac:dyDescent="0.25">
      <c r="A96" s="7"/>
      <c r="B96" s="7"/>
      <c r="C96" s="7"/>
      <c r="D96" s="7"/>
      <c r="E96" s="14"/>
      <c r="F96" s="14"/>
    </row>
    <row r="97" spans="1:6" x14ac:dyDescent="0.25">
      <c r="A97" s="7"/>
      <c r="B97" s="7"/>
      <c r="C97" s="7"/>
      <c r="D97" s="7"/>
      <c r="E97" s="14"/>
      <c r="F97" s="14"/>
    </row>
    <row r="98" spans="1:6" x14ac:dyDescent="0.25">
      <c r="A98" s="7"/>
      <c r="B98" s="7"/>
      <c r="C98" s="7"/>
      <c r="D98" s="7"/>
      <c r="E98" s="14"/>
      <c r="F98" s="14"/>
    </row>
    <row r="99" spans="1:6" x14ac:dyDescent="0.25">
      <c r="A99" s="7"/>
      <c r="B99" s="7"/>
      <c r="C99" s="7"/>
      <c r="D99" s="7"/>
      <c r="E99" s="14"/>
      <c r="F99" s="14"/>
    </row>
    <row r="100" spans="1:6" x14ac:dyDescent="0.25">
      <c r="A100" s="7"/>
      <c r="B100" s="7"/>
      <c r="C100" s="7"/>
      <c r="D100" s="7"/>
      <c r="E100" s="14"/>
      <c r="F100" s="14"/>
    </row>
    <row r="101" spans="1:6" x14ac:dyDescent="0.25">
      <c r="A101" s="7"/>
      <c r="B101" s="7"/>
      <c r="C101" s="7"/>
      <c r="D101" s="7"/>
      <c r="E101" s="14"/>
      <c r="F101" s="14"/>
    </row>
    <row r="102" spans="1:6" x14ac:dyDescent="0.25">
      <c r="A102" s="7"/>
      <c r="B102" s="7"/>
      <c r="C102" s="7"/>
      <c r="D102" s="7"/>
      <c r="E102" s="7"/>
      <c r="F102" s="14"/>
    </row>
    <row r="103" spans="1:6" x14ac:dyDescent="0.25">
      <c r="A103" s="7"/>
      <c r="B103" s="7"/>
      <c r="C103" s="7"/>
      <c r="D103" s="7"/>
      <c r="E103" s="7"/>
      <c r="F103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1"/>
  <sheetViews>
    <sheetView workbookViewId="0">
      <selection activeCell="Q2" sqref="Q2:T18"/>
    </sheetView>
  </sheetViews>
  <sheetFormatPr defaultRowHeight="15" x14ac:dyDescent="0.25"/>
  <sheetData>
    <row r="1" spans="1:40" ht="15.75" x14ac:dyDescent="0.25">
      <c r="A1" t="s">
        <v>16</v>
      </c>
      <c r="B1" s="1" t="s">
        <v>0</v>
      </c>
      <c r="C1" s="2" t="s">
        <v>3</v>
      </c>
      <c r="D1" s="2"/>
      <c r="E1" s="2" t="s">
        <v>1</v>
      </c>
      <c r="F1" s="2"/>
      <c r="G1" s="2" t="s">
        <v>7</v>
      </c>
      <c r="H1" s="2"/>
      <c r="I1" s="2" t="s">
        <v>8</v>
      </c>
      <c r="K1" s="2" t="s">
        <v>5</v>
      </c>
      <c r="L1" s="6" t="s">
        <v>18</v>
      </c>
      <c r="M1" s="2" t="s">
        <v>6</v>
      </c>
      <c r="N1" s="1" t="s">
        <v>10</v>
      </c>
      <c r="O1" s="1"/>
      <c r="Q1" s="8" t="s">
        <v>25</v>
      </c>
      <c r="R1" s="7"/>
      <c r="S1" s="7" t="s">
        <v>26</v>
      </c>
      <c r="T1" s="7"/>
      <c r="V1" s="7"/>
      <c r="W1" s="1"/>
      <c r="X1" s="2"/>
      <c r="Y1" s="2"/>
      <c r="Z1" s="2"/>
      <c r="AA1" s="2"/>
      <c r="AB1" s="2"/>
      <c r="AC1" s="2"/>
      <c r="AD1" s="2"/>
      <c r="AF1" s="2"/>
      <c r="AG1" s="6"/>
      <c r="AH1" s="2"/>
      <c r="AI1" s="1"/>
      <c r="AJ1" s="1"/>
      <c r="AK1" s="8"/>
      <c r="AL1" s="8"/>
      <c r="AM1" s="7"/>
      <c r="AN1" s="7"/>
    </row>
    <row r="2" spans="1:40" x14ac:dyDescent="0.25">
      <c r="A2">
        <v>1</v>
      </c>
      <c r="B2" s="3">
        <v>450</v>
      </c>
      <c r="C2" s="3">
        <v>52.286999999999999</v>
      </c>
      <c r="D2" s="3">
        <v>1.6160000000000001</v>
      </c>
      <c r="E2" s="3">
        <v>0.17499999999999999</v>
      </c>
      <c r="F2" s="3">
        <v>5.1999999999999998E-3</v>
      </c>
      <c r="G2" s="3">
        <v>4.2491000000000003</v>
      </c>
      <c r="H2" s="3">
        <v>3.1300000000000001E-2</v>
      </c>
      <c r="I2" s="3">
        <v>315.7</v>
      </c>
      <c r="J2" s="3">
        <v>17.100000000000001</v>
      </c>
      <c r="K2" s="3">
        <v>4</v>
      </c>
      <c r="L2" s="17">
        <f>K2</f>
        <v>4</v>
      </c>
      <c r="M2" s="3">
        <v>6.39</v>
      </c>
      <c r="N2" s="3">
        <v>6.94</v>
      </c>
      <c r="O2" s="3">
        <v>4.6100000000000003</v>
      </c>
      <c r="Q2" s="9">
        <f>1/C2</f>
        <v>1.9125212767992044E-2</v>
      </c>
      <c r="R2" s="7">
        <f>(D2/C2)*Q2</f>
        <v>5.9109040168828101E-4</v>
      </c>
      <c r="S2" s="15">
        <f>1/I2</f>
        <v>3.1675641431738993E-3</v>
      </c>
      <c r="T2" s="15">
        <f t="shared" ref="T2:T17" si="0">(J2/I2)*S2</f>
        <v>1.715722104791691E-4</v>
      </c>
    </row>
    <row r="3" spans="1:40" x14ac:dyDescent="0.25">
      <c r="A3">
        <f>A2+1</f>
        <v>2</v>
      </c>
      <c r="B3" s="3">
        <v>500</v>
      </c>
      <c r="C3" s="3">
        <v>29.331</v>
      </c>
      <c r="D3" s="3">
        <v>0.84799999999999998</v>
      </c>
      <c r="E3" s="3">
        <v>0.1013</v>
      </c>
      <c r="F3" s="3">
        <v>2.5999999999999999E-3</v>
      </c>
      <c r="G3" s="3">
        <v>4.0808999999999997</v>
      </c>
      <c r="H3" s="3">
        <v>1.32E-2</v>
      </c>
      <c r="I3" s="3">
        <v>317.89999999999998</v>
      </c>
      <c r="J3" s="3">
        <v>18.100000000000001</v>
      </c>
      <c r="K3" s="3">
        <v>12.32</v>
      </c>
      <c r="L3" s="17">
        <f>SUM(K2:K3)</f>
        <v>16.32</v>
      </c>
      <c r="M3" s="3">
        <v>7.04</v>
      </c>
      <c r="N3" s="3">
        <v>4.26</v>
      </c>
      <c r="O3" s="3">
        <v>2.38</v>
      </c>
      <c r="Q3" s="9">
        <f t="shared" ref="Q3:Q17" si="1">1/C3</f>
        <v>3.4093621083495278E-2</v>
      </c>
      <c r="R3" s="7">
        <f t="shared" ref="R3:R17" si="2">(D3/C3)*Q3</f>
        <v>9.8569399880004066E-4</v>
      </c>
      <c r="S3" s="15">
        <f t="shared" ref="S3:S17" si="3">1/I3</f>
        <v>3.1456432840515887E-3</v>
      </c>
      <c r="T3" s="15">
        <f t="shared" si="0"/>
        <v>1.7910079723602946E-4</v>
      </c>
    </row>
    <row r="4" spans="1:40" x14ac:dyDescent="0.25">
      <c r="A4">
        <f t="shared" ref="A4:A18" si="4">A3+1</f>
        <v>3</v>
      </c>
      <c r="B4" s="3">
        <v>550</v>
      </c>
      <c r="C4" s="3">
        <v>84.9</v>
      </c>
      <c r="D4" s="3">
        <v>1.9259999999999999</v>
      </c>
      <c r="E4" s="3">
        <v>0.2883</v>
      </c>
      <c r="F4" s="3">
        <v>6.1000000000000004E-3</v>
      </c>
      <c r="G4" s="3">
        <v>2.9184999999999999</v>
      </c>
      <c r="H4" s="3">
        <v>1.2200000000000001E-2</v>
      </c>
      <c r="I4" s="3">
        <v>301.2</v>
      </c>
      <c r="J4" s="3">
        <v>17.100000000000001</v>
      </c>
      <c r="K4" s="3">
        <v>12.99</v>
      </c>
      <c r="L4" s="17">
        <f>SUM(K2:K4)</f>
        <v>29.310000000000002</v>
      </c>
      <c r="M4" s="3">
        <v>1.89</v>
      </c>
      <c r="N4" s="3">
        <v>3.16</v>
      </c>
      <c r="O4" s="3">
        <v>5.21</v>
      </c>
      <c r="Q4" s="9">
        <f t="shared" si="1"/>
        <v>1.1778563015312131E-2</v>
      </c>
      <c r="R4" s="7">
        <f t="shared" si="2"/>
        <v>2.6720273695513734E-4</v>
      </c>
      <c r="S4" s="15">
        <f t="shared" si="3"/>
        <v>3.3200531208499337E-3</v>
      </c>
      <c r="T4" s="15">
        <f t="shared" si="0"/>
        <v>1.8848907160203809E-4</v>
      </c>
    </row>
    <row r="5" spans="1:40" ht="24" customHeight="1" x14ac:dyDescent="0.25">
      <c r="A5">
        <f t="shared" si="4"/>
        <v>4</v>
      </c>
      <c r="B5" s="3">
        <v>600</v>
      </c>
      <c r="C5" s="3">
        <v>11.571999999999999</v>
      </c>
      <c r="D5" s="3">
        <v>0.28100000000000003</v>
      </c>
      <c r="E5" s="3">
        <v>4.5100000000000001E-2</v>
      </c>
      <c r="F5" s="3">
        <v>8.9999999999999998E-4</v>
      </c>
      <c r="G5" s="3">
        <v>4.4211</v>
      </c>
      <c r="H5" s="3">
        <v>1.06E-2</v>
      </c>
      <c r="I5" s="3">
        <v>326.89999999999998</v>
      </c>
      <c r="J5" s="3">
        <v>21.8</v>
      </c>
      <c r="K5" s="3">
        <v>19.43</v>
      </c>
      <c r="L5" s="17">
        <f>SUM(K2:K5)</f>
        <v>48.74</v>
      </c>
      <c r="M5" s="3">
        <v>9.6</v>
      </c>
      <c r="N5" s="3">
        <v>2.3199999999999998</v>
      </c>
      <c r="O5" s="3">
        <v>0.79</v>
      </c>
      <c r="Q5" s="9">
        <f t="shared" si="1"/>
        <v>8.6415485655029392E-2</v>
      </c>
      <c r="R5" s="7">
        <f t="shared" si="2"/>
        <v>2.0984057612394801E-3</v>
      </c>
      <c r="S5" s="15">
        <f t="shared" si="3"/>
        <v>3.0590394616090552E-3</v>
      </c>
      <c r="T5" s="15">
        <f t="shared" si="0"/>
        <v>2.039983489234549E-4</v>
      </c>
    </row>
    <row r="6" spans="1:40" x14ac:dyDescent="0.25">
      <c r="A6">
        <f t="shared" si="4"/>
        <v>5</v>
      </c>
      <c r="B6" s="3">
        <v>650</v>
      </c>
      <c r="C6" s="3">
        <v>20.733000000000001</v>
      </c>
      <c r="D6" s="3">
        <v>0.26</v>
      </c>
      <c r="E6" s="3">
        <v>7.2800000000000004E-2</v>
      </c>
      <c r="F6" s="3">
        <v>6.9999999999999999E-4</v>
      </c>
      <c r="G6" s="3">
        <v>3.9811999999999999</v>
      </c>
      <c r="H6" s="3">
        <v>1.4E-2</v>
      </c>
      <c r="I6" s="3">
        <v>323.8</v>
      </c>
      <c r="J6" s="3">
        <v>8.5</v>
      </c>
      <c r="K6" s="3">
        <v>14.85</v>
      </c>
      <c r="L6" s="17">
        <f>SUM(K2:K6)</f>
        <v>63.59</v>
      </c>
      <c r="M6" s="3">
        <v>8.75</v>
      </c>
      <c r="N6" s="3">
        <v>3.72</v>
      </c>
      <c r="O6" s="3">
        <v>0.69</v>
      </c>
      <c r="Q6" s="9">
        <f t="shared" si="1"/>
        <v>4.8232286692712102E-2</v>
      </c>
      <c r="R6" s="7">
        <f t="shared" si="2"/>
        <v>6.0485190469807297E-4</v>
      </c>
      <c r="S6" s="15">
        <f t="shared" si="3"/>
        <v>3.0883261272390363E-3</v>
      </c>
      <c r="T6" s="15">
        <f t="shared" si="0"/>
        <v>8.1070945279591738E-5</v>
      </c>
    </row>
    <row r="7" spans="1:40" x14ac:dyDescent="0.25">
      <c r="A7">
        <f t="shared" si="4"/>
        <v>6</v>
      </c>
      <c r="B7" s="3">
        <v>700</v>
      </c>
      <c r="C7" s="3">
        <v>17.035</v>
      </c>
      <c r="D7" s="3">
        <v>0.50700000000000001</v>
      </c>
      <c r="E7" s="3">
        <v>5.8900000000000001E-2</v>
      </c>
      <c r="F7" s="3">
        <v>1.6999999999999999E-3</v>
      </c>
      <c r="G7" s="3">
        <v>4.0750999999999999</v>
      </c>
      <c r="H7" s="3">
        <v>2.93E-2</v>
      </c>
      <c r="I7" s="3">
        <v>341.6</v>
      </c>
      <c r="J7" s="3">
        <v>18.399999999999999</v>
      </c>
      <c r="K7" s="3">
        <v>4.54</v>
      </c>
      <c r="L7" s="17">
        <f>SUM(K2:K7)</f>
        <v>68.13000000000001</v>
      </c>
      <c r="M7" s="3">
        <v>13.49</v>
      </c>
      <c r="N7" s="3">
        <v>4.7300000000000004</v>
      </c>
      <c r="O7" s="3">
        <v>1.46</v>
      </c>
      <c r="Q7" s="9">
        <f t="shared" si="1"/>
        <v>5.8702670971529203E-2</v>
      </c>
      <c r="R7" s="7">
        <f t="shared" si="2"/>
        <v>1.7471238146501502E-3</v>
      </c>
      <c r="S7" s="15">
        <f t="shared" si="3"/>
        <v>2.9274004683840747E-3</v>
      </c>
      <c r="T7" s="15">
        <f t="shared" si="0"/>
        <v>1.5768199244223349E-4</v>
      </c>
    </row>
    <row r="8" spans="1:40" x14ac:dyDescent="0.25">
      <c r="A8">
        <f t="shared" si="4"/>
        <v>7</v>
      </c>
      <c r="B8" s="3">
        <v>750</v>
      </c>
      <c r="C8" s="3">
        <v>20.507000000000001</v>
      </c>
      <c r="D8" s="3">
        <v>0.99099999999999999</v>
      </c>
      <c r="E8" s="3">
        <v>7.5700000000000003E-2</v>
      </c>
      <c r="F8" s="3">
        <v>3.0999999999999999E-3</v>
      </c>
      <c r="G8" s="3">
        <v>5.5709999999999997</v>
      </c>
      <c r="H8" s="3">
        <v>7.0099999999999996E-2</v>
      </c>
      <c r="I8" s="3">
        <v>323.5</v>
      </c>
      <c r="J8" s="3">
        <v>180.1</v>
      </c>
      <c r="K8" s="3">
        <v>8.27</v>
      </c>
      <c r="L8" s="17">
        <f>SUM(K2:K8)</f>
        <v>76.400000000000006</v>
      </c>
      <c r="M8" s="3">
        <v>8.67</v>
      </c>
      <c r="N8" s="3">
        <v>3.9</v>
      </c>
      <c r="O8" s="3">
        <v>2.99</v>
      </c>
      <c r="Q8" s="9">
        <f t="shared" si="1"/>
        <v>4.8763836738674599E-2</v>
      </c>
      <c r="R8" s="7">
        <f t="shared" si="2"/>
        <v>2.3565105675148255E-3</v>
      </c>
      <c r="S8" s="15">
        <f t="shared" si="3"/>
        <v>3.0911901081916537E-3</v>
      </c>
      <c r="T8" s="15">
        <f t="shared" si="0"/>
        <v>1.7209376769252453E-3</v>
      </c>
    </row>
    <row r="9" spans="1:40" x14ac:dyDescent="0.25">
      <c r="A9">
        <f t="shared" si="4"/>
        <v>8</v>
      </c>
      <c r="B9" s="3">
        <v>800</v>
      </c>
      <c r="C9" s="3">
        <v>17.55</v>
      </c>
      <c r="D9" s="3">
        <v>1.1160000000000001</v>
      </c>
      <c r="E9" s="3">
        <v>7.5300000000000006E-2</v>
      </c>
      <c r="F9" s="3">
        <v>3.3999999999999998E-3</v>
      </c>
      <c r="G9" s="3">
        <v>13.879200000000001</v>
      </c>
      <c r="H9" s="3">
        <v>0.54190000000000005</v>
      </c>
      <c r="I9" s="3">
        <v>395.1</v>
      </c>
      <c r="J9" s="3">
        <v>174</v>
      </c>
      <c r="K9" s="3">
        <v>6.27</v>
      </c>
      <c r="L9" s="17">
        <f>SUM(K2:K9)</f>
        <v>82.67</v>
      </c>
      <c r="M9" s="3">
        <v>25.2</v>
      </c>
      <c r="N9" s="3">
        <v>14.94</v>
      </c>
      <c r="O9" s="3">
        <v>6.11</v>
      </c>
      <c r="Q9" s="9">
        <f t="shared" si="1"/>
        <v>5.6980056980056981E-2</v>
      </c>
      <c r="R9" s="7">
        <f t="shared" si="2"/>
        <v>3.6233472130908031E-3</v>
      </c>
      <c r="S9" s="15">
        <f t="shared" si="3"/>
        <v>2.5310048089091366E-3</v>
      </c>
      <c r="T9" s="15">
        <f t="shared" si="0"/>
        <v>1.1146414496334845E-3</v>
      </c>
    </row>
    <row r="10" spans="1:40" x14ac:dyDescent="0.25">
      <c r="A10">
        <f t="shared" si="4"/>
        <v>9</v>
      </c>
      <c r="B10" s="3">
        <v>850</v>
      </c>
      <c r="C10" s="3">
        <v>10.039</v>
      </c>
      <c r="D10" s="3">
        <v>0.32300000000000001</v>
      </c>
      <c r="E10" s="3">
        <v>5.0200000000000002E-2</v>
      </c>
      <c r="F10" s="3">
        <v>1E-3</v>
      </c>
      <c r="G10" s="3">
        <v>17.5594</v>
      </c>
      <c r="H10" s="3">
        <v>0.40810000000000002</v>
      </c>
      <c r="I10" s="3">
        <v>902.6</v>
      </c>
      <c r="J10" s="3">
        <v>183.4</v>
      </c>
      <c r="K10" s="3">
        <v>3.05</v>
      </c>
      <c r="L10" s="17">
        <f>SUM(K2:K10)</f>
        <v>85.72</v>
      </c>
      <c r="M10" s="3">
        <v>67.260000000000005</v>
      </c>
      <c r="N10" s="3">
        <v>29.94</v>
      </c>
      <c r="O10" s="3">
        <v>3.41</v>
      </c>
      <c r="Q10" s="9">
        <f t="shared" si="1"/>
        <v>9.9611515091144534E-2</v>
      </c>
      <c r="R10" s="7">
        <f t="shared" si="2"/>
        <v>3.2049526222173211E-3</v>
      </c>
      <c r="S10" s="15">
        <f t="shared" si="3"/>
        <v>1.1079104808331486E-3</v>
      </c>
      <c r="T10" s="15">
        <f t="shared" si="0"/>
        <v>2.2511719719122474E-4</v>
      </c>
    </row>
    <row r="11" spans="1:40" ht="18.75" customHeight="1" x14ac:dyDescent="0.25">
      <c r="A11">
        <f t="shared" si="4"/>
        <v>10</v>
      </c>
      <c r="B11" s="3">
        <v>900</v>
      </c>
      <c r="C11" s="3">
        <v>28.55</v>
      </c>
      <c r="D11" s="3">
        <v>0.495</v>
      </c>
      <c r="E11" s="3">
        <v>4.6600000000000003E-2</v>
      </c>
      <c r="F11" s="3">
        <v>1.4E-3</v>
      </c>
      <c r="G11" s="3">
        <v>5.4120999999999997</v>
      </c>
      <c r="H11" s="3">
        <v>6.7199999999999996E-2</v>
      </c>
      <c r="I11" s="3">
        <v>825.9</v>
      </c>
      <c r="J11" s="3">
        <v>89.7</v>
      </c>
      <c r="K11" s="3">
        <v>1.94</v>
      </c>
      <c r="L11" s="17">
        <f>SUM(K2:K11)</f>
        <v>87.66</v>
      </c>
      <c r="M11" s="3">
        <v>64.22</v>
      </c>
      <c r="N11" s="3">
        <v>39.549999999999997</v>
      </c>
      <c r="O11" s="3">
        <v>1.41</v>
      </c>
      <c r="Q11" s="9">
        <f t="shared" si="1"/>
        <v>3.5026269702276708E-2</v>
      </c>
      <c r="R11" s="7">
        <f t="shared" si="2"/>
        <v>6.0728558678203046E-4</v>
      </c>
      <c r="S11" s="15">
        <f t="shared" si="3"/>
        <v>1.210800339024095E-3</v>
      </c>
      <c r="T11" s="15">
        <f t="shared" si="0"/>
        <v>1.3150356024998344E-4</v>
      </c>
    </row>
    <row r="12" spans="1:40" x14ac:dyDescent="0.25">
      <c r="A12">
        <f t="shared" si="4"/>
        <v>11</v>
      </c>
      <c r="B12" s="3">
        <v>950</v>
      </c>
      <c r="C12" s="3">
        <v>40.368000000000002</v>
      </c>
      <c r="D12" s="3">
        <v>0.67700000000000005</v>
      </c>
      <c r="E12" s="3">
        <v>7.7600000000000002E-2</v>
      </c>
      <c r="F12" s="3">
        <v>2.0999999999999999E-3</v>
      </c>
      <c r="G12" s="3">
        <v>4.9829999999999997</v>
      </c>
      <c r="H12" s="3">
        <v>6.1199999999999997E-2</v>
      </c>
      <c r="I12" s="3">
        <v>606.79999999999995</v>
      </c>
      <c r="J12" s="3">
        <v>33.799999999999997</v>
      </c>
      <c r="K12" s="3">
        <v>1.53</v>
      </c>
      <c r="L12" s="17">
        <f>SUM(K2:K12)</f>
        <v>89.19</v>
      </c>
      <c r="M12" s="3">
        <v>51.3</v>
      </c>
      <c r="N12" s="3">
        <v>43.84</v>
      </c>
      <c r="O12" s="3">
        <v>1.96</v>
      </c>
      <c r="Q12" s="9">
        <f t="shared" si="1"/>
        <v>2.4772096710265555E-2</v>
      </c>
      <c r="R12" s="7">
        <f t="shared" si="2"/>
        <v>4.1544563696120147E-4</v>
      </c>
      <c r="S12" s="15">
        <f t="shared" si="3"/>
        <v>1.6479894528675018E-3</v>
      </c>
      <c r="T12" s="15">
        <f t="shared" si="0"/>
        <v>9.1796380202573431E-5</v>
      </c>
    </row>
    <row r="13" spans="1:40" x14ac:dyDescent="0.25">
      <c r="A13">
        <f t="shared" si="4"/>
        <v>12</v>
      </c>
      <c r="B13" s="3">
        <v>1000</v>
      </c>
      <c r="C13" s="3">
        <v>87.331000000000003</v>
      </c>
      <c r="D13" s="3">
        <v>1.97</v>
      </c>
      <c r="E13" s="3">
        <v>0.23860000000000001</v>
      </c>
      <c r="F13" s="3">
        <v>5.0000000000000001E-3</v>
      </c>
      <c r="G13" s="3">
        <v>8.2082999999999995</v>
      </c>
      <c r="H13" s="3">
        <v>0.1043</v>
      </c>
      <c r="I13" s="3">
        <v>396.3</v>
      </c>
      <c r="J13" s="3">
        <v>19.899999999999999</v>
      </c>
      <c r="K13" s="3">
        <v>2.75</v>
      </c>
      <c r="L13" s="17">
        <f>SUM(K2:K13)</f>
        <v>91.94</v>
      </c>
      <c r="M13" s="3">
        <v>25.43</v>
      </c>
      <c r="N13" s="3">
        <v>54.13</v>
      </c>
      <c r="O13" s="3">
        <v>6.07</v>
      </c>
      <c r="Q13" s="9">
        <f t="shared" si="1"/>
        <v>1.1450687613791208E-2</v>
      </c>
      <c r="R13" s="7">
        <f t="shared" si="2"/>
        <v>2.5830294625240382E-4</v>
      </c>
      <c r="S13" s="15">
        <f t="shared" si="3"/>
        <v>2.5233409033560434E-3</v>
      </c>
      <c r="T13" s="15">
        <f t="shared" si="0"/>
        <v>1.2670826135953889E-4</v>
      </c>
    </row>
    <row r="14" spans="1:40" ht="18.75" customHeight="1" x14ac:dyDescent="0.25">
      <c r="A14">
        <f t="shared" si="4"/>
        <v>13</v>
      </c>
      <c r="B14" s="3">
        <v>1050</v>
      </c>
      <c r="C14" s="3">
        <v>62.194000000000003</v>
      </c>
      <c r="D14" s="3">
        <v>1.69</v>
      </c>
      <c r="E14" s="3">
        <v>0.1336</v>
      </c>
      <c r="F14" s="3">
        <v>4.7999999999999996E-3</v>
      </c>
      <c r="G14" s="3">
        <v>6.9374000000000002</v>
      </c>
      <c r="H14" s="3">
        <v>0.12939999999999999</v>
      </c>
      <c r="I14" s="3">
        <v>526</v>
      </c>
      <c r="J14" s="3">
        <v>53.3</v>
      </c>
      <c r="K14" s="3">
        <v>1.2</v>
      </c>
      <c r="L14" s="17">
        <f>SUM(K2:K14)</f>
        <v>93.14</v>
      </c>
      <c r="M14" s="3">
        <v>43.82</v>
      </c>
      <c r="N14" s="3">
        <v>62.46</v>
      </c>
      <c r="O14" s="3">
        <v>5.09</v>
      </c>
      <c r="Q14" s="9">
        <f t="shared" si="1"/>
        <v>1.6078721420072675E-2</v>
      </c>
      <c r="R14" s="7">
        <f t="shared" si="2"/>
        <v>4.3690772743227354E-4</v>
      </c>
      <c r="S14" s="15">
        <f t="shared" si="3"/>
        <v>1.9011406844106464E-3</v>
      </c>
      <c r="T14" s="15">
        <f t="shared" si="0"/>
        <v>1.9264410357240961E-4</v>
      </c>
    </row>
    <row r="15" spans="1:40" x14ac:dyDescent="0.25">
      <c r="A15">
        <f t="shared" si="4"/>
        <v>14</v>
      </c>
      <c r="B15" s="3">
        <v>1100</v>
      </c>
      <c r="C15" s="3">
        <v>164.81899999999999</v>
      </c>
      <c r="D15" s="3">
        <v>4.3460000000000001</v>
      </c>
      <c r="E15" s="3">
        <v>0.5222</v>
      </c>
      <c r="F15" s="3">
        <v>1.2E-2</v>
      </c>
      <c r="G15" s="3">
        <v>16.301200000000001</v>
      </c>
      <c r="H15" s="3">
        <v>0.28899999999999998</v>
      </c>
      <c r="I15" s="3">
        <v>339.2</v>
      </c>
      <c r="J15" s="3">
        <v>18.600000000000001</v>
      </c>
      <c r="K15" s="3">
        <v>1.68</v>
      </c>
      <c r="L15" s="17">
        <f>SUM(K2:K15)</f>
        <v>94.820000000000007</v>
      </c>
      <c r="M15" s="3">
        <v>12.88</v>
      </c>
      <c r="N15" s="3">
        <v>83.7</v>
      </c>
      <c r="O15" s="3">
        <v>29.2</v>
      </c>
      <c r="Q15" s="9">
        <f t="shared" si="1"/>
        <v>6.0672616627937314E-3</v>
      </c>
      <c r="R15" s="7">
        <f t="shared" si="2"/>
        <v>1.599834921125693E-4</v>
      </c>
      <c r="S15" s="15">
        <f t="shared" si="3"/>
        <v>2.94811320754717E-3</v>
      </c>
      <c r="T15" s="15">
        <f t="shared" si="0"/>
        <v>1.6165950961196158E-4</v>
      </c>
    </row>
    <row r="16" spans="1:40" x14ac:dyDescent="0.25">
      <c r="A16">
        <f t="shared" si="4"/>
        <v>15</v>
      </c>
      <c r="B16" s="3">
        <v>1150</v>
      </c>
      <c r="C16" s="3">
        <v>145.92599999999999</v>
      </c>
      <c r="D16" s="3">
        <v>4.2990000000000004</v>
      </c>
      <c r="E16" s="3">
        <v>0.32429999999999998</v>
      </c>
      <c r="F16" s="3">
        <v>1.1599999999999999E-2</v>
      </c>
      <c r="G16" s="3">
        <v>6.7427999999999999</v>
      </c>
      <c r="H16" s="3">
        <v>0.1278</v>
      </c>
      <c r="I16" s="3">
        <v>471.8</v>
      </c>
      <c r="J16" s="3">
        <v>43.6</v>
      </c>
      <c r="K16" s="3">
        <v>1.58</v>
      </c>
      <c r="L16" s="17">
        <f>SUM(K2:K16)</f>
        <v>96.4</v>
      </c>
      <c r="M16" s="3">
        <v>37.369999999999997</v>
      </c>
      <c r="N16" s="3">
        <v>121.9</v>
      </c>
      <c r="O16" s="3">
        <v>12.1</v>
      </c>
      <c r="Q16" s="9">
        <f t="shared" si="1"/>
        <v>6.852788399599798E-3</v>
      </c>
      <c r="R16" s="7">
        <f t="shared" si="2"/>
        <v>2.0188408734481543E-4</v>
      </c>
      <c r="S16" s="15">
        <f t="shared" si="3"/>
        <v>2.1195421788893598E-3</v>
      </c>
      <c r="T16" s="15">
        <f t="shared" si="0"/>
        <v>1.9587121449677E-4</v>
      </c>
    </row>
    <row r="17" spans="1:20" ht="21" customHeight="1" x14ac:dyDescent="0.25">
      <c r="A17">
        <f t="shared" si="4"/>
        <v>16</v>
      </c>
      <c r="B17" s="3">
        <v>1250</v>
      </c>
      <c r="C17" s="3">
        <v>347.58300000000003</v>
      </c>
      <c r="D17" s="3">
        <v>7.1340000000000003</v>
      </c>
      <c r="E17" s="3">
        <v>1.0058</v>
      </c>
      <c r="F17" s="3">
        <v>2.06E-2</v>
      </c>
      <c r="G17" s="3">
        <v>15.2471</v>
      </c>
      <c r="H17" s="3">
        <v>0.23300000000000001</v>
      </c>
      <c r="I17" s="3">
        <v>357.6</v>
      </c>
      <c r="J17" s="3">
        <v>15.8</v>
      </c>
      <c r="K17" s="3">
        <v>2.2400000000000002</v>
      </c>
      <c r="L17" s="17">
        <f>SUM(K2:K17)</f>
        <v>98.64</v>
      </c>
      <c r="M17" s="3">
        <v>17.38</v>
      </c>
      <c r="N17" s="3">
        <v>212.3</v>
      </c>
      <c r="O17" s="3">
        <v>40.200000000000003</v>
      </c>
      <c r="Q17" s="9">
        <f t="shared" si="1"/>
        <v>2.877010670832578E-3</v>
      </c>
      <c r="R17" s="7">
        <f t="shared" si="2"/>
        <v>5.9049476314202974E-5</v>
      </c>
      <c r="S17" s="15">
        <f t="shared" si="3"/>
        <v>2.7964205816554807E-3</v>
      </c>
      <c r="T17" s="15">
        <f t="shared" si="0"/>
        <v>1.2355549549820078E-4</v>
      </c>
    </row>
    <row r="18" spans="1:20" x14ac:dyDescent="0.25">
      <c r="A18">
        <f t="shared" si="4"/>
        <v>17</v>
      </c>
      <c r="B18" s="3">
        <v>1350</v>
      </c>
      <c r="C18" s="3">
        <v>560.47</v>
      </c>
      <c r="D18" s="3">
        <v>12.534000000000001</v>
      </c>
      <c r="E18" s="3">
        <v>1.7056</v>
      </c>
      <c r="F18" s="3">
        <v>3.8300000000000001E-2</v>
      </c>
      <c r="G18" s="3">
        <v>20.691400000000002</v>
      </c>
      <c r="H18" s="3">
        <v>0.38329999999999997</v>
      </c>
      <c r="I18" s="3">
        <v>337.7</v>
      </c>
      <c r="J18" s="3">
        <v>16.7</v>
      </c>
      <c r="K18" s="3">
        <v>1.38</v>
      </c>
      <c r="L18" s="17">
        <f>SUM(K2:K18)</f>
        <v>100.02</v>
      </c>
      <c r="M18" s="3">
        <v>12.5</v>
      </c>
      <c r="N18" s="3">
        <v>386</v>
      </c>
      <c r="O18" s="3">
        <v>189.5</v>
      </c>
      <c r="Q18" s="9">
        <f t="shared" ref="Q18" si="5">1/C18</f>
        <v>1.7842168180277266E-3</v>
      </c>
      <c r="R18" s="7">
        <f t="shared" ref="R18" si="6">(D18/C18)*Q18</f>
        <v>3.9901107279889246E-5</v>
      </c>
      <c r="S18" s="15">
        <f t="shared" ref="S18" si="7">1/I18</f>
        <v>2.9612081729345572E-3</v>
      </c>
      <c r="T18" s="15">
        <f t="shared" ref="T18" si="8">(J18/I18)*S18</f>
        <v>1.464381891856888E-4</v>
      </c>
    </row>
    <row r="19" spans="1:20" x14ac:dyDescent="0.25">
      <c r="B19" s="3"/>
      <c r="D19" s="3"/>
      <c r="F19" s="3"/>
      <c r="H19" s="3"/>
      <c r="K19" s="3"/>
      <c r="L19" s="3"/>
      <c r="M19" s="3"/>
      <c r="O19" s="3"/>
    </row>
    <row r="20" spans="1:20" x14ac:dyDescent="0.25">
      <c r="B20" s="3" t="s">
        <v>9</v>
      </c>
      <c r="C20" s="3">
        <v>66.683999999999997</v>
      </c>
      <c r="D20" s="3">
        <v>0.60199999999999998</v>
      </c>
      <c r="E20" s="3">
        <v>0.20949999999999999</v>
      </c>
      <c r="F20" s="3">
        <v>1.8E-3</v>
      </c>
      <c r="G20" s="3">
        <v>7.3361999999999998</v>
      </c>
      <c r="H20" s="3">
        <v>5.74E-2</v>
      </c>
      <c r="I20" s="3">
        <v>345.1</v>
      </c>
      <c r="J20" s="3">
        <v>17.7</v>
      </c>
      <c r="K20" s="3">
        <v>100</v>
      </c>
      <c r="L20" s="3"/>
      <c r="M20" s="3">
        <v>14.38</v>
      </c>
      <c r="N20" s="3">
        <v>22.63</v>
      </c>
      <c r="O20" s="3">
        <v>1.98</v>
      </c>
    </row>
    <row r="21" spans="1:20" x14ac:dyDescent="0.25">
      <c r="B21" s="3"/>
      <c r="D21" s="3"/>
      <c r="F21" s="3"/>
      <c r="H21" s="3"/>
      <c r="K21" s="3"/>
      <c r="L21" s="3"/>
      <c r="M21" s="3"/>
      <c r="O21" s="3"/>
    </row>
    <row r="22" spans="1:20" x14ac:dyDescent="0.25">
      <c r="A22" s="7" t="s">
        <v>18</v>
      </c>
      <c r="B22" s="7" t="s">
        <v>4</v>
      </c>
      <c r="C22" s="7" t="s">
        <v>2</v>
      </c>
      <c r="D22" s="7"/>
      <c r="E22" s="7" t="s">
        <v>18</v>
      </c>
      <c r="F22" s="7" t="s">
        <v>4</v>
      </c>
    </row>
    <row r="23" spans="1:20" x14ac:dyDescent="0.25">
      <c r="A23" s="17">
        <v>4</v>
      </c>
      <c r="B23" s="3">
        <v>6.94</v>
      </c>
      <c r="C23" s="3">
        <v>4.6100000000000003</v>
      </c>
      <c r="D23" s="7"/>
      <c r="E23" s="6">
        <f>0</f>
        <v>0</v>
      </c>
      <c r="F23" s="14">
        <f>B23+C23</f>
        <v>11.55</v>
      </c>
    </row>
    <row r="24" spans="1:20" x14ac:dyDescent="0.25">
      <c r="A24" s="17">
        <v>16.32</v>
      </c>
      <c r="B24" s="3">
        <v>4.26</v>
      </c>
      <c r="C24" s="3">
        <v>2.38</v>
      </c>
      <c r="D24" s="7"/>
      <c r="E24" s="14">
        <f>A23</f>
        <v>4</v>
      </c>
      <c r="F24" s="14">
        <f>B23+C23</f>
        <v>11.55</v>
      </c>
    </row>
    <row r="25" spans="1:20" x14ac:dyDescent="0.25">
      <c r="A25" s="17">
        <v>29.310000000000002</v>
      </c>
      <c r="B25" s="3">
        <v>3.16</v>
      </c>
      <c r="C25" s="3">
        <v>5.21</v>
      </c>
      <c r="D25" s="7"/>
      <c r="E25" s="14">
        <f>A23</f>
        <v>4</v>
      </c>
      <c r="F25" s="14">
        <f>B24+C24</f>
        <v>6.64</v>
      </c>
    </row>
    <row r="26" spans="1:20" x14ac:dyDescent="0.25">
      <c r="A26" s="17">
        <v>48.74</v>
      </c>
      <c r="B26" s="3">
        <v>2.3199999999999998</v>
      </c>
      <c r="C26" s="3">
        <v>0.79</v>
      </c>
      <c r="D26" s="6"/>
      <c r="E26" s="14">
        <f>A24</f>
        <v>16.32</v>
      </c>
      <c r="F26" s="14">
        <f>B24+C24</f>
        <v>6.64</v>
      </c>
    </row>
    <row r="27" spans="1:20" x14ac:dyDescent="0.25">
      <c r="A27" s="17">
        <v>63.59</v>
      </c>
      <c r="B27" s="3">
        <v>3.72</v>
      </c>
      <c r="C27" s="3">
        <v>0.69</v>
      </c>
      <c r="D27" s="7"/>
      <c r="E27" s="14">
        <f>A24</f>
        <v>16.32</v>
      </c>
      <c r="F27" s="14">
        <f>B25+C25</f>
        <v>8.370000000000001</v>
      </c>
    </row>
    <row r="28" spans="1:20" x14ac:dyDescent="0.25">
      <c r="A28" s="17">
        <v>68.13000000000001</v>
      </c>
      <c r="B28" s="3">
        <v>4.7300000000000004</v>
      </c>
      <c r="C28" s="3">
        <v>1.46</v>
      </c>
      <c r="D28" s="7"/>
      <c r="E28" s="14">
        <f>A25</f>
        <v>29.310000000000002</v>
      </c>
      <c r="F28" s="14">
        <f>B25+C25</f>
        <v>8.370000000000001</v>
      </c>
    </row>
    <row r="29" spans="1:20" x14ac:dyDescent="0.25">
      <c r="A29" s="17">
        <v>76.400000000000006</v>
      </c>
      <c r="B29" s="3">
        <v>3.9</v>
      </c>
      <c r="C29" s="3">
        <v>2.99</v>
      </c>
      <c r="D29" s="7"/>
      <c r="E29" s="14">
        <f>A25</f>
        <v>29.310000000000002</v>
      </c>
      <c r="F29" s="14">
        <f>B26+C26</f>
        <v>3.11</v>
      </c>
    </row>
    <row r="30" spans="1:20" x14ac:dyDescent="0.25">
      <c r="A30" s="17">
        <v>82.67</v>
      </c>
      <c r="B30" s="3">
        <v>14.94</v>
      </c>
      <c r="C30" s="3">
        <v>6.11</v>
      </c>
      <c r="D30" s="7"/>
      <c r="E30" s="14">
        <f>A26</f>
        <v>48.74</v>
      </c>
      <c r="F30" s="14">
        <f>B26+C26</f>
        <v>3.11</v>
      </c>
    </row>
    <row r="31" spans="1:20" x14ac:dyDescent="0.25">
      <c r="A31" s="17">
        <v>85.72</v>
      </c>
      <c r="B31" s="3">
        <v>29.94</v>
      </c>
      <c r="C31" s="3">
        <v>3.41</v>
      </c>
      <c r="D31" s="7"/>
      <c r="E31" s="14">
        <f>A26</f>
        <v>48.74</v>
      </c>
      <c r="F31" s="14">
        <f>B27+C27</f>
        <v>4.41</v>
      </c>
    </row>
    <row r="32" spans="1:20" x14ac:dyDescent="0.25">
      <c r="A32" s="17">
        <v>87.66</v>
      </c>
      <c r="B32" s="3">
        <v>39.549999999999997</v>
      </c>
      <c r="C32" s="3">
        <v>1.41</v>
      </c>
      <c r="D32" s="7"/>
      <c r="E32" s="14">
        <f>A27</f>
        <v>63.59</v>
      </c>
      <c r="F32" s="14">
        <f>B27+C27</f>
        <v>4.41</v>
      </c>
    </row>
    <row r="33" spans="1:6" x14ac:dyDescent="0.25">
      <c r="A33" s="17">
        <v>89.19</v>
      </c>
      <c r="B33" s="3">
        <v>43.84</v>
      </c>
      <c r="C33" s="3">
        <v>1.96</v>
      </c>
      <c r="D33" s="7"/>
      <c r="E33" s="14">
        <f>A27</f>
        <v>63.59</v>
      </c>
      <c r="F33" s="14">
        <f>B28+C28</f>
        <v>6.19</v>
      </c>
    </row>
    <row r="34" spans="1:6" x14ac:dyDescent="0.25">
      <c r="A34" s="17">
        <v>91.94</v>
      </c>
      <c r="B34" s="3">
        <v>54.13</v>
      </c>
      <c r="C34" s="3">
        <v>6.07</v>
      </c>
      <c r="D34" s="7"/>
      <c r="E34" s="14">
        <f>A28</f>
        <v>68.13000000000001</v>
      </c>
      <c r="F34" s="14">
        <f>B28+C28</f>
        <v>6.19</v>
      </c>
    </row>
    <row r="35" spans="1:6" x14ac:dyDescent="0.25">
      <c r="A35" s="17">
        <v>93.14</v>
      </c>
      <c r="B35" s="3">
        <v>62.46</v>
      </c>
      <c r="C35" s="3">
        <v>5.09</v>
      </c>
      <c r="D35" s="7"/>
      <c r="E35" s="14">
        <f>A28</f>
        <v>68.13000000000001</v>
      </c>
      <c r="F35" s="14">
        <f>B29+C29</f>
        <v>6.8900000000000006</v>
      </c>
    </row>
    <row r="36" spans="1:6" x14ac:dyDescent="0.25">
      <c r="A36" s="17">
        <v>94.820000000000007</v>
      </c>
      <c r="B36" s="3">
        <v>83.7</v>
      </c>
      <c r="C36" s="3">
        <v>29.2</v>
      </c>
      <c r="D36" s="7"/>
      <c r="E36" s="14">
        <f>A29</f>
        <v>76.400000000000006</v>
      </c>
      <c r="F36" s="14">
        <f>B29+C29</f>
        <v>6.8900000000000006</v>
      </c>
    </row>
    <row r="37" spans="1:6" x14ac:dyDescent="0.25">
      <c r="A37" s="17">
        <v>96.4</v>
      </c>
      <c r="B37" s="3">
        <v>121.9</v>
      </c>
      <c r="C37" s="3">
        <v>12.1</v>
      </c>
      <c r="D37" s="7"/>
      <c r="E37" s="14">
        <f>A29</f>
        <v>76.400000000000006</v>
      </c>
      <c r="F37" s="14">
        <f>B30+C30</f>
        <v>21.05</v>
      </c>
    </row>
    <row r="38" spans="1:6" x14ac:dyDescent="0.25">
      <c r="A38" s="17">
        <v>98.64</v>
      </c>
      <c r="B38" s="3">
        <v>212.3</v>
      </c>
      <c r="C38" s="3">
        <v>40.200000000000003</v>
      </c>
      <c r="D38" s="7"/>
      <c r="E38" s="14">
        <f>A30</f>
        <v>82.67</v>
      </c>
      <c r="F38" s="14">
        <f>B30+C30</f>
        <v>21.05</v>
      </c>
    </row>
    <row r="39" spans="1:6" x14ac:dyDescent="0.25">
      <c r="A39" s="17">
        <v>100.02</v>
      </c>
      <c r="B39" s="3">
        <v>386</v>
      </c>
      <c r="C39" s="3">
        <v>189.5</v>
      </c>
      <c r="D39" s="7"/>
      <c r="E39" s="14">
        <f>A30</f>
        <v>82.67</v>
      </c>
      <c r="F39" s="14">
        <f>B31+C31</f>
        <v>33.35</v>
      </c>
    </row>
    <row r="40" spans="1:6" x14ac:dyDescent="0.25">
      <c r="A40" s="13"/>
      <c r="B40" s="13"/>
      <c r="C40" s="13"/>
      <c r="D40" s="7"/>
      <c r="E40" s="14">
        <f>A31</f>
        <v>85.72</v>
      </c>
      <c r="F40" s="14">
        <f>B31+C31</f>
        <v>33.35</v>
      </c>
    </row>
    <row r="41" spans="1:6" x14ac:dyDescent="0.25">
      <c r="A41" s="13"/>
      <c r="B41" s="13"/>
      <c r="C41" s="13"/>
      <c r="D41" s="7"/>
      <c r="E41" s="14">
        <f>A31</f>
        <v>85.72</v>
      </c>
      <c r="F41" s="14">
        <f>B32+C32</f>
        <v>40.959999999999994</v>
      </c>
    </row>
    <row r="42" spans="1:6" x14ac:dyDescent="0.25">
      <c r="A42" s="13"/>
      <c r="B42" s="13"/>
      <c r="C42" s="13"/>
      <c r="D42" s="7"/>
      <c r="E42" s="14">
        <f>A32</f>
        <v>87.66</v>
      </c>
      <c r="F42" s="14">
        <f>B32+C32</f>
        <v>40.959999999999994</v>
      </c>
    </row>
    <row r="43" spans="1:6" x14ac:dyDescent="0.25">
      <c r="A43" s="13"/>
      <c r="B43" s="13"/>
      <c r="C43" s="13"/>
      <c r="D43" s="7"/>
      <c r="E43" s="14">
        <f>A32</f>
        <v>87.66</v>
      </c>
      <c r="F43" s="14">
        <f>B33+C33</f>
        <v>45.800000000000004</v>
      </c>
    </row>
    <row r="44" spans="1:6" x14ac:dyDescent="0.25">
      <c r="A44" s="13"/>
      <c r="B44" s="13"/>
      <c r="C44" s="13"/>
      <c r="D44" s="7"/>
      <c r="E44" s="14">
        <f>A33</f>
        <v>89.19</v>
      </c>
      <c r="F44" s="14">
        <f>B33+C33</f>
        <v>45.800000000000004</v>
      </c>
    </row>
    <row r="45" spans="1:6" x14ac:dyDescent="0.25">
      <c r="A45" s="7"/>
      <c r="B45" s="7"/>
      <c r="C45" s="7"/>
      <c r="D45" s="7"/>
      <c r="E45" s="14">
        <f>A33</f>
        <v>89.19</v>
      </c>
      <c r="F45" s="14">
        <f>B34+C34</f>
        <v>60.2</v>
      </c>
    </row>
    <row r="46" spans="1:6" x14ac:dyDescent="0.25">
      <c r="A46" s="7"/>
      <c r="B46" s="7"/>
      <c r="C46" s="7"/>
      <c r="D46" s="7"/>
      <c r="E46" s="14">
        <f>A34</f>
        <v>91.94</v>
      </c>
      <c r="F46" s="14">
        <f>C34+B34</f>
        <v>60.2</v>
      </c>
    </row>
    <row r="47" spans="1:6" x14ac:dyDescent="0.25">
      <c r="A47" s="7"/>
      <c r="B47" s="7"/>
      <c r="C47" s="7"/>
      <c r="D47" s="7"/>
      <c r="E47" s="14">
        <f>A34</f>
        <v>91.94</v>
      </c>
      <c r="F47" s="14">
        <f>B35+C35</f>
        <v>67.55</v>
      </c>
    </row>
    <row r="48" spans="1:6" x14ac:dyDescent="0.25">
      <c r="A48" s="7"/>
      <c r="B48" s="7"/>
      <c r="C48" s="7"/>
      <c r="D48" s="7"/>
      <c r="E48" s="14">
        <f>A35</f>
        <v>93.14</v>
      </c>
      <c r="F48" s="14">
        <f>B35+C35</f>
        <v>67.55</v>
      </c>
    </row>
    <row r="49" spans="1:6" x14ac:dyDescent="0.25">
      <c r="A49" s="7"/>
      <c r="B49" s="7"/>
      <c r="C49" s="7"/>
      <c r="D49" s="7"/>
      <c r="E49" s="14">
        <f>A35</f>
        <v>93.14</v>
      </c>
      <c r="F49" s="14">
        <f>B36+C36</f>
        <v>112.9</v>
      </c>
    </row>
    <row r="50" spans="1:6" x14ac:dyDescent="0.25">
      <c r="A50" s="7"/>
      <c r="B50" s="7"/>
      <c r="C50" s="7"/>
      <c r="D50" s="7"/>
      <c r="E50" s="14">
        <f>A36</f>
        <v>94.820000000000007</v>
      </c>
      <c r="F50" s="14">
        <f>B36+C36</f>
        <v>112.9</v>
      </c>
    </row>
    <row r="51" spans="1:6" x14ac:dyDescent="0.25">
      <c r="A51" s="7"/>
      <c r="B51" s="7"/>
      <c r="C51" s="7"/>
      <c r="D51" s="7"/>
      <c r="E51" s="14">
        <f>A36</f>
        <v>94.820000000000007</v>
      </c>
      <c r="F51" s="14">
        <f>B37+C37</f>
        <v>134</v>
      </c>
    </row>
    <row r="52" spans="1:6" x14ac:dyDescent="0.25">
      <c r="A52" s="7"/>
      <c r="B52" s="7"/>
      <c r="C52" s="7"/>
      <c r="D52" s="7"/>
      <c r="E52" s="14">
        <f>A37</f>
        <v>96.4</v>
      </c>
      <c r="F52" s="14">
        <f>B37+C37</f>
        <v>134</v>
      </c>
    </row>
    <row r="53" spans="1:6" x14ac:dyDescent="0.25">
      <c r="A53" s="7"/>
      <c r="B53" s="7"/>
      <c r="C53" s="7"/>
      <c r="D53" s="7"/>
      <c r="E53" s="14">
        <f>A37</f>
        <v>96.4</v>
      </c>
      <c r="F53" s="14">
        <f>B38+C38</f>
        <v>252.5</v>
      </c>
    </row>
    <row r="54" spans="1:6" x14ac:dyDescent="0.25">
      <c r="A54" s="7"/>
      <c r="B54" s="7"/>
      <c r="C54" s="7"/>
      <c r="D54" s="7"/>
      <c r="E54" s="14">
        <f>A38</f>
        <v>98.64</v>
      </c>
      <c r="F54" s="14">
        <f>B38+C38</f>
        <v>252.5</v>
      </c>
    </row>
    <row r="55" spans="1:6" x14ac:dyDescent="0.25">
      <c r="A55" s="7"/>
      <c r="B55" s="7"/>
      <c r="C55" s="7"/>
      <c r="D55" s="7"/>
      <c r="E55" s="14">
        <f>A38</f>
        <v>98.64</v>
      </c>
      <c r="F55" s="14">
        <f>B39+C39</f>
        <v>575.5</v>
      </c>
    </row>
    <row r="56" spans="1:6" x14ac:dyDescent="0.25">
      <c r="A56" s="7"/>
      <c r="B56" s="7"/>
      <c r="C56" s="7"/>
      <c r="D56" s="7"/>
      <c r="E56" s="14">
        <f>A39</f>
        <v>100.02</v>
      </c>
      <c r="F56" s="14">
        <f>B39+C39</f>
        <v>575.5</v>
      </c>
    </row>
    <row r="57" spans="1:6" x14ac:dyDescent="0.25">
      <c r="A57" s="7"/>
      <c r="B57" s="7"/>
      <c r="C57" s="7"/>
      <c r="D57" s="7"/>
      <c r="E57">
        <v>100.02</v>
      </c>
      <c r="F57">
        <v>196.5</v>
      </c>
    </row>
    <row r="58" spans="1:6" x14ac:dyDescent="0.25">
      <c r="A58" s="7"/>
      <c r="B58" s="7"/>
      <c r="C58" s="7"/>
      <c r="D58" s="7"/>
      <c r="E58">
        <v>98.64</v>
      </c>
      <c r="F58">
        <v>196.5</v>
      </c>
    </row>
    <row r="59" spans="1:6" x14ac:dyDescent="0.25">
      <c r="A59" s="7"/>
      <c r="B59" s="7"/>
      <c r="C59" s="7"/>
      <c r="D59" s="7"/>
      <c r="E59">
        <v>98.64</v>
      </c>
      <c r="F59">
        <v>172.10000000000002</v>
      </c>
    </row>
    <row r="60" spans="1:6" x14ac:dyDescent="0.25">
      <c r="A60" s="7"/>
      <c r="B60" s="7"/>
      <c r="C60" s="7"/>
      <c r="D60" s="7"/>
      <c r="E60">
        <v>96.4</v>
      </c>
      <c r="F60">
        <v>172.10000000000002</v>
      </c>
    </row>
    <row r="61" spans="1:6" x14ac:dyDescent="0.25">
      <c r="A61" s="7"/>
      <c r="B61" s="7"/>
      <c r="C61" s="7"/>
      <c r="D61" s="7"/>
      <c r="E61">
        <v>96.4</v>
      </c>
      <c r="F61">
        <v>109.80000000000001</v>
      </c>
    </row>
    <row r="62" spans="1:6" x14ac:dyDescent="0.25">
      <c r="A62" s="7"/>
      <c r="B62" s="7"/>
      <c r="C62" s="7"/>
      <c r="D62" s="7"/>
      <c r="E62">
        <v>94.820000000000007</v>
      </c>
      <c r="F62">
        <v>109.80000000000001</v>
      </c>
    </row>
    <row r="63" spans="1:6" x14ac:dyDescent="0.25">
      <c r="A63" s="7"/>
      <c r="B63" s="7"/>
      <c r="C63" s="7"/>
      <c r="D63" s="7"/>
      <c r="E63">
        <v>94.820000000000007</v>
      </c>
      <c r="F63">
        <v>54.5</v>
      </c>
    </row>
    <row r="64" spans="1:6" x14ac:dyDescent="0.25">
      <c r="A64" s="7"/>
      <c r="B64" s="7"/>
      <c r="C64" s="7"/>
      <c r="D64" s="7"/>
      <c r="E64">
        <v>93.14</v>
      </c>
      <c r="F64">
        <v>54.5</v>
      </c>
    </row>
    <row r="65" spans="1:6" x14ac:dyDescent="0.25">
      <c r="A65" s="7"/>
      <c r="B65" s="7"/>
      <c r="C65" s="7"/>
      <c r="D65" s="7"/>
      <c r="E65">
        <v>93.14</v>
      </c>
      <c r="F65">
        <v>57.370000000000005</v>
      </c>
    </row>
    <row r="66" spans="1:6" x14ac:dyDescent="0.25">
      <c r="A66" s="7"/>
      <c r="B66" s="7"/>
      <c r="C66" s="7"/>
      <c r="D66" s="7"/>
      <c r="E66">
        <v>91.94</v>
      </c>
      <c r="F66">
        <v>57.370000000000005</v>
      </c>
    </row>
    <row r="67" spans="1:6" x14ac:dyDescent="0.25">
      <c r="A67" s="7"/>
      <c r="B67" s="7"/>
      <c r="C67" s="7"/>
      <c r="D67" s="7"/>
      <c r="E67">
        <v>91.94</v>
      </c>
      <c r="F67">
        <v>48.06</v>
      </c>
    </row>
    <row r="68" spans="1:6" x14ac:dyDescent="0.25">
      <c r="A68" s="7"/>
      <c r="B68" s="7"/>
      <c r="C68" s="7"/>
      <c r="D68" s="7"/>
      <c r="E68">
        <v>89.19</v>
      </c>
      <c r="F68">
        <v>48.06</v>
      </c>
    </row>
    <row r="69" spans="1:6" x14ac:dyDescent="0.25">
      <c r="A69" s="7"/>
      <c r="B69" s="7"/>
      <c r="C69" s="7"/>
      <c r="D69" s="7"/>
      <c r="E69">
        <v>89.19</v>
      </c>
      <c r="F69">
        <v>41.88</v>
      </c>
    </row>
    <row r="70" spans="1:6" x14ac:dyDescent="0.25">
      <c r="A70" s="7"/>
      <c r="B70" s="7"/>
      <c r="C70" s="7"/>
      <c r="D70" s="7"/>
      <c r="E70">
        <v>87.66</v>
      </c>
      <c r="F70">
        <v>41.88</v>
      </c>
    </row>
    <row r="71" spans="1:6" x14ac:dyDescent="0.25">
      <c r="A71" s="7"/>
      <c r="B71" s="7"/>
      <c r="C71" s="7"/>
      <c r="D71" s="7"/>
      <c r="E71">
        <v>87.66</v>
      </c>
      <c r="F71">
        <v>38.14</v>
      </c>
    </row>
    <row r="72" spans="1:6" x14ac:dyDescent="0.25">
      <c r="A72" s="7"/>
      <c r="B72" s="7"/>
      <c r="C72" s="7"/>
      <c r="D72" s="7"/>
      <c r="E72">
        <v>85.72</v>
      </c>
      <c r="F72">
        <v>38.14</v>
      </c>
    </row>
    <row r="73" spans="1:6" x14ac:dyDescent="0.25">
      <c r="A73" s="7"/>
      <c r="B73" s="7"/>
      <c r="C73" s="7"/>
      <c r="D73" s="7"/>
      <c r="E73">
        <v>85.72</v>
      </c>
      <c r="F73">
        <v>26.53</v>
      </c>
    </row>
    <row r="74" spans="1:6" x14ac:dyDescent="0.25">
      <c r="A74" s="7"/>
      <c r="B74" s="7"/>
      <c r="C74" s="7"/>
      <c r="D74" s="7"/>
      <c r="E74">
        <v>82.67</v>
      </c>
      <c r="F74">
        <v>26.53</v>
      </c>
    </row>
    <row r="75" spans="1:6" x14ac:dyDescent="0.25">
      <c r="A75" s="7"/>
      <c r="B75" s="7"/>
      <c r="C75" s="7"/>
      <c r="D75" s="7"/>
      <c r="E75">
        <v>82.67</v>
      </c>
      <c r="F75">
        <v>8.8299999999999983</v>
      </c>
    </row>
    <row r="76" spans="1:6" x14ac:dyDescent="0.25">
      <c r="A76" s="7"/>
      <c r="B76" s="7"/>
      <c r="C76" s="7"/>
      <c r="D76" s="7"/>
      <c r="E76">
        <v>76.400000000000006</v>
      </c>
      <c r="F76">
        <v>8.8299999999999983</v>
      </c>
    </row>
    <row r="77" spans="1:6" x14ac:dyDescent="0.25">
      <c r="A77" s="7"/>
      <c r="B77" s="7"/>
      <c r="C77" s="7"/>
      <c r="D77" s="7"/>
      <c r="E77">
        <v>76.400000000000006</v>
      </c>
      <c r="F77">
        <v>0.9099999999999997</v>
      </c>
    </row>
    <row r="78" spans="1:6" x14ac:dyDescent="0.25">
      <c r="A78" s="7"/>
      <c r="B78" s="7"/>
      <c r="C78" s="7"/>
      <c r="D78" s="7"/>
      <c r="E78">
        <v>68.13000000000001</v>
      </c>
      <c r="F78">
        <v>0.9099999999999997</v>
      </c>
    </row>
    <row r="79" spans="1:6" x14ac:dyDescent="0.25">
      <c r="A79" s="7"/>
      <c r="B79" s="7"/>
      <c r="C79" s="7"/>
      <c r="D79" s="7"/>
      <c r="E79">
        <v>68.13000000000001</v>
      </c>
      <c r="F79">
        <v>3.2700000000000005</v>
      </c>
    </row>
    <row r="80" spans="1:6" x14ac:dyDescent="0.25">
      <c r="A80" s="7"/>
      <c r="B80" s="7"/>
      <c r="C80" s="7"/>
      <c r="D80" s="7"/>
      <c r="E80">
        <v>63.59</v>
      </c>
      <c r="F80">
        <v>3.2700000000000005</v>
      </c>
    </row>
    <row r="81" spans="1:6" x14ac:dyDescent="0.25">
      <c r="A81" s="7"/>
      <c r="B81" s="7"/>
      <c r="C81" s="7"/>
      <c r="D81" s="7"/>
      <c r="E81">
        <v>63.59</v>
      </c>
      <c r="F81">
        <v>3.0300000000000002</v>
      </c>
    </row>
    <row r="82" spans="1:6" x14ac:dyDescent="0.25">
      <c r="A82" s="7"/>
      <c r="B82" s="7"/>
      <c r="C82" s="7"/>
      <c r="D82" s="7"/>
      <c r="E82">
        <v>29.310000000000002</v>
      </c>
      <c r="F82">
        <v>3.0300000000000002</v>
      </c>
    </row>
    <row r="83" spans="1:6" x14ac:dyDescent="0.25">
      <c r="A83" s="7"/>
      <c r="B83" s="7"/>
      <c r="C83" s="7"/>
      <c r="D83" s="7"/>
      <c r="E83">
        <v>29.310000000000002</v>
      </c>
      <c r="F83">
        <v>1.5299999999999998</v>
      </c>
    </row>
    <row r="84" spans="1:6" x14ac:dyDescent="0.25">
      <c r="A84" s="7"/>
      <c r="B84" s="7"/>
      <c r="C84" s="7"/>
      <c r="D84" s="7"/>
      <c r="E84">
        <v>16.32</v>
      </c>
      <c r="F84">
        <v>1.5299999999999998</v>
      </c>
    </row>
    <row r="85" spans="1:6" x14ac:dyDescent="0.25">
      <c r="A85" s="7"/>
      <c r="B85" s="7"/>
      <c r="C85" s="7"/>
      <c r="D85" s="7"/>
      <c r="E85">
        <v>16.32</v>
      </c>
      <c r="F85">
        <v>-2.0499999999999998</v>
      </c>
    </row>
    <row r="86" spans="1:6" x14ac:dyDescent="0.25">
      <c r="A86" s="7"/>
      <c r="B86" s="7"/>
      <c r="C86" s="7"/>
      <c r="D86" s="7"/>
      <c r="E86">
        <v>4</v>
      </c>
      <c r="F86">
        <v>-2.0499999999999998</v>
      </c>
    </row>
    <row r="87" spans="1:6" x14ac:dyDescent="0.25">
      <c r="A87" s="7"/>
      <c r="B87" s="7"/>
      <c r="C87" s="7"/>
      <c r="D87" s="7"/>
      <c r="E87">
        <v>4</v>
      </c>
      <c r="F87">
        <v>1.88</v>
      </c>
    </row>
    <row r="88" spans="1:6" x14ac:dyDescent="0.25">
      <c r="A88" s="7"/>
      <c r="B88" s="7"/>
      <c r="C88" s="7"/>
      <c r="D88" s="7"/>
      <c r="E88">
        <v>0</v>
      </c>
      <c r="F88">
        <v>1.88</v>
      </c>
    </row>
    <row r="89" spans="1:6" x14ac:dyDescent="0.25">
      <c r="A89" s="7"/>
      <c r="B89" s="7"/>
      <c r="C89" s="7"/>
      <c r="D89" s="7"/>
      <c r="E89">
        <v>0</v>
      </c>
      <c r="F89">
        <v>2.33</v>
      </c>
    </row>
    <row r="90" spans="1:6" x14ac:dyDescent="0.25">
      <c r="A90" s="7"/>
      <c r="B90" s="7"/>
      <c r="C90" s="7"/>
      <c r="D90" s="7"/>
      <c r="E90" s="14"/>
      <c r="F90" s="14"/>
    </row>
    <row r="91" spans="1:6" x14ac:dyDescent="0.25">
      <c r="A91" s="7"/>
      <c r="B91" s="7"/>
      <c r="C91" s="7"/>
      <c r="D91" s="7"/>
      <c r="E91" s="14"/>
      <c r="F91" s="14"/>
    </row>
    <row r="92" spans="1:6" x14ac:dyDescent="0.25">
      <c r="A92" s="7"/>
      <c r="B92" s="7"/>
      <c r="C92" s="7"/>
      <c r="D92" s="7"/>
      <c r="E92" s="14"/>
      <c r="F92" s="14"/>
    </row>
    <row r="93" spans="1:6" x14ac:dyDescent="0.25">
      <c r="A93" s="7"/>
      <c r="B93" s="7"/>
      <c r="C93" s="7"/>
      <c r="D93" s="7"/>
      <c r="E93" s="14"/>
      <c r="F93" s="14"/>
    </row>
    <row r="94" spans="1:6" x14ac:dyDescent="0.25">
      <c r="A94" s="7"/>
      <c r="B94" s="7"/>
      <c r="C94" s="7"/>
      <c r="D94" s="7"/>
      <c r="E94" s="14"/>
      <c r="F94" s="14"/>
    </row>
    <row r="95" spans="1:6" x14ac:dyDescent="0.25">
      <c r="A95" s="7"/>
      <c r="B95" s="7"/>
      <c r="C95" s="7"/>
      <c r="D95" s="7"/>
      <c r="E95" s="14"/>
      <c r="F95" s="14"/>
    </row>
    <row r="96" spans="1:6" x14ac:dyDescent="0.25">
      <c r="A96" s="7"/>
      <c r="B96" s="7"/>
      <c r="C96" s="7"/>
      <c r="D96" s="7"/>
      <c r="E96" s="14"/>
      <c r="F96" s="14"/>
    </row>
    <row r="97" spans="1:6" x14ac:dyDescent="0.25">
      <c r="A97" s="7"/>
      <c r="B97" s="7"/>
      <c r="C97" s="7"/>
      <c r="D97" s="7"/>
      <c r="E97" s="14"/>
      <c r="F97" s="14"/>
    </row>
    <row r="98" spans="1:6" x14ac:dyDescent="0.25">
      <c r="A98" s="7"/>
      <c r="B98" s="7"/>
      <c r="C98" s="7"/>
      <c r="D98" s="7"/>
      <c r="E98" s="14"/>
      <c r="F98" s="14"/>
    </row>
    <row r="99" spans="1:6" x14ac:dyDescent="0.25">
      <c r="A99" s="7"/>
      <c r="B99" s="7"/>
      <c r="C99" s="7"/>
      <c r="D99" s="7"/>
      <c r="E99" s="14"/>
      <c r="F99" s="14"/>
    </row>
    <row r="100" spans="1:6" x14ac:dyDescent="0.25">
      <c r="A100" s="7"/>
      <c r="B100" s="7"/>
      <c r="C100" s="7"/>
      <c r="D100" s="7"/>
      <c r="E100" s="7"/>
      <c r="F100" s="14"/>
    </row>
    <row r="101" spans="1:6" x14ac:dyDescent="0.25">
      <c r="A101" s="7"/>
      <c r="B101" s="7"/>
      <c r="C101" s="7"/>
      <c r="D101" s="7"/>
      <c r="E101" s="7"/>
      <c r="F101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selection activeCell="L2" sqref="L2"/>
    </sheetView>
  </sheetViews>
  <sheetFormatPr defaultRowHeight="15" x14ac:dyDescent="0.25"/>
  <sheetData>
    <row r="1" spans="1:20" ht="15.75" x14ac:dyDescent="0.25">
      <c r="A1" t="s">
        <v>16</v>
      </c>
      <c r="B1" s="4" t="s">
        <v>0</v>
      </c>
      <c r="C1" s="2" t="s">
        <v>3</v>
      </c>
      <c r="D1" s="5"/>
      <c r="E1" s="2" t="s">
        <v>1</v>
      </c>
      <c r="F1" s="5"/>
      <c r="G1" s="2" t="s">
        <v>7</v>
      </c>
      <c r="H1" s="5"/>
      <c r="I1" s="2" t="s">
        <v>8</v>
      </c>
      <c r="K1" s="5" t="s">
        <v>5</v>
      </c>
      <c r="L1" s="6" t="s">
        <v>18</v>
      </c>
      <c r="M1" s="5" t="s">
        <v>6</v>
      </c>
      <c r="N1" s="1" t="s">
        <v>10</v>
      </c>
      <c r="O1" s="4"/>
      <c r="Q1" s="8" t="s">
        <v>25</v>
      </c>
      <c r="R1" s="7"/>
      <c r="S1" s="7" t="s">
        <v>26</v>
      </c>
      <c r="T1" s="7"/>
    </row>
    <row r="2" spans="1:20" x14ac:dyDescent="0.25">
      <c r="A2">
        <v>1</v>
      </c>
      <c r="B2" s="3">
        <v>450</v>
      </c>
      <c r="C2" s="3">
        <v>19.643000000000001</v>
      </c>
      <c r="D2" s="3">
        <v>9.8000000000000004E-2</v>
      </c>
      <c r="E2" s="3">
        <v>7.3639999999999997E-2</v>
      </c>
      <c r="F2" s="3">
        <v>3.8999999999999999E-4</v>
      </c>
      <c r="G2" s="3">
        <v>4.1593</v>
      </c>
      <c r="H2" s="3">
        <v>1.54E-2</v>
      </c>
      <c r="I2" s="3">
        <v>304.60000000000002</v>
      </c>
      <c r="J2" s="3">
        <v>3.9</v>
      </c>
      <c r="K2" s="3">
        <v>1.93</v>
      </c>
      <c r="L2" s="17">
        <f>K2</f>
        <v>1.93</v>
      </c>
      <c r="M2" s="3">
        <v>2.99</v>
      </c>
      <c r="N2" s="3">
        <v>1.17</v>
      </c>
      <c r="O2" s="3">
        <v>0.31</v>
      </c>
      <c r="Q2" s="9">
        <f>1/C2</f>
        <v>5.0908720663849716E-2</v>
      </c>
      <c r="R2" s="7">
        <f>(D2/C2)*Q2</f>
        <v>2.5398638828372813E-4</v>
      </c>
      <c r="S2" s="15">
        <f>1/I2</f>
        <v>3.2829940906106366E-3</v>
      </c>
      <c r="T2" s="15">
        <f t="shared" ref="T2:T18" si="0">(J2/I2)*S2</f>
        <v>4.2034395776039008E-5</v>
      </c>
    </row>
    <row r="3" spans="1:20" x14ac:dyDescent="0.25">
      <c r="A3">
        <f>A2+1</f>
        <v>2</v>
      </c>
      <c r="B3" s="3">
        <v>500</v>
      </c>
      <c r="C3" s="3">
        <v>44.468000000000004</v>
      </c>
      <c r="D3" s="3">
        <v>0.26</v>
      </c>
      <c r="E3" s="3">
        <v>0.15595000000000001</v>
      </c>
      <c r="F3" s="3">
        <v>9.7999999999999997E-4</v>
      </c>
      <c r="G3" s="3">
        <v>3.5461</v>
      </c>
      <c r="H3" s="3">
        <v>1.2500000000000001E-2</v>
      </c>
      <c r="I3" s="3">
        <v>300.10000000000002</v>
      </c>
      <c r="J3" s="3">
        <v>4.3</v>
      </c>
      <c r="K3" s="3">
        <v>3.71</v>
      </c>
      <c r="L3" s="17">
        <f>SUM(K2:K3)</f>
        <v>5.64</v>
      </c>
      <c r="M3" s="3">
        <v>1.54</v>
      </c>
      <c r="N3" s="3">
        <v>1.34</v>
      </c>
      <c r="O3" s="3">
        <v>0.76</v>
      </c>
      <c r="Q3" s="9">
        <f t="shared" ref="Q3:Q18" si="1">1/C3</f>
        <v>2.2488081316902039E-2</v>
      </c>
      <c r="R3" s="7">
        <f t="shared" ref="R3:R18" si="2">(D3/C3)*Q3</f>
        <v>1.3148558834205564E-4</v>
      </c>
      <c r="S3" s="15">
        <f t="shared" ref="S3:S18" si="3">1/I3</f>
        <v>3.3322225924691767E-3</v>
      </c>
      <c r="T3" s="15">
        <f t="shared" si="0"/>
        <v>4.7745941844776599E-5</v>
      </c>
    </row>
    <row r="4" spans="1:20" x14ac:dyDescent="0.25">
      <c r="A4">
        <f t="shared" ref="A4:A19" si="4">A3+1</f>
        <v>3</v>
      </c>
      <c r="B4" s="3">
        <v>550</v>
      </c>
      <c r="C4" s="3">
        <v>6.1639999999999997</v>
      </c>
      <c r="D4" s="3">
        <v>7.8E-2</v>
      </c>
      <c r="E4" s="3">
        <v>2.6720000000000001E-2</v>
      </c>
      <c r="F4" s="3">
        <v>5.5000000000000003E-4</v>
      </c>
      <c r="G4" s="3">
        <v>3.6438000000000001</v>
      </c>
      <c r="H4" s="3">
        <v>1.4E-2</v>
      </c>
      <c r="I4" s="3">
        <v>329.5</v>
      </c>
      <c r="J4" s="3">
        <v>14</v>
      </c>
      <c r="K4" s="3">
        <v>3.88</v>
      </c>
      <c r="L4" s="17">
        <f>SUM(K2:K4)</f>
        <v>9.52</v>
      </c>
      <c r="M4" s="3">
        <v>10.32</v>
      </c>
      <c r="N4" s="3">
        <v>1.24</v>
      </c>
      <c r="O4" s="3">
        <v>0.35</v>
      </c>
      <c r="Q4" s="9">
        <f t="shared" si="1"/>
        <v>0.16223231667748217</v>
      </c>
      <c r="R4" s="7">
        <f t="shared" si="2"/>
        <v>2.0529073168143431E-3</v>
      </c>
      <c r="S4" s="15">
        <f t="shared" si="3"/>
        <v>3.0349013657056147E-3</v>
      </c>
      <c r="T4" s="15">
        <f t="shared" si="0"/>
        <v>1.2894876819386528E-4</v>
      </c>
    </row>
    <row r="5" spans="1:20" x14ac:dyDescent="0.25">
      <c r="A5">
        <f t="shared" si="4"/>
        <v>4</v>
      </c>
      <c r="B5" s="3">
        <v>600</v>
      </c>
      <c r="C5" s="3">
        <v>5.4180000000000001</v>
      </c>
      <c r="D5" s="3">
        <v>7.4999999999999997E-2</v>
      </c>
      <c r="E5" s="3">
        <v>2.3910000000000001E-2</v>
      </c>
      <c r="F5" s="3">
        <v>5.9000000000000003E-4</v>
      </c>
      <c r="G5" s="3">
        <v>3.7073999999999998</v>
      </c>
      <c r="H5" s="3">
        <v>1.06E-2</v>
      </c>
      <c r="I5" s="3">
        <v>344</v>
      </c>
      <c r="J5" s="3">
        <v>14.8</v>
      </c>
      <c r="K5" s="3">
        <v>6.55</v>
      </c>
      <c r="L5" s="17">
        <f>SUM(K2:K5)</f>
        <v>16.07</v>
      </c>
      <c r="M5" s="3">
        <v>14.1</v>
      </c>
      <c r="N5" s="3">
        <v>1.49</v>
      </c>
      <c r="O5" s="3">
        <v>0.37</v>
      </c>
      <c r="Q5" s="9">
        <f t="shared" si="1"/>
        <v>0.18456995201181248</v>
      </c>
      <c r="R5" s="7">
        <f t="shared" si="2"/>
        <v>2.5549550389232069E-3</v>
      </c>
      <c r="S5" s="15">
        <f t="shared" si="3"/>
        <v>2.9069767441860465E-3</v>
      </c>
      <c r="T5" s="15">
        <f t="shared" si="0"/>
        <v>1.250676041103299E-4</v>
      </c>
    </row>
    <row r="6" spans="1:20" x14ac:dyDescent="0.25">
      <c r="A6">
        <f t="shared" si="4"/>
        <v>5</v>
      </c>
      <c r="B6" s="3">
        <v>650</v>
      </c>
      <c r="C6" s="3">
        <v>8.7080000000000002</v>
      </c>
      <c r="D6" s="3">
        <v>0.308</v>
      </c>
      <c r="E6" s="3">
        <v>3.1570000000000001E-2</v>
      </c>
      <c r="F6" s="3">
        <v>4.2000000000000002E-4</v>
      </c>
      <c r="G6" s="3">
        <v>3.5472999999999999</v>
      </c>
      <c r="H6" s="3">
        <v>2.5000000000000001E-2</v>
      </c>
      <c r="I6" s="3">
        <v>366.5</v>
      </c>
      <c r="J6" s="3">
        <v>28.9</v>
      </c>
      <c r="K6" s="3">
        <v>5.2</v>
      </c>
      <c r="L6" s="17">
        <f>SUM(K2:K6)</f>
        <v>21.27</v>
      </c>
      <c r="M6" s="3">
        <v>19.37</v>
      </c>
      <c r="N6" s="3">
        <v>3.28</v>
      </c>
      <c r="O6" s="3">
        <v>0.65</v>
      </c>
      <c r="Q6" s="9">
        <f t="shared" si="1"/>
        <v>0.11483693155718878</v>
      </c>
      <c r="R6" s="7">
        <f t="shared" si="2"/>
        <v>4.0617564216369022E-3</v>
      </c>
      <c r="S6" s="15">
        <f t="shared" si="3"/>
        <v>2.7285129604365621E-3</v>
      </c>
      <c r="T6" s="15">
        <f t="shared" si="0"/>
        <v>2.1515422798531144E-4</v>
      </c>
    </row>
    <row r="7" spans="1:20" x14ac:dyDescent="0.25">
      <c r="A7">
        <f t="shared" si="4"/>
        <v>6</v>
      </c>
      <c r="B7" s="3">
        <v>700</v>
      </c>
      <c r="C7" s="3">
        <v>13.948</v>
      </c>
      <c r="D7" s="3">
        <v>0.47399999999999998</v>
      </c>
      <c r="E7" s="3">
        <v>5.0900000000000001E-2</v>
      </c>
      <c r="F7" s="3">
        <v>1.6000000000000001E-4</v>
      </c>
      <c r="G7" s="3">
        <v>2.9893999999999998</v>
      </c>
      <c r="H7" s="3">
        <v>4.2000000000000003E-2</v>
      </c>
      <c r="I7" s="3">
        <v>314.5</v>
      </c>
      <c r="J7" s="3">
        <v>11.1</v>
      </c>
      <c r="K7" s="3">
        <v>6.5</v>
      </c>
      <c r="L7" s="17">
        <f>SUM(K2:K7)</f>
        <v>27.77</v>
      </c>
      <c r="M7" s="3">
        <v>6.05</v>
      </c>
      <c r="N7" s="3">
        <v>1.61</v>
      </c>
      <c r="O7" s="3">
        <v>0.91</v>
      </c>
      <c r="Q7" s="9">
        <f t="shared" si="1"/>
        <v>7.1694866647548039E-2</v>
      </c>
      <c r="R7" s="7">
        <f t="shared" si="2"/>
        <v>2.4364329503109958E-3</v>
      </c>
      <c r="S7" s="15">
        <f t="shared" si="3"/>
        <v>3.1796502384737681E-3</v>
      </c>
      <c r="T7" s="15">
        <f t="shared" si="0"/>
        <v>1.1222294959319181E-4</v>
      </c>
    </row>
    <row r="8" spans="1:20" x14ac:dyDescent="0.25">
      <c r="A8">
        <f t="shared" si="4"/>
        <v>7</v>
      </c>
      <c r="B8" s="3">
        <v>750</v>
      </c>
      <c r="C8" s="3">
        <v>11.909000000000001</v>
      </c>
      <c r="D8" s="3">
        <v>0.77300000000000002</v>
      </c>
      <c r="E8" s="3">
        <v>4.3439999999999999E-2</v>
      </c>
      <c r="F8" s="3">
        <v>1.09E-3</v>
      </c>
      <c r="G8" s="3">
        <v>3.5790000000000002</v>
      </c>
      <c r="H8" s="3">
        <v>6.3799999999999996E-2</v>
      </c>
      <c r="I8" s="3">
        <v>334.9</v>
      </c>
      <c r="J8" s="3">
        <v>195.4</v>
      </c>
      <c r="K8" s="3">
        <v>3.06</v>
      </c>
      <c r="L8" s="17">
        <f>SUM(K2:K8)</f>
        <v>30.83</v>
      </c>
      <c r="M8" s="3">
        <v>11.75</v>
      </c>
      <c r="N8" s="3">
        <v>2.73</v>
      </c>
      <c r="O8" s="3">
        <v>1.64</v>
      </c>
      <c r="Q8" s="9">
        <f t="shared" si="1"/>
        <v>8.3970106642035428E-2</v>
      </c>
      <c r="R8" s="7">
        <f t="shared" si="2"/>
        <v>5.4504066197240226E-3</v>
      </c>
      <c r="S8" s="15">
        <f t="shared" si="3"/>
        <v>2.9859659599880562E-3</v>
      </c>
      <c r="T8" s="15">
        <f t="shared" si="0"/>
        <v>1.742184976356125E-3</v>
      </c>
    </row>
    <row r="9" spans="1:20" x14ac:dyDescent="0.25">
      <c r="A9">
        <f t="shared" si="4"/>
        <v>8</v>
      </c>
      <c r="B9" s="3">
        <v>800</v>
      </c>
      <c r="C9" s="3">
        <v>8.5670000000000002</v>
      </c>
      <c r="D9" s="3">
        <v>0.14599999999999999</v>
      </c>
      <c r="E9" s="3">
        <v>3.202E-2</v>
      </c>
      <c r="F9" s="3">
        <v>2.0000000000000001E-4</v>
      </c>
      <c r="G9" s="3">
        <v>3.5522</v>
      </c>
      <c r="H9" s="3">
        <v>1.14E-2</v>
      </c>
      <c r="I9" s="3">
        <v>353.9</v>
      </c>
      <c r="J9" s="3">
        <v>10.199999999999999</v>
      </c>
      <c r="K9" s="3">
        <v>5.46</v>
      </c>
      <c r="L9" s="17">
        <f>SUM(K2:K9)</f>
        <v>36.29</v>
      </c>
      <c r="M9" s="3">
        <v>16.510000000000002</v>
      </c>
      <c r="N9" s="3">
        <v>2.75</v>
      </c>
      <c r="O9" s="3">
        <v>0.31</v>
      </c>
      <c r="Q9" s="9">
        <f t="shared" si="1"/>
        <v>0.1167269756040621</v>
      </c>
      <c r="R9" s="7">
        <f t="shared" si="2"/>
        <v>1.9892772777160106E-3</v>
      </c>
      <c r="S9" s="15">
        <f t="shared" si="3"/>
        <v>2.8256569652444197E-3</v>
      </c>
      <c r="T9" s="15">
        <f t="shared" si="0"/>
        <v>8.1440240309389879E-5</v>
      </c>
    </row>
    <row r="10" spans="1:20" x14ac:dyDescent="0.25">
      <c r="A10">
        <f t="shared" si="4"/>
        <v>9</v>
      </c>
      <c r="B10" s="3">
        <v>850</v>
      </c>
      <c r="C10" s="3">
        <v>10.27</v>
      </c>
      <c r="D10" s="3">
        <v>0.52800000000000002</v>
      </c>
      <c r="E10" s="3">
        <v>2.8500000000000001E-2</v>
      </c>
      <c r="F10" s="3">
        <v>5.5000000000000003E-4</v>
      </c>
      <c r="G10" s="3">
        <v>3.9828999999999999</v>
      </c>
      <c r="H10" s="3">
        <v>2.0299999999999999E-2</v>
      </c>
      <c r="I10" s="3">
        <v>521.6</v>
      </c>
      <c r="J10" s="3">
        <v>108.9</v>
      </c>
      <c r="K10" s="3">
        <v>4.0199999999999996</v>
      </c>
      <c r="L10" s="17">
        <f>SUM(K2:K10)</f>
        <v>40.31</v>
      </c>
      <c r="M10" s="3">
        <v>43.35</v>
      </c>
      <c r="N10" s="3">
        <v>8.81</v>
      </c>
      <c r="O10" s="3">
        <v>1.1000000000000001</v>
      </c>
      <c r="Q10" s="9">
        <f t="shared" si="1"/>
        <v>9.7370983446932818E-2</v>
      </c>
      <c r="R10" s="7">
        <f t="shared" si="2"/>
        <v>5.0060252443992733E-3</v>
      </c>
      <c r="S10" s="15">
        <f t="shared" si="3"/>
        <v>1.9171779141104294E-3</v>
      </c>
      <c r="T10" s="15">
        <f t="shared" si="0"/>
        <v>4.0026969870902182E-4</v>
      </c>
    </row>
    <row r="11" spans="1:20" x14ac:dyDescent="0.25">
      <c r="A11">
        <f t="shared" si="4"/>
        <v>10</v>
      </c>
      <c r="B11" s="3">
        <v>900</v>
      </c>
      <c r="C11" s="3">
        <v>16.167999999999999</v>
      </c>
      <c r="D11" s="3">
        <v>0.28499999999999998</v>
      </c>
      <c r="E11" s="3">
        <v>2.7959999999999999E-2</v>
      </c>
      <c r="F11" s="3">
        <v>4.0999999999999999E-4</v>
      </c>
      <c r="G11" s="3">
        <v>4.3487999999999998</v>
      </c>
      <c r="H11" s="3">
        <v>1.7899999999999999E-2</v>
      </c>
      <c r="I11" s="3">
        <v>882.8</v>
      </c>
      <c r="J11" s="3">
        <v>35.799999999999997</v>
      </c>
      <c r="K11" s="3">
        <v>2.16</v>
      </c>
      <c r="L11" s="17">
        <f>SUM(K2:K11)</f>
        <v>42.47</v>
      </c>
      <c r="M11" s="3">
        <v>66.53</v>
      </c>
      <c r="N11" s="3">
        <v>21.54</v>
      </c>
      <c r="O11" s="3">
        <v>0.63</v>
      </c>
      <c r="Q11" s="9">
        <f t="shared" si="1"/>
        <v>6.1850569025235037E-2</v>
      </c>
      <c r="R11" s="7">
        <f t="shared" si="2"/>
        <v>1.0902654732924287E-3</v>
      </c>
      <c r="S11" s="15">
        <f t="shared" si="3"/>
        <v>1.1327594019030359E-3</v>
      </c>
      <c r="T11" s="15">
        <f t="shared" si="0"/>
        <v>4.5936550281070096E-5</v>
      </c>
    </row>
    <row r="12" spans="1:20" x14ac:dyDescent="0.25">
      <c r="A12">
        <f t="shared" si="4"/>
        <v>11</v>
      </c>
      <c r="B12" s="3">
        <v>950</v>
      </c>
      <c r="C12" s="3">
        <v>20.262</v>
      </c>
      <c r="D12" s="3">
        <v>0.14299999999999999</v>
      </c>
      <c r="E12" s="3">
        <v>3.1649999999999998E-2</v>
      </c>
      <c r="F12" s="3">
        <v>9.0000000000000006E-5</v>
      </c>
      <c r="G12" s="3">
        <v>5.0033000000000003</v>
      </c>
      <c r="H12" s="3">
        <v>0.01</v>
      </c>
      <c r="I12" s="3">
        <v>986.4</v>
      </c>
      <c r="J12" s="3">
        <v>11.6</v>
      </c>
      <c r="K12" s="3">
        <v>11.39</v>
      </c>
      <c r="L12" s="17">
        <f>SUM(K2:K12)</f>
        <v>53.86</v>
      </c>
      <c r="M12" s="3">
        <v>70.040000000000006</v>
      </c>
      <c r="N12" s="3">
        <v>29.15</v>
      </c>
      <c r="O12" s="3">
        <v>0.33</v>
      </c>
      <c r="Q12" s="9">
        <f t="shared" si="1"/>
        <v>4.935346954890929E-2</v>
      </c>
      <c r="R12" s="7">
        <f t="shared" si="2"/>
        <v>3.4831438878166166E-4</v>
      </c>
      <c r="S12" s="15">
        <f t="shared" si="3"/>
        <v>1.013787510137875E-3</v>
      </c>
      <c r="T12" s="15">
        <f t="shared" si="0"/>
        <v>1.1922075342254005E-5</v>
      </c>
    </row>
    <row r="13" spans="1:20" x14ac:dyDescent="0.25">
      <c r="A13">
        <f t="shared" si="4"/>
        <v>12</v>
      </c>
      <c r="B13" s="3">
        <v>1000</v>
      </c>
      <c r="C13" s="3">
        <v>25.626999999999999</v>
      </c>
      <c r="D13" s="3">
        <v>0.255</v>
      </c>
      <c r="E13" s="3">
        <v>2.8340000000000001E-2</v>
      </c>
      <c r="F13" s="3">
        <v>4.6000000000000001E-4</v>
      </c>
      <c r="G13" s="3">
        <v>2.3348</v>
      </c>
      <c r="H13" s="3">
        <v>2.7199999999999998E-2</v>
      </c>
      <c r="I13" s="3">
        <v>1106</v>
      </c>
      <c r="J13" s="3">
        <v>31</v>
      </c>
      <c r="K13" s="3">
        <v>2.79</v>
      </c>
      <c r="L13" s="17">
        <f>SUM(K2:K13)</f>
        <v>56.65</v>
      </c>
      <c r="M13" s="3">
        <v>73.28</v>
      </c>
      <c r="N13" s="3">
        <v>34.68</v>
      </c>
      <c r="O13" s="3">
        <v>0.56000000000000005</v>
      </c>
      <c r="Q13" s="9">
        <f t="shared" si="1"/>
        <v>3.9021344675537521E-2</v>
      </c>
      <c r="R13" s="7">
        <f t="shared" si="2"/>
        <v>3.8827966177321061E-4</v>
      </c>
      <c r="S13" s="15">
        <f t="shared" si="3"/>
        <v>9.0415913200723324E-4</v>
      </c>
      <c r="T13" s="15">
        <f t="shared" si="0"/>
        <v>2.5342615815754275E-5</v>
      </c>
    </row>
    <row r="14" spans="1:20" ht="23.25" customHeight="1" x14ac:dyDescent="0.25">
      <c r="A14">
        <f t="shared" si="4"/>
        <v>13</v>
      </c>
      <c r="B14" s="3">
        <v>1050</v>
      </c>
      <c r="C14" s="3">
        <v>33.119</v>
      </c>
      <c r="D14" s="3">
        <v>0.16600000000000001</v>
      </c>
      <c r="E14" s="3">
        <v>3.7510000000000002E-2</v>
      </c>
      <c r="F14" s="3">
        <v>9.0000000000000006E-5</v>
      </c>
      <c r="G14" s="3">
        <v>2.6246999999999998</v>
      </c>
      <c r="H14" s="3">
        <v>5.3E-3</v>
      </c>
      <c r="I14" s="3">
        <v>1044.9000000000001</v>
      </c>
      <c r="J14" s="3">
        <v>7.9</v>
      </c>
      <c r="K14" s="3">
        <v>18.97</v>
      </c>
      <c r="L14" s="17">
        <f>SUM(K2:K14)</f>
        <v>75.62</v>
      </c>
      <c r="M14" s="3">
        <v>71.72</v>
      </c>
      <c r="N14" s="3">
        <v>44.24</v>
      </c>
      <c r="O14" s="3">
        <v>0.37</v>
      </c>
      <c r="Q14" s="9">
        <f t="shared" si="1"/>
        <v>3.0194148374045111E-2</v>
      </c>
      <c r="R14" s="7">
        <f t="shared" si="2"/>
        <v>1.5133997494161925E-4</v>
      </c>
      <c r="S14" s="15">
        <f t="shared" si="3"/>
        <v>9.570293808019905E-4</v>
      </c>
      <c r="T14" s="15">
        <f t="shared" si="0"/>
        <v>7.2356513621741072E-6</v>
      </c>
    </row>
    <row r="15" spans="1:20" x14ac:dyDescent="0.25">
      <c r="A15">
        <f t="shared" si="4"/>
        <v>14</v>
      </c>
      <c r="B15" s="3">
        <v>1100</v>
      </c>
      <c r="C15" s="3">
        <v>45.052</v>
      </c>
      <c r="D15" s="3">
        <v>0.22500000000000001</v>
      </c>
      <c r="E15" s="3">
        <v>6.5610000000000002E-2</v>
      </c>
      <c r="F15" s="3">
        <v>1.4999999999999999E-4</v>
      </c>
      <c r="G15" s="3">
        <v>3.3083</v>
      </c>
      <c r="H15" s="3">
        <v>6.6E-3</v>
      </c>
      <c r="I15" s="3">
        <v>773</v>
      </c>
      <c r="J15" s="3">
        <v>4.9000000000000004</v>
      </c>
      <c r="K15" s="3">
        <v>11.05</v>
      </c>
      <c r="L15" s="17">
        <f>SUM(K2:K15)</f>
        <v>86.67</v>
      </c>
      <c r="M15" s="3">
        <v>61.77</v>
      </c>
      <c r="N15" s="3">
        <v>53.09</v>
      </c>
      <c r="O15" s="3">
        <v>0.5</v>
      </c>
      <c r="Q15" s="9">
        <f t="shared" si="1"/>
        <v>2.219657284915209E-2</v>
      </c>
      <c r="R15" s="7">
        <f t="shared" si="2"/>
        <v>1.1085476540573604E-4</v>
      </c>
      <c r="S15" s="15">
        <f t="shared" si="3"/>
        <v>1.29366106080207E-3</v>
      </c>
      <c r="T15" s="15">
        <f t="shared" si="0"/>
        <v>8.2004388071541305E-6</v>
      </c>
    </row>
    <row r="16" spans="1:20" x14ac:dyDescent="0.25">
      <c r="A16">
        <f t="shared" si="4"/>
        <v>15</v>
      </c>
      <c r="B16" s="3">
        <v>1150</v>
      </c>
      <c r="C16" s="3">
        <v>61.463000000000001</v>
      </c>
      <c r="D16" s="3">
        <v>0.33200000000000002</v>
      </c>
      <c r="E16" s="3">
        <v>0.10947</v>
      </c>
      <c r="F16" s="3">
        <v>5.5999999999999995E-4</v>
      </c>
      <c r="G16" s="3">
        <v>4.3311000000000002</v>
      </c>
      <c r="H16" s="3">
        <v>8.6999999999999994E-3</v>
      </c>
      <c r="I16" s="3">
        <v>615.4</v>
      </c>
      <c r="J16" s="3">
        <v>6.8</v>
      </c>
      <c r="K16" s="3">
        <v>4.1500000000000004</v>
      </c>
      <c r="L16" s="17">
        <f>SUM(K2:K16)</f>
        <v>90.820000000000007</v>
      </c>
      <c r="M16" s="3">
        <v>51.98</v>
      </c>
      <c r="N16" s="3">
        <v>63.3</v>
      </c>
      <c r="O16" s="3">
        <v>0.78</v>
      </c>
      <c r="Q16" s="9">
        <f t="shared" si="1"/>
        <v>1.6269951027447407E-2</v>
      </c>
      <c r="R16" s="7">
        <f t="shared" si="2"/>
        <v>8.7884153736598268E-5</v>
      </c>
      <c r="S16" s="15">
        <f t="shared" si="3"/>
        <v>1.6249593760155998E-3</v>
      </c>
      <c r="T16" s="15">
        <f t="shared" si="0"/>
        <v>1.7955352221166848E-5</v>
      </c>
    </row>
    <row r="17" spans="1:20" ht="14.25" customHeight="1" x14ac:dyDescent="0.25">
      <c r="A17">
        <f t="shared" si="4"/>
        <v>16</v>
      </c>
      <c r="B17" s="3">
        <v>1200</v>
      </c>
      <c r="C17" s="3">
        <v>76.004000000000005</v>
      </c>
      <c r="D17" s="3">
        <v>0.38</v>
      </c>
      <c r="E17" s="3">
        <v>0.14843000000000001</v>
      </c>
      <c r="F17" s="3">
        <v>4.6999999999999999E-4</v>
      </c>
      <c r="G17" s="3">
        <v>5.4912999999999998</v>
      </c>
      <c r="H17" s="3">
        <v>1.0999999999999999E-2</v>
      </c>
      <c r="I17" s="3">
        <v>557.79999999999995</v>
      </c>
      <c r="J17" s="3">
        <v>4.3</v>
      </c>
      <c r="K17" s="3">
        <v>6.11</v>
      </c>
      <c r="L17" s="17">
        <f>SUM(K2:K17)</f>
        <v>96.93</v>
      </c>
      <c r="M17" s="3">
        <v>47.03</v>
      </c>
      <c r="N17" s="3">
        <v>74.08</v>
      </c>
      <c r="O17" s="3">
        <v>0.9</v>
      </c>
      <c r="Q17" s="9">
        <f t="shared" si="1"/>
        <v>1.3157202252513024E-2</v>
      </c>
      <c r="R17" s="7">
        <f t="shared" si="2"/>
        <v>6.5782549023142854E-5</v>
      </c>
      <c r="S17" s="15">
        <f t="shared" si="3"/>
        <v>1.7927572606669059E-3</v>
      </c>
      <c r="T17" s="15">
        <f t="shared" si="0"/>
        <v>1.3820107961397805E-5</v>
      </c>
    </row>
    <row r="18" spans="1:20" x14ac:dyDescent="0.25">
      <c r="A18">
        <f t="shared" si="4"/>
        <v>17</v>
      </c>
      <c r="B18" s="3">
        <v>1250</v>
      </c>
      <c r="C18" s="3">
        <v>113.35</v>
      </c>
      <c r="D18" s="3">
        <v>0.56699999999999995</v>
      </c>
      <c r="E18" s="3">
        <v>0.18506</v>
      </c>
      <c r="F18" s="3">
        <v>5.4000000000000001E-4</v>
      </c>
      <c r="G18" s="3">
        <v>7.4629000000000003</v>
      </c>
      <c r="H18" s="3">
        <v>1.49E-2</v>
      </c>
      <c r="I18" s="3">
        <v>672.8</v>
      </c>
      <c r="J18" s="3">
        <v>4.5</v>
      </c>
      <c r="K18" s="3">
        <v>2.48</v>
      </c>
      <c r="L18" s="17">
        <f>SUM(K2:K18)</f>
        <v>99.410000000000011</v>
      </c>
      <c r="M18" s="3">
        <v>56.08</v>
      </c>
      <c r="N18" s="3">
        <v>141.08000000000001</v>
      </c>
      <c r="O18" s="3">
        <v>1.43</v>
      </c>
      <c r="Q18" s="9">
        <f t="shared" si="1"/>
        <v>8.82223202470225E-3</v>
      </c>
      <c r="R18" s="7">
        <f t="shared" si="2"/>
        <v>4.4130618067985666E-5</v>
      </c>
      <c r="S18" s="15">
        <f t="shared" si="3"/>
        <v>1.4863258026159335E-3</v>
      </c>
      <c r="T18" s="15">
        <f t="shared" si="0"/>
        <v>9.9412397618485452E-6</v>
      </c>
    </row>
    <row r="19" spans="1:20" x14ac:dyDescent="0.25">
      <c r="A19">
        <f t="shared" si="4"/>
        <v>18</v>
      </c>
      <c r="B19" s="3">
        <v>1350</v>
      </c>
      <c r="C19" s="3">
        <v>174.89500000000001</v>
      </c>
      <c r="D19" s="3">
        <v>0.874</v>
      </c>
      <c r="E19" s="3">
        <v>0.24621000000000001</v>
      </c>
      <c r="F19" s="3">
        <v>1.6000000000000001E-3</v>
      </c>
      <c r="G19" s="3">
        <v>7.0552000000000001</v>
      </c>
      <c r="H19" s="3">
        <v>3.9E-2</v>
      </c>
      <c r="I19" s="3">
        <v>758.7</v>
      </c>
      <c r="J19" s="3">
        <v>7.7</v>
      </c>
      <c r="K19" s="3">
        <v>0.59</v>
      </c>
      <c r="L19" s="17">
        <f>SUM(K2:K19)</f>
        <v>100.00000000000001</v>
      </c>
      <c r="M19" s="3">
        <v>61.05</v>
      </c>
      <c r="N19" s="3">
        <v>227.05</v>
      </c>
      <c r="O19" s="3">
        <v>2.34</v>
      </c>
      <c r="Q19" s="9">
        <f t="shared" ref="Q19" si="5">1/C19</f>
        <v>5.7177163440921691E-3</v>
      </c>
      <c r="R19" s="7">
        <f t="shared" ref="R19" si="6">(D19/C19)*Q19</f>
        <v>2.8573052887369881E-5</v>
      </c>
      <c r="S19" s="15">
        <f t="shared" ref="S19" si="7">1/I19</f>
        <v>1.3180440226703571E-3</v>
      </c>
      <c r="T19" s="15">
        <f t="shared" ref="T19" si="8">(J19/I19)*S19</f>
        <v>1.3376748351867339E-5</v>
      </c>
    </row>
    <row r="20" spans="1:20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M20" s="3"/>
      <c r="N20" s="3"/>
      <c r="O20" s="3"/>
    </row>
    <row r="21" spans="1:20" x14ac:dyDescent="0.25">
      <c r="B21" s="3" t="s">
        <v>9</v>
      </c>
      <c r="C21" s="3">
        <v>31.541</v>
      </c>
      <c r="D21" s="3">
        <v>7.2999999999999995E-2</v>
      </c>
      <c r="E21" s="3">
        <v>5.919E-2</v>
      </c>
      <c r="F21" s="3">
        <v>9.0000000000000006E-5</v>
      </c>
      <c r="G21" s="3">
        <v>3.8214000000000001</v>
      </c>
      <c r="H21" s="3">
        <v>4.3E-3</v>
      </c>
      <c r="I21" s="3">
        <v>621.79999999999995</v>
      </c>
      <c r="J21" s="3">
        <v>11.8</v>
      </c>
      <c r="K21" s="3">
        <v>100</v>
      </c>
      <c r="M21" s="3">
        <v>52.47</v>
      </c>
      <c r="N21" s="3">
        <v>32.39</v>
      </c>
      <c r="O21" s="3">
        <v>0.22</v>
      </c>
    </row>
    <row r="22" spans="1:20" x14ac:dyDescent="0.25">
      <c r="C22" s="3"/>
      <c r="E22" s="3"/>
      <c r="G22" s="3"/>
      <c r="I22" s="3"/>
      <c r="K22" s="3"/>
      <c r="M22" s="3"/>
      <c r="N22" s="3"/>
    </row>
    <row r="23" spans="1:20" x14ac:dyDescent="0.25">
      <c r="A23" s="7" t="s">
        <v>18</v>
      </c>
      <c r="B23" s="7" t="s">
        <v>4</v>
      </c>
      <c r="C23" s="7" t="s">
        <v>2</v>
      </c>
      <c r="D23" s="7"/>
      <c r="E23" s="7" t="s">
        <v>18</v>
      </c>
      <c r="F23" s="7" t="s">
        <v>4</v>
      </c>
    </row>
    <row r="24" spans="1:20" x14ac:dyDescent="0.25">
      <c r="A24" s="12">
        <v>1.93</v>
      </c>
      <c r="B24" s="3">
        <v>1.17</v>
      </c>
      <c r="C24" s="3">
        <v>0.31</v>
      </c>
      <c r="D24" s="7"/>
      <c r="E24" s="6">
        <f>0</f>
        <v>0</v>
      </c>
      <c r="F24" s="14">
        <f>B24+C24</f>
        <v>1.48</v>
      </c>
    </row>
    <row r="25" spans="1:20" x14ac:dyDescent="0.25">
      <c r="A25" s="13">
        <v>5.64</v>
      </c>
      <c r="B25" s="3">
        <v>1.34</v>
      </c>
      <c r="C25" s="3">
        <v>0.76</v>
      </c>
      <c r="D25" s="7"/>
      <c r="E25" s="14">
        <f>A24</f>
        <v>1.93</v>
      </c>
      <c r="F25" s="14">
        <f>B24+C24</f>
        <v>1.48</v>
      </c>
    </row>
    <row r="26" spans="1:20" x14ac:dyDescent="0.25">
      <c r="A26" s="13">
        <v>9.52</v>
      </c>
      <c r="B26" s="3">
        <v>1.24</v>
      </c>
      <c r="C26" s="3">
        <v>0.35</v>
      </c>
      <c r="D26" s="7"/>
      <c r="E26" s="14">
        <f>A24</f>
        <v>1.93</v>
      </c>
      <c r="F26" s="14">
        <f>B25+C25</f>
        <v>2.1</v>
      </c>
    </row>
    <row r="27" spans="1:20" x14ac:dyDescent="0.25">
      <c r="A27" s="13">
        <v>16.07</v>
      </c>
      <c r="B27" s="3">
        <v>1.49</v>
      </c>
      <c r="C27" s="3">
        <v>0.37</v>
      </c>
      <c r="D27" s="6"/>
      <c r="E27" s="14">
        <f>A25</f>
        <v>5.64</v>
      </c>
      <c r="F27" s="14">
        <f>B25+C25</f>
        <v>2.1</v>
      </c>
    </row>
    <row r="28" spans="1:20" x14ac:dyDescent="0.25">
      <c r="A28" s="13">
        <v>21.27</v>
      </c>
      <c r="B28" s="3">
        <v>3.28</v>
      </c>
      <c r="C28" s="3">
        <v>0.65</v>
      </c>
      <c r="D28" s="7"/>
      <c r="E28" s="14">
        <f>A25</f>
        <v>5.64</v>
      </c>
      <c r="F28" s="14">
        <f>B26+C26</f>
        <v>1.5899999999999999</v>
      </c>
    </row>
    <row r="29" spans="1:20" x14ac:dyDescent="0.25">
      <c r="A29" s="13">
        <v>27.77</v>
      </c>
      <c r="B29" s="3">
        <v>1.61</v>
      </c>
      <c r="C29" s="3">
        <v>0.91</v>
      </c>
      <c r="D29" s="7"/>
      <c r="E29" s="14">
        <f>A26</f>
        <v>9.52</v>
      </c>
      <c r="F29" s="14">
        <f>B26+C26</f>
        <v>1.5899999999999999</v>
      </c>
    </row>
    <row r="30" spans="1:20" x14ac:dyDescent="0.25">
      <c r="A30" s="13">
        <v>30.83</v>
      </c>
      <c r="B30" s="3">
        <v>2.73</v>
      </c>
      <c r="C30" s="3">
        <v>1.64</v>
      </c>
      <c r="D30" s="7"/>
      <c r="E30" s="14">
        <f>A26</f>
        <v>9.52</v>
      </c>
      <c r="F30" s="14">
        <f>B27+C27</f>
        <v>1.8599999999999999</v>
      </c>
    </row>
    <row r="31" spans="1:20" x14ac:dyDescent="0.25">
      <c r="A31" s="13">
        <v>36.29</v>
      </c>
      <c r="B31" s="3">
        <v>2.75</v>
      </c>
      <c r="C31" s="3">
        <v>0.31</v>
      </c>
      <c r="D31" s="7"/>
      <c r="E31" s="14">
        <f>A27</f>
        <v>16.07</v>
      </c>
      <c r="F31" s="14">
        <f>B27+C27</f>
        <v>1.8599999999999999</v>
      </c>
    </row>
    <row r="32" spans="1:20" x14ac:dyDescent="0.25">
      <c r="A32" s="13">
        <v>40.31</v>
      </c>
      <c r="B32" s="3">
        <v>8.81</v>
      </c>
      <c r="C32" s="3">
        <v>1.1000000000000001</v>
      </c>
      <c r="D32" s="7"/>
      <c r="E32" s="14">
        <f>A27</f>
        <v>16.07</v>
      </c>
      <c r="F32" s="14">
        <f>B28+C28</f>
        <v>3.9299999999999997</v>
      </c>
    </row>
    <row r="33" spans="1:6" x14ac:dyDescent="0.25">
      <c r="A33" s="13">
        <v>42.47</v>
      </c>
      <c r="B33" s="3">
        <v>21.54</v>
      </c>
      <c r="C33" s="3">
        <v>0.63</v>
      </c>
      <c r="D33" s="7"/>
      <c r="E33" s="14">
        <f>A28</f>
        <v>21.27</v>
      </c>
      <c r="F33" s="14">
        <f>B28+C28</f>
        <v>3.9299999999999997</v>
      </c>
    </row>
    <row r="34" spans="1:6" x14ac:dyDescent="0.25">
      <c r="A34" s="13">
        <v>53.86</v>
      </c>
      <c r="B34" s="3">
        <v>29.15</v>
      </c>
      <c r="C34" s="3">
        <v>0.33</v>
      </c>
      <c r="D34" s="7"/>
      <c r="E34" s="14">
        <f>A28</f>
        <v>21.27</v>
      </c>
      <c r="F34" s="14">
        <f>B29+C29</f>
        <v>2.52</v>
      </c>
    </row>
    <row r="35" spans="1:6" x14ac:dyDescent="0.25">
      <c r="A35" s="13">
        <v>56.65</v>
      </c>
      <c r="B35" s="3">
        <v>34.68</v>
      </c>
      <c r="C35" s="3">
        <v>0.56000000000000005</v>
      </c>
      <c r="D35" s="7"/>
      <c r="E35" s="14">
        <f>A29</f>
        <v>27.77</v>
      </c>
      <c r="F35" s="14">
        <f>B29+C29</f>
        <v>2.52</v>
      </c>
    </row>
    <row r="36" spans="1:6" x14ac:dyDescent="0.25">
      <c r="A36" s="13">
        <v>75.62</v>
      </c>
      <c r="B36" s="3">
        <v>44.24</v>
      </c>
      <c r="C36" s="3">
        <v>0.37</v>
      </c>
      <c r="D36" s="7"/>
      <c r="E36" s="14">
        <f>A29</f>
        <v>27.77</v>
      </c>
      <c r="F36" s="14">
        <f>B30+C30</f>
        <v>4.37</v>
      </c>
    </row>
    <row r="37" spans="1:6" x14ac:dyDescent="0.25">
      <c r="A37" s="13">
        <v>86.67</v>
      </c>
      <c r="B37" s="3">
        <v>53.09</v>
      </c>
      <c r="C37" s="3">
        <v>0.5</v>
      </c>
      <c r="D37" s="7"/>
      <c r="E37" s="14">
        <f>A30</f>
        <v>30.83</v>
      </c>
      <c r="F37" s="14">
        <f>B30+C30</f>
        <v>4.37</v>
      </c>
    </row>
    <row r="38" spans="1:6" x14ac:dyDescent="0.25">
      <c r="A38" s="13">
        <v>90.820000000000007</v>
      </c>
      <c r="B38" s="3">
        <v>63.3</v>
      </c>
      <c r="C38" s="3">
        <v>0.78</v>
      </c>
      <c r="D38" s="7"/>
      <c r="E38" s="14">
        <f>A30</f>
        <v>30.83</v>
      </c>
      <c r="F38" s="14">
        <f>B31+C31</f>
        <v>3.06</v>
      </c>
    </row>
    <row r="39" spans="1:6" x14ac:dyDescent="0.25">
      <c r="A39" s="13">
        <v>96.93</v>
      </c>
      <c r="B39" s="3">
        <v>74.08</v>
      </c>
      <c r="C39" s="3">
        <v>0.9</v>
      </c>
      <c r="D39" s="7"/>
      <c r="E39" s="14">
        <f>A31</f>
        <v>36.29</v>
      </c>
      <c r="F39" s="14">
        <f>B31+C31</f>
        <v>3.06</v>
      </c>
    </row>
    <row r="40" spans="1:6" x14ac:dyDescent="0.25">
      <c r="A40" s="13">
        <v>99.410000000000011</v>
      </c>
      <c r="B40" s="3">
        <v>141.08000000000001</v>
      </c>
      <c r="C40" s="3">
        <v>1.43</v>
      </c>
      <c r="D40" s="7"/>
      <c r="E40" s="14">
        <f>A31</f>
        <v>36.29</v>
      </c>
      <c r="F40" s="14">
        <f>B32+C32</f>
        <v>9.91</v>
      </c>
    </row>
    <row r="41" spans="1:6" x14ac:dyDescent="0.25">
      <c r="A41" s="13">
        <v>100.00000000000001</v>
      </c>
      <c r="B41" s="3">
        <v>227.05</v>
      </c>
      <c r="C41" s="3">
        <v>2.34</v>
      </c>
      <c r="D41" s="7"/>
      <c r="E41" s="14">
        <f>A32</f>
        <v>40.31</v>
      </c>
      <c r="F41" s="14">
        <f>B32+C32</f>
        <v>9.91</v>
      </c>
    </row>
    <row r="42" spans="1:6" x14ac:dyDescent="0.25">
      <c r="A42" s="13"/>
      <c r="B42" s="13"/>
      <c r="C42" s="13"/>
      <c r="D42" s="7"/>
      <c r="E42" s="14">
        <f>A32</f>
        <v>40.31</v>
      </c>
      <c r="F42" s="14">
        <f>B33+C33</f>
        <v>22.169999999999998</v>
      </c>
    </row>
    <row r="43" spans="1:6" x14ac:dyDescent="0.25">
      <c r="A43" s="13"/>
      <c r="B43" s="13"/>
      <c r="C43" s="13"/>
      <c r="D43" s="7"/>
      <c r="E43" s="14">
        <f>A33</f>
        <v>42.47</v>
      </c>
      <c r="F43" s="14">
        <f>B33+C33</f>
        <v>22.169999999999998</v>
      </c>
    </row>
    <row r="44" spans="1:6" x14ac:dyDescent="0.25">
      <c r="A44" s="13"/>
      <c r="B44" s="13"/>
      <c r="C44" s="13"/>
      <c r="D44" s="7"/>
      <c r="E44" s="14">
        <f>A33</f>
        <v>42.47</v>
      </c>
      <c r="F44" s="14">
        <f>B34+C34</f>
        <v>29.479999999999997</v>
      </c>
    </row>
    <row r="45" spans="1:6" x14ac:dyDescent="0.25">
      <c r="A45" s="13"/>
      <c r="B45" s="13"/>
      <c r="C45" s="13"/>
      <c r="D45" s="7"/>
      <c r="E45" s="14">
        <f>A34</f>
        <v>53.86</v>
      </c>
      <c r="F45" s="14">
        <f>B34+C34</f>
        <v>29.479999999999997</v>
      </c>
    </row>
    <row r="46" spans="1:6" x14ac:dyDescent="0.25">
      <c r="A46" s="7"/>
      <c r="B46" s="7"/>
      <c r="C46" s="7"/>
      <c r="D46" s="7"/>
      <c r="E46" s="14">
        <f>A34</f>
        <v>53.86</v>
      </c>
      <c r="F46" s="14">
        <f>B35+C35</f>
        <v>35.24</v>
      </c>
    </row>
    <row r="47" spans="1:6" x14ac:dyDescent="0.25">
      <c r="A47" s="7"/>
      <c r="B47" s="7"/>
      <c r="C47" s="7"/>
      <c r="D47" s="7"/>
      <c r="E47" s="14">
        <f>A35</f>
        <v>56.65</v>
      </c>
      <c r="F47" s="14">
        <f>C35+B35</f>
        <v>35.24</v>
      </c>
    </row>
    <row r="48" spans="1:6" x14ac:dyDescent="0.25">
      <c r="A48" s="7"/>
      <c r="B48" s="7"/>
      <c r="C48" s="7"/>
      <c r="D48" s="7"/>
      <c r="E48" s="14">
        <f>A35</f>
        <v>56.65</v>
      </c>
      <c r="F48" s="14">
        <f>B36+C36</f>
        <v>44.61</v>
      </c>
    </row>
    <row r="49" spans="1:6" x14ac:dyDescent="0.25">
      <c r="A49" s="7"/>
      <c r="B49" s="7"/>
      <c r="C49" s="7"/>
      <c r="D49" s="7"/>
      <c r="E49" s="14">
        <f>A36</f>
        <v>75.62</v>
      </c>
      <c r="F49" s="14">
        <f>B36+C36</f>
        <v>44.61</v>
      </c>
    </row>
    <row r="50" spans="1:6" x14ac:dyDescent="0.25">
      <c r="A50" s="7"/>
      <c r="B50" s="7"/>
      <c r="C50" s="7"/>
      <c r="D50" s="7"/>
      <c r="E50" s="14">
        <f>A36</f>
        <v>75.62</v>
      </c>
      <c r="F50" s="14">
        <f>B37+C37</f>
        <v>53.59</v>
      </c>
    </row>
    <row r="51" spans="1:6" x14ac:dyDescent="0.25">
      <c r="A51" s="7"/>
      <c r="B51" s="7"/>
      <c r="C51" s="7"/>
      <c r="D51" s="7"/>
      <c r="E51" s="14">
        <f>A37</f>
        <v>86.67</v>
      </c>
      <c r="F51" s="14">
        <f>B37+C37</f>
        <v>53.59</v>
      </c>
    </row>
    <row r="52" spans="1:6" x14ac:dyDescent="0.25">
      <c r="A52" s="7"/>
      <c r="B52" s="7"/>
      <c r="C52" s="7"/>
      <c r="D52" s="7"/>
      <c r="E52" s="14">
        <f>A37</f>
        <v>86.67</v>
      </c>
      <c r="F52" s="14">
        <f>B38+C38</f>
        <v>64.08</v>
      </c>
    </row>
    <row r="53" spans="1:6" x14ac:dyDescent="0.25">
      <c r="A53" s="7"/>
      <c r="B53" s="7"/>
      <c r="C53" s="7"/>
      <c r="D53" s="7"/>
      <c r="E53" s="14">
        <f>A38</f>
        <v>90.820000000000007</v>
      </c>
      <c r="F53" s="14">
        <f>B38+C38</f>
        <v>64.08</v>
      </c>
    </row>
    <row r="54" spans="1:6" x14ac:dyDescent="0.25">
      <c r="A54" s="7"/>
      <c r="B54" s="7"/>
      <c r="C54" s="7"/>
      <c r="D54" s="7"/>
      <c r="E54" s="14">
        <f>A38</f>
        <v>90.820000000000007</v>
      </c>
      <c r="F54" s="14">
        <f>B39+C39</f>
        <v>74.98</v>
      </c>
    </row>
    <row r="55" spans="1:6" x14ac:dyDescent="0.25">
      <c r="A55" s="7"/>
      <c r="B55" s="7"/>
      <c r="C55" s="7"/>
      <c r="D55" s="7"/>
      <c r="E55" s="14">
        <f>A39</f>
        <v>96.93</v>
      </c>
      <c r="F55" s="14">
        <f>B39+C39</f>
        <v>74.98</v>
      </c>
    </row>
    <row r="56" spans="1:6" x14ac:dyDescent="0.25">
      <c r="A56" s="7"/>
      <c r="B56" s="7"/>
      <c r="C56" s="7"/>
      <c r="D56" s="7"/>
      <c r="E56" s="14">
        <f>A39</f>
        <v>96.93</v>
      </c>
      <c r="F56" s="14">
        <f>B40+C40</f>
        <v>142.51000000000002</v>
      </c>
    </row>
    <row r="57" spans="1:6" x14ac:dyDescent="0.25">
      <c r="A57" s="7"/>
      <c r="B57" s="7"/>
      <c r="C57" s="7"/>
      <c r="D57" s="7"/>
      <c r="E57" s="14">
        <f>A40</f>
        <v>99.410000000000011</v>
      </c>
      <c r="F57" s="14">
        <f>B40+C40</f>
        <v>142.51000000000002</v>
      </c>
    </row>
    <row r="58" spans="1:6" x14ac:dyDescent="0.25">
      <c r="A58" s="7"/>
      <c r="B58" s="7"/>
      <c r="C58" s="7"/>
      <c r="D58" s="7"/>
      <c r="E58" s="14">
        <f>A40</f>
        <v>99.410000000000011</v>
      </c>
      <c r="F58" s="14">
        <f>B41+C41</f>
        <v>229.39000000000001</v>
      </c>
    </row>
    <row r="59" spans="1:6" x14ac:dyDescent="0.25">
      <c r="A59" s="7"/>
      <c r="B59" s="7"/>
      <c r="C59" s="7"/>
      <c r="D59" s="7"/>
      <c r="E59" s="14">
        <f>A41</f>
        <v>100.00000000000001</v>
      </c>
      <c r="F59" s="14">
        <f>B41+C41</f>
        <v>229.39000000000001</v>
      </c>
    </row>
    <row r="60" spans="1:6" x14ac:dyDescent="0.25">
      <c r="A60" s="7"/>
      <c r="B60" s="7"/>
      <c r="C60" s="7"/>
      <c r="D60" s="7"/>
      <c r="E60">
        <v>100.00000000000001</v>
      </c>
      <c r="F60">
        <v>224.71</v>
      </c>
    </row>
    <row r="61" spans="1:6" x14ac:dyDescent="0.25">
      <c r="A61" s="7"/>
      <c r="B61" s="7"/>
      <c r="C61" s="7"/>
      <c r="D61" s="7"/>
      <c r="E61">
        <v>99.410000000000011</v>
      </c>
      <c r="F61">
        <v>224.71</v>
      </c>
    </row>
    <row r="62" spans="1:6" x14ac:dyDescent="0.25">
      <c r="A62" s="7"/>
      <c r="B62" s="7"/>
      <c r="C62" s="7"/>
      <c r="D62" s="7"/>
      <c r="E62">
        <v>99.410000000000011</v>
      </c>
      <c r="F62">
        <v>139.65</v>
      </c>
    </row>
    <row r="63" spans="1:6" x14ac:dyDescent="0.25">
      <c r="A63" s="7"/>
      <c r="B63" s="7"/>
      <c r="C63" s="7"/>
      <c r="D63" s="7"/>
      <c r="E63">
        <v>96.93</v>
      </c>
      <c r="F63">
        <v>139.65</v>
      </c>
    </row>
    <row r="64" spans="1:6" x14ac:dyDescent="0.25">
      <c r="A64" s="7"/>
      <c r="B64" s="7"/>
      <c r="C64" s="7"/>
      <c r="D64" s="7"/>
      <c r="E64">
        <v>96.93</v>
      </c>
      <c r="F64">
        <v>73.179999999999993</v>
      </c>
    </row>
    <row r="65" spans="1:6" x14ac:dyDescent="0.25">
      <c r="A65" s="7"/>
      <c r="B65" s="7"/>
      <c r="C65" s="7"/>
      <c r="D65" s="7"/>
      <c r="E65">
        <v>90.820000000000007</v>
      </c>
      <c r="F65">
        <v>73.179999999999993</v>
      </c>
    </row>
    <row r="66" spans="1:6" x14ac:dyDescent="0.25">
      <c r="A66" s="7"/>
      <c r="B66" s="7"/>
      <c r="C66" s="7"/>
      <c r="D66" s="7"/>
      <c r="E66">
        <v>90.820000000000007</v>
      </c>
      <c r="F66">
        <v>62.519999999999996</v>
      </c>
    </row>
    <row r="67" spans="1:6" x14ac:dyDescent="0.25">
      <c r="A67" s="7"/>
      <c r="B67" s="7"/>
      <c r="C67" s="7"/>
      <c r="D67" s="7"/>
      <c r="E67">
        <v>86.67</v>
      </c>
      <c r="F67">
        <v>62.519999999999996</v>
      </c>
    </row>
    <row r="68" spans="1:6" x14ac:dyDescent="0.25">
      <c r="A68" s="7"/>
      <c r="B68" s="7"/>
      <c r="C68" s="7"/>
      <c r="D68" s="7"/>
      <c r="E68">
        <v>86.67</v>
      </c>
      <c r="F68">
        <v>52.59</v>
      </c>
    </row>
    <row r="69" spans="1:6" x14ac:dyDescent="0.25">
      <c r="A69" s="7"/>
      <c r="B69" s="7"/>
      <c r="C69" s="7"/>
      <c r="D69" s="7"/>
      <c r="E69">
        <v>75.62</v>
      </c>
      <c r="F69">
        <v>52.59</v>
      </c>
    </row>
    <row r="70" spans="1:6" x14ac:dyDescent="0.25">
      <c r="A70" s="7"/>
      <c r="B70" s="7"/>
      <c r="C70" s="7"/>
      <c r="D70" s="7"/>
      <c r="E70">
        <v>75.62</v>
      </c>
      <c r="F70">
        <v>43.870000000000005</v>
      </c>
    </row>
    <row r="71" spans="1:6" x14ac:dyDescent="0.25">
      <c r="A71" s="7"/>
      <c r="B71" s="7"/>
      <c r="C71" s="7"/>
      <c r="D71" s="7"/>
      <c r="E71">
        <v>56.65</v>
      </c>
      <c r="F71">
        <v>43.870000000000005</v>
      </c>
    </row>
    <row r="72" spans="1:6" x14ac:dyDescent="0.25">
      <c r="A72" s="7"/>
      <c r="B72" s="7"/>
      <c r="C72" s="7"/>
      <c r="D72" s="7"/>
      <c r="E72">
        <v>56.65</v>
      </c>
      <c r="F72">
        <v>34.119999999999997</v>
      </c>
    </row>
    <row r="73" spans="1:6" x14ac:dyDescent="0.25">
      <c r="A73" s="7"/>
      <c r="B73" s="7"/>
      <c r="C73" s="7"/>
      <c r="D73" s="7"/>
      <c r="E73">
        <v>53.86</v>
      </c>
      <c r="F73">
        <v>34.119999999999997</v>
      </c>
    </row>
    <row r="74" spans="1:6" x14ac:dyDescent="0.25">
      <c r="A74" s="7"/>
      <c r="B74" s="7"/>
      <c r="C74" s="7"/>
      <c r="D74" s="7"/>
      <c r="E74">
        <v>53.86</v>
      </c>
      <c r="F74">
        <v>28.82</v>
      </c>
    </row>
    <row r="75" spans="1:6" x14ac:dyDescent="0.25">
      <c r="A75" s="7"/>
      <c r="B75" s="7"/>
      <c r="C75" s="7"/>
      <c r="D75" s="7"/>
      <c r="E75">
        <v>42.47</v>
      </c>
      <c r="F75">
        <v>28.82</v>
      </c>
    </row>
    <row r="76" spans="1:6" x14ac:dyDescent="0.25">
      <c r="A76" s="7"/>
      <c r="B76" s="7"/>
      <c r="C76" s="7"/>
      <c r="D76" s="7"/>
      <c r="E76">
        <v>42.47</v>
      </c>
      <c r="F76">
        <v>20.91</v>
      </c>
    </row>
    <row r="77" spans="1:6" x14ac:dyDescent="0.25">
      <c r="A77" s="7"/>
      <c r="B77" s="7"/>
      <c r="C77" s="7"/>
      <c r="D77" s="7"/>
      <c r="E77">
        <v>40.31</v>
      </c>
      <c r="F77">
        <v>20.91</v>
      </c>
    </row>
    <row r="78" spans="1:6" x14ac:dyDescent="0.25">
      <c r="A78" s="7"/>
      <c r="B78" s="7"/>
      <c r="C78" s="7"/>
      <c r="D78" s="7"/>
      <c r="E78">
        <v>40.31</v>
      </c>
      <c r="F78">
        <v>7.7100000000000009</v>
      </c>
    </row>
    <row r="79" spans="1:6" x14ac:dyDescent="0.25">
      <c r="A79" s="7"/>
      <c r="B79" s="7"/>
      <c r="C79" s="7"/>
      <c r="D79" s="7"/>
      <c r="E79">
        <v>36.29</v>
      </c>
      <c r="F79">
        <v>7.7100000000000009</v>
      </c>
    </row>
    <row r="80" spans="1:6" x14ac:dyDescent="0.25">
      <c r="A80" s="7"/>
      <c r="B80" s="7"/>
      <c r="C80" s="7"/>
      <c r="D80" s="7"/>
      <c r="E80">
        <v>36.29</v>
      </c>
      <c r="F80">
        <v>2.44</v>
      </c>
    </row>
    <row r="81" spans="1:6" x14ac:dyDescent="0.25">
      <c r="A81" s="7"/>
      <c r="B81" s="7"/>
      <c r="C81" s="7"/>
      <c r="D81" s="7"/>
      <c r="E81">
        <v>30.83</v>
      </c>
      <c r="F81">
        <v>2.44</v>
      </c>
    </row>
    <row r="82" spans="1:6" x14ac:dyDescent="0.25">
      <c r="A82" s="7"/>
      <c r="B82" s="7"/>
      <c r="C82" s="7"/>
      <c r="D82" s="7"/>
      <c r="E82">
        <v>30.83</v>
      </c>
      <c r="F82">
        <v>1.0900000000000001</v>
      </c>
    </row>
    <row r="83" spans="1:6" x14ac:dyDescent="0.25">
      <c r="A83" s="7"/>
      <c r="B83" s="7"/>
      <c r="C83" s="7"/>
      <c r="D83" s="7"/>
      <c r="E83">
        <v>27.77</v>
      </c>
      <c r="F83">
        <v>1.0900000000000001</v>
      </c>
    </row>
    <row r="84" spans="1:6" x14ac:dyDescent="0.25">
      <c r="A84" s="7"/>
      <c r="B84" s="7"/>
      <c r="C84" s="7"/>
      <c r="D84" s="7"/>
      <c r="E84">
        <v>27.77</v>
      </c>
      <c r="F84">
        <v>0.70000000000000007</v>
      </c>
    </row>
    <row r="85" spans="1:6" x14ac:dyDescent="0.25">
      <c r="A85" s="7"/>
      <c r="B85" s="7"/>
      <c r="C85" s="7"/>
      <c r="D85" s="7"/>
      <c r="E85">
        <v>21.27</v>
      </c>
      <c r="F85">
        <v>0.70000000000000007</v>
      </c>
    </row>
    <row r="86" spans="1:6" x14ac:dyDescent="0.25">
      <c r="A86" s="7"/>
      <c r="B86" s="7"/>
      <c r="C86" s="7"/>
      <c r="D86" s="7"/>
      <c r="E86">
        <v>21.27</v>
      </c>
      <c r="F86">
        <v>2.63</v>
      </c>
    </row>
    <row r="87" spans="1:6" x14ac:dyDescent="0.25">
      <c r="A87" s="7"/>
      <c r="B87" s="7"/>
      <c r="C87" s="7"/>
      <c r="D87" s="7"/>
      <c r="E87">
        <v>9.52</v>
      </c>
      <c r="F87">
        <v>2.63</v>
      </c>
    </row>
    <row r="88" spans="1:6" x14ac:dyDescent="0.25">
      <c r="A88" s="7"/>
      <c r="B88" s="7"/>
      <c r="C88" s="7"/>
      <c r="D88" s="7"/>
      <c r="E88">
        <v>9.52</v>
      </c>
      <c r="F88">
        <v>1.1200000000000001</v>
      </c>
    </row>
    <row r="89" spans="1:6" x14ac:dyDescent="0.25">
      <c r="A89" s="7"/>
      <c r="B89" s="7"/>
      <c r="C89" s="7"/>
      <c r="D89" s="7"/>
      <c r="E89">
        <v>5.64</v>
      </c>
      <c r="F89">
        <v>1.1200000000000001</v>
      </c>
    </row>
    <row r="90" spans="1:6" x14ac:dyDescent="0.25">
      <c r="A90" s="7"/>
      <c r="B90" s="7"/>
      <c r="C90" s="7"/>
      <c r="D90" s="7"/>
      <c r="E90">
        <v>5.64</v>
      </c>
      <c r="F90">
        <v>0.89</v>
      </c>
    </row>
    <row r="91" spans="1:6" x14ac:dyDescent="0.25">
      <c r="A91" s="7"/>
      <c r="B91" s="7"/>
      <c r="C91" s="7"/>
      <c r="D91" s="7"/>
      <c r="E91">
        <v>1.93</v>
      </c>
      <c r="F91">
        <v>0.89</v>
      </c>
    </row>
    <row r="92" spans="1:6" x14ac:dyDescent="0.25">
      <c r="A92" s="7"/>
      <c r="B92" s="7"/>
      <c r="C92" s="7"/>
      <c r="D92" s="7"/>
      <c r="E92">
        <v>1.93</v>
      </c>
      <c r="F92">
        <v>0.58000000000000007</v>
      </c>
    </row>
    <row r="93" spans="1:6" x14ac:dyDescent="0.25">
      <c r="A93" s="7"/>
      <c r="B93" s="7"/>
      <c r="C93" s="7"/>
      <c r="D93" s="7"/>
      <c r="E93">
        <v>0</v>
      </c>
      <c r="F93">
        <v>0.58000000000000007</v>
      </c>
    </row>
    <row r="94" spans="1:6" x14ac:dyDescent="0.25">
      <c r="A94" s="7"/>
      <c r="B94" s="7"/>
      <c r="C94" s="7"/>
      <c r="D94" s="7"/>
      <c r="E94">
        <v>0</v>
      </c>
      <c r="F94">
        <v>0.85999999999999988</v>
      </c>
    </row>
    <row r="95" spans="1:6" x14ac:dyDescent="0.25">
      <c r="A95" s="7"/>
      <c r="B95" s="7"/>
      <c r="C95" s="7"/>
      <c r="D95" s="7"/>
      <c r="E95" s="14"/>
      <c r="F95" s="14"/>
    </row>
    <row r="96" spans="1:6" x14ac:dyDescent="0.25">
      <c r="A96" s="7"/>
      <c r="B96" s="7"/>
      <c r="C96" s="7"/>
      <c r="D96" s="7"/>
      <c r="E96" s="14"/>
      <c r="F96" s="14"/>
    </row>
    <row r="97" spans="1:6" x14ac:dyDescent="0.25">
      <c r="A97" s="7"/>
      <c r="B97" s="7"/>
      <c r="C97" s="7"/>
      <c r="D97" s="7"/>
      <c r="E97" s="14"/>
      <c r="F97" s="14"/>
    </row>
    <row r="98" spans="1:6" x14ac:dyDescent="0.25">
      <c r="A98" s="7"/>
      <c r="B98" s="7"/>
      <c r="C98" s="7"/>
      <c r="D98" s="7"/>
      <c r="E98" s="14"/>
      <c r="F98" s="14"/>
    </row>
    <row r="99" spans="1:6" x14ac:dyDescent="0.25">
      <c r="A99" s="7"/>
      <c r="B99" s="7"/>
      <c r="C99" s="7"/>
      <c r="D99" s="7"/>
      <c r="E99" s="14"/>
      <c r="F99" s="14"/>
    </row>
    <row r="100" spans="1:6" x14ac:dyDescent="0.25">
      <c r="A100" s="7"/>
      <c r="B100" s="7"/>
      <c r="C100" s="7"/>
      <c r="D100" s="7"/>
      <c r="E100" s="14"/>
      <c r="F100" s="14"/>
    </row>
    <row r="101" spans="1:6" x14ac:dyDescent="0.25">
      <c r="A101" s="7"/>
      <c r="B101" s="7"/>
      <c r="C101" s="7"/>
      <c r="D101" s="7"/>
      <c r="E101" s="7"/>
      <c r="F101" s="14"/>
    </row>
    <row r="102" spans="1:6" x14ac:dyDescent="0.25">
      <c r="A102" s="7"/>
      <c r="B102" s="7"/>
      <c r="C102" s="7"/>
      <c r="D102" s="7"/>
      <c r="E102" s="7"/>
      <c r="F102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="80" zoomScaleNormal="80" workbookViewId="0">
      <selection activeCell="Q1" sqref="Q1:T19"/>
    </sheetView>
  </sheetViews>
  <sheetFormatPr defaultRowHeight="15" x14ac:dyDescent="0.25"/>
  <sheetData>
    <row r="1" spans="1:20" ht="15.75" x14ac:dyDescent="0.25">
      <c r="B1" s="4" t="s">
        <v>0</v>
      </c>
      <c r="C1" s="2" t="s">
        <v>3</v>
      </c>
      <c r="D1" s="5"/>
      <c r="E1" s="2" t="s">
        <v>1</v>
      </c>
      <c r="F1" s="4"/>
      <c r="G1" s="2" t="s">
        <v>7</v>
      </c>
      <c r="H1" s="5"/>
      <c r="I1" s="2" t="s">
        <v>8</v>
      </c>
      <c r="J1" s="7"/>
      <c r="K1" s="5" t="s">
        <v>5</v>
      </c>
      <c r="L1" s="7" t="s">
        <v>18</v>
      </c>
      <c r="M1" s="5" t="s">
        <v>6</v>
      </c>
      <c r="N1" s="1" t="s">
        <v>10</v>
      </c>
      <c r="O1" s="4"/>
      <c r="Q1" s="8" t="s">
        <v>25</v>
      </c>
      <c r="R1" s="7"/>
      <c r="S1" s="7" t="s">
        <v>26</v>
      </c>
      <c r="T1" s="7"/>
    </row>
    <row r="2" spans="1:20" x14ac:dyDescent="0.25">
      <c r="A2">
        <v>1</v>
      </c>
      <c r="B2" s="3">
        <v>450</v>
      </c>
      <c r="C2" s="3">
        <v>46.856999999999999</v>
      </c>
      <c r="D2" s="3">
        <v>0.24199999999999999</v>
      </c>
      <c r="E2" s="3">
        <v>0.16148000000000001</v>
      </c>
      <c r="F2" s="3">
        <v>1.17E-3</v>
      </c>
      <c r="G2" s="3">
        <v>4.0601000000000003</v>
      </c>
      <c r="H2" s="3">
        <v>3.6200000000000003E-2</v>
      </c>
      <c r="I2" s="3">
        <v>307.2</v>
      </c>
      <c r="J2" s="3">
        <v>3.4</v>
      </c>
      <c r="K2" s="3">
        <v>2.1</v>
      </c>
      <c r="L2" s="17">
        <f>K2</f>
        <v>2.1</v>
      </c>
      <c r="M2" s="3">
        <v>3.8</v>
      </c>
      <c r="N2" s="3">
        <v>3.37</v>
      </c>
      <c r="O2" s="3">
        <v>0.82</v>
      </c>
      <c r="Q2" s="9">
        <f>1/C2</f>
        <v>2.1341528480269756E-2</v>
      </c>
      <c r="R2" s="7">
        <f>(D2/C2)*Q2</f>
        <v>1.1022152276554796E-4</v>
      </c>
      <c r="S2" s="15">
        <f>1/I2</f>
        <v>3.2552083333333335E-3</v>
      </c>
      <c r="T2" s="15">
        <f t="shared" ref="T2:T19" si="0">(J2/I2)*S2</f>
        <v>3.6027696397569445E-5</v>
      </c>
    </row>
    <row r="3" spans="1:20" x14ac:dyDescent="0.25">
      <c r="A3">
        <f>A2+1</f>
        <v>2</v>
      </c>
      <c r="B3" s="3">
        <v>500</v>
      </c>
      <c r="C3" s="3">
        <v>9.9260000000000002</v>
      </c>
      <c r="D3" s="3">
        <v>9.2999999999999999E-2</v>
      </c>
      <c r="E3" s="3">
        <v>3.9109999999999999E-2</v>
      </c>
      <c r="F3" s="3">
        <v>7.1000000000000002E-4</v>
      </c>
      <c r="G3" s="3">
        <v>3.9710999999999999</v>
      </c>
      <c r="H3" s="3">
        <v>1.7399999999999999E-2</v>
      </c>
      <c r="I3" s="3">
        <v>326.89999999999998</v>
      </c>
      <c r="J3" s="3">
        <v>10.7</v>
      </c>
      <c r="K3" s="3">
        <v>4.3</v>
      </c>
      <c r="L3" s="17">
        <f>SUM(K2:K3)</f>
        <v>6.4</v>
      </c>
      <c r="M3" s="3">
        <v>9.61</v>
      </c>
      <c r="N3" s="3">
        <v>1.79</v>
      </c>
      <c r="O3" s="3">
        <v>0.43</v>
      </c>
      <c r="Q3" s="9">
        <f t="shared" ref="Q3:Q19" si="1">1/C3</f>
        <v>0.10074551682450131</v>
      </c>
      <c r="R3" s="7">
        <f t="shared" ref="R3:R19" si="2">(D3/C3)*Q3</f>
        <v>9.4391830190193658E-4</v>
      </c>
      <c r="S3" s="15">
        <f t="shared" ref="S3:S19" si="3">1/I3</f>
        <v>3.0590394616090552E-3</v>
      </c>
      <c r="T3" s="15">
        <f t="shared" si="0"/>
        <v>1.0012762997619117E-4</v>
      </c>
    </row>
    <row r="4" spans="1:20" x14ac:dyDescent="0.25">
      <c r="A4">
        <f t="shared" ref="A4:A16" si="4">A3+1</f>
        <v>3</v>
      </c>
      <c r="B4" s="3">
        <v>550</v>
      </c>
      <c r="C4" s="3">
        <v>4.6909999999999998</v>
      </c>
      <c r="D4" s="3">
        <v>0.182</v>
      </c>
      <c r="E4" s="3">
        <v>2.0379999999999999E-2</v>
      </c>
      <c r="F4" s="3">
        <v>1.31E-3</v>
      </c>
      <c r="G4" s="3">
        <v>4.0877999999999997</v>
      </c>
      <c r="H4" s="3">
        <v>4.2200000000000001E-2</v>
      </c>
      <c r="I4" s="3">
        <v>413.1</v>
      </c>
      <c r="J4" s="3">
        <v>56.1</v>
      </c>
      <c r="K4" s="3">
        <v>2.46</v>
      </c>
      <c r="L4" s="17">
        <f>SUM(K2:K4)</f>
        <v>8.86</v>
      </c>
      <c r="M4" s="3">
        <v>28.47</v>
      </c>
      <c r="N4" s="3">
        <v>2.5099999999999998</v>
      </c>
      <c r="O4" s="3">
        <v>0.81</v>
      </c>
      <c r="Q4" s="9">
        <f t="shared" si="1"/>
        <v>0.21317416329140909</v>
      </c>
      <c r="R4" s="7">
        <f t="shared" si="2"/>
        <v>8.2706667488886068E-3</v>
      </c>
      <c r="S4" s="15">
        <f t="shared" si="3"/>
        <v>2.4207213749697408E-3</v>
      </c>
      <c r="T4" s="15">
        <f t="shared" si="0"/>
        <v>3.2873993981070553E-4</v>
      </c>
    </row>
    <row r="5" spans="1:20" x14ac:dyDescent="0.25">
      <c r="A5">
        <f t="shared" si="4"/>
        <v>4</v>
      </c>
      <c r="B5" s="3">
        <v>600</v>
      </c>
      <c r="C5" s="3">
        <v>6.5910000000000002</v>
      </c>
      <c r="D5" s="3">
        <v>3.3000000000000002E-2</v>
      </c>
      <c r="E5" s="3">
        <v>2.8299999999999999E-2</v>
      </c>
      <c r="F5" s="3">
        <v>1.8000000000000001E-4</v>
      </c>
      <c r="G5" s="3">
        <v>4.0960999999999999</v>
      </c>
      <c r="H5" s="3">
        <v>1.4E-2</v>
      </c>
      <c r="I5" s="3">
        <v>341.9</v>
      </c>
      <c r="J5" s="3">
        <v>3.9</v>
      </c>
      <c r="K5" s="3">
        <v>9.3800000000000008</v>
      </c>
      <c r="L5" s="17">
        <f>SUM(K2:K5)</f>
        <v>18.240000000000002</v>
      </c>
      <c r="M5" s="3">
        <v>13.56</v>
      </c>
      <c r="N5" s="3">
        <v>1.69</v>
      </c>
      <c r="O5" s="3">
        <v>0.12</v>
      </c>
      <c r="Q5" s="9">
        <f t="shared" si="1"/>
        <v>0.15172204521316948</v>
      </c>
      <c r="R5" s="7">
        <f t="shared" si="2"/>
        <v>7.5964610712101247E-4</v>
      </c>
      <c r="S5" s="15">
        <f t="shared" si="3"/>
        <v>2.9248318221702253E-3</v>
      </c>
      <c r="T5" s="15">
        <f t="shared" si="0"/>
        <v>3.336310063312044E-5</v>
      </c>
    </row>
    <row r="6" spans="1:20" x14ac:dyDescent="0.25">
      <c r="A6">
        <f t="shared" si="4"/>
        <v>5</v>
      </c>
      <c r="B6" s="3">
        <v>650</v>
      </c>
      <c r="C6" s="3">
        <v>15.95</v>
      </c>
      <c r="D6" s="3">
        <v>0.159</v>
      </c>
      <c r="E6" s="3">
        <v>3.0020000000000002E-2</v>
      </c>
      <c r="F6" s="3">
        <v>1.7000000000000001E-4</v>
      </c>
      <c r="G6" s="3">
        <v>3.6175999999999999</v>
      </c>
      <c r="H6" s="3">
        <v>7.1999999999999998E-3</v>
      </c>
      <c r="I6" s="3">
        <v>724.7</v>
      </c>
      <c r="J6" s="3">
        <v>15.3</v>
      </c>
      <c r="K6" s="3">
        <v>8.77</v>
      </c>
      <c r="L6" s="17">
        <f>SUM(K2:K6)</f>
        <v>27.01</v>
      </c>
      <c r="M6" s="3">
        <v>59.23</v>
      </c>
      <c r="N6" s="3">
        <v>17.46</v>
      </c>
      <c r="O6" s="3">
        <v>0.32</v>
      </c>
      <c r="Q6" s="9">
        <f t="shared" si="1"/>
        <v>6.269592476489029E-2</v>
      </c>
      <c r="R6" s="7">
        <f t="shared" si="2"/>
        <v>6.2499385815784048E-4</v>
      </c>
      <c r="S6" s="15">
        <f t="shared" si="3"/>
        <v>1.3798813302056021E-3</v>
      </c>
      <c r="T6" s="15">
        <f t="shared" si="0"/>
        <v>2.9132309027384728E-5</v>
      </c>
    </row>
    <row r="7" spans="1:20" x14ac:dyDescent="0.25">
      <c r="A7">
        <f t="shared" si="4"/>
        <v>6</v>
      </c>
      <c r="B7" s="3">
        <v>700</v>
      </c>
      <c r="C7" s="3">
        <v>40.039000000000001</v>
      </c>
      <c r="D7" s="3">
        <v>0.35199999999999998</v>
      </c>
      <c r="E7" s="3">
        <v>2.8459999999999999E-2</v>
      </c>
      <c r="F7" s="3">
        <v>2.5000000000000001E-4</v>
      </c>
      <c r="G7" s="3">
        <v>2.0962000000000001</v>
      </c>
      <c r="H7" s="3">
        <v>1.7999999999999999E-2</v>
      </c>
      <c r="I7" s="3">
        <v>1681.2</v>
      </c>
      <c r="J7" s="3">
        <v>32.700000000000003</v>
      </c>
      <c r="K7" s="3">
        <v>7.13</v>
      </c>
      <c r="L7" s="17">
        <f>SUM(K2:K7)</f>
        <v>34.14</v>
      </c>
      <c r="M7" s="3">
        <v>82.42</v>
      </c>
      <c r="N7" s="3">
        <v>57.01</v>
      </c>
      <c r="O7" s="3">
        <v>0.67</v>
      </c>
      <c r="Q7" s="9">
        <f t="shared" si="1"/>
        <v>2.4975648742476084E-2</v>
      </c>
      <c r="R7" s="7">
        <f t="shared" si="2"/>
        <v>2.1957162659785658E-4</v>
      </c>
      <c r="S7" s="15">
        <f t="shared" si="3"/>
        <v>5.9481322864620508E-4</v>
      </c>
      <c r="T7" s="15">
        <f t="shared" si="0"/>
        <v>1.156935080700149E-5</v>
      </c>
    </row>
    <row r="8" spans="1:20" x14ac:dyDescent="0.25">
      <c r="A8">
        <f t="shared" si="4"/>
        <v>7</v>
      </c>
      <c r="B8" s="3">
        <v>750</v>
      </c>
      <c r="C8" s="3">
        <v>60.323</v>
      </c>
      <c r="D8" s="3">
        <v>0.30199999999999999</v>
      </c>
      <c r="E8" s="3">
        <v>2.1190000000000001E-2</v>
      </c>
      <c r="F8" s="3">
        <v>1.7000000000000001E-4</v>
      </c>
      <c r="G8" s="3">
        <v>2.2887</v>
      </c>
      <c r="H8" s="3">
        <v>1.3599999999999999E-2</v>
      </c>
      <c r="I8" s="3">
        <v>3747.4</v>
      </c>
      <c r="J8" s="3">
        <v>61.8</v>
      </c>
      <c r="K8" s="3">
        <v>11.41</v>
      </c>
      <c r="L8" s="17">
        <f>SUM(K2:K8)</f>
        <v>45.55</v>
      </c>
      <c r="M8" s="3">
        <v>92.11</v>
      </c>
      <c r="N8" s="3">
        <v>95.67</v>
      </c>
      <c r="O8" s="3">
        <v>0.69</v>
      </c>
      <c r="Q8" s="9">
        <f t="shared" si="1"/>
        <v>1.6577424862821811E-2</v>
      </c>
      <c r="R8" s="7">
        <f t="shared" si="2"/>
        <v>8.2992926554915821E-5</v>
      </c>
      <c r="S8" s="15">
        <f t="shared" si="3"/>
        <v>2.6685168383412498E-4</v>
      </c>
      <c r="T8" s="15">
        <f t="shared" si="0"/>
        <v>4.400766948003662E-6</v>
      </c>
    </row>
    <row r="9" spans="1:20" x14ac:dyDescent="0.25">
      <c r="A9">
        <f t="shared" si="4"/>
        <v>8</v>
      </c>
      <c r="B9" s="3">
        <v>800</v>
      </c>
      <c r="C9" s="3">
        <v>62.170999999999999</v>
      </c>
      <c r="D9" s="3">
        <v>1.194</v>
      </c>
      <c r="E9" s="3">
        <v>1.6979999999999999E-2</v>
      </c>
      <c r="F9" s="3">
        <v>2.7999999999999998E-4</v>
      </c>
      <c r="G9" s="3">
        <v>2.3468</v>
      </c>
      <c r="H9" s="3">
        <v>8.3199999999999996E-2</v>
      </c>
      <c r="I9" s="3">
        <v>5287.6</v>
      </c>
      <c r="J9" s="3">
        <v>419.3</v>
      </c>
      <c r="K9" s="3">
        <v>5.33</v>
      </c>
      <c r="L9" s="17">
        <f>SUM(K2:K9)</f>
        <v>50.879999999999995</v>
      </c>
      <c r="M9" s="3">
        <v>94.41</v>
      </c>
      <c r="N9" s="3">
        <v>101.13</v>
      </c>
      <c r="O9" s="3">
        <v>2.09</v>
      </c>
      <c r="Q9" s="9">
        <f t="shared" si="1"/>
        <v>1.6084669701307685E-2</v>
      </c>
      <c r="R9" s="7">
        <f t="shared" si="2"/>
        <v>3.0890761968379752E-4</v>
      </c>
      <c r="S9" s="15">
        <f t="shared" si="3"/>
        <v>1.8912171873817989E-4</v>
      </c>
      <c r="T9" s="15">
        <f t="shared" si="0"/>
        <v>1.4997113372214014E-5</v>
      </c>
    </row>
    <row r="10" spans="1:20" x14ac:dyDescent="0.25">
      <c r="A10">
        <f t="shared" si="4"/>
        <v>9</v>
      </c>
      <c r="B10" s="3">
        <v>850</v>
      </c>
      <c r="C10" s="3">
        <v>64.900000000000006</v>
      </c>
      <c r="D10" s="3">
        <v>0.32400000000000001</v>
      </c>
      <c r="E10" s="3">
        <v>1.069E-2</v>
      </c>
      <c r="F10" s="3">
        <v>8.0000000000000007E-5</v>
      </c>
      <c r="G10" s="3">
        <v>1.0680000000000001</v>
      </c>
      <c r="H10" s="3">
        <v>1.37E-2</v>
      </c>
      <c r="I10" s="3">
        <v>7803.8</v>
      </c>
      <c r="J10" s="3">
        <v>100.3</v>
      </c>
      <c r="K10" s="3">
        <v>30.96</v>
      </c>
      <c r="L10" s="17">
        <f>SUM(K2:K10)</f>
        <v>81.84</v>
      </c>
      <c r="M10" s="3">
        <v>96.21</v>
      </c>
      <c r="N10" s="3">
        <v>102.63</v>
      </c>
      <c r="O10" s="3">
        <v>0.71</v>
      </c>
      <c r="Q10" s="9">
        <f t="shared" si="1"/>
        <v>1.5408320493066254E-2</v>
      </c>
      <c r="R10" s="7">
        <f t="shared" si="2"/>
        <v>7.6922894295122744E-5</v>
      </c>
      <c r="S10" s="15">
        <f t="shared" si="3"/>
        <v>1.2814269971039749E-4</v>
      </c>
      <c r="T10" s="15">
        <f t="shared" si="0"/>
        <v>1.6469813143536312E-6</v>
      </c>
    </row>
    <row r="11" spans="1:20" x14ac:dyDescent="0.25">
      <c r="A11">
        <f t="shared" si="4"/>
        <v>10</v>
      </c>
      <c r="B11" s="3">
        <v>900</v>
      </c>
      <c r="C11" s="3">
        <v>64.194000000000003</v>
      </c>
      <c r="D11" s="3">
        <v>0.35299999999999998</v>
      </c>
      <c r="E11" s="3">
        <v>2.1950000000000001E-2</v>
      </c>
      <c r="F11" s="3">
        <v>1.3999999999999999E-4</v>
      </c>
      <c r="G11" s="3">
        <v>3.3988999999999998</v>
      </c>
      <c r="H11" s="3">
        <v>1.17E-2</v>
      </c>
      <c r="I11" s="3">
        <v>4461.8</v>
      </c>
      <c r="J11" s="3">
        <v>63.1</v>
      </c>
      <c r="K11" s="3">
        <v>16.2</v>
      </c>
      <c r="L11" s="17">
        <f>SUM(K2:K11)</f>
        <v>98.04</v>
      </c>
      <c r="M11" s="3">
        <v>93.38</v>
      </c>
      <c r="N11" s="3">
        <v>107.32</v>
      </c>
      <c r="O11" s="3">
        <v>0.8</v>
      </c>
      <c r="Q11" s="9">
        <f t="shared" si="1"/>
        <v>1.5577779854815092E-2</v>
      </c>
      <c r="R11" s="7">
        <f t="shared" si="2"/>
        <v>8.5661530497394255E-5</v>
      </c>
      <c r="S11" s="15">
        <f t="shared" si="3"/>
        <v>2.2412479268456675E-4</v>
      </c>
      <c r="T11" s="15">
        <f t="shared" si="0"/>
        <v>3.169634322111292E-6</v>
      </c>
    </row>
    <row r="12" spans="1:20" ht="24" customHeight="1" x14ac:dyDescent="0.25">
      <c r="A12">
        <f t="shared" si="4"/>
        <v>11</v>
      </c>
      <c r="B12" s="3">
        <v>1000</v>
      </c>
      <c r="C12" s="3">
        <v>100.17700000000001</v>
      </c>
      <c r="D12" s="3">
        <v>2.0880000000000001</v>
      </c>
      <c r="E12" s="3">
        <v>0.19170999999999999</v>
      </c>
      <c r="F12" s="3">
        <v>4.4600000000000004E-3</v>
      </c>
      <c r="G12" s="3">
        <v>17.424600000000002</v>
      </c>
      <c r="H12" s="3">
        <v>0.27179999999999999</v>
      </c>
      <c r="I12" s="3">
        <v>655.1</v>
      </c>
      <c r="J12" s="3">
        <v>35.799999999999997</v>
      </c>
      <c r="K12" s="3">
        <v>0.76</v>
      </c>
      <c r="L12" s="17">
        <f>SUM(K2:K12)</f>
        <v>98.800000000000011</v>
      </c>
      <c r="M12" s="3">
        <v>54.89</v>
      </c>
      <c r="N12" s="3">
        <v>210.4</v>
      </c>
      <c r="O12" s="3">
        <v>13.2</v>
      </c>
      <c r="Q12" s="9">
        <f t="shared" si="1"/>
        <v>9.9823312736456466E-3</v>
      </c>
      <c r="R12" s="7">
        <f t="shared" si="2"/>
        <v>2.0806280582740661E-4</v>
      </c>
      <c r="S12" s="15">
        <f t="shared" si="3"/>
        <v>1.5264845061822622E-3</v>
      </c>
      <c r="T12" s="15">
        <f t="shared" si="0"/>
        <v>8.341954712459927E-5</v>
      </c>
    </row>
    <row r="13" spans="1:20" x14ac:dyDescent="0.25">
      <c r="A13">
        <f t="shared" si="4"/>
        <v>12</v>
      </c>
      <c r="B13" s="3">
        <v>1050</v>
      </c>
      <c r="C13" s="3">
        <v>69.691999999999993</v>
      </c>
      <c r="D13" s="3">
        <v>0.34899999999999998</v>
      </c>
      <c r="E13" s="3">
        <v>5.663E-2</v>
      </c>
      <c r="F13" s="3">
        <v>2.47E-3</v>
      </c>
      <c r="G13" s="3">
        <v>16.5794</v>
      </c>
      <c r="H13" s="3">
        <v>0.1132</v>
      </c>
      <c r="I13" s="3">
        <v>3534.9</v>
      </c>
      <c r="J13" s="3">
        <v>450.5</v>
      </c>
      <c r="K13" s="3">
        <v>0.39</v>
      </c>
      <c r="L13" s="17">
        <f>SUM(K2:K13)</f>
        <v>99.190000000000012</v>
      </c>
      <c r="M13" s="3">
        <v>91.64</v>
      </c>
      <c r="N13" s="3">
        <v>226.84</v>
      </c>
      <c r="O13" s="3">
        <v>3.61</v>
      </c>
      <c r="Q13" s="9">
        <f t="shared" si="1"/>
        <v>1.4348849222292374E-2</v>
      </c>
      <c r="R13" s="7">
        <f t="shared" si="2"/>
        <v>7.1855426427424075E-5</v>
      </c>
      <c r="S13" s="15">
        <f t="shared" si="3"/>
        <v>2.8289343404339583E-4</v>
      </c>
      <c r="T13" s="15">
        <f t="shared" si="0"/>
        <v>3.6052927108701753E-5</v>
      </c>
    </row>
    <row r="14" spans="1:20" x14ac:dyDescent="0.25">
      <c r="A14">
        <f t="shared" si="4"/>
        <v>13</v>
      </c>
      <c r="B14" s="3">
        <v>1100</v>
      </c>
      <c r="C14" s="3">
        <v>104.473</v>
      </c>
      <c r="D14" s="3">
        <v>2.375</v>
      </c>
      <c r="E14" s="3">
        <v>0.25496000000000002</v>
      </c>
      <c r="F14" s="3">
        <v>4.4299999999999999E-3</v>
      </c>
      <c r="G14" s="3">
        <v>25.299900000000001</v>
      </c>
      <c r="H14" s="3">
        <v>0.37180000000000002</v>
      </c>
      <c r="I14" s="3">
        <v>526</v>
      </c>
      <c r="J14" s="3">
        <v>24.3</v>
      </c>
      <c r="K14" s="3">
        <v>0.31</v>
      </c>
      <c r="L14" s="17">
        <f>SUM(K2:K14)</f>
        <v>99.500000000000014</v>
      </c>
      <c r="M14" s="3">
        <v>43.82</v>
      </c>
      <c r="N14" s="3">
        <v>494.6</v>
      </c>
      <c r="O14" s="3">
        <v>121.3</v>
      </c>
      <c r="Q14" s="9">
        <f t="shared" si="1"/>
        <v>9.5718511002842836E-3</v>
      </c>
      <c r="R14" s="7">
        <f t="shared" si="2"/>
        <v>2.1759829202928194E-4</v>
      </c>
      <c r="S14" s="15">
        <f t="shared" si="3"/>
        <v>1.9011406844106464E-3</v>
      </c>
      <c r="T14" s="15">
        <f t="shared" si="0"/>
        <v>8.7828362416689554E-5</v>
      </c>
    </row>
    <row r="15" spans="1:20" ht="24" customHeight="1" x14ac:dyDescent="0.25">
      <c r="A15">
        <f t="shared" si="4"/>
        <v>14</v>
      </c>
      <c r="B15" s="3">
        <v>1200</v>
      </c>
      <c r="C15" s="3">
        <v>88.009</v>
      </c>
      <c r="D15" s="3">
        <v>0.44</v>
      </c>
      <c r="E15" s="3">
        <v>0.21535000000000001</v>
      </c>
      <c r="F15" s="3">
        <v>3.31E-3</v>
      </c>
      <c r="G15" s="3">
        <v>19.924700000000001</v>
      </c>
      <c r="H15" s="3">
        <v>0.106</v>
      </c>
      <c r="I15" s="3">
        <v>514.70000000000005</v>
      </c>
      <c r="J15" s="3">
        <v>11.4</v>
      </c>
      <c r="K15" s="3">
        <v>0.28999999999999998</v>
      </c>
      <c r="L15" s="17">
        <f>SUM(K2:K15)</f>
        <v>99.79000000000002</v>
      </c>
      <c r="M15" s="3">
        <v>42.59</v>
      </c>
      <c r="N15" s="3">
        <v>183.79</v>
      </c>
      <c r="O15" s="3">
        <v>7.74</v>
      </c>
      <c r="Q15" s="9">
        <f t="shared" si="1"/>
        <v>1.1362474292401913E-2</v>
      </c>
      <c r="R15" s="7">
        <f t="shared" si="2"/>
        <v>5.6806561700017524E-5</v>
      </c>
      <c r="S15" s="15">
        <f t="shared" si="3"/>
        <v>1.9428793471925393E-3</v>
      </c>
      <c r="T15" s="15">
        <f t="shared" si="0"/>
        <v>4.3032493798319302E-5</v>
      </c>
    </row>
    <row r="16" spans="1:20" x14ac:dyDescent="0.25">
      <c r="A16">
        <f t="shared" si="4"/>
        <v>15</v>
      </c>
      <c r="B16" s="3">
        <v>1350</v>
      </c>
      <c r="C16" s="3">
        <v>252.09</v>
      </c>
      <c r="D16" s="3">
        <v>5.0490000000000004</v>
      </c>
      <c r="E16" s="3">
        <v>0.71936999999999995</v>
      </c>
      <c r="F16" s="3">
        <v>1.4590000000000001E-2</v>
      </c>
      <c r="G16" s="3">
        <v>23.2544</v>
      </c>
      <c r="H16" s="3">
        <v>0.3846</v>
      </c>
      <c r="I16" s="3">
        <v>377.6</v>
      </c>
      <c r="J16" s="3">
        <v>17.3</v>
      </c>
      <c r="K16" s="3">
        <v>0.22</v>
      </c>
      <c r="L16" s="17">
        <f>SUM(K2:K16)</f>
        <v>100.01000000000002</v>
      </c>
      <c r="M16" s="3">
        <v>21.74</v>
      </c>
      <c r="N16" s="3">
        <v>396.7</v>
      </c>
      <c r="O16" s="3">
        <v>147</v>
      </c>
      <c r="Q16" s="9">
        <f t="shared" si="1"/>
        <v>3.966837240668015E-3</v>
      </c>
      <c r="R16" s="7">
        <f t="shared" si="2"/>
        <v>7.945004255675675E-5</v>
      </c>
      <c r="S16" s="15">
        <f t="shared" si="3"/>
        <v>2.6483050847457626E-3</v>
      </c>
      <c r="T16" s="15">
        <f t="shared" si="0"/>
        <v>1.213338929187015E-4</v>
      </c>
    </row>
    <row r="17" spans="1:20" x14ac:dyDescent="0.25">
      <c r="C17" s="3"/>
      <c r="D17" s="3"/>
      <c r="E17" s="3"/>
      <c r="F17" s="3"/>
      <c r="G17" s="3"/>
      <c r="H17" s="3"/>
      <c r="I17" s="3"/>
      <c r="K17" s="3"/>
      <c r="L17" s="17"/>
      <c r="M17" s="3"/>
      <c r="N17" s="3"/>
      <c r="O17" s="3"/>
      <c r="Q17" s="9"/>
      <c r="R17" s="7"/>
      <c r="S17" s="15"/>
      <c r="T17" s="15"/>
    </row>
    <row r="18" spans="1:20" x14ac:dyDescent="0.25">
      <c r="B18" s="3"/>
      <c r="C18" s="3"/>
      <c r="D18" s="3"/>
      <c r="E18" s="3"/>
      <c r="F18" s="3"/>
      <c r="G18" s="3"/>
      <c r="H18" s="3"/>
      <c r="I18" s="3"/>
      <c r="K18" s="3"/>
      <c r="L18" s="17"/>
      <c r="M18" s="3"/>
      <c r="N18" s="3"/>
      <c r="O18" s="3"/>
      <c r="Q18" s="9"/>
      <c r="R18" s="7"/>
      <c r="S18" s="15"/>
      <c r="T18" s="15"/>
    </row>
    <row r="19" spans="1:20" x14ac:dyDescent="0.25">
      <c r="B19" s="3" t="s">
        <v>9</v>
      </c>
      <c r="C19" s="3">
        <v>51.829000000000001</v>
      </c>
      <c r="D19" s="3">
        <v>0.152</v>
      </c>
      <c r="E19" s="3">
        <v>4.0039999999999999E-2</v>
      </c>
      <c r="F19" s="3">
        <v>2.0000000000000001E-4</v>
      </c>
      <c r="G19" s="3">
        <v>3.7366000000000001</v>
      </c>
      <c r="H19" s="3">
        <v>1.18E-2</v>
      </c>
      <c r="I19" s="3">
        <v>1633.1</v>
      </c>
      <c r="J19" s="3">
        <v>13.7</v>
      </c>
      <c r="K19" s="3">
        <v>100</v>
      </c>
      <c r="L19" s="17"/>
      <c r="M19" s="3">
        <v>81.91</v>
      </c>
      <c r="N19" s="3">
        <v>77.650000000000006</v>
      </c>
      <c r="O19" s="3">
        <v>0.47</v>
      </c>
      <c r="Q19" s="9">
        <f t="shared" si="1"/>
        <v>1.9294217523008354E-2</v>
      </c>
      <c r="R19" s="7">
        <f t="shared" si="2"/>
        <v>5.6584558133424717E-5</v>
      </c>
      <c r="S19" s="15">
        <f t="shared" si="3"/>
        <v>6.1233237401261411E-4</v>
      </c>
      <c r="T19" s="15">
        <f t="shared" si="0"/>
        <v>5.1368278268157576E-6</v>
      </c>
    </row>
    <row r="20" spans="1:20" x14ac:dyDescent="0.25">
      <c r="C20" s="3"/>
      <c r="E20" s="3"/>
      <c r="G20" s="3"/>
      <c r="I20" s="3"/>
      <c r="K20" s="3"/>
      <c r="L20" s="3"/>
      <c r="M20" s="3"/>
      <c r="N20" s="3"/>
    </row>
    <row r="21" spans="1:20" x14ac:dyDescent="0.25">
      <c r="A21" s="7" t="s">
        <v>18</v>
      </c>
      <c r="B21" s="7" t="s">
        <v>4</v>
      </c>
      <c r="C21" s="7" t="s">
        <v>2</v>
      </c>
      <c r="D21" s="7"/>
      <c r="E21" s="7" t="s">
        <v>18</v>
      </c>
      <c r="F21" s="7" t="s">
        <v>4</v>
      </c>
    </row>
    <row r="22" spans="1:20" x14ac:dyDescent="0.25">
      <c r="A22" s="12">
        <v>2.1</v>
      </c>
      <c r="B22" s="12">
        <v>3.37</v>
      </c>
      <c r="C22" s="12">
        <v>0.82</v>
      </c>
      <c r="D22" s="7"/>
      <c r="E22" s="6">
        <f>0</f>
        <v>0</v>
      </c>
      <c r="F22" s="14">
        <f>B22+C22</f>
        <v>4.1900000000000004</v>
      </c>
    </row>
    <row r="23" spans="1:20" x14ac:dyDescent="0.25">
      <c r="A23" s="13">
        <v>6.4</v>
      </c>
      <c r="B23" s="13">
        <v>1.79</v>
      </c>
      <c r="C23" s="13">
        <v>0.43</v>
      </c>
      <c r="D23" s="7"/>
      <c r="E23" s="14">
        <f>A22</f>
        <v>2.1</v>
      </c>
      <c r="F23" s="14">
        <f>B22+C22</f>
        <v>4.1900000000000004</v>
      </c>
    </row>
    <row r="24" spans="1:20" x14ac:dyDescent="0.25">
      <c r="A24" s="13">
        <v>8.86</v>
      </c>
      <c r="B24" s="13">
        <v>2.5099999999999998</v>
      </c>
      <c r="C24" s="13">
        <v>0.81</v>
      </c>
      <c r="D24" s="7"/>
      <c r="E24" s="14">
        <f>A22</f>
        <v>2.1</v>
      </c>
      <c r="F24" s="14">
        <f>B23+C23</f>
        <v>2.2200000000000002</v>
      </c>
    </row>
    <row r="25" spans="1:20" x14ac:dyDescent="0.25">
      <c r="A25" s="13">
        <v>18.240000000000002</v>
      </c>
      <c r="B25" s="12">
        <v>1.69</v>
      </c>
      <c r="C25" s="12">
        <v>0.12</v>
      </c>
      <c r="D25" s="6"/>
      <c r="E25" s="14">
        <f>A23</f>
        <v>6.4</v>
      </c>
      <c r="F25" s="14">
        <f>B23+C23</f>
        <v>2.2200000000000002</v>
      </c>
    </row>
    <row r="26" spans="1:20" x14ac:dyDescent="0.25">
      <c r="A26" s="13">
        <v>27.01</v>
      </c>
      <c r="B26" s="13">
        <v>17.46</v>
      </c>
      <c r="C26" s="13">
        <v>0.32</v>
      </c>
      <c r="D26" s="7"/>
      <c r="E26" s="14">
        <f>A23</f>
        <v>6.4</v>
      </c>
      <c r="F26" s="14">
        <f>B24+C24</f>
        <v>3.32</v>
      </c>
    </row>
    <row r="27" spans="1:20" x14ac:dyDescent="0.25">
      <c r="A27" s="13">
        <v>34.14</v>
      </c>
      <c r="B27" s="13">
        <v>57.01</v>
      </c>
      <c r="C27" s="13">
        <v>0.67</v>
      </c>
      <c r="D27" s="7"/>
      <c r="E27" s="14">
        <f>A24</f>
        <v>8.86</v>
      </c>
      <c r="F27" s="14">
        <f>B24+C24</f>
        <v>3.32</v>
      </c>
    </row>
    <row r="28" spans="1:20" x14ac:dyDescent="0.25">
      <c r="A28" s="13">
        <v>45.55</v>
      </c>
      <c r="B28" s="13">
        <v>95.67</v>
      </c>
      <c r="C28" s="13">
        <v>0.69</v>
      </c>
      <c r="D28" s="7"/>
      <c r="E28" s="14">
        <f>A24</f>
        <v>8.86</v>
      </c>
      <c r="F28" s="14">
        <f>B25+C25</f>
        <v>1.81</v>
      </c>
    </row>
    <row r="29" spans="1:20" x14ac:dyDescent="0.25">
      <c r="A29" s="13">
        <v>50.879999999999995</v>
      </c>
      <c r="B29" s="13">
        <v>101.13</v>
      </c>
      <c r="C29" s="13">
        <v>2.09</v>
      </c>
      <c r="D29" s="7"/>
      <c r="E29" s="14">
        <f>A25</f>
        <v>18.240000000000002</v>
      </c>
      <c r="F29" s="14">
        <f>B25+C25</f>
        <v>1.81</v>
      </c>
    </row>
    <row r="30" spans="1:20" x14ac:dyDescent="0.25">
      <c r="A30" s="13">
        <v>81.84</v>
      </c>
      <c r="B30" s="13">
        <v>102.63</v>
      </c>
      <c r="C30" s="13">
        <v>0.71</v>
      </c>
      <c r="D30" s="7"/>
      <c r="E30" s="14">
        <f>A25</f>
        <v>18.240000000000002</v>
      </c>
      <c r="F30" s="14">
        <f>B26+C26</f>
        <v>17.78</v>
      </c>
    </row>
    <row r="31" spans="1:20" x14ac:dyDescent="0.25">
      <c r="A31" s="13">
        <v>98.04</v>
      </c>
      <c r="B31" s="13">
        <v>107.32</v>
      </c>
      <c r="C31" s="13">
        <v>0.8</v>
      </c>
      <c r="D31" s="7"/>
      <c r="E31" s="14">
        <f>A26</f>
        <v>27.01</v>
      </c>
      <c r="F31" s="14">
        <f>B26+C26</f>
        <v>17.78</v>
      </c>
    </row>
    <row r="32" spans="1:20" x14ac:dyDescent="0.25">
      <c r="A32" s="13">
        <v>98.800000000000011</v>
      </c>
      <c r="B32" s="13">
        <v>210.4</v>
      </c>
      <c r="C32" s="13">
        <v>13.2</v>
      </c>
      <c r="D32" s="7"/>
      <c r="E32" s="14">
        <f>A26</f>
        <v>27.01</v>
      </c>
      <c r="F32" s="14">
        <f>B27+C27</f>
        <v>57.68</v>
      </c>
    </row>
    <row r="33" spans="1:6" x14ac:dyDescent="0.25">
      <c r="A33" s="13">
        <v>99.190000000000012</v>
      </c>
      <c r="B33" s="13">
        <v>226.84</v>
      </c>
      <c r="C33" s="13">
        <v>3.61</v>
      </c>
      <c r="D33" s="7"/>
      <c r="E33" s="14">
        <f>A27</f>
        <v>34.14</v>
      </c>
      <c r="F33" s="14">
        <f>B27+C27</f>
        <v>57.68</v>
      </c>
    </row>
    <row r="34" spans="1:6" x14ac:dyDescent="0.25">
      <c r="A34" s="13">
        <v>99.500000000000014</v>
      </c>
      <c r="B34" s="13">
        <v>494.6</v>
      </c>
      <c r="C34" s="13">
        <v>121.3</v>
      </c>
      <c r="D34" s="7"/>
      <c r="E34" s="14">
        <f>A27</f>
        <v>34.14</v>
      </c>
      <c r="F34" s="14">
        <f>B28+C28</f>
        <v>96.36</v>
      </c>
    </row>
    <row r="35" spans="1:6" x14ac:dyDescent="0.25">
      <c r="A35" s="13">
        <v>99.79000000000002</v>
      </c>
      <c r="B35" s="13">
        <v>183.79</v>
      </c>
      <c r="C35" s="13">
        <v>7.74</v>
      </c>
      <c r="D35" s="7"/>
      <c r="E35" s="14">
        <f>A28</f>
        <v>45.55</v>
      </c>
      <c r="F35" s="14">
        <f>B28+C28</f>
        <v>96.36</v>
      </c>
    </row>
    <row r="36" spans="1:6" x14ac:dyDescent="0.25">
      <c r="A36" s="13">
        <v>100.01000000000002</v>
      </c>
      <c r="B36" s="13">
        <v>396.7</v>
      </c>
      <c r="C36" s="13">
        <v>147</v>
      </c>
      <c r="D36" s="7"/>
      <c r="E36" s="14">
        <f>A28</f>
        <v>45.55</v>
      </c>
      <c r="F36" s="14">
        <f>B29+C29</f>
        <v>103.22</v>
      </c>
    </row>
    <row r="37" spans="1:6" x14ac:dyDescent="0.25">
      <c r="A37" s="13"/>
      <c r="B37" s="13"/>
      <c r="C37" s="13"/>
      <c r="D37" s="7"/>
      <c r="E37" s="14">
        <f>A29</f>
        <v>50.879999999999995</v>
      </c>
      <c r="F37" s="14">
        <f>B29+C29</f>
        <v>103.22</v>
      </c>
    </row>
    <row r="38" spans="1:6" x14ac:dyDescent="0.25">
      <c r="A38" s="13"/>
      <c r="B38" s="13"/>
      <c r="C38" s="13"/>
      <c r="D38" s="7"/>
      <c r="E38" s="14">
        <f>A29</f>
        <v>50.879999999999995</v>
      </c>
      <c r="F38" s="14">
        <f>B30+C30</f>
        <v>103.33999999999999</v>
      </c>
    </row>
    <row r="39" spans="1:6" x14ac:dyDescent="0.25">
      <c r="A39" s="13"/>
      <c r="B39" s="13"/>
      <c r="C39" s="13"/>
      <c r="D39" s="7"/>
      <c r="E39" s="14">
        <f>A30</f>
        <v>81.84</v>
      </c>
      <c r="F39" s="14">
        <f>B30+C30</f>
        <v>103.33999999999999</v>
      </c>
    </row>
    <row r="40" spans="1:6" x14ac:dyDescent="0.25">
      <c r="A40" s="13"/>
      <c r="B40" s="13"/>
      <c r="C40" s="13"/>
      <c r="D40" s="7"/>
      <c r="E40" s="14">
        <f>A30</f>
        <v>81.84</v>
      </c>
      <c r="F40" s="14">
        <f>B31+C31</f>
        <v>108.11999999999999</v>
      </c>
    </row>
    <row r="41" spans="1:6" x14ac:dyDescent="0.25">
      <c r="A41" s="13"/>
      <c r="B41" s="13"/>
      <c r="C41" s="13"/>
      <c r="D41" s="7"/>
      <c r="E41" s="14">
        <f>A31</f>
        <v>98.04</v>
      </c>
      <c r="F41" s="14">
        <f>B31+C31</f>
        <v>108.11999999999999</v>
      </c>
    </row>
    <row r="42" spans="1:6" x14ac:dyDescent="0.25">
      <c r="A42" s="13"/>
      <c r="B42" s="13"/>
      <c r="C42" s="13"/>
      <c r="D42" s="7"/>
      <c r="E42" s="14">
        <f>A31</f>
        <v>98.04</v>
      </c>
      <c r="F42" s="14">
        <f>B32+C32</f>
        <v>223.6</v>
      </c>
    </row>
    <row r="43" spans="1:6" x14ac:dyDescent="0.25">
      <c r="A43" s="13">
        <v>100</v>
      </c>
      <c r="B43" s="13">
        <v>53.75</v>
      </c>
      <c r="C43" s="13">
        <v>1.42</v>
      </c>
      <c r="D43" s="7"/>
      <c r="E43" s="14">
        <f>A32</f>
        <v>98.800000000000011</v>
      </c>
      <c r="F43" s="14">
        <f>B32+C32</f>
        <v>223.6</v>
      </c>
    </row>
    <row r="44" spans="1:6" x14ac:dyDescent="0.25">
      <c r="A44" s="7"/>
      <c r="B44" s="7"/>
      <c r="C44" s="7"/>
      <c r="D44" s="7"/>
      <c r="E44" s="14">
        <f>A32</f>
        <v>98.800000000000011</v>
      </c>
      <c r="F44" s="14">
        <f>B33+C33</f>
        <v>230.45000000000002</v>
      </c>
    </row>
    <row r="45" spans="1:6" x14ac:dyDescent="0.25">
      <c r="A45" s="7"/>
      <c r="B45" s="7"/>
      <c r="C45" s="7"/>
      <c r="D45" s="7"/>
      <c r="E45" s="14">
        <f>A33</f>
        <v>99.190000000000012</v>
      </c>
      <c r="F45" s="14">
        <f>C33+B33</f>
        <v>230.45000000000002</v>
      </c>
    </row>
    <row r="46" spans="1:6" x14ac:dyDescent="0.25">
      <c r="A46" s="7"/>
      <c r="B46" s="7"/>
      <c r="C46" s="7"/>
      <c r="D46" s="7"/>
      <c r="E46" s="14">
        <f>A33</f>
        <v>99.190000000000012</v>
      </c>
      <c r="F46" s="14">
        <f>B34+C34</f>
        <v>615.9</v>
      </c>
    </row>
    <row r="47" spans="1:6" x14ac:dyDescent="0.25">
      <c r="A47" s="7"/>
      <c r="B47" s="7"/>
      <c r="C47" s="7"/>
      <c r="D47" s="7"/>
      <c r="E47" s="14">
        <f>A34</f>
        <v>99.500000000000014</v>
      </c>
      <c r="F47" s="14">
        <f>B34+C34</f>
        <v>615.9</v>
      </c>
    </row>
    <row r="48" spans="1:6" x14ac:dyDescent="0.25">
      <c r="A48" s="7"/>
      <c r="B48" s="7"/>
      <c r="C48" s="7"/>
      <c r="D48" s="7"/>
      <c r="E48" s="14">
        <f>A34</f>
        <v>99.500000000000014</v>
      </c>
      <c r="F48" s="14">
        <f>B35+C35</f>
        <v>191.53</v>
      </c>
    </row>
    <row r="49" spans="1:6" x14ac:dyDescent="0.25">
      <c r="A49" s="7"/>
      <c r="B49" s="7"/>
      <c r="C49" s="7"/>
      <c r="D49" s="7"/>
      <c r="E49" s="14">
        <f>A35</f>
        <v>99.79000000000002</v>
      </c>
      <c r="F49" s="14">
        <f>B35+C35</f>
        <v>191.53</v>
      </c>
    </row>
    <row r="50" spans="1:6" x14ac:dyDescent="0.25">
      <c r="A50" s="7"/>
      <c r="B50" s="7"/>
      <c r="C50" s="7"/>
      <c r="D50" s="7"/>
      <c r="E50" s="14">
        <f>A35</f>
        <v>99.79000000000002</v>
      </c>
      <c r="F50" s="14">
        <f>B36+C36</f>
        <v>543.70000000000005</v>
      </c>
    </row>
    <row r="51" spans="1:6" x14ac:dyDescent="0.25">
      <c r="A51" s="7"/>
      <c r="B51" s="7"/>
      <c r="C51" s="7"/>
      <c r="D51" s="7"/>
      <c r="E51" s="14">
        <f>A36</f>
        <v>100.01000000000002</v>
      </c>
      <c r="F51" s="14">
        <f>B36+C36</f>
        <v>543.70000000000005</v>
      </c>
    </row>
    <row r="52" spans="1:6" x14ac:dyDescent="0.25">
      <c r="A52" s="7"/>
      <c r="B52" s="7"/>
      <c r="C52" s="7"/>
      <c r="D52" s="7"/>
      <c r="E52">
        <v>100.01000000000002</v>
      </c>
      <c r="F52">
        <v>249.7</v>
      </c>
    </row>
    <row r="53" spans="1:6" x14ac:dyDescent="0.25">
      <c r="A53" s="7"/>
      <c r="B53" s="7"/>
      <c r="C53" s="7"/>
      <c r="D53" s="7"/>
      <c r="E53">
        <v>99.79000000000002</v>
      </c>
      <c r="F53">
        <v>249.7</v>
      </c>
    </row>
    <row r="54" spans="1:6" x14ac:dyDescent="0.25">
      <c r="A54" s="7"/>
      <c r="B54" s="7"/>
      <c r="C54" s="7"/>
      <c r="D54" s="7"/>
      <c r="E54">
        <v>99.79000000000002</v>
      </c>
      <c r="F54">
        <v>176.04999999999998</v>
      </c>
    </row>
    <row r="55" spans="1:6" x14ac:dyDescent="0.25">
      <c r="A55" s="7"/>
      <c r="B55" s="7"/>
      <c r="C55" s="7"/>
      <c r="D55" s="7"/>
      <c r="E55">
        <v>99.500000000000014</v>
      </c>
      <c r="F55">
        <v>176.04999999999998</v>
      </c>
    </row>
    <row r="56" spans="1:6" x14ac:dyDescent="0.25">
      <c r="A56" s="7"/>
      <c r="B56" s="7"/>
      <c r="C56" s="7"/>
      <c r="D56" s="7"/>
      <c r="E56">
        <v>99.500000000000014</v>
      </c>
      <c r="F56">
        <v>373.3</v>
      </c>
    </row>
    <row r="57" spans="1:6" x14ac:dyDescent="0.25">
      <c r="A57" s="7"/>
      <c r="B57" s="7"/>
      <c r="C57" s="7"/>
      <c r="D57" s="7"/>
      <c r="E57">
        <v>99.190000000000012</v>
      </c>
      <c r="F57">
        <v>373.3</v>
      </c>
    </row>
    <row r="58" spans="1:6" x14ac:dyDescent="0.25">
      <c r="A58" s="7"/>
      <c r="B58" s="7"/>
      <c r="C58" s="7"/>
      <c r="D58" s="7"/>
      <c r="E58">
        <v>99.190000000000012</v>
      </c>
      <c r="F58">
        <v>223.23</v>
      </c>
    </row>
    <row r="59" spans="1:6" x14ac:dyDescent="0.25">
      <c r="A59" s="7"/>
      <c r="B59" s="7"/>
      <c r="C59" s="7"/>
      <c r="D59" s="7"/>
      <c r="E59">
        <v>98.800000000000011</v>
      </c>
      <c r="F59">
        <v>223.23</v>
      </c>
    </row>
    <row r="60" spans="1:6" x14ac:dyDescent="0.25">
      <c r="A60" s="7"/>
      <c r="B60" s="7"/>
      <c r="C60" s="7"/>
      <c r="D60" s="7"/>
      <c r="E60">
        <v>98.800000000000011</v>
      </c>
      <c r="F60">
        <v>197.20000000000002</v>
      </c>
    </row>
    <row r="61" spans="1:6" x14ac:dyDescent="0.25">
      <c r="A61" s="7"/>
      <c r="B61" s="7"/>
      <c r="C61" s="7"/>
      <c r="D61" s="7"/>
      <c r="E61">
        <v>98.04</v>
      </c>
      <c r="F61">
        <v>197.20000000000002</v>
      </c>
    </row>
    <row r="62" spans="1:6" x14ac:dyDescent="0.25">
      <c r="A62" s="7"/>
      <c r="B62" s="7"/>
      <c r="C62" s="7"/>
      <c r="D62" s="7"/>
      <c r="E62">
        <v>98.04</v>
      </c>
      <c r="F62">
        <v>106.52</v>
      </c>
    </row>
    <row r="63" spans="1:6" x14ac:dyDescent="0.25">
      <c r="A63" s="7"/>
      <c r="B63" s="7"/>
      <c r="C63" s="7"/>
      <c r="D63" s="7"/>
      <c r="E63">
        <v>81.84</v>
      </c>
      <c r="F63">
        <v>106.52</v>
      </c>
    </row>
    <row r="64" spans="1:6" x14ac:dyDescent="0.25">
      <c r="A64" s="7"/>
      <c r="B64" s="7"/>
      <c r="C64" s="7"/>
      <c r="D64" s="7"/>
      <c r="E64">
        <v>81.84</v>
      </c>
      <c r="F64">
        <v>101.92</v>
      </c>
    </row>
    <row r="65" spans="1:6" x14ac:dyDescent="0.25">
      <c r="A65" s="7"/>
      <c r="B65" s="7"/>
      <c r="C65" s="7"/>
      <c r="D65" s="7"/>
      <c r="E65">
        <v>50.879999999999995</v>
      </c>
      <c r="F65">
        <v>101.92</v>
      </c>
    </row>
    <row r="66" spans="1:6" x14ac:dyDescent="0.25">
      <c r="A66" s="7"/>
      <c r="B66" s="7"/>
      <c r="C66" s="7"/>
      <c r="D66" s="7"/>
      <c r="E66">
        <v>50.879999999999995</v>
      </c>
      <c r="F66">
        <v>99.039999999999992</v>
      </c>
    </row>
    <row r="67" spans="1:6" x14ac:dyDescent="0.25">
      <c r="A67" s="7"/>
      <c r="B67" s="7"/>
      <c r="C67" s="7"/>
      <c r="D67" s="7"/>
      <c r="E67">
        <v>45.55</v>
      </c>
      <c r="F67">
        <v>99.039999999999992</v>
      </c>
    </row>
    <row r="68" spans="1:6" x14ac:dyDescent="0.25">
      <c r="A68" s="7"/>
      <c r="B68" s="7"/>
      <c r="C68" s="7"/>
      <c r="D68" s="7"/>
      <c r="E68">
        <v>45.55</v>
      </c>
      <c r="F68">
        <v>94.98</v>
      </c>
    </row>
    <row r="69" spans="1:6" x14ac:dyDescent="0.25">
      <c r="A69" s="7"/>
      <c r="B69" s="7"/>
      <c r="C69" s="7"/>
      <c r="D69" s="7"/>
      <c r="E69">
        <v>34.14</v>
      </c>
      <c r="F69">
        <v>94.98</v>
      </c>
    </row>
    <row r="70" spans="1:6" x14ac:dyDescent="0.25">
      <c r="A70" s="7"/>
      <c r="B70" s="7"/>
      <c r="C70" s="7"/>
      <c r="D70" s="7"/>
      <c r="E70">
        <v>34.14</v>
      </c>
      <c r="F70">
        <v>56.339999999999996</v>
      </c>
    </row>
    <row r="71" spans="1:6" x14ac:dyDescent="0.25">
      <c r="A71" s="7"/>
      <c r="B71" s="7"/>
      <c r="C71" s="7"/>
      <c r="D71" s="7"/>
      <c r="E71">
        <v>27.01</v>
      </c>
      <c r="F71">
        <v>56.339999999999996</v>
      </c>
    </row>
    <row r="72" spans="1:6" x14ac:dyDescent="0.25">
      <c r="A72" s="7"/>
      <c r="B72" s="7"/>
      <c r="C72" s="7"/>
      <c r="D72" s="7"/>
      <c r="E72">
        <v>27.01</v>
      </c>
      <c r="F72">
        <v>17.14</v>
      </c>
    </row>
    <row r="73" spans="1:6" x14ac:dyDescent="0.25">
      <c r="A73" s="7"/>
      <c r="B73" s="7"/>
      <c r="C73" s="7"/>
      <c r="D73" s="7"/>
      <c r="E73">
        <v>8.86</v>
      </c>
      <c r="F73">
        <v>17.14</v>
      </c>
    </row>
    <row r="74" spans="1:6" x14ac:dyDescent="0.25">
      <c r="A74" s="7"/>
      <c r="B74" s="7"/>
      <c r="C74" s="7"/>
      <c r="D74" s="7"/>
      <c r="E74">
        <v>8.86</v>
      </c>
      <c r="F74">
        <v>1.5699999999999998</v>
      </c>
    </row>
    <row r="75" spans="1:6" x14ac:dyDescent="0.25">
      <c r="A75" s="7"/>
      <c r="B75" s="7"/>
      <c r="C75" s="7"/>
      <c r="D75" s="7"/>
      <c r="E75">
        <v>6.4</v>
      </c>
      <c r="F75">
        <v>1.5699999999999998</v>
      </c>
    </row>
    <row r="76" spans="1:6" x14ac:dyDescent="0.25">
      <c r="A76" s="7"/>
      <c r="B76" s="7"/>
      <c r="C76" s="7"/>
      <c r="D76" s="7"/>
      <c r="E76">
        <v>6.4</v>
      </c>
      <c r="F76">
        <v>1.6999999999999997</v>
      </c>
    </row>
    <row r="77" spans="1:6" x14ac:dyDescent="0.25">
      <c r="A77" s="7"/>
      <c r="B77" s="7"/>
      <c r="C77" s="7"/>
      <c r="D77" s="7"/>
      <c r="E77">
        <v>2.1</v>
      </c>
      <c r="F77">
        <v>1.6999999999999997</v>
      </c>
    </row>
    <row r="78" spans="1:6" x14ac:dyDescent="0.25">
      <c r="A78" s="7"/>
      <c r="B78" s="7"/>
      <c r="C78" s="7"/>
      <c r="D78" s="7"/>
      <c r="E78">
        <v>2.1</v>
      </c>
      <c r="F78">
        <v>1.36</v>
      </c>
    </row>
    <row r="79" spans="1:6" x14ac:dyDescent="0.25">
      <c r="A79" s="7"/>
      <c r="B79" s="7"/>
      <c r="C79" s="7"/>
      <c r="D79" s="7"/>
      <c r="E79">
        <v>0</v>
      </c>
      <c r="F79">
        <v>1.36</v>
      </c>
    </row>
    <row r="80" spans="1:6" x14ac:dyDescent="0.25">
      <c r="A80" s="7"/>
      <c r="B80" s="7"/>
      <c r="C80" s="7"/>
      <c r="D80" s="7"/>
      <c r="E80">
        <v>0</v>
      </c>
      <c r="F80">
        <v>2.5500000000000003</v>
      </c>
    </row>
    <row r="81" spans="1:6" x14ac:dyDescent="0.25">
      <c r="A81" s="7"/>
      <c r="B81" s="7"/>
      <c r="C81" s="7"/>
      <c r="D81" s="7"/>
      <c r="E81" s="14"/>
      <c r="F81" s="14"/>
    </row>
    <row r="82" spans="1:6" x14ac:dyDescent="0.25">
      <c r="A82" s="7"/>
      <c r="B82" s="7"/>
      <c r="C82" s="7"/>
      <c r="D82" s="7"/>
      <c r="E82" s="14"/>
      <c r="F82" s="14"/>
    </row>
    <row r="83" spans="1:6" x14ac:dyDescent="0.25">
      <c r="A83" s="7"/>
      <c r="B83" s="7"/>
      <c r="C83" s="7"/>
      <c r="D83" s="7"/>
      <c r="E83" s="14"/>
      <c r="F83" s="14"/>
    </row>
    <row r="84" spans="1:6" x14ac:dyDescent="0.25">
      <c r="A84" s="7"/>
      <c r="B84" s="7"/>
      <c r="C84" s="7"/>
      <c r="D84" s="7"/>
      <c r="E84" s="14"/>
      <c r="F84" s="14"/>
    </row>
    <row r="85" spans="1:6" x14ac:dyDescent="0.25">
      <c r="A85" s="7"/>
      <c r="B85" s="7"/>
      <c r="C85" s="7"/>
      <c r="D85" s="7"/>
      <c r="E85" s="14"/>
      <c r="F85" s="14"/>
    </row>
    <row r="86" spans="1:6" x14ac:dyDescent="0.25">
      <c r="A86" s="7"/>
      <c r="B86" s="7"/>
      <c r="C86" s="7"/>
      <c r="D86" s="7"/>
      <c r="E86" s="14"/>
      <c r="F86" s="14"/>
    </row>
    <row r="87" spans="1:6" x14ac:dyDescent="0.25">
      <c r="A87" s="7"/>
      <c r="B87" s="7"/>
      <c r="C87" s="7"/>
      <c r="D87" s="7"/>
      <c r="E87" s="14"/>
      <c r="F87" s="14"/>
    </row>
    <row r="88" spans="1:6" x14ac:dyDescent="0.25">
      <c r="A88" s="7"/>
      <c r="B88" s="7"/>
      <c r="C88" s="7"/>
      <c r="D88" s="7"/>
      <c r="E88" s="14"/>
      <c r="F88" s="14"/>
    </row>
    <row r="89" spans="1:6" x14ac:dyDescent="0.25">
      <c r="A89" s="7"/>
      <c r="B89" s="7"/>
      <c r="C89" s="7"/>
      <c r="D89" s="7"/>
      <c r="E89" s="14"/>
      <c r="F89" s="14"/>
    </row>
    <row r="90" spans="1:6" x14ac:dyDescent="0.25">
      <c r="A90" s="7"/>
      <c r="B90" s="7"/>
      <c r="C90" s="7"/>
      <c r="D90" s="7"/>
      <c r="E90" s="14"/>
      <c r="F90" s="14"/>
    </row>
    <row r="91" spans="1:6" x14ac:dyDescent="0.25">
      <c r="A91" s="7"/>
      <c r="B91" s="7"/>
      <c r="C91" s="7"/>
      <c r="D91" s="7"/>
      <c r="E91" s="14"/>
      <c r="F91" s="14"/>
    </row>
    <row r="92" spans="1:6" x14ac:dyDescent="0.25">
      <c r="A92" s="7"/>
      <c r="B92" s="7"/>
      <c r="C92" s="7"/>
      <c r="D92" s="7"/>
      <c r="E92" s="14"/>
      <c r="F92" s="14"/>
    </row>
    <row r="93" spans="1:6" x14ac:dyDescent="0.25">
      <c r="A93" s="7"/>
      <c r="B93" s="7"/>
      <c r="C93" s="7"/>
      <c r="D93" s="7"/>
      <c r="E93" s="14"/>
      <c r="F93" s="14"/>
    </row>
    <row r="94" spans="1:6" x14ac:dyDescent="0.25">
      <c r="A94" s="7"/>
      <c r="B94" s="7"/>
      <c r="C94" s="7"/>
      <c r="D94" s="7"/>
      <c r="E94" s="14"/>
      <c r="F94" s="14"/>
    </row>
    <row r="95" spans="1:6" x14ac:dyDescent="0.25">
      <c r="A95" s="7"/>
      <c r="B95" s="7"/>
      <c r="C95" s="7"/>
      <c r="D95" s="7"/>
      <c r="E95" s="14"/>
      <c r="F95" s="14"/>
    </row>
    <row r="96" spans="1:6" x14ac:dyDescent="0.25">
      <c r="A96" s="7"/>
      <c r="B96" s="7"/>
      <c r="C96" s="7"/>
      <c r="D96" s="7"/>
      <c r="E96" s="14"/>
      <c r="F96" s="14"/>
    </row>
    <row r="97" spans="1:6" x14ac:dyDescent="0.25">
      <c r="A97" s="7"/>
      <c r="B97" s="7"/>
      <c r="C97" s="7"/>
      <c r="D97" s="7"/>
      <c r="E97" s="14"/>
      <c r="F97" s="14"/>
    </row>
    <row r="98" spans="1:6" x14ac:dyDescent="0.25">
      <c r="A98" s="7"/>
      <c r="B98" s="7"/>
      <c r="C98" s="7"/>
      <c r="D98" s="7"/>
      <c r="E98" s="14"/>
      <c r="F98" s="14"/>
    </row>
    <row r="99" spans="1:6" x14ac:dyDescent="0.25">
      <c r="A99" s="7"/>
      <c r="B99" s="7"/>
      <c r="C99" s="7"/>
      <c r="D99" s="7"/>
      <c r="E99" s="7"/>
      <c r="F99" s="14"/>
    </row>
    <row r="100" spans="1:6" x14ac:dyDescent="0.25">
      <c r="A100" s="7"/>
      <c r="B100" s="7"/>
      <c r="C100" s="7"/>
      <c r="D100" s="7"/>
      <c r="E100" s="7"/>
      <c r="F100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opLeftCell="A20" workbookViewId="0">
      <selection activeCell="E84" sqref="E22:F84"/>
    </sheetView>
  </sheetViews>
  <sheetFormatPr defaultRowHeight="15" x14ac:dyDescent="0.25"/>
  <sheetData>
    <row r="1" spans="1:35" ht="15.75" x14ac:dyDescent="0.25">
      <c r="B1" s="4" t="s">
        <v>0</v>
      </c>
      <c r="C1" s="2" t="s">
        <v>3</v>
      </c>
      <c r="D1" s="5"/>
      <c r="E1" s="2" t="s">
        <v>1</v>
      </c>
      <c r="F1" s="5"/>
      <c r="G1" s="2" t="s">
        <v>7</v>
      </c>
      <c r="H1" s="5"/>
      <c r="I1" s="2" t="s">
        <v>8</v>
      </c>
      <c r="K1" s="5" t="s">
        <v>5</v>
      </c>
      <c r="L1" s="7" t="s">
        <v>18</v>
      </c>
      <c r="M1" s="5" t="s">
        <v>6</v>
      </c>
      <c r="N1" s="1" t="s">
        <v>10</v>
      </c>
      <c r="O1" s="4"/>
      <c r="Q1" s="8" t="s">
        <v>25</v>
      </c>
      <c r="R1" s="7"/>
      <c r="S1" s="7" t="s">
        <v>26</v>
      </c>
      <c r="T1" s="7"/>
      <c r="AD1" s="4"/>
      <c r="AF1" s="8" t="s">
        <v>25</v>
      </c>
      <c r="AG1" s="7"/>
      <c r="AH1" s="7" t="s">
        <v>26</v>
      </c>
      <c r="AI1" s="7"/>
    </row>
    <row r="2" spans="1:35" x14ac:dyDescent="0.25">
      <c r="A2">
        <v>1</v>
      </c>
      <c r="B2" s="3">
        <v>450</v>
      </c>
      <c r="C2" s="3">
        <v>78.122</v>
      </c>
      <c r="D2" s="3">
        <v>1.4370000000000001</v>
      </c>
      <c r="E2" s="3">
        <v>0.25713999999999998</v>
      </c>
      <c r="F2" s="3">
        <v>4.4200000000000003E-3</v>
      </c>
      <c r="G2" s="3">
        <v>4.4055</v>
      </c>
      <c r="H2" s="3">
        <v>2.2800000000000001E-2</v>
      </c>
      <c r="I2" s="3">
        <v>315.7</v>
      </c>
      <c r="J2" s="3">
        <v>10.7</v>
      </c>
      <c r="K2" s="3">
        <v>3.98</v>
      </c>
      <c r="L2" s="17">
        <f>K2</f>
        <v>3.98</v>
      </c>
      <c r="M2" s="3">
        <v>6.41</v>
      </c>
      <c r="N2" s="3">
        <v>9.68</v>
      </c>
      <c r="O2" s="3">
        <v>3.75</v>
      </c>
      <c r="Q2" s="9">
        <f>1/C2</f>
        <v>1.2800491538875093E-2</v>
      </c>
      <c r="R2" s="7">
        <f>(D2/C2)*Q2</f>
        <v>2.3545616268610007E-4</v>
      </c>
      <c r="S2" s="15">
        <f>1/I2</f>
        <v>3.1675641431738993E-3</v>
      </c>
      <c r="T2" s="15">
        <f t="shared" ref="T2:T16" si="0">(J2/I2)*S2</f>
        <v>1.0735804983199469E-4</v>
      </c>
    </row>
    <row r="3" spans="1:35" x14ac:dyDescent="0.25">
      <c r="A3">
        <f>A2+1</f>
        <v>2</v>
      </c>
      <c r="B3" s="3">
        <v>500</v>
      </c>
      <c r="C3" s="3">
        <v>14.981</v>
      </c>
      <c r="D3" s="3">
        <v>0.224</v>
      </c>
      <c r="E3" s="3">
        <v>5.4440000000000002E-2</v>
      </c>
      <c r="F3" s="3">
        <v>7.6000000000000004E-4</v>
      </c>
      <c r="G3" s="3">
        <v>4.3047000000000004</v>
      </c>
      <c r="H3" s="3">
        <v>3.1699999999999999E-2</v>
      </c>
      <c r="I3" s="3">
        <v>333.3</v>
      </c>
      <c r="J3" s="3">
        <v>11.9</v>
      </c>
      <c r="K3" s="3">
        <v>3.31</v>
      </c>
      <c r="L3" s="17">
        <f>SUM(K2:K3)</f>
        <v>7.29</v>
      </c>
      <c r="M3" s="3">
        <v>11.33</v>
      </c>
      <c r="N3" s="3">
        <v>3.27</v>
      </c>
      <c r="O3" s="3">
        <v>0.61</v>
      </c>
      <c r="Q3" s="9">
        <f t="shared" ref="Q3:Q16" si="1">1/C3</f>
        <v>6.675121820973233E-2</v>
      </c>
      <c r="R3" s="7">
        <f t="shared" ref="R3:R16" si="2">(D3/C3)*Q3</f>
        <v>9.9808242967625938E-4</v>
      </c>
      <c r="S3" s="15">
        <f t="shared" ref="S3:S16" si="3">1/I3</f>
        <v>3.0003000300030001E-3</v>
      </c>
      <c r="T3" s="15">
        <f t="shared" si="0"/>
        <v>1.0712142321342845E-4</v>
      </c>
    </row>
    <row r="4" spans="1:35" x14ac:dyDescent="0.25">
      <c r="A4">
        <f t="shared" ref="A4:A17" si="4">A3+1</f>
        <v>3</v>
      </c>
      <c r="B4" s="3">
        <v>550</v>
      </c>
      <c r="C4" s="3">
        <v>6.6420000000000003</v>
      </c>
      <c r="D4" s="3">
        <v>0.11600000000000001</v>
      </c>
      <c r="E4" s="3">
        <v>2.8000000000000001E-2</v>
      </c>
      <c r="F4" s="3">
        <v>3.8999999999999999E-4</v>
      </c>
      <c r="G4" s="3">
        <v>4.3418000000000001</v>
      </c>
      <c r="H4" s="3">
        <v>2.0199999999999999E-2</v>
      </c>
      <c r="I4" s="3">
        <v>360.5</v>
      </c>
      <c r="J4" s="3">
        <v>17.3</v>
      </c>
      <c r="K4" s="3">
        <v>10.52</v>
      </c>
      <c r="L4" s="17">
        <f>SUM(K2:K4)</f>
        <v>17.809999999999999</v>
      </c>
      <c r="M4" s="3">
        <v>18.04</v>
      </c>
      <c r="N4" s="3">
        <v>2.2999999999999998</v>
      </c>
      <c r="O4" s="3">
        <v>0.32</v>
      </c>
      <c r="Q4" s="9">
        <f t="shared" si="1"/>
        <v>0.15055706112616682</v>
      </c>
      <c r="R4" s="7">
        <f t="shared" si="2"/>
        <v>2.6294217239740065E-3</v>
      </c>
      <c r="S4" s="15">
        <f t="shared" si="3"/>
        <v>2.7739251040221915E-3</v>
      </c>
      <c r="T4" s="15">
        <f t="shared" si="0"/>
        <v>1.3311762635113429E-4</v>
      </c>
    </row>
    <row r="5" spans="1:35" x14ac:dyDescent="0.25">
      <c r="A5">
        <f t="shared" si="4"/>
        <v>4</v>
      </c>
      <c r="B5" s="3">
        <v>600</v>
      </c>
      <c r="C5" s="3">
        <v>4.9269999999999996</v>
      </c>
      <c r="D5" s="3">
        <v>0.29799999999999999</v>
      </c>
      <c r="E5" s="3">
        <v>4.0219999999999999E-2</v>
      </c>
      <c r="F5" s="3">
        <v>9.3000000000000005E-4</v>
      </c>
      <c r="G5" s="3">
        <v>11.8316</v>
      </c>
      <c r="H5" s="3">
        <v>2.3699999999999999E-2</v>
      </c>
      <c r="I5" s="3">
        <v>353.5</v>
      </c>
      <c r="J5" s="3">
        <v>266.5</v>
      </c>
      <c r="K5" s="3">
        <v>5.52</v>
      </c>
      <c r="L5" s="17">
        <f>SUM(K2:K5)</f>
        <v>23.33</v>
      </c>
      <c r="M5" s="3">
        <v>16.420000000000002</v>
      </c>
      <c r="N5" s="3">
        <v>2.23</v>
      </c>
      <c r="O5" s="3">
        <v>1.1200000000000001</v>
      </c>
      <c r="Q5" s="9">
        <f t="shared" si="1"/>
        <v>0.2029632636492795</v>
      </c>
      <c r="R5" s="7">
        <f t="shared" si="2"/>
        <v>1.2275837744567749E-2</v>
      </c>
      <c r="S5" s="15">
        <f t="shared" si="3"/>
        <v>2.828854314002829E-3</v>
      </c>
      <c r="T5" s="15">
        <f t="shared" si="0"/>
        <v>2.132644058505669E-3</v>
      </c>
    </row>
    <row r="6" spans="1:35" x14ac:dyDescent="0.25">
      <c r="A6">
        <f t="shared" si="4"/>
        <v>5</v>
      </c>
      <c r="B6" s="3">
        <v>650</v>
      </c>
      <c r="C6" s="3">
        <v>4.8579999999999997</v>
      </c>
      <c r="D6" s="3">
        <v>0.30399999999999999</v>
      </c>
      <c r="E6" s="3">
        <v>3.8530000000000002E-2</v>
      </c>
      <c r="F6" s="3">
        <v>1.6800000000000001E-3</v>
      </c>
      <c r="G6" s="3">
        <v>13.8118</v>
      </c>
      <c r="H6" s="3">
        <v>7.8100000000000003E-2</v>
      </c>
      <c r="I6" s="3">
        <v>622.9</v>
      </c>
      <c r="J6" s="3">
        <v>738.4</v>
      </c>
      <c r="K6" s="3">
        <v>4.68</v>
      </c>
      <c r="L6" s="17">
        <f>SUM(K2:K6)</f>
        <v>28.009999999999998</v>
      </c>
      <c r="M6" s="3">
        <v>52.56</v>
      </c>
      <c r="N6" s="3">
        <v>7.94</v>
      </c>
      <c r="O6" s="3">
        <v>1.83</v>
      </c>
      <c r="Q6" s="9">
        <f t="shared" si="1"/>
        <v>0.20584602717167561</v>
      </c>
      <c r="R6" s="7">
        <f t="shared" si="2"/>
        <v>1.2881266418318113E-2</v>
      </c>
      <c r="S6" s="15">
        <f t="shared" si="3"/>
        <v>1.6053941242575053E-3</v>
      </c>
      <c r="T6" s="15">
        <f t="shared" si="0"/>
        <v>1.9030711532376657E-3</v>
      </c>
    </row>
    <row r="7" spans="1:35" x14ac:dyDescent="0.25">
      <c r="A7">
        <f t="shared" si="4"/>
        <v>6</v>
      </c>
      <c r="B7" s="3">
        <v>700</v>
      </c>
      <c r="C7" s="3">
        <v>11.964</v>
      </c>
      <c r="D7" s="3">
        <v>0.65200000000000002</v>
      </c>
      <c r="E7" s="3">
        <v>5.1929999999999997E-2</v>
      </c>
      <c r="F7" s="3">
        <v>1.6000000000000001E-3</v>
      </c>
      <c r="G7" s="3">
        <v>9.4490999999999996</v>
      </c>
      <c r="H7" s="3">
        <v>2.69E-2</v>
      </c>
      <c r="I7" s="3">
        <v>386.5</v>
      </c>
      <c r="J7" s="3">
        <v>208.8</v>
      </c>
      <c r="K7" s="3">
        <v>5.68</v>
      </c>
      <c r="L7" s="17">
        <f>SUM(K2:K7)</f>
        <v>33.69</v>
      </c>
      <c r="M7" s="3">
        <v>23.54</v>
      </c>
      <c r="N7" s="3">
        <v>6.83</v>
      </c>
      <c r="O7" s="3">
        <v>1.96</v>
      </c>
      <c r="Q7" s="9">
        <f t="shared" si="1"/>
        <v>8.3584085590103635E-2</v>
      </c>
      <c r="R7" s="7">
        <f t="shared" si="2"/>
        <v>4.5550671852848182E-3</v>
      </c>
      <c r="S7" s="15">
        <f t="shared" si="3"/>
        <v>2.5873221216041399E-3</v>
      </c>
      <c r="T7" s="15">
        <f t="shared" si="0"/>
        <v>1.3977564268847205E-3</v>
      </c>
    </row>
    <row r="8" spans="1:35" x14ac:dyDescent="0.25">
      <c r="A8">
        <f t="shared" si="4"/>
        <v>7</v>
      </c>
      <c r="B8" s="3">
        <v>750</v>
      </c>
      <c r="C8" s="3">
        <v>13.628</v>
      </c>
      <c r="D8" s="3">
        <v>0.72</v>
      </c>
      <c r="E8" s="3">
        <v>5.1929999999999997E-2</v>
      </c>
      <c r="F8" s="3">
        <v>1.64E-3</v>
      </c>
      <c r="G8" s="3">
        <v>5.1585000000000001</v>
      </c>
      <c r="H8" s="3">
        <v>1.03E-2</v>
      </c>
      <c r="I8" s="3">
        <v>336.2</v>
      </c>
      <c r="J8" s="3">
        <v>133.5</v>
      </c>
      <c r="K8" s="3">
        <v>8.16</v>
      </c>
      <c r="L8" s="17">
        <f>SUM(K2:K8)</f>
        <v>41.849999999999994</v>
      </c>
      <c r="M8" s="3">
        <v>12.11</v>
      </c>
      <c r="N8" s="3">
        <v>3.29</v>
      </c>
      <c r="O8" s="3">
        <v>1.73</v>
      </c>
      <c r="Q8" s="9">
        <f t="shared" si="1"/>
        <v>7.3378338714411503E-2</v>
      </c>
      <c r="R8" s="7">
        <f t="shared" si="2"/>
        <v>3.8767540265905692E-3</v>
      </c>
      <c r="S8" s="15">
        <f t="shared" si="3"/>
        <v>2.9744199881023203E-3</v>
      </c>
      <c r="T8" s="15">
        <f t="shared" si="0"/>
        <v>1.1810977644606179E-3</v>
      </c>
    </row>
    <row r="9" spans="1:35" x14ac:dyDescent="0.25">
      <c r="A9">
        <f t="shared" si="4"/>
        <v>8</v>
      </c>
      <c r="B9" s="3">
        <v>800</v>
      </c>
      <c r="C9" s="3">
        <v>16.62</v>
      </c>
      <c r="D9" s="3">
        <v>0.32700000000000001</v>
      </c>
      <c r="E9" s="3">
        <v>4.8710000000000003E-2</v>
      </c>
      <c r="F9" s="3">
        <v>2.7E-4</v>
      </c>
      <c r="G9" s="3">
        <v>6.2356999999999996</v>
      </c>
      <c r="H9" s="3">
        <v>2.8899999999999999E-2</v>
      </c>
      <c r="I9" s="3">
        <v>476.4</v>
      </c>
      <c r="J9" s="3">
        <v>15.8</v>
      </c>
      <c r="K9" s="3">
        <v>10.99</v>
      </c>
      <c r="L9" s="17">
        <f>SUM(K2:K9)</f>
        <v>52.839999999999996</v>
      </c>
      <c r="M9" s="3">
        <v>37.979999999999997</v>
      </c>
      <c r="N9" s="3">
        <v>13.14</v>
      </c>
      <c r="O9" s="3" t="s">
        <v>27</v>
      </c>
      <c r="Q9" s="9">
        <f t="shared" si="1"/>
        <v>6.0168471720818288E-2</v>
      </c>
      <c r="R9" s="7">
        <f t="shared" si="2"/>
        <v>1.1838201114745836E-3</v>
      </c>
      <c r="S9" s="15">
        <f t="shared" si="3"/>
        <v>2.0990764063811922E-3</v>
      </c>
      <c r="T9" s="15">
        <f t="shared" si="0"/>
        <v>6.9616723805253654E-5</v>
      </c>
    </row>
    <row r="10" spans="1:35" x14ac:dyDescent="0.25">
      <c r="A10">
        <f t="shared" si="4"/>
        <v>9</v>
      </c>
      <c r="B10" s="3">
        <v>850</v>
      </c>
      <c r="C10" s="3">
        <v>40.082000000000001</v>
      </c>
      <c r="D10" s="3">
        <v>0.55000000000000004</v>
      </c>
      <c r="E10" s="3">
        <v>6.7830000000000001E-2</v>
      </c>
      <c r="F10" s="3">
        <v>8.3000000000000001E-4</v>
      </c>
      <c r="G10" s="3">
        <v>7.8589000000000002</v>
      </c>
      <c r="H10" s="3">
        <v>4.7300000000000002E-2</v>
      </c>
      <c r="I10" s="3">
        <v>795.9</v>
      </c>
      <c r="J10" s="3">
        <v>25.7</v>
      </c>
      <c r="K10" s="3">
        <v>3.78</v>
      </c>
      <c r="L10" s="17">
        <f>SUM(K2:K10)</f>
        <v>56.62</v>
      </c>
      <c r="M10" s="3">
        <v>62.87</v>
      </c>
      <c r="N10" s="3">
        <v>55.88</v>
      </c>
      <c r="O10" s="3">
        <v>1.36</v>
      </c>
      <c r="Q10" s="9">
        <f t="shared" si="1"/>
        <v>2.4948854847562495E-2</v>
      </c>
      <c r="R10" s="7">
        <f t="shared" si="2"/>
        <v>3.4234494701260848E-4</v>
      </c>
      <c r="S10" s="15">
        <f t="shared" si="3"/>
        <v>1.2564392511622063E-3</v>
      </c>
      <c r="T10" s="15">
        <f t="shared" si="0"/>
        <v>4.0571037510828877E-5</v>
      </c>
    </row>
    <row r="11" spans="1:35" ht="33" customHeight="1" x14ac:dyDescent="0.25">
      <c r="A11">
        <f t="shared" si="4"/>
        <v>10</v>
      </c>
      <c r="B11" s="3">
        <v>900</v>
      </c>
      <c r="C11" s="3">
        <v>38.676000000000002</v>
      </c>
      <c r="D11" s="3">
        <v>0.95299999999999996</v>
      </c>
      <c r="E11" s="3">
        <v>5.7549999999999997E-2</v>
      </c>
      <c r="F11" s="3">
        <v>1.0399999999999999E-3</v>
      </c>
      <c r="G11" s="3">
        <v>6.2515999999999998</v>
      </c>
      <c r="H11" s="3">
        <v>3.6600000000000001E-2</v>
      </c>
      <c r="I11" s="3">
        <v>885.9</v>
      </c>
      <c r="J11" s="3">
        <v>59.9</v>
      </c>
      <c r="K11" s="3">
        <v>5.17</v>
      </c>
      <c r="L11" s="17">
        <f>SUM(K2:K11)</f>
        <v>61.79</v>
      </c>
      <c r="M11" s="3">
        <v>66.64</v>
      </c>
      <c r="N11" s="3">
        <v>53.18</v>
      </c>
      <c r="O11" s="3">
        <v>2.06</v>
      </c>
      <c r="Q11" s="9">
        <f t="shared" si="1"/>
        <v>2.5855827903609473E-2</v>
      </c>
      <c r="R11" s="7">
        <f t="shared" si="2"/>
        <v>6.3710321626175989E-4</v>
      </c>
      <c r="S11" s="15">
        <f t="shared" si="3"/>
        <v>1.1287955751213457E-3</v>
      </c>
      <c r="T11" s="15">
        <f t="shared" si="0"/>
        <v>7.6323349079770414E-5</v>
      </c>
    </row>
    <row r="12" spans="1:35" x14ac:dyDescent="0.25">
      <c r="A12">
        <f t="shared" si="4"/>
        <v>11</v>
      </c>
      <c r="B12" s="3">
        <v>950</v>
      </c>
      <c r="C12" s="3">
        <v>66.344999999999999</v>
      </c>
      <c r="D12" s="3">
        <v>0.877</v>
      </c>
      <c r="E12" s="3">
        <v>7.9899999999999999E-2</v>
      </c>
      <c r="F12" s="3">
        <v>7.6999999999999996E-4</v>
      </c>
      <c r="G12" s="3">
        <v>3.7633000000000001</v>
      </c>
      <c r="H12" s="3">
        <v>2.64E-2</v>
      </c>
      <c r="I12" s="3">
        <v>927.2</v>
      </c>
      <c r="J12" s="3">
        <v>25.9</v>
      </c>
      <c r="K12" s="3">
        <v>12.93</v>
      </c>
      <c r="L12" s="17">
        <f>SUM(K2:K12)</f>
        <v>74.72</v>
      </c>
      <c r="M12" s="3">
        <v>68.13</v>
      </c>
      <c r="N12" s="3">
        <v>83.42</v>
      </c>
      <c r="O12" s="3">
        <v>1.69</v>
      </c>
      <c r="Q12" s="9">
        <f t="shared" si="1"/>
        <v>1.5072725902479463E-2</v>
      </c>
      <c r="R12" s="7">
        <f t="shared" si="2"/>
        <v>1.9924305699712847E-4</v>
      </c>
      <c r="S12" s="15">
        <f t="shared" si="3"/>
        <v>1.0785159620362382E-3</v>
      </c>
      <c r="T12" s="15">
        <f t="shared" si="0"/>
        <v>3.012679402150406E-5</v>
      </c>
    </row>
    <row r="13" spans="1:35" x14ac:dyDescent="0.25">
      <c r="A13">
        <f t="shared" si="4"/>
        <v>12</v>
      </c>
      <c r="B13" s="3">
        <v>1000</v>
      </c>
      <c r="C13" s="3">
        <v>61.718000000000004</v>
      </c>
      <c r="D13" s="3">
        <v>0.753</v>
      </c>
      <c r="E13" s="3">
        <v>6.2990000000000004E-2</v>
      </c>
      <c r="F13" s="3">
        <v>4.4999999999999999E-4</v>
      </c>
      <c r="G13" s="3">
        <v>5.9912000000000001</v>
      </c>
      <c r="H13" s="3">
        <v>1.43E-2</v>
      </c>
      <c r="I13" s="3">
        <v>1242.5</v>
      </c>
      <c r="J13" s="3">
        <v>31.7</v>
      </c>
      <c r="K13" s="3">
        <v>6.23</v>
      </c>
      <c r="L13" s="17">
        <f>SUM(K2:K13)</f>
        <v>80.95</v>
      </c>
      <c r="M13" s="3">
        <v>76.22</v>
      </c>
      <c r="N13" s="3">
        <v>94.87</v>
      </c>
      <c r="O13" s="3">
        <v>1.57</v>
      </c>
      <c r="Q13" s="9">
        <f t="shared" si="1"/>
        <v>1.6202728539486049E-2</v>
      </c>
      <c r="R13" s="7">
        <f t="shared" si="2"/>
        <v>1.9768389432957962E-4</v>
      </c>
      <c r="S13" s="15">
        <f t="shared" si="3"/>
        <v>8.0482897384305833E-4</v>
      </c>
      <c r="T13" s="15">
        <f t="shared" si="0"/>
        <v>2.0533664765251467E-5</v>
      </c>
    </row>
    <row r="14" spans="1:35" x14ac:dyDescent="0.25">
      <c r="A14">
        <f t="shared" si="4"/>
        <v>13</v>
      </c>
      <c r="B14" s="3">
        <v>1050</v>
      </c>
      <c r="C14" s="3">
        <v>69.641000000000005</v>
      </c>
      <c r="D14" s="3">
        <v>0.90300000000000002</v>
      </c>
      <c r="E14" s="3">
        <v>0.10753</v>
      </c>
      <c r="F14" s="3">
        <v>1.2099999999999999E-3</v>
      </c>
      <c r="G14" s="3">
        <v>9.6014999999999997</v>
      </c>
      <c r="H14" s="3">
        <v>4.9500000000000002E-2</v>
      </c>
      <c r="I14" s="3">
        <v>808.1</v>
      </c>
      <c r="J14" s="3">
        <v>24.2</v>
      </c>
      <c r="K14" s="3">
        <v>3.29</v>
      </c>
      <c r="L14" s="17">
        <f>SUM(K2:K14)</f>
        <v>84.240000000000009</v>
      </c>
      <c r="M14" s="3">
        <v>63.43</v>
      </c>
      <c r="N14" s="3">
        <v>105.28</v>
      </c>
      <c r="O14" s="3">
        <v>2.35</v>
      </c>
      <c r="Q14" s="9">
        <f t="shared" si="1"/>
        <v>1.4359357275168362E-2</v>
      </c>
      <c r="R14" s="7">
        <f t="shared" si="2"/>
        <v>1.8619060064440531E-4</v>
      </c>
      <c r="S14" s="15">
        <f t="shared" si="3"/>
        <v>1.2374706100730108E-3</v>
      </c>
      <c r="T14" s="15">
        <f t="shared" si="0"/>
        <v>3.7058270961226157E-5</v>
      </c>
    </row>
    <row r="15" spans="1:35" x14ac:dyDescent="0.25">
      <c r="A15">
        <f t="shared" si="4"/>
        <v>14</v>
      </c>
      <c r="B15" s="3">
        <v>1100</v>
      </c>
      <c r="C15" s="3">
        <v>61.829000000000001</v>
      </c>
      <c r="D15" s="3">
        <v>1.0509999999999999</v>
      </c>
      <c r="E15" s="3">
        <v>9.1770000000000004E-2</v>
      </c>
      <c r="F15" s="3">
        <v>1.9400000000000001E-3</v>
      </c>
      <c r="G15" s="3">
        <v>11.343299999999999</v>
      </c>
      <c r="H15" s="3">
        <v>6.4100000000000004E-2</v>
      </c>
      <c r="I15" s="3">
        <v>929.3</v>
      </c>
      <c r="J15" s="3">
        <v>45.4</v>
      </c>
      <c r="K15" s="3">
        <v>1.24</v>
      </c>
      <c r="L15" s="17">
        <f>SUM(K2:K15)</f>
        <v>85.48</v>
      </c>
      <c r="M15" s="3">
        <v>68.2</v>
      </c>
      <c r="N15" s="3">
        <v>110.19</v>
      </c>
      <c r="O15" s="3">
        <v>3.14</v>
      </c>
      <c r="Q15" s="9">
        <f t="shared" si="1"/>
        <v>1.6173640201200084E-2</v>
      </c>
      <c r="R15" s="7">
        <f t="shared" si="2"/>
        <v>2.7492755586312713E-4</v>
      </c>
      <c r="S15" s="15">
        <f t="shared" si="3"/>
        <v>1.0760787689658884E-3</v>
      </c>
      <c r="T15" s="15">
        <f t="shared" si="0"/>
        <v>5.2570726472669036E-5</v>
      </c>
    </row>
    <row r="16" spans="1:35" x14ac:dyDescent="0.25">
      <c r="A16">
        <f t="shared" si="4"/>
        <v>15</v>
      </c>
      <c r="B16" s="3">
        <v>1200</v>
      </c>
      <c r="C16" s="3">
        <v>113.658</v>
      </c>
      <c r="D16" s="3">
        <v>0.56799999999999995</v>
      </c>
      <c r="E16" s="3">
        <v>0.15525</v>
      </c>
      <c r="F16" s="3">
        <v>5.9000000000000003E-4</v>
      </c>
      <c r="G16" s="3">
        <v>12.524699999999999</v>
      </c>
      <c r="H16" s="3">
        <v>3.2099999999999997E-2</v>
      </c>
      <c r="I16" s="3">
        <v>892.3</v>
      </c>
      <c r="J16" s="3">
        <v>8.3000000000000007</v>
      </c>
      <c r="K16" s="3">
        <v>8.76</v>
      </c>
      <c r="L16" s="17">
        <f>SUM(K2:K16)</f>
        <v>94.240000000000009</v>
      </c>
      <c r="M16" s="3">
        <v>66.88</v>
      </c>
      <c r="N16" s="3">
        <v>207.11</v>
      </c>
      <c r="O16" s="3">
        <v>1.9</v>
      </c>
      <c r="Q16" s="9">
        <f t="shared" si="1"/>
        <v>8.7983247989582777E-3</v>
      </c>
      <c r="R16" s="7">
        <f t="shared" si="2"/>
        <v>4.3969174944203674E-5</v>
      </c>
      <c r="S16" s="15">
        <f t="shared" si="3"/>
        <v>1.120699316373417E-3</v>
      </c>
      <c r="T16" s="15">
        <f t="shared" si="0"/>
        <v>1.0424525749074708E-5</v>
      </c>
    </row>
    <row r="17" spans="1:20" x14ac:dyDescent="0.25">
      <c r="A17">
        <f t="shared" si="4"/>
        <v>16</v>
      </c>
      <c r="B17" s="3">
        <v>1350</v>
      </c>
      <c r="C17" s="3">
        <v>181.20599999999999</v>
      </c>
      <c r="D17" s="3">
        <v>0.90600000000000003</v>
      </c>
      <c r="E17" s="3">
        <v>0.25729000000000002</v>
      </c>
      <c r="F17" s="3">
        <v>1.6900000000000001E-3</v>
      </c>
      <c r="G17" s="3">
        <v>12.2911</v>
      </c>
      <c r="H17" s="3">
        <v>2.46E-2</v>
      </c>
      <c r="I17" s="3">
        <v>788</v>
      </c>
      <c r="J17" s="3">
        <v>8.6</v>
      </c>
      <c r="K17" s="3">
        <v>5.79</v>
      </c>
      <c r="L17" s="17">
        <f>SUM(K2:K17)</f>
        <v>100.03000000000002</v>
      </c>
      <c r="M17" s="3">
        <v>62.5</v>
      </c>
      <c r="N17" s="3">
        <v>296.67</v>
      </c>
      <c r="O17" s="3">
        <v>2.91</v>
      </c>
      <c r="Q17" s="9">
        <f t="shared" ref="Q17" si="5">1/C17</f>
        <v>5.5185810624372262E-3</v>
      </c>
      <c r="R17" s="7">
        <f t="shared" ref="R17" si="6">(D17/C17)*Q17</f>
        <v>2.7591991670077852E-5</v>
      </c>
      <c r="S17" s="15">
        <f t="shared" ref="S17" si="7">1/I17</f>
        <v>1.2690355329949238E-3</v>
      </c>
      <c r="T17" s="15">
        <f t="shared" ref="T17" si="8">(J17/I17)*S17</f>
        <v>1.3849880182431908E-5</v>
      </c>
    </row>
    <row r="18" spans="1:20" x14ac:dyDescent="0.25">
      <c r="C18" s="3"/>
      <c r="D18" s="3"/>
      <c r="E18" s="3"/>
      <c r="F18" s="3"/>
      <c r="G18" s="3"/>
      <c r="H18" s="3"/>
      <c r="I18" s="3"/>
      <c r="K18" s="3"/>
      <c r="L18" s="3"/>
      <c r="M18" s="3"/>
      <c r="N18" s="3"/>
      <c r="O18" s="3"/>
      <c r="Q18" s="9"/>
      <c r="R18" s="7"/>
      <c r="S18" s="15"/>
      <c r="T18" s="15"/>
    </row>
    <row r="19" spans="1:20" x14ac:dyDescent="0.25">
      <c r="B19" s="3" t="s">
        <v>9</v>
      </c>
      <c r="C19" s="3">
        <v>50.814999999999998</v>
      </c>
      <c r="D19" s="3">
        <v>0.17699999999999999</v>
      </c>
      <c r="E19" s="3">
        <v>8.8260000000000005E-2</v>
      </c>
      <c r="F19" s="3">
        <v>3.1E-4</v>
      </c>
      <c r="G19" s="3">
        <v>8.0465</v>
      </c>
      <c r="H19" s="3">
        <v>8.8999999999999999E-3</v>
      </c>
      <c r="I19" s="3">
        <v>722</v>
      </c>
      <c r="J19" s="3">
        <v>35</v>
      </c>
      <c r="K19" s="3">
        <v>100</v>
      </c>
      <c r="L19" s="3"/>
      <c r="M19" s="3">
        <v>59.07</v>
      </c>
      <c r="N19" s="3">
        <v>66.959999999999994</v>
      </c>
      <c r="O19" s="3">
        <v>0.54</v>
      </c>
      <c r="Q19" s="9">
        <f t="shared" ref="Q19" si="9">1/C19</f>
        <v>1.9679228574239892E-2</v>
      </c>
      <c r="R19" s="7">
        <f t="shared" ref="R19" si="10">(D19/C19)*Q19</f>
        <v>6.8547150598060829E-5</v>
      </c>
      <c r="S19" s="15">
        <f t="shared" ref="S19" si="11">1/I19</f>
        <v>1.3850415512465374E-3</v>
      </c>
      <c r="T19" s="15">
        <f t="shared" ref="T19" si="12">(J19/I19)*S19</f>
        <v>6.7141903453779521E-5</v>
      </c>
    </row>
    <row r="20" spans="1:20" x14ac:dyDescent="0.25">
      <c r="C20" s="3"/>
      <c r="E20" s="3"/>
      <c r="G20" s="3"/>
      <c r="I20" s="3"/>
      <c r="K20" s="3"/>
      <c r="L20" s="3"/>
      <c r="M20" s="3"/>
      <c r="N20" s="3"/>
    </row>
    <row r="21" spans="1:20" x14ac:dyDescent="0.25">
      <c r="A21" s="7" t="s">
        <v>18</v>
      </c>
      <c r="B21" s="7" t="s">
        <v>4</v>
      </c>
      <c r="C21" s="7" t="s">
        <v>2</v>
      </c>
      <c r="D21" s="7"/>
      <c r="E21" s="7" t="s">
        <v>18</v>
      </c>
      <c r="F21" s="7" t="s">
        <v>4</v>
      </c>
    </row>
    <row r="22" spans="1:20" x14ac:dyDescent="0.25">
      <c r="A22" s="12">
        <v>3.98</v>
      </c>
      <c r="B22" s="3">
        <v>9.68</v>
      </c>
      <c r="C22" s="3">
        <v>3.75</v>
      </c>
      <c r="D22" s="7"/>
      <c r="E22" s="6">
        <f>0</f>
        <v>0</v>
      </c>
      <c r="F22" s="14">
        <f>B22+C22</f>
        <v>13.43</v>
      </c>
    </row>
    <row r="23" spans="1:20" x14ac:dyDescent="0.25">
      <c r="A23" s="13">
        <v>7.29</v>
      </c>
      <c r="B23" s="3">
        <v>3.27</v>
      </c>
      <c r="C23" s="3">
        <v>0.61</v>
      </c>
      <c r="D23" s="7"/>
      <c r="E23" s="14">
        <f>A22</f>
        <v>3.98</v>
      </c>
      <c r="F23" s="14">
        <f>B22+C22</f>
        <v>13.43</v>
      </c>
    </row>
    <row r="24" spans="1:20" x14ac:dyDescent="0.25">
      <c r="A24" s="13">
        <v>17.809999999999999</v>
      </c>
      <c r="B24" s="3">
        <v>2.2999999999999998</v>
      </c>
      <c r="C24" s="3">
        <v>0.32</v>
      </c>
      <c r="D24" s="7"/>
      <c r="E24" s="14">
        <f>A22</f>
        <v>3.98</v>
      </c>
      <c r="F24" s="14">
        <f>B23+C23</f>
        <v>3.88</v>
      </c>
    </row>
    <row r="25" spans="1:20" x14ac:dyDescent="0.25">
      <c r="A25" s="13">
        <v>23.33</v>
      </c>
      <c r="B25" s="3">
        <v>2.23</v>
      </c>
      <c r="C25" s="3">
        <v>1.1200000000000001</v>
      </c>
      <c r="D25" s="6"/>
      <c r="E25" s="14">
        <f>A23</f>
        <v>7.29</v>
      </c>
      <c r="F25" s="14">
        <f>B23+C23</f>
        <v>3.88</v>
      </c>
    </row>
    <row r="26" spans="1:20" x14ac:dyDescent="0.25">
      <c r="A26" s="13">
        <v>28.009999999999998</v>
      </c>
      <c r="B26" s="3">
        <v>7.94</v>
      </c>
      <c r="C26" s="3">
        <v>1.83</v>
      </c>
      <c r="D26" s="7"/>
      <c r="E26" s="14">
        <f>A23</f>
        <v>7.29</v>
      </c>
      <c r="F26" s="14">
        <f>B24+C24</f>
        <v>2.6199999999999997</v>
      </c>
    </row>
    <row r="27" spans="1:20" x14ac:dyDescent="0.25">
      <c r="A27" s="13">
        <v>33.69</v>
      </c>
      <c r="B27" s="3">
        <v>6.83</v>
      </c>
      <c r="C27" s="3">
        <v>1.96</v>
      </c>
      <c r="D27" s="7"/>
      <c r="E27" s="14">
        <f>A24</f>
        <v>17.809999999999999</v>
      </c>
      <c r="F27" s="14">
        <f>B24+C24</f>
        <v>2.6199999999999997</v>
      </c>
    </row>
    <row r="28" spans="1:20" x14ac:dyDescent="0.25">
      <c r="A28" s="13">
        <v>41.849999999999994</v>
      </c>
      <c r="B28" s="3">
        <v>3.29</v>
      </c>
      <c r="C28" s="3">
        <v>1.73</v>
      </c>
      <c r="D28" s="7"/>
      <c r="E28" s="14">
        <f>A24</f>
        <v>17.809999999999999</v>
      </c>
      <c r="F28" s="14">
        <f>B25+C25</f>
        <v>3.35</v>
      </c>
    </row>
    <row r="29" spans="1:20" x14ac:dyDescent="0.25">
      <c r="A29" s="13">
        <v>52.839999999999996</v>
      </c>
      <c r="B29" s="3">
        <v>13.14</v>
      </c>
      <c r="C29" s="3">
        <v>0.71</v>
      </c>
      <c r="D29" s="7"/>
      <c r="E29" s="14">
        <f>A25</f>
        <v>23.33</v>
      </c>
      <c r="F29" s="14">
        <f>B25+C25</f>
        <v>3.35</v>
      </c>
    </row>
    <row r="30" spans="1:20" x14ac:dyDescent="0.25">
      <c r="A30" s="13">
        <v>56.62</v>
      </c>
      <c r="B30" s="3">
        <v>55.88</v>
      </c>
      <c r="C30" s="3">
        <v>1.36</v>
      </c>
      <c r="D30" s="7"/>
      <c r="E30" s="14">
        <f>A25</f>
        <v>23.33</v>
      </c>
      <c r="F30" s="14">
        <f>B26+C26</f>
        <v>9.77</v>
      </c>
    </row>
    <row r="31" spans="1:20" x14ac:dyDescent="0.25">
      <c r="A31" s="13">
        <v>61.79</v>
      </c>
      <c r="B31" s="3">
        <v>53.18</v>
      </c>
      <c r="C31" s="3">
        <v>2.06</v>
      </c>
      <c r="D31" s="7"/>
      <c r="E31" s="14">
        <f>A26</f>
        <v>28.009999999999998</v>
      </c>
      <c r="F31" s="14">
        <f>B26+C26</f>
        <v>9.77</v>
      </c>
    </row>
    <row r="32" spans="1:20" x14ac:dyDescent="0.25">
      <c r="A32" s="13">
        <v>74.72</v>
      </c>
      <c r="B32" s="3">
        <v>83.42</v>
      </c>
      <c r="C32" s="3">
        <v>1.69</v>
      </c>
      <c r="D32" s="7"/>
      <c r="E32" s="14">
        <f>A26</f>
        <v>28.009999999999998</v>
      </c>
      <c r="F32" s="14">
        <f>B27+C27</f>
        <v>8.7899999999999991</v>
      </c>
    </row>
    <row r="33" spans="1:6" x14ac:dyDescent="0.25">
      <c r="A33" s="13">
        <v>80.95</v>
      </c>
      <c r="B33" s="3">
        <v>94.87</v>
      </c>
      <c r="C33" s="3">
        <v>1.57</v>
      </c>
      <c r="D33" s="7"/>
      <c r="E33" s="14">
        <f>A27</f>
        <v>33.69</v>
      </c>
      <c r="F33" s="14">
        <f>B27+C27</f>
        <v>8.7899999999999991</v>
      </c>
    </row>
    <row r="34" spans="1:6" x14ac:dyDescent="0.25">
      <c r="A34" s="13">
        <v>84.240000000000009</v>
      </c>
      <c r="B34" s="3">
        <v>105.28</v>
      </c>
      <c r="C34" s="3">
        <v>2.35</v>
      </c>
      <c r="D34" s="7"/>
      <c r="E34" s="14">
        <f>A27</f>
        <v>33.69</v>
      </c>
      <c r="F34" s="14">
        <f>B28+C28</f>
        <v>5.0199999999999996</v>
      </c>
    </row>
    <row r="35" spans="1:6" x14ac:dyDescent="0.25">
      <c r="A35" s="13">
        <v>85.48</v>
      </c>
      <c r="B35" s="3">
        <v>110.19</v>
      </c>
      <c r="C35" s="3">
        <v>3.14</v>
      </c>
      <c r="D35" s="7"/>
      <c r="E35" s="14">
        <f>A28</f>
        <v>41.849999999999994</v>
      </c>
      <c r="F35" s="14">
        <f>B28+C28</f>
        <v>5.0199999999999996</v>
      </c>
    </row>
    <row r="36" spans="1:6" x14ac:dyDescent="0.25">
      <c r="A36" s="13">
        <v>94.240000000000009</v>
      </c>
      <c r="B36" s="3">
        <v>207.11</v>
      </c>
      <c r="C36" s="3">
        <v>1.9</v>
      </c>
      <c r="D36" s="7"/>
      <c r="E36" s="14">
        <f>A28</f>
        <v>41.849999999999994</v>
      </c>
      <c r="F36" s="14">
        <f>B29+C29</f>
        <v>13.850000000000001</v>
      </c>
    </row>
    <row r="37" spans="1:6" x14ac:dyDescent="0.25">
      <c r="A37" s="13">
        <v>100.03000000000002</v>
      </c>
      <c r="B37" s="3">
        <v>296.67</v>
      </c>
      <c r="C37" s="3">
        <v>2.91</v>
      </c>
      <c r="D37" s="7"/>
      <c r="E37" s="14">
        <f>A29</f>
        <v>52.839999999999996</v>
      </c>
      <c r="F37" s="14">
        <f>B29+C29</f>
        <v>13.850000000000001</v>
      </c>
    </row>
    <row r="38" spans="1:6" x14ac:dyDescent="0.25">
      <c r="A38" s="13"/>
      <c r="B38" s="13"/>
      <c r="C38" s="13"/>
      <c r="D38" s="7"/>
      <c r="E38" s="14">
        <f>A29</f>
        <v>52.839999999999996</v>
      </c>
      <c r="F38" s="14">
        <f>B30+C30</f>
        <v>57.24</v>
      </c>
    </row>
    <row r="39" spans="1:6" x14ac:dyDescent="0.25">
      <c r="A39" s="13"/>
      <c r="B39" s="13"/>
      <c r="C39" s="13"/>
      <c r="D39" s="7"/>
      <c r="E39" s="14">
        <f>A30</f>
        <v>56.62</v>
      </c>
      <c r="F39" s="14">
        <f>B30+C30</f>
        <v>57.24</v>
      </c>
    </row>
    <row r="40" spans="1:6" x14ac:dyDescent="0.25">
      <c r="A40" s="13"/>
      <c r="B40" s="13"/>
      <c r="C40" s="13"/>
      <c r="D40" s="7"/>
      <c r="E40" s="14">
        <f>A30</f>
        <v>56.62</v>
      </c>
      <c r="F40" s="14">
        <f>B31+C31</f>
        <v>55.24</v>
      </c>
    </row>
    <row r="41" spans="1:6" x14ac:dyDescent="0.25">
      <c r="A41" s="13"/>
      <c r="B41" s="13"/>
      <c r="C41" s="13"/>
      <c r="D41" s="7"/>
      <c r="E41" s="14">
        <f>A31</f>
        <v>61.79</v>
      </c>
      <c r="F41" s="14">
        <f>B31+C31</f>
        <v>55.24</v>
      </c>
    </row>
    <row r="42" spans="1:6" x14ac:dyDescent="0.25">
      <c r="A42" s="13"/>
      <c r="B42" s="13"/>
      <c r="C42" s="13"/>
      <c r="D42" s="7"/>
      <c r="E42" s="14">
        <f>A31</f>
        <v>61.79</v>
      </c>
      <c r="F42" s="14">
        <f>B32+C32</f>
        <v>85.11</v>
      </c>
    </row>
    <row r="43" spans="1:6" x14ac:dyDescent="0.25">
      <c r="A43" s="13">
        <v>100</v>
      </c>
      <c r="B43" s="13">
        <v>53.75</v>
      </c>
      <c r="C43" s="13">
        <v>1.42</v>
      </c>
      <c r="D43" s="7"/>
      <c r="E43" s="14">
        <f>A32</f>
        <v>74.72</v>
      </c>
      <c r="F43" s="14">
        <f>B32+C32</f>
        <v>85.11</v>
      </c>
    </row>
    <row r="44" spans="1:6" x14ac:dyDescent="0.25">
      <c r="A44" s="7"/>
      <c r="B44" s="7"/>
      <c r="C44" s="7"/>
      <c r="D44" s="7"/>
      <c r="E44" s="14">
        <f>A32</f>
        <v>74.72</v>
      </c>
      <c r="F44" s="14">
        <f>B33+C33</f>
        <v>96.44</v>
      </c>
    </row>
    <row r="45" spans="1:6" x14ac:dyDescent="0.25">
      <c r="A45" s="7"/>
      <c r="B45" s="7"/>
      <c r="C45" s="7"/>
      <c r="D45" s="7"/>
      <c r="E45" s="14">
        <f>A33</f>
        <v>80.95</v>
      </c>
      <c r="F45" s="14">
        <f>C33+B33</f>
        <v>96.44</v>
      </c>
    </row>
    <row r="46" spans="1:6" x14ac:dyDescent="0.25">
      <c r="A46" s="7"/>
      <c r="B46" s="7"/>
      <c r="C46" s="7"/>
      <c r="D46" s="7"/>
      <c r="E46" s="14">
        <f>A33</f>
        <v>80.95</v>
      </c>
      <c r="F46" s="14">
        <f>B34+C34</f>
        <v>107.63</v>
      </c>
    </row>
    <row r="47" spans="1:6" x14ac:dyDescent="0.25">
      <c r="A47" s="7"/>
      <c r="B47" s="7"/>
      <c r="C47" s="7"/>
      <c r="D47" s="7"/>
      <c r="E47" s="14">
        <f>A34</f>
        <v>84.240000000000009</v>
      </c>
      <c r="F47" s="14">
        <f>B34+C34</f>
        <v>107.63</v>
      </c>
    </row>
    <row r="48" spans="1:6" x14ac:dyDescent="0.25">
      <c r="A48" s="7"/>
      <c r="B48" s="7"/>
      <c r="C48" s="7"/>
      <c r="D48" s="7"/>
      <c r="E48" s="14">
        <f>A34</f>
        <v>84.240000000000009</v>
      </c>
      <c r="F48" s="14">
        <f>B35+C35</f>
        <v>113.33</v>
      </c>
    </row>
    <row r="49" spans="1:6" x14ac:dyDescent="0.25">
      <c r="A49" s="7"/>
      <c r="B49" s="7"/>
      <c r="C49" s="7"/>
      <c r="D49" s="7"/>
      <c r="E49" s="14">
        <f>A35</f>
        <v>85.48</v>
      </c>
      <c r="F49" s="14">
        <f>B35+C35</f>
        <v>113.33</v>
      </c>
    </row>
    <row r="50" spans="1:6" x14ac:dyDescent="0.25">
      <c r="A50" s="7"/>
      <c r="B50" s="7"/>
      <c r="C50" s="7"/>
      <c r="D50" s="7"/>
      <c r="E50" s="14">
        <f>A35</f>
        <v>85.48</v>
      </c>
      <c r="F50" s="14">
        <f>B36+C36</f>
        <v>209.01000000000002</v>
      </c>
    </row>
    <row r="51" spans="1:6" x14ac:dyDescent="0.25">
      <c r="A51" s="7"/>
      <c r="B51" s="7"/>
      <c r="C51" s="7"/>
      <c r="D51" s="7"/>
      <c r="E51" s="14">
        <f>A36</f>
        <v>94.240000000000009</v>
      </c>
      <c r="F51" s="14">
        <f>B36+C36</f>
        <v>209.01000000000002</v>
      </c>
    </row>
    <row r="52" spans="1:6" x14ac:dyDescent="0.25">
      <c r="A52" s="7"/>
      <c r="B52" s="7"/>
      <c r="C52" s="7"/>
      <c r="D52" s="7"/>
      <c r="E52" s="14">
        <f>A36</f>
        <v>94.240000000000009</v>
      </c>
      <c r="F52" s="14">
        <f>B37+C37</f>
        <v>299.58000000000004</v>
      </c>
    </row>
    <row r="53" spans="1:6" x14ac:dyDescent="0.25">
      <c r="A53" s="7"/>
      <c r="B53" s="7"/>
      <c r="C53" s="7"/>
      <c r="D53" s="7"/>
      <c r="E53" s="14">
        <f>A37</f>
        <v>100.03000000000002</v>
      </c>
      <c r="F53" s="14">
        <f>B37+C37</f>
        <v>299.58000000000004</v>
      </c>
    </row>
    <row r="54" spans="1:6" x14ac:dyDescent="0.25">
      <c r="A54" s="7"/>
      <c r="B54" s="7"/>
      <c r="C54" s="7"/>
      <c r="D54" s="7"/>
      <c r="E54">
        <v>100.03000000000002</v>
      </c>
      <c r="F54">
        <v>293.76</v>
      </c>
    </row>
    <row r="55" spans="1:6" x14ac:dyDescent="0.25">
      <c r="A55" s="7"/>
      <c r="B55" s="7"/>
      <c r="C55" s="7"/>
      <c r="D55" s="7"/>
      <c r="E55">
        <v>94.240000000000009</v>
      </c>
      <c r="F55">
        <v>293.76</v>
      </c>
    </row>
    <row r="56" spans="1:6" x14ac:dyDescent="0.25">
      <c r="A56" s="7"/>
      <c r="B56" s="7"/>
      <c r="C56" s="7"/>
      <c r="D56" s="7"/>
      <c r="E56">
        <v>94.240000000000009</v>
      </c>
      <c r="F56">
        <v>205.21</v>
      </c>
    </row>
    <row r="57" spans="1:6" x14ac:dyDescent="0.25">
      <c r="A57" s="7"/>
      <c r="B57" s="7"/>
      <c r="C57" s="7"/>
      <c r="D57" s="7"/>
      <c r="E57">
        <v>85.48</v>
      </c>
      <c r="F57">
        <v>205.21</v>
      </c>
    </row>
    <row r="58" spans="1:6" x14ac:dyDescent="0.25">
      <c r="A58" s="7"/>
      <c r="B58" s="7"/>
      <c r="C58" s="7"/>
      <c r="D58" s="7"/>
      <c r="E58">
        <v>85.48</v>
      </c>
      <c r="F58">
        <v>107.05</v>
      </c>
    </row>
    <row r="59" spans="1:6" x14ac:dyDescent="0.25">
      <c r="A59" s="7"/>
      <c r="B59" s="7"/>
      <c r="C59" s="7"/>
      <c r="D59" s="7"/>
      <c r="E59">
        <v>84.240000000000009</v>
      </c>
      <c r="F59">
        <v>107.05</v>
      </c>
    </row>
    <row r="60" spans="1:6" x14ac:dyDescent="0.25">
      <c r="A60" s="7"/>
      <c r="B60" s="7"/>
      <c r="C60" s="7"/>
      <c r="D60" s="7"/>
      <c r="E60">
        <v>84.240000000000009</v>
      </c>
      <c r="F60">
        <v>102.93</v>
      </c>
    </row>
    <row r="61" spans="1:6" x14ac:dyDescent="0.25">
      <c r="A61" s="7"/>
      <c r="B61" s="7"/>
      <c r="C61" s="7"/>
      <c r="D61" s="7"/>
      <c r="E61">
        <v>80.95</v>
      </c>
      <c r="F61">
        <v>102.93</v>
      </c>
    </row>
    <row r="62" spans="1:6" x14ac:dyDescent="0.25">
      <c r="A62" s="7"/>
      <c r="B62" s="7"/>
      <c r="C62" s="7"/>
      <c r="D62" s="7"/>
      <c r="E62">
        <v>80.95</v>
      </c>
      <c r="F62">
        <v>93.300000000000011</v>
      </c>
    </row>
    <row r="63" spans="1:6" x14ac:dyDescent="0.25">
      <c r="A63" s="7"/>
      <c r="B63" s="7"/>
      <c r="C63" s="7"/>
      <c r="D63" s="7"/>
      <c r="E63">
        <v>74.72</v>
      </c>
      <c r="F63">
        <v>93.300000000000011</v>
      </c>
    </row>
    <row r="64" spans="1:6" x14ac:dyDescent="0.25">
      <c r="A64" s="7"/>
      <c r="B64" s="7"/>
      <c r="C64" s="7"/>
      <c r="D64" s="7"/>
      <c r="E64">
        <v>74.72</v>
      </c>
      <c r="F64">
        <v>81.73</v>
      </c>
    </row>
    <row r="65" spans="1:6" x14ac:dyDescent="0.25">
      <c r="A65" s="7"/>
      <c r="B65" s="7"/>
      <c r="C65" s="7"/>
      <c r="D65" s="7"/>
      <c r="E65">
        <v>61.79</v>
      </c>
      <c r="F65">
        <v>81.73</v>
      </c>
    </row>
    <row r="66" spans="1:6" x14ac:dyDescent="0.25">
      <c r="A66" s="7"/>
      <c r="B66" s="7"/>
      <c r="C66" s="7"/>
      <c r="D66" s="7"/>
      <c r="E66">
        <v>61.79</v>
      </c>
      <c r="F66">
        <v>51.12</v>
      </c>
    </row>
    <row r="67" spans="1:6" x14ac:dyDescent="0.25">
      <c r="A67" s="7"/>
      <c r="B67" s="7"/>
      <c r="C67" s="7"/>
      <c r="D67" s="7"/>
      <c r="E67">
        <v>56.62</v>
      </c>
      <c r="F67">
        <v>51.12</v>
      </c>
    </row>
    <row r="68" spans="1:6" x14ac:dyDescent="0.25">
      <c r="A68" s="7"/>
      <c r="B68" s="7"/>
      <c r="C68" s="7"/>
      <c r="D68" s="7"/>
      <c r="E68">
        <v>56.62</v>
      </c>
      <c r="F68">
        <v>54.52</v>
      </c>
    </row>
    <row r="69" spans="1:6" x14ac:dyDescent="0.25">
      <c r="A69" s="7"/>
      <c r="B69" s="7"/>
      <c r="C69" s="7"/>
      <c r="D69" s="7"/>
      <c r="E69">
        <v>52.839999999999996</v>
      </c>
      <c r="F69">
        <v>54.52</v>
      </c>
    </row>
    <row r="70" spans="1:6" x14ac:dyDescent="0.25">
      <c r="A70" s="7"/>
      <c r="B70" s="7"/>
      <c r="C70" s="7"/>
      <c r="D70" s="7"/>
      <c r="E70">
        <v>52.839999999999996</v>
      </c>
      <c r="F70">
        <v>12.43</v>
      </c>
    </row>
    <row r="71" spans="1:6" x14ac:dyDescent="0.25">
      <c r="A71" s="7"/>
      <c r="B71" s="7"/>
      <c r="C71" s="7"/>
      <c r="D71" s="7"/>
      <c r="E71">
        <v>41.849999999999994</v>
      </c>
      <c r="F71">
        <v>12.43</v>
      </c>
    </row>
    <row r="72" spans="1:6" x14ac:dyDescent="0.25">
      <c r="A72" s="7"/>
      <c r="B72" s="7"/>
      <c r="C72" s="7"/>
      <c r="D72" s="7"/>
      <c r="E72">
        <v>41.849999999999994</v>
      </c>
      <c r="F72">
        <v>1.56</v>
      </c>
    </row>
    <row r="73" spans="1:6" x14ac:dyDescent="0.25">
      <c r="A73" s="7"/>
      <c r="B73" s="7"/>
      <c r="C73" s="7"/>
      <c r="D73" s="7"/>
      <c r="E73">
        <v>33.69</v>
      </c>
      <c r="F73">
        <v>1.56</v>
      </c>
    </row>
    <row r="74" spans="1:6" x14ac:dyDescent="0.25">
      <c r="A74" s="7"/>
      <c r="B74" s="7"/>
      <c r="C74" s="7"/>
      <c r="D74" s="7"/>
      <c r="E74">
        <v>33.69</v>
      </c>
      <c r="F74">
        <v>4.87</v>
      </c>
    </row>
    <row r="75" spans="1:6" x14ac:dyDescent="0.25">
      <c r="A75" s="7"/>
      <c r="B75" s="7"/>
      <c r="C75" s="7"/>
      <c r="D75" s="7"/>
      <c r="E75">
        <v>28.009999999999998</v>
      </c>
      <c r="F75">
        <v>4.87</v>
      </c>
    </row>
    <row r="76" spans="1:6" x14ac:dyDescent="0.25">
      <c r="A76" s="7"/>
      <c r="B76" s="7"/>
      <c r="C76" s="7"/>
      <c r="D76" s="7"/>
      <c r="E76">
        <v>28.009999999999998</v>
      </c>
      <c r="F76">
        <v>6.11</v>
      </c>
    </row>
    <row r="77" spans="1:6" x14ac:dyDescent="0.25">
      <c r="A77" s="7"/>
      <c r="B77" s="7"/>
      <c r="C77" s="7"/>
      <c r="D77" s="7"/>
      <c r="E77">
        <v>17.809999999999999</v>
      </c>
      <c r="F77">
        <v>6.11</v>
      </c>
    </row>
    <row r="78" spans="1:6" x14ac:dyDescent="0.25">
      <c r="A78" s="7"/>
      <c r="B78" s="7"/>
      <c r="C78" s="7"/>
      <c r="D78" s="7"/>
      <c r="E78">
        <v>17.809999999999999</v>
      </c>
      <c r="F78">
        <v>1.1099999999999999</v>
      </c>
    </row>
    <row r="79" spans="1:6" x14ac:dyDescent="0.25">
      <c r="A79" s="7"/>
      <c r="B79" s="7"/>
      <c r="C79" s="7"/>
      <c r="D79" s="7"/>
      <c r="E79">
        <v>7.29</v>
      </c>
      <c r="F79">
        <v>1.1099999999999999</v>
      </c>
    </row>
    <row r="80" spans="1:6" x14ac:dyDescent="0.25">
      <c r="A80" s="7"/>
      <c r="B80" s="7"/>
      <c r="C80" s="7"/>
      <c r="D80" s="7"/>
      <c r="E80">
        <v>7.29</v>
      </c>
      <c r="F80">
        <v>1.9799999999999998</v>
      </c>
    </row>
    <row r="81" spans="1:6" x14ac:dyDescent="0.25">
      <c r="A81" s="7"/>
      <c r="B81" s="7"/>
      <c r="C81" s="7"/>
      <c r="D81" s="7"/>
      <c r="E81">
        <v>3.98</v>
      </c>
      <c r="F81">
        <v>1.9799999999999998</v>
      </c>
    </row>
    <row r="82" spans="1:6" x14ac:dyDescent="0.25">
      <c r="A82" s="7"/>
      <c r="B82" s="7"/>
      <c r="C82" s="7"/>
      <c r="D82" s="7"/>
      <c r="E82">
        <v>3.98</v>
      </c>
      <c r="F82">
        <v>2.66</v>
      </c>
    </row>
    <row r="83" spans="1:6" x14ac:dyDescent="0.25">
      <c r="A83" s="7"/>
      <c r="B83" s="7"/>
      <c r="C83" s="7"/>
      <c r="D83" s="7"/>
      <c r="E83">
        <v>0</v>
      </c>
      <c r="F83">
        <v>2.66</v>
      </c>
    </row>
    <row r="84" spans="1:6" x14ac:dyDescent="0.25">
      <c r="A84" s="7"/>
      <c r="B84" s="7"/>
      <c r="C84" s="7"/>
      <c r="D84" s="7"/>
      <c r="E84">
        <v>0</v>
      </c>
      <c r="F84">
        <v>5.93</v>
      </c>
    </row>
    <row r="85" spans="1:6" x14ac:dyDescent="0.25">
      <c r="A85" s="7"/>
      <c r="B85" s="7"/>
      <c r="C85" s="7"/>
      <c r="D85" s="7"/>
      <c r="E85" s="14"/>
      <c r="F85" s="14"/>
    </row>
    <row r="86" spans="1:6" x14ac:dyDescent="0.25">
      <c r="A86" s="7"/>
      <c r="B86" s="7"/>
      <c r="C86" s="7"/>
      <c r="D86" s="7"/>
      <c r="E86" s="14"/>
      <c r="F86" s="14"/>
    </row>
    <row r="87" spans="1:6" x14ac:dyDescent="0.25">
      <c r="A87" s="7"/>
      <c r="B87" s="7"/>
      <c r="C87" s="7"/>
      <c r="D87" s="7"/>
      <c r="E87" s="14"/>
      <c r="F87" s="14"/>
    </row>
    <row r="88" spans="1:6" x14ac:dyDescent="0.25">
      <c r="A88" s="7"/>
      <c r="B88" s="7"/>
      <c r="C88" s="7"/>
      <c r="D88" s="7"/>
      <c r="E88" s="14"/>
      <c r="F88" s="14"/>
    </row>
    <row r="89" spans="1:6" x14ac:dyDescent="0.25">
      <c r="A89" s="7"/>
      <c r="B89" s="7"/>
      <c r="C89" s="7"/>
      <c r="D89" s="7"/>
      <c r="E89" s="14"/>
      <c r="F89" s="14"/>
    </row>
    <row r="90" spans="1:6" x14ac:dyDescent="0.25">
      <c r="A90" s="7"/>
      <c r="B90" s="7"/>
      <c r="C90" s="7"/>
      <c r="D90" s="7"/>
      <c r="E90" s="14"/>
      <c r="F90" s="14"/>
    </row>
    <row r="91" spans="1:6" x14ac:dyDescent="0.25">
      <c r="A91" s="7"/>
      <c r="B91" s="7"/>
      <c r="C91" s="7"/>
      <c r="D91" s="7"/>
      <c r="E91" s="14"/>
      <c r="F91" s="14"/>
    </row>
    <row r="92" spans="1:6" x14ac:dyDescent="0.25">
      <c r="A92" s="7"/>
      <c r="B92" s="7"/>
      <c r="C92" s="7"/>
      <c r="D92" s="7"/>
      <c r="E92" s="14"/>
      <c r="F92" s="14"/>
    </row>
    <row r="93" spans="1:6" x14ac:dyDescent="0.25">
      <c r="A93" s="7"/>
      <c r="B93" s="7"/>
      <c r="C93" s="7"/>
      <c r="D93" s="7"/>
      <c r="E93" s="14"/>
      <c r="F93" s="14"/>
    </row>
    <row r="94" spans="1:6" x14ac:dyDescent="0.25">
      <c r="A94" s="7"/>
      <c r="B94" s="7"/>
      <c r="C94" s="7"/>
      <c r="D94" s="7"/>
      <c r="E94" s="14"/>
      <c r="F94" s="14"/>
    </row>
    <row r="95" spans="1:6" x14ac:dyDescent="0.25">
      <c r="A95" s="7"/>
      <c r="B95" s="7"/>
      <c r="C95" s="7"/>
      <c r="D95" s="7"/>
      <c r="E95" s="14"/>
      <c r="F95" s="14"/>
    </row>
    <row r="96" spans="1:6" x14ac:dyDescent="0.25">
      <c r="A96" s="7"/>
      <c r="B96" s="7"/>
      <c r="C96" s="7"/>
      <c r="D96" s="7"/>
      <c r="E96" s="14"/>
      <c r="F96" s="14"/>
    </row>
    <row r="97" spans="1:6" x14ac:dyDescent="0.25">
      <c r="A97" s="7"/>
      <c r="B97" s="7"/>
      <c r="C97" s="7"/>
      <c r="D97" s="7"/>
      <c r="E97" s="14"/>
      <c r="F97" s="14"/>
    </row>
    <row r="98" spans="1:6" x14ac:dyDescent="0.25">
      <c r="A98" s="7"/>
      <c r="B98" s="7"/>
      <c r="C98" s="7"/>
      <c r="D98" s="7"/>
      <c r="E98" s="14"/>
      <c r="F98" s="14"/>
    </row>
    <row r="99" spans="1:6" x14ac:dyDescent="0.25">
      <c r="A99" s="7"/>
      <c r="B99" s="7"/>
      <c r="C99" s="7"/>
      <c r="D99" s="7"/>
      <c r="E99" s="7"/>
      <c r="F99" s="14"/>
    </row>
    <row r="100" spans="1:6" x14ac:dyDescent="0.25">
      <c r="A100" s="7"/>
      <c r="B100" s="7"/>
      <c r="C100" s="7"/>
      <c r="D100" s="7"/>
      <c r="E100" s="7"/>
      <c r="F100" s="14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opLeftCell="A18" workbookViewId="0">
      <selection activeCell="E74" sqref="E20:F74"/>
    </sheetView>
  </sheetViews>
  <sheetFormatPr defaultRowHeight="15" x14ac:dyDescent="0.25"/>
  <sheetData>
    <row r="1" spans="1:38" ht="15.75" x14ac:dyDescent="0.25">
      <c r="B1" s="4" t="s">
        <v>0</v>
      </c>
      <c r="C1" s="2" t="s">
        <v>3</v>
      </c>
      <c r="D1" s="3"/>
      <c r="E1" s="2" t="s">
        <v>1</v>
      </c>
      <c r="F1" s="3"/>
      <c r="G1" s="2" t="s">
        <v>7</v>
      </c>
      <c r="H1" s="3"/>
      <c r="I1" s="2" t="s">
        <v>8</v>
      </c>
      <c r="K1" s="5" t="s">
        <v>5</v>
      </c>
      <c r="L1" s="7" t="s">
        <v>18</v>
      </c>
      <c r="M1" s="5" t="s">
        <v>6</v>
      </c>
      <c r="N1" s="1" t="s">
        <v>10</v>
      </c>
      <c r="O1" s="3"/>
      <c r="Q1" s="8" t="s">
        <v>25</v>
      </c>
      <c r="R1" s="7"/>
      <c r="S1" s="7" t="s">
        <v>26</v>
      </c>
      <c r="T1" s="7"/>
      <c r="U1" s="5"/>
      <c r="V1" s="5"/>
      <c r="W1" s="5"/>
      <c r="X1" s="4"/>
      <c r="Y1" s="5"/>
      <c r="Z1" s="5"/>
      <c r="AA1" s="5"/>
      <c r="AC1" s="5"/>
      <c r="AD1" s="7"/>
      <c r="AE1" s="5"/>
      <c r="AF1" s="4"/>
      <c r="AG1" s="4"/>
      <c r="AI1" s="8"/>
      <c r="AJ1" s="7"/>
      <c r="AK1" s="7"/>
      <c r="AL1" s="7"/>
    </row>
    <row r="2" spans="1:38" x14ac:dyDescent="0.25">
      <c r="A2">
        <v>1</v>
      </c>
      <c r="B2" s="3">
        <v>450</v>
      </c>
      <c r="C2" s="3">
        <v>11.912000000000001</v>
      </c>
      <c r="D2" s="3">
        <v>0.57299999999999995</v>
      </c>
      <c r="E2" s="3">
        <v>4.9680000000000002E-2</v>
      </c>
      <c r="F2" s="3">
        <v>1.56E-3</v>
      </c>
      <c r="G2" s="3">
        <v>6.5495000000000001</v>
      </c>
      <c r="H2" s="3">
        <v>5.3900000000000003E-2</v>
      </c>
      <c r="I2" s="3">
        <v>338.6</v>
      </c>
      <c r="J2" s="3">
        <v>25.1</v>
      </c>
      <c r="K2" s="3">
        <v>1.93</v>
      </c>
      <c r="L2" s="17">
        <f>K2</f>
        <v>1.93</v>
      </c>
      <c r="M2" s="3">
        <v>12.72</v>
      </c>
      <c r="N2" s="3">
        <v>3.26</v>
      </c>
      <c r="O2" s="3">
        <v>1.59</v>
      </c>
      <c r="Q2" s="9">
        <f>1/C2</f>
        <v>8.3948959032907985E-2</v>
      </c>
      <c r="R2" s="7">
        <f>(D2/C2)*Q2</f>
        <v>4.0381760851121787E-3</v>
      </c>
      <c r="S2" s="15">
        <f>1/I2</f>
        <v>2.9533372711163615E-3</v>
      </c>
      <c r="T2" s="15">
        <f t="shared" ref="T2:T17" si="0">(J2/I2)*S2</f>
        <v>2.1892724602782244E-4</v>
      </c>
    </row>
    <row r="3" spans="1:38" x14ac:dyDescent="0.25">
      <c r="A3">
        <f>A2+1</f>
        <v>2</v>
      </c>
      <c r="B3" s="3">
        <v>500</v>
      </c>
      <c r="C3" s="3">
        <v>15.531000000000001</v>
      </c>
      <c r="D3" s="3">
        <v>0.27200000000000002</v>
      </c>
      <c r="E3" s="3">
        <v>6.0479999999999999E-2</v>
      </c>
      <c r="F3" s="3">
        <v>1.07E-3</v>
      </c>
      <c r="G3" s="3">
        <v>4.5750999999999999</v>
      </c>
      <c r="H3" s="3">
        <v>1.4E-2</v>
      </c>
      <c r="I3" s="3">
        <v>308.2</v>
      </c>
      <c r="J3" s="3">
        <v>9.5</v>
      </c>
      <c r="K3" s="3">
        <v>6.67</v>
      </c>
      <c r="L3" s="17">
        <f>SUM(K2:K3)</f>
        <v>8.6</v>
      </c>
      <c r="M3" s="3">
        <v>4.12</v>
      </c>
      <c r="N3" s="3">
        <v>1.27</v>
      </c>
      <c r="O3" s="3">
        <v>0.83</v>
      </c>
      <c r="Q3" s="9">
        <f t="shared" ref="Q3:Q17" si="1">1/C3</f>
        <v>6.438735432361084E-2</v>
      </c>
      <c r="R3" s="7">
        <f t="shared" ref="R3:R17" si="2">(D3/C3)*Q3</f>
        <v>1.1276389399280246E-3</v>
      </c>
      <c r="S3" s="15">
        <f t="shared" ref="S3:S17" si="3">1/I3</f>
        <v>3.2446463335496431E-3</v>
      </c>
      <c r="T3" s="15">
        <f t="shared" si="0"/>
        <v>1.0001343338326285E-4</v>
      </c>
    </row>
    <row r="4" spans="1:38" x14ac:dyDescent="0.25">
      <c r="A4">
        <f t="shared" ref="A4:A15" si="4">A3+1</f>
        <v>3</v>
      </c>
      <c r="B4" s="3">
        <v>550</v>
      </c>
      <c r="C4" s="3">
        <v>0.41199999999999998</v>
      </c>
      <c r="D4" s="3">
        <v>0.223</v>
      </c>
      <c r="E4" s="3">
        <v>2.513E-2</v>
      </c>
      <c r="F4" s="3">
        <v>1.14E-3</v>
      </c>
      <c r="G4" s="3">
        <v>11.2699</v>
      </c>
      <c r="H4" s="3">
        <v>2.2499999999999999E-2</v>
      </c>
      <c r="I4" s="3">
        <v>11090.5</v>
      </c>
      <c r="J4" s="3">
        <v>472493</v>
      </c>
      <c r="K4" s="3">
        <v>7.05</v>
      </c>
      <c r="L4" s="17">
        <f>SUM(K2:K4)</f>
        <v>15.649999999999999</v>
      </c>
      <c r="M4" s="3">
        <v>97.34</v>
      </c>
      <c r="N4" s="3">
        <v>1.03</v>
      </c>
      <c r="O4" s="3">
        <v>1.1000000000000001</v>
      </c>
      <c r="Q4" s="9">
        <f t="shared" si="1"/>
        <v>2.4271844660194177</v>
      </c>
      <c r="R4" s="7">
        <f t="shared" si="2"/>
        <v>1.3137430483551704</v>
      </c>
      <c r="S4" s="15">
        <f t="shared" si="3"/>
        <v>9.0167260267796768E-5</v>
      </c>
      <c r="T4" s="15">
        <f t="shared" si="0"/>
        <v>3.8414317934910148E-3</v>
      </c>
    </row>
    <row r="5" spans="1:38" x14ac:dyDescent="0.25">
      <c r="A5">
        <f t="shared" si="4"/>
        <v>4</v>
      </c>
      <c r="B5" s="3">
        <v>600</v>
      </c>
      <c r="C5" s="3">
        <v>0.66500000000000004</v>
      </c>
      <c r="D5" s="3">
        <v>6.0000000000000001E-3</v>
      </c>
      <c r="E5" s="3">
        <v>1.064E-2</v>
      </c>
      <c r="F5" s="3">
        <v>3.0000000000000001E-5</v>
      </c>
      <c r="G5" s="3">
        <v>4.6318999999999999</v>
      </c>
      <c r="H5" s="3">
        <v>9.2999999999999992E-3</v>
      </c>
      <c r="I5" s="3">
        <v>1929.6</v>
      </c>
      <c r="J5" s="3">
        <v>1167.4000000000001</v>
      </c>
      <c r="K5" s="3">
        <v>41.9</v>
      </c>
      <c r="L5" s="17">
        <f>SUM(K2:K5)</f>
        <v>57.55</v>
      </c>
      <c r="M5" s="3">
        <v>84.69</v>
      </c>
      <c r="N5" s="3">
        <v>1.0660000000000001</v>
      </c>
      <c r="O5" s="3">
        <v>2.1999999999999999E-2</v>
      </c>
      <c r="Q5" s="9">
        <f t="shared" si="1"/>
        <v>1.5037593984962405</v>
      </c>
      <c r="R5" s="7">
        <f t="shared" si="2"/>
        <v>1.3567753971394652E-2</v>
      </c>
      <c r="S5" s="15">
        <f t="shared" si="3"/>
        <v>5.1824212271973469E-4</v>
      </c>
      <c r="T5" s="15">
        <f t="shared" si="0"/>
        <v>3.1353433564625745E-4</v>
      </c>
    </row>
    <row r="6" spans="1:38" x14ac:dyDescent="0.25">
      <c r="A6">
        <f t="shared" si="4"/>
        <v>5</v>
      </c>
      <c r="B6" s="3">
        <v>625</v>
      </c>
      <c r="C6" s="3">
        <v>2.7890000000000001</v>
      </c>
      <c r="D6" s="3">
        <v>8.7999999999999995E-2</v>
      </c>
      <c r="E6" s="3">
        <v>3.9960000000000002E-2</v>
      </c>
      <c r="F6" s="3">
        <v>1.25E-3</v>
      </c>
      <c r="G6" s="3">
        <v>15.9701</v>
      </c>
      <c r="H6" s="3">
        <v>6.5100000000000005E-2</v>
      </c>
      <c r="I6" s="3">
        <v>630.6</v>
      </c>
      <c r="J6" s="3">
        <v>892.1</v>
      </c>
      <c r="K6" s="3">
        <v>3.95</v>
      </c>
      <c r="L6" s="17">
        <f>SUM(K2:K6)</f>
        <v>61.5</v>
      </c>
      <c r="M6" s="3">
        <v>53.14</v>
      </c>
      <c r="N6" s="3">
        <v>5.45</v>
      </c>
      <c r="O6" s="3">
        <v>1.41</v>
      </c>
      <c r="Q6" s="9">
        <f t="shared" si="1"/>
        <v>0.35855145213338113</v>
      </c>
      <c r="R6" s="7">
        <f t="shared" si="2"/>
        <v>1.1313204656772154E-2</v>
      </c>
      <c r="S6" s="15">
        <f t="shared" si="3"/>
        <v>1.585791309863622E-3</v>
      </c>
      <c r="T6" s="15">
        <f t="shared" si="0"/>
        <v>2.2433942713754157E-3</v>
      </c>
    </row>
    <row r="7" spans="1:38" x14ac:dyDescent="0.25">
      <c r="A7">
        <f t="shared" si="4"/>
        <v>6</v>
      </c>
      <c r="B7" s="3">
        <v>650</v>
      </c>
      <c r="C7" s="3">
        <v>9.3829999999999991</v>
      </c>
      <c r="D7" s="3">
        <v>7.3999999999999996E-2</v>
      </c>
      <c r="E7" s="3">
        <v>3.4959999999999998E-2</v>
      </c>
      <c r="F7" s="3">
        <v>1.4999999999999999E-4</v>
      </c>
      <c r="G7" s="3">
        <v>5.3121999999999998</v>
      </c>
      <c r="H7" s="3">
        <v>1.06E-2</v>
      </c>
      <c r="I7" s="3">
        <v>404.3</v>
      </c>
      <c r="J7" s="3">
        <v>5.3</v>
      </c>
      <c r="K7" s="3">
        <v>8.2899999999999991</v>
      </c>
      <c r="L7" s="17">
        <f>SUM(K2:K7)</f>
        <v>69.789999999999992</v>
      </c>
      <c r="M7" s="3">
        <v>26.91</v>
      </c>
      <c r="N7" s="3">
        <v>5.14</v>
      </c>
      <c r="O7" s="3">
        <v>0.18</v>
      </c>
      <c r="Q7" s="9">
        <f t="shared" si="1"/>
        <v>0.10657572205051691</v>
      </c>
      <c r="R7" s="7">
        <f t="shared" si="2"/>
        <v>8.4052045526358853E-4</v>
      </c>
      <c r="S7" s="15">
        <f t="shared" si="3"/>
        <v>2.4734108335394507E-3</v>
      </c>
      <c r="T7" s="15">
        <f t="shared" si="0"/>
        <v>3.24241341027927E-5</v>
      </c>
    </row>
    <row r="8" spans="1:38" x14ac:dyDescent="0.25">
      <c r="A8">
        <f t="shared" si="4"/>
        <v>7</v>
      </c>
      <c r="B8" s="3">
        <v>700</v>
      </c>
      <c r="C8" s="3">
        <v>11.7</v>
      </c>
      <c r="D8" s="3">
        <v>0.36599999999999999</v>
      </c>
      <c r="E8" s="3">
        <v>2.4400000000000002E-2</v>
      </c>
      <c r="F8" s="3">
        <v>2.3000000000000001E-4</v>
      </c>
      <c r="G8" s="3">
        <v>4.4888000000000003</v>
      </c>
      <c r="H8" s="3">
        <v>2.9399999999999999E-2</v>
      </c>
      <c r="I8" s="3">
        <v>810.3</v>
      </c>
      <c r="J8" s="3">
        <v>107.8</v>
      </c>
      <c r="K8" s="3">
        <v>9.02</v>
      </c>
      <c r="L8" s="17">
        <f>SUM(K2:K8)</f>
        <v>78.809999999999988</v>
      </c>
      <c r="M8" s="3">
        <v>63.53</v>
      </c>
      <c r="N8" s="3">
        <v>14.6</v>
      </c>
      <c r="O8" s="3">
        <v>0.73</v>
      </c>
      <c r="Q8" s="9">
        <f t="shared" si="1"/>
        <v>8.5470085470085472E-2</v>
      </c>
      <c r="R8" s="7">
        <f t="shared" si="2"/>
        <v>2.6736795967565201E-3</v>
      </c>
      <c r="S8" s="15">
        <f t="shared" si="3"/>
        <v>1.2341108231519191E-3</v>
      </c>
      <c r="T8" s="15">
        <f t="shared" si="0"/>
        <v>1.6418258266787225E-4</v>
      </c>
    </row>
    <row r="9" spans="1:38" x14ac:dyDescent="0.25">
      <c r="A9">
        <f t="shared" si="4"/>
        <v>8</v>
      </c>
      <c r="B9" s="3">
        <v>750</v>
      </c>
      <c r="C9" s="3">
        <v>21.613</v>
      </c>
      <c r="D9" s="3">
        <v>1.2430000000000001</v>
      </c>
      <c r="E9" s="3">
        <v>2.8969999999999999E-2</v>
      </c>
      <c r="F9" s="3">
        <v>2.2000000000000001E-4</v>
      </c>
      <c r="G9" s="3">
        <v>4.2603999999999997</v>
      </c>
      <c r="H9" s="3">
        <v>7.4399999999999994E-2</v>
      </c>
      <c r="I9" s="3">
        <v>1107.7</v>
      </c>
      <c r="J9" s="3">
        <v>665.9</v>
      </c>
      <c r="K9" s="3">
        <v>5.65</v>
      </c>
      <c r="L9" s="17">
        <f>SUM(K2:K9)</f>
        <v>84.46</v>
      </c>
      <c r="M9" s="3">
        <v>73.319999999999993</v>
      </c>
      <c r="N9" s="3">
        <v>30.74</v>
      </c>
      <c r="O9" s="3">
        <v>2.41</v>
      </c>
      <c r="Q9" s="9">
        <f t="shared" si="1"/>
        <v>4.6268449544255776E-2</v>
      </c>
      <c r="R9" s="7">
        <f t="shared" si="2"/>
        <v>2.6609763930740726E-3</v>
      </c>
      <c r="S9" s="15">
        <f t="shared" si="3"/>
        <v>9.027715085311907E-4</v>
      </c>
      <c r="T9" s="15">
        <f t="shared" si="0"/>
        <v>5.4270610050638252E-4</v>
      </c>
    </row>
    <row r="10" spans="1:38" x14ac:dyDescent="0.25">
      <c r="A10">
        <f t="shared" si="4"/>
        <v>9</v>
      </c>
      <c r="B10" s="3">
        <v>800</v>
      </c>
      <c r="C10" s="3">
        <v>27.968</v>
      </c>
      <c r="D10" s="3">
        <v>0.45400000000000001</v>
      </c>
      <c r="E10" s="3">
        <v>1.9130000000000001E-2</v>
      </c>
      <c r="F10" s="3">
        <v>2.7E-4</v>
      </c>
      <c r="G10" s="3">
        <v>3.1762000000000001</v>
      </c>
      <c r="H10" s="3">
        <v>3.6299999999999999E-2</v>
      </c>
      <c r="I10" s="3">
        <v>2316.6999999999998</v>
      </c>
      <c r="J10" s="3">
        <v>107.1</v>
      </c>
      <c r="K10" s="3">
        <v>5.17</v>
      </c>
      <c r="L10" s="17">
        <f>SUM(K2:K10)</f>
        <v>89.63</v>
      </c>
      <c r="M10" s="3">
        <v>87.24</v>
      </c>
      <c r="N10" s="3">
        <v>45.18</v>
      </c>
      <c r="O10" s="3">
        <v>0.87</v>
      </c>
      <c r="Q10" s="9">
        <f t="shared" si="1"/>
        <v>3.5755148741418767E-2</v>
      </c>
      <c r="R10" s="7">
        <f t="shared" si="2"/>
        <v>5.8040752033052488E-4</v>
      </c>
      <c r="S10" s="15">
        <f t="shared" si="3"/>
        <v>4.3164846548970524E-4</v>
      </c>
      <c r="T10" s="15">
        <f t="shared" si="0"/>
        <v>1.9954914600055005E-5</v>
      </c>
    </row>
    <row r="11" spans="1:38" x14ac:dyDescent="0.25">
      <c r="A11">
        <f t="shared" si="4"/>
        <v>10</v>
      </c>
      <c r="B11" s="3">
        <v>850</v>
      </c>
      <c r="C11" s="3">
        <v>35.299999999999997</v>
      </c>
      <c r="D11" s="3">
        <v>0.27100000000000002</v>
      </c>
      <c r="E11" s="3">
        <v>2.5350000000000001E-2</v>
      </c>
      <c r="F11" s="3">
        <v>1.4999999999999999E-4</v>
      </c>
      <c r="G11" s="3">
        <v>4.6486000000000001</v>
      </c>
      <c r="H11" s="3">
        <v>9.2999999999999992E-3</v>
      </c>
      <c r="I11" s="3">
        <v>2350.9</v>
      </c>
      <c r="J11" s="3">
        <v>68.2</v>
      </c>
      <c r="K11" s="3">
        <v>6.15</v>
      </c>
      <c r="L11" s="17">
        <f>SUM(K2:K11)</f>
        <v>95.78</v>
      </c>
      <c r="M11" s="3">
        <v>87.43</v>
      </c>
      <c r="N11" s="3">
        <v>60.35</v>
      </c>
      <c r="O11" s="3">
        <v>0.6</v>
      </c>
      <c r="Q11" s="9">
        <f t="shared" si="1"/>
        <v>2.8328611898017001E-2</v>
      </c>
      <c r="R11" s="7">
        <f t="shared" si="2"/>
        <v>2.1748027831055547E-4</v>
      </c>
      <c r="S11" s="15">
        <f t="shared" si="3"/>
        <v>4.2536900761410524E-4</v>
      </c>
      <c r="T11" s="15">
        <f t="shared" si="0"/>
        <v>1.2340025657953115E-5</v>
      </c>
    </row>
    <row r="12" spans="1:38" x14ac:dyDescent="0.25">
      <c r="A12">
        <f t="shared" si="4"/>
        <v>11</v>
      </c>
      <c r="B12" s="3">
        <v>900</v>
      </c>
      <c r="C12" s="3">
        <v>35</v>
      </c>
      <c r="D12" s="3">
        <v>0.17499999999999999</v>
      </c>
      <c r="E12" s="3">
        <v>4.7699999999999999E-2</v>
      </c>
      <c r="F12" s="3">
        <v>4.0000000000000002E-4</v>
      </c>
      <c r="G12" s="3">
        <v>11.316800000000001</v>
      </c>
      <c r="H12" s="3">
        <v>2.5000000000000001E-2</v>
      </c>
      <c r="I12" s="3">
        <v>1554.7</v>
      </c>
      <c r="J12" s="3">
        <v>31.7</v>
      </c>
      <c r="K12" s="3">
        <v>2.81</v>
      </c>
      <c r="L12" s="17">
        <f>SUM(K2:K12)</f>
        <v>98.59</v>
      </c>
      <c r="M12" s="3">
        <v>80.989999999999995</v>
      </c>
      <c r="N12" s="3">
        <v>75.88</v>
      </c>
      <c r="O12" s="3">
        <v>0.67</v>
      </c>
      <c r="Q12" s="9">
        <f t="shared" si="1"/>
        <v>2.8571428571428571E-2</v>
      </c>
      <c r="R12" s="7">
        <f t="shared" si="2"/>
        <v>1.4285714285714287E-4</v>
      </c>
      <c r="S12" s="15">
        <f t="shared" si="3"/>
        <v>6.4321090885701424E-4</v>
      </c>
      <c r="T12" s="15">
        <f t="shared" si="0"/>
        <v>1.3114932662743519E-5</v>
      </c>
    </row>
    <row r="13" spans="1:38" x14ac:dyDescent="0.25">
      <c r="A13">
        <f t="shared" si="4"/>
        <v>12</v>
      </c>
      <c r="B13" s="3">
        <v>950</v>
      </c>
      <c r="C13" s="3">
        <v>39.284999999999997</v>
      </c>
      <c r="D13" s="3">
        <v>0.53800000000000003</v>
      </c>
      <c r="E13" s="3">
        <v>9.5979999999999996E-2</v>
      </c>
      <c r="F13" s="3">
        <v>1.58E-3</v>
      </c>
      <c r="G13" s="3">
        <v>16.8233</v>
      </c>
      <c r="H13" s="3">
        <v>0.1681</v>
      </c>
      <c r="I13" s="3">
        <v>671.1</v>
      </c>
      <c r="J13" s="3">
        <v>32.700000000000003</v>
      </c>
      <c r="K13" s="3">
        <v>0.56000000000000005</v>
      </c>
      <c r="L13" s="17">
        <f>SUM(K2:K13)</f>
        <v>99.15</v>
      </c>
      <c r="M13" s="3">
        <v>55.96</v>
      </c>
      <c r="N13" s="3">
        <v>85.01</v>
      </c>
      <c r="O13" s="3">
        <v>3.7</v>
      </c>
      <c r="Q13" s="9">
        <f t="shared" si="1"/>
        <v>2.545500827287769E-2</v>
      </c>
      <c r="R13" s="7">
        <f t="shared" si="2"/>
        <v>3.4860110604068218E-4</v>
      </c>
      <c r="S13" s="15">
        <f t="shared" si="3"/>
        <v>1.4900908955446282E-3</v>
      </c>
      <c r="T13" s="15">
        <f t="shared" si="0"/>
        <v>7.2606127677409243E-5</v>
      </c>
    </row>
    <row r="14" spans="1:38" x14ac:dyDescent="0.25">
      <c r="A14">
        <f t="shared" si="4"/>
        <v>13</v>
      </c>
      <c r="B14" s="3">
        <v>1000</v>
      </c>
      <c r="C14" s="3">
        <v>45.722999999999999</v>
      </c>
      <c r="D14" s="3">
        <v>0.40400000000000003</v>
      </c>
      <c r="E14" s="3">
        <v>5.1839999999999997E-2</v>
      </c>
      <c r="F14" s="3">
        <v>1.6800000000000001E-3</v>
      </c>
      <c r="G14" s="3">
        <v>10.473100000000001</v>
      </c>
      <c r="H14" s="3">
        <v>0.1983</v>
      </c>
      <c r="I14" s="3">
        <v>1602.8</v>
      </c>
      <c r="J14" s="3">
        <v>154.69999999999999</v>
      </c>
      <c r="K14" s="3">
        <v>0.56000000000000005</v>
      </c>
      <c r="L14" s="17">
        <f>SUM(K2:K14)</f>
        <v>99.710000000000008</v>
      </c>
      <c r="M14" s="3">
        <v>81.56</v>
      </c>
      <c r="N14" s="3">
        <v>94.82</v>
      </c>
      <c r="O14" s="3">
        <v>2.08</v>
      </c>
      <c r="Q14" s="9">
        <f t="shared" si="1"/>
        <v>2.1870830872864861E-2</v>
      </c>
      <c r="R14" s="7">
        <f t="shared" si="2"/>
        <v>1.9324663020006135E-4</v>
      </c>
      <c r="S14" s="15">
        <f t="shared" si="3"/>
        <v>6.2390816071874219E-4</v>
      </c>
      <c r="T14" s="15">
        <f t="shared" si="0"/>
        <v>6.0218737498870362E-5</v>
      </c>
    </row>
    <row r="15" spans="1:38" x14ac:dyDescent="0.25">
      <c r="A15">
        <f t="shared" si="4"/>
        <v>14</v>
      </c>
      <c r="B15" s="3">
        <v>1050</v>
      </c>
      <c r="C15" s="3">
        <v>40.923999999999999</v>
      </c>
      <c r="D15" s="3">
        <v>0.89700000000000002</v>
      </c>
      <c r="E15" s="3">
        <v>0.10174999999999999</v>
      </c>
      <c r="F15" s="3">
        <v>2.2100000000000002E-3</v>
      </c>
      <c r="G15" s="3">
        <v>20.421299999999999</v>
      </c>
      <c r="H15" s="3">
        <v>0.37590000000000001</v>
      </c>
      <c r="I15" s="3">
        <v>727</v>
      </c>
      <c r="J15" s="3">
        <v>70.7</v>
      </c>
      <c r="K15" s="3">
        <v>0.28999999999999998</v>
      </c>
      <c r="L15" s="17">
        <f>SUM(K2:K15)</f>
        <v>100.00000000000001</v>
      </c>
      <c r="M15" s="3">
        <v>59.35</v>
      </c>
      <c r="N15" s="3">
        <v>131.1</v>
      </c>
      <c r="O15" s="3">
        <v>2.8</v>
      </c>
      <c r="Q15" s="9">
        <f t="shared" si="1"/>
        <v>2.4435539047991398E-2</v>
      </c>
      <c r="R15" s="7">
        <f t="shared" si="2"/>
        <v>5.3559472500362346E-4</v>
      </c>
      <c r="S15" s="15">
        <f t="shared" si="3"/>
        <v>1.375515818431912E-3</v>
      </c>
      <c r="T15" s="15">
        <f t="shared" si="0"/>
        <v>1.3376749430967839E-4</v>
      </c>
    </row>
    <row r="16" spans="1:38" x14ac:dyDescent="0.25">
      <c r="B16" s="3"/>
      <c r="C16" s="3"/>
      <c r="D16" s="3"/>
      <c r="E16" s="3"/>
      <c r="F16" s="3"/>
      <c r="G16" s="3"/>
      <c r="H16" s="3"/>
      <c r="I16" s="3"/>
      <c r="K16" s="3"/>
      <c r="L16" s="17"/>
      <c r="M16" s="3"/>
      <c r="N16" s="3"/>
      <c r="O16" s="3"/>
      <c r="Q16" s="9"/>
      <c r="R16" s="7"/>
      <c r="S16" s="15"/>
      <c r="T16" s="15"/>
    </row>
    <row r="17" spans="1:20" x14ac:dyDescent="0.25">
      <c r="B17" s="3" t="s">
        <v>9</v>
      </c>
      <c r="C17" s="3">
        <v>10.025</v>
      </c>
      <c r="D17" s="3">
        <v>8.2000000000000003E-2</v>
      </c>
      <c r="E17" s="3">
        <v>2.613E-2</v>
      </c>
      <c r="F17" s="3">
        <v>1.6000000000000001E-4</v>
      </c>
      <c r="G17" s="3">
        <v>6.51</v>
      </c>
      <c r="H17" s="3">
        <v>8.6999999999999994E-3</v>
      </c>
      <c r="I17" s="3">
        <v>859.3</v>
      </c>
      <c r="J17" s="3">
        <v>48.9</v>
      </c>
      <c r="K17" s="3">
        <v>100</v>
      </c>
      <c r="L17" s="17"/>
      <c r="M17" s="3">
        <v>65.61</v>
      </c>
      <c r="N17" s="3">
        <v>13.79</v>
      </c>
      <c r="O17" s="3" t="s">
        <v>11</v>
      </c>
      <c r="Q17" s="9">
        <f t="shared" si="1"/>
        <v>9.9750623441396499E-2</v>
      </c>
      <c r="R17" s="7">
        <f t="shared" si="2"/>
        <v>8.1591532390967703E-4</v>
      </c>
      <c r="S17" s="15">
        <f t="shared" si="3"/>
        <v>1.1637379262190155E-3</v>
      </c>
      <c r="T17" s="15">
        <f t="shared" si="0"/>
        <v>6.6224583489014153E-5</v>
      </c>
    </row>
    <row r="18" spans="1:20" x14ac:dyDescent="0.25">
      <c r="C18" s="3"/>
      <c r="E18" s="3"/>
      <c r="G18" s="3"/>
      <c r="I18" s="3"/>
      <c r="K18" s="3"/>
      <c r="L18" s="3"/>
      <c r="M18" s="3"/>
      <c r="N18" s="3"/>
      <c r="Q18" s="9"/>
      <c r="R18" s="7"/>
      <c r="S18" s="15"/>
      <c r="T18" s="15"/>
    </row>
    <row r="19" spans="1:20" x14ac:dyDescent="0.25">
      <c r="A19" s="7" t="s">
        <v>18</v>
      </c>
      <c r="B19" s="7" t="s">
        <v>4</v>
      </c>
      <c r="C19" s="7" t="s">
        <v>2</v>
      </c>
      <c r="D19" s="7"/>
      <c r="E19" s="7" t="s">
        <v>18</v>
      </c>
      <c r="F19" s="7" t="s">
        <v>4</v>
      </c>
      <c r="Q19" s="9"/>
      <c r="R19" s="7"/>
      <c r="S19" s="15"/>
      <c r="T19" s="15"/>
    </row>
    <row r="20" spans="1:20" x14ac:dyDescent="0.25">
      <c r="A20" s="17">
        <v>1.93</v>
      </c>
      <c r="B20" s="12">
        <v>3.26</v>
      </c>
      <c r="C20" s="12">
        <v>1.59</v>
      </c>
      <c r="D20" s="7"/>
      <c r="E20" s="6">
        <f>0</f>
        <v>0</v>
      </c>
      <c r="F20" s="14">
        <f>B20+C20</f>
        <v>4.8499999999999996</v>
      </c>
    </row>
    <row r="21" spans="1:20" x14ac:dyDescent="0.25">
      <c r="A21" s="17">
        <v>8.6</v>
      </c>
      <c r="B21" s="13">
        <v>1.27</v>
      </c>
      <c r="C21" s="13">
        <v>0.83</v>
      </c>
      <c r="D21" s="7"/>
      <c r="E21" s="14">
        <f>A20</f>
        <v>1.93</v>
      </c>
      <c r="F21" s="14">
        <f>B20+C20</f>
        <v>4.8499999999999996</v>
      </c>
    </row>
    <row r="22" spans="1:20" x14ac:dyDescent="0.25">
      <c r="A22" s="17">
        <v>15.649999999999999</v>
      </c>
      <c r="B22" s="13">
        <v>1.03</v>
      </c>
      <c r="C22" s="13">
        <v>1.1000000000000001</v>
      </c>
      <c r="D22" s="7"/>
      <c r="E22" s="14">
        <f>A20</f>
        <v>1.93</v>
      </c>
      <c r="F22" s="14">
        <f>B21+C21</f>
        <v>2.1</v>
      </c>
    </row>
    <row r="23" spans="1:20" x14ac:dyDescent="0.25">
      <c r="A23" s="17">
        <v>57.55</v>
      </c>
      <c r="B23" s="12">
        <v>1.0660000000000001</v>
      </c>
      <c r="C23" s="12">
        <v>2.1999999999999999E-2</v>
      </c>
      <c r="D23" s="6"/>
      <c r="E23" s="14">
        <f>A21</f>
        <v>8.6</v>
      </c>
      <c r="F23" s="14">
        <f>B21+C21</f>
        <v>2.1</v>
      </c>
    </row>
    <row r="24" spans="1:20" x14ac:dyDescent="0.25">
      <c r="A24" s="17">
        <v>61.5</v>
      </c>
      <c r="B24" s="13">
        <v>5.45</v>
      </c>
      <c r="C24" s="13">
        <v>1.41</v>
      </c>
      <c r="D24" s="7"/>
      <c r="E24" s="14">
        <f>A21</f>
        <v>8.6</v>
      </c>
      <c r="F24" s="14">
        <f>B22+C22</f>
        <v>2.13</v>
      </c>
    </row>
    <row r="25" spans="1:20" x14ac:dyDescent="0.25">
      <c r="A25" s="17">
        <v>69.789999999999992</v>
      </c>
      <c r="B25" s="13">
        <v>5.14</v>
      </c>
      <c r="C25" s="13">
        <v>0.18</v>
      </c>
      <c r="D25" s="7"/>
      <c r="E25" s="14">
        <f>A22</f>
        <v>15.649999999999999</v>
      </c>
      <c r="F25" s="14">
        <f>B22+C22</f>
        <v>2.13</v>
      </c>
    </row>
    <row r="26" spans="1:20" x14ac:dyDescent="0.25">
      <c r="A26" s="17">
        <v>78.809999999999988</v>
      </c>
      <c r="B26" s="13">
        <v>14.6</v>
      </c>
      <c r="C26" s="13">
        <v>0.73</v>
      </c>
      <c r="D26" s="7"/>
      <c r="E26" s="14">
        <f>A22</f>
        <v>15.649999999999999</v>
      </c>
      <c r="F26" s="14">
        <f>B23+C23</f>
        <v>1.0880000000000001</v>
      </c>
    </row>
    <row r="27" spans="1:20" x14ac:dyDescent="0.25">
      <c r="A27" s="17">
        <v>84.46</v>
      </c>
      <c r="B27" s="13">
        <v>30.74</v>
      </c>
      <c r="C27" s="13">
        <v>2.41</v>
      </c>
      <c r="D27" s="7"/>
      <c r="E27" s="14">
        <f>A23</f>
        <v>57.55</v>
      </c>
      <c r="F27" s="14">
        <f>B23+C23</f>
        <v>1.0880000000000001</v>
      </c>
    </row>
    <row r="28" spans="1:20" x14ac:dyDescent="0.25">
      <c r="A28" s="17">
        <v>89.63</v>
      </c>
      <c r="B28" s="13">
        <v>45.18</v>
      </c>
      <c r="C28" s="13">
        <v>0.87</v>
      </c>
      <c r="D28" s="7"/>
      <c r="E28" s="14">
        <f>A23</f>
        <v>57.55</v>
      </c>
      <c r="F28" s="14">
        <f>B24+C24</f>
        <v>6.86</v>
      </c>
    </row>
    <row r="29" spans="1:20" x14ac:dyDescent="0.25">
      <c r="A29" s="17">
        <v>95.78</v>
      </c>
      <c r="B29" s="13">
        <v>60.35</v>
      </c>
      <c r="C29" s="13">
        <v>0.6</v>
      </c>
      <c r="D29" s="7"/>
      <c r="E29" s="14">
        <f>A24</f>
        <v>61.5</v>
      </c>
      <c r="F29" s="14">
        <f>B24+C24</f>
        <v>6.86</v>
      </c>
    </row>
    <row r="30" spans="1:20" x14ac:dyDescent="0.25">
      <c r="A30" s="17">
        <v>98.59</v>
      </c>
      <c r="B30" s="13">
        <v>75.88</v>
      </c>
      <c r="C30" s="13">
        <v>0.67</v>
      </c>
      <c r="D30" s="7"/>
      <c r="E30" s="14">
        <f>A24</f>
        <v>61.5</v>
      </c>
      <c r="F30" s="14">
        <f>B25+C25</f>
        <v>5.3199999999999994</v>
      </c>
    </row>
    <row r="31" spans="1:20" x14ac:dyDescent="0.25">
      <c r="A31" s="17">
        <v>99.15</v>
      </c>
      <c r="B31" s="13">
        <v>85.01</v>
      </c>
      <c r="C31" s="13">
        <v>3.7</v>
      </c>
      <c r="D31" s="7"/>
      <c r="E31" s="14">
        <f>A25</f>
        <v>69.789999999999992</v>
      </c>
      <c r="F31" s="14">
        <f>B25+C25</f>
        <v>5.3199999999999994</v>
      </c>
    </row>
    <row r="32" spans="1:20" x14ac:dyDescent="0.25">
      <c r="A32" s="17">
        <v>99.710000000000008</v>
      </c>
      <c r="B32" s="13">
        <v>94.82</v>
      </c>
      <c r="C32" s="13">
        <v>2.08</v>
      </c>
      <c r="D32" s="7"/>
      <c r="E32" s="14">
        <f>A25</f>
        <v>69.789999999999992</v>
      </c>
      <c r="F32" s="14">
        <f>B26+C26</f>
        <v>15.33</v>
      </c>
    </row>
    <row r="33" spans="1:6" x14ac:dyDescent="0.25">
      <c r="A33" s="17">
        <v>100.00000000000001</v>
      </c>
      <c r="B33" s="13">
        <v>131.1</v>
      </c>
      <c r="C33" s="13">
        <v>2.8</v>
      </c>
      <c r="D33" s="7"/>
      <c r="E33" s="14">
        <f>A26</f>
        <v>78.809999999999988</v>
      </c>
      <c r="F33" s="14">
        <f>B26+C26</f>
        <v>15.33</v>
      </c>
    </row>
    <row r="34" spans="1:6" x14ac:dyDescent="0.25">
      <c r="A34" s="13"/>
      <c r="B34" s="13"/>
      <c r="C34" s="13"/>
      <c r="D34" s="7"/>
      <c r="E34" s="14">
        <f>A26</f>
        <v>78.809999999999988</v>
      </c>
      <c r="F34" s="14">
        <f>B27+C27</f>
        <v>33.15</v>
      </c>
    </row>
    <row r="35" spans="1:6" x14ac:dyDescent="0.25">
      <c r="A35" s="13"/>
      <c r="B35" s="13"/>
      <c r="C35" s="13"/>
      <c r="D35" s="7"/>
      <c r="E35" s="14">
        <f>A27</f>
        <v>84.46</v>
      </c>
      <c r="F35" s="14">
        <f>B27+C27</f>
        <v>33.15</v>
      </c>
    </row>
    <row r="36" spans="1:6" x14ac:dyDescent="0.25">
      <c r="A36" s="13"/>
      <c r="B36" s="13"/>
      <c r="C36" s="13"/>
      <c r="D36" s="7"/>
      <c r="E36" s="14">
        <f>A27</f>
        <v>84.46</v>
      </c>
      <c r="F36" s="14">
        <f>B28+C28</f>
        <v>46.05</v>
      </c>
    </row>
    <row r="37" spans="1:6" x14ac:dyDescent="0.25">
      <c r="A37" s="13"/>
      <c r="B37" s="13"/>
      <c r="C37" s="13"/>
      <c r="D37" s="7"/>
      <c r="E37" s="14">
        <f>A28</f>
        <v>89.63</v>
      </c>
      <c r="F37" s="14">
        <f>B28+C28</f>
        <v>46.05</v>
      </c>
    </row>
    <row r="38" spans="1:6" x14ac:dyDescent="0.25">
      <c r="A38" s="13"/>
      <c r="B38" s="13"/>
      <c r="C38" s="13"/>
      <c r="D38" s="7"/>
      <c r="E38" s="14">
        <f>A28</f>
        <v>89.63</v>
      </c>
      <c r="F38" s="14">
        <f>B29+C29</f>
        <v>60.95</v>
      </c>
    </row>
    <row r="39" spans="1:6" x14ac:dyDescent="0.25">
      <c r="A39" s="13"/>
      <c r="B39" s="13"/>
      <c r="C39" s="13"/>
      <c r="D39" s="7"/>
      <c r="E39" s="14">
        <f>A29</f>
        <v>95.78</v>
      </c>
      <c r="F39" s="14">
        <f>B29+C29</f>
        <v>60.95</v>
      </c>
    </row>
    <row r="40" spans="1:6" x14ac:dyDescent="0.25">
      <c r="A40" s="13"/>
      <c r="B40" s="13"/>
      <c r="C40" s="13"/>
      <c r="D40" s="7"/>
      <c r="E40" s="14">
        <f>A29</f>
        <v>95.78</v>
      </c>
      <c r="F40" s="14">
        <f>B30+C30</f>
        <v>76.55</v>
      </c>
    </row>
    <row r="41" spans="1:6" x14ac:dyDescent="0.25">
      <c r="A41" s="13"/>
      <c r="B41" s="13"/>
      <c r="C41" s="13"/>
      <c r="D41" s="7"/>
      <c r="E41" s="14">
        <f>A30</f>
        <v>98.59</v>
      </c>
      <c r="F41" s="14">
        <f>B30+C30</f>
        <v>76.55</v>
      </c>
    </row>
    <row r="42" spans="1:6" x14ac:dyDescent="0.25">
      <c r="A42" s="7"/>
      <c r="B42" s="7"/>
      <c r="C42" s="7"/>
      <c r="D42" s="7"/>
      <c r="E42" s="14">
        <f>A30</f>
        <v>98.59</v>
      </c>
      <c r="F42" s="14">
        <f>B31+C31</f>
        <v>88.710000000000008</v>
      </c>
    </row>
    <row r="43" spans="1:6" x14ac:dyDescent="0.25">
      <c r="A43" s="7"/>
      <c r="B43" s="7"/>
      <c r="C43" s="7"/>
      <c r="D43" s="7"/>
      <c r="E43" s="14">
        <f>A31</f>
        <v>99.15</v>
      </c>
      <c r="F43" s="14">
        <f>C31+B31</f>
        <v>88.710000000000008</v>
      </c>
    </row>
    <row r="44" spans="1:6" x14ac:dyDescent="0.25">
      <c r="A44" s="7"/>
      <c r="B44" s="7"/>
      <c r="C44" s="7"/>
      <c r="D44" s="7"/>
      <c r="E44" s="14">
        <f>A31</f>
        <v>99.15</v>
      </c>
      <c r="F44" s="14">
        <f>B32+C32</f>
        <v>96.899999999999991</v>
      </c>
    </row>
    <row r="45" spans="1:6" x14ac:dyDescent="0.25">
      <c r="A45" s="7"/>
      <c r="B45" s="7"/>
      <c r="C45" s="7"/>
      <c r="D45" s="7"/>
      <c r="E45" s="14">
        <f>A32</f>
        <v>99.710000000000008</v>
      </c>
      <c r="F45" s="14">
        <f>B32+C32</f>
        <v>96.899999999999991</v>
      </c>
    </row>
    <row r="46" spans="1:6" x14ac:dyDescent="0.25">
      <c r="A46" s="7"/>
      <c r="B46" s="7"/>
      <c r="C46" s="7"/>
      <c r="D46" s="7"/>
      <c r="E46" s="14">
        <f>A32</f>
        <v>99.710000000000008</v>
      </c>
      <c r="F46" s="14">
        <f>B33+C33</f>
        <v>133.9</v>
      </c>
    </row>
    <row r="47" spans="1:6" x14ac:dyDescent="0.25">
      <c r="A47" s="7"/>
      <c r="B47" s="7"/>
      <c r="C47" s="7"/>
      <c r="D47" s="7"/>
      <c r="E47" s="14">
        <f>A33</f>
        <v>100.00000000000001</v>
      </c>
      <c r="F47" s="14">
        <f>B33+C33</f>
        <v>133.9</v>
      </c>
    </row>
    <row r="48" spans="1:6" x14ac:dyDescent="0.25">
      <c r="A48" s="7"/>
      <c r="B48" s="7"/>
      <c r="C48" s="7"/>
      <c r="D48" s="7"/>
      <c r="E48" s="14">
        <v>100.00000000000001</v>
      </c>
      <c r="F48" s="14">
        <v>128.29999999999998</v>
      </c>
    </row>
    <row r="49" spans="1:6" x14ac:dyDescent="0.25">
      <c r="A49" s="7"/>
      <c r="B49" s="7"/>
      <c r="C49" s="7"/>
      <c r="D49" s="7"/>
      <c r="E49" s="14">
        <v>99.710000000000008</v>
      </c>
      <c r="F49" s="14">
        <v>128.29999999999998</v>
      </c>
    </row>
    <row r="50" spans="1:6" x14ac:dyDescent="0.25">
      <c r="A50" s="7"/>
      <c r="B50" s="7"/>
      <c r="C50" s="7"/>
      <c r="D50" s="7"/>
      <c r="E50" s="14">
        <v>99.710000000000008</v>
      </c>
      <c r="F50" s="14">
        <v>92.74</v>
      </c>
    </row>
    <row r="51" spans="1:6" x14ac:dyDescent="0.25">
      <c r="A51" s="7"/>
      <c r="B51" s="7"/>
      <c r="C51" s="7"/>
      <c r="D51" s="7"/>
      <c r="E51" s="14">
        <v>99.15</v>
      </c>
      <c r="F51" s="14">
        <v>92.74</v>
      </c>
    </row>
    <row r="52" spans="1:6" x14ac:dyDescent="0.25">
      <c r="A52" s="7"/>
      <c r="B52" s="7"/>
      <c r="C52" s="7"/>
      <c r="D52" s="7"/>
      <c r="E52" s="14">
        <v>99.15</v>
      </c>
      <c r="F52" s="14">
        <v>81.31</v>
      </c>
    </row>
    <row r="53" spans="1:6" x14ac:dyDescent="0.25">
      <c r="A53" s="7"/>
      <c r="B53" s="7"/>
      <c r="C53" s="7"/>
      <c r="D53" s="7"/>
      <c r="E53" s="14">
        <v>98.59</v>
      </c>
      <c r="F53" s="14">
        <v>81.31</v>
      </c>
    </row>
    <row r="54" spans="1:6" x14ac:dyDescent="0.25">
      <c r="A54" s="7"/>
      <c r="B54" s="7"/>
      <c r="C54" s="7"/>
      <c r="D54" s="7"/>
      <c r="E54" s="14">
        <v>98.59</v>
      </c>
      <c r="F54" s="14">
        <v>75.209999999999994</v>
      </c>
    </row>
    <row r="55" spans="1:6" x14ac:dyDescent="0.25">
      <c r="A55" s="7"/>
      <c r="B55" s="7"/>
      <c r="C55" s="7"/>
      <c r="D55" s="7"/>
      <c r="E55" s="14">
        <v>95.78</v>
      </c>
      <c r="F55" s="14">
        <v>75.209999999999994</v>
      </c>
    </row>
    <row r="56" spans="1:6" x14ac:dyDescent="0.25">
      <c r="A56" s="7"/>
      <c r="B56" s="7"/>
      <c r="C56" s="7"/>
      <c r="D56" s="7"/>
      <c r="E56" s="14">
        <v>95.78</v>
      </c>
      <c r="F56" s="14">
        <v>59.75</v>
      </c>
    </row>
    <row r="57" spans="1:6" x14ac:dyDescent="0.25">
      <c r="A57" s="7"/>
      <c r="B57" s="7"/>
      <c r="C57" s="7"/>
      <c r="D57" s="7"/>
      <c r="E57" s="14">
        <v>89.63</v>
      </c>
      <c r="F57" s="14">
        <v>59.75</v>
      </c>
    </row>
    <row r="58" spans="1:6" x14ac:dyDescent="0.25">
      <c r="A58" s="7"/>
      <c r="B58" s="7"/>
      <c r="C58" s="7"/>
      <c r="D58" s="7"/>
      <c r="E58" s="14">
        <v>89.63</v>
      </c>
      <c r="F58" s="14">
        <v>44.31</v>
      </c>
    </row>
    <row r="59" spans="1:6" x14ac:dyDescent="0.25">
      <c r="A59" s="7"/>
      <c r="B59" s="7"/>
      <c r="C59" s="7"/>
      <c r="D59" s="7"/>
      <c r="E59" s="14">
        <v>84.46</v>
      </c>
      <c r="F59" s="14">
        <v>44.31</v>
      </c>
    </row>
    <row r="60" spans="1:6" x14ac:dyDescent="0.25">
      <c r="A60" s="7"/>
      <c r="B60" s="7"/>
      <c r="C60" s="7"/>
      <c r="D60" s="7"/>
      <c r="E60" s="14">
        <v>84.46</v>
      </c>
      <c r="F60" s="14">
        <v>28.33</v>
      </c>
    </row>
    <row r="61" spans="1:6" x14ac:dyDescent="0.25">
      <c r="A61" s="7"/>
      <c r="B61" s="7"/>
      <c r="C61" s="7"/>
      <c r="D61" s="7"/>
      <c r="E61" s="14">
        <v>78.809999999999988</v>
      </c>
      <c r="F61" s="14">
        <v>28.33</v>
      </c>
    </row>
    <row r="62" spans="1:6" x14ac:dyDescent="0.25">
      <c r="A62" s="7"/>
      <c r="B62" s="7"/>
      <c r="C62" s="7"/>
      <c r="D62" s="7"/>
      <c r="E62" s="14">
        <v>78.809999999999988</v>
      </c>
      <c r="F62" s="14">
        <v>13.87</v>
      </c>
    </row>
    <row r="63" spans="1:6" x14ac:dyDescent="0.25">
      <c r="A63" s="7"/>
      <c r="B63" s="7"/>
      <c r="C63" s="7"/>
      <c r="D63" s="7"/>
      <c r="E63" s="14">
        <v>69.789999999999992</v>
      </c>
      <c r="F63" s="14">
        <v>13.87</v>
      </c>
    </row>
    <row r="64" spans="1:6" x14ac:dyDescent="0.25">
      <c r="A64" s="7"/>
      <c r="B64" s="7"/>
      <c r="C64" s="7"/>
      <c r="D64" s="7"/>
      <c r="E64" s="14">
        <v>69.789999999999992</v>
      </c>
      <c r="F64" s="14">
        <v>4.96</v>
      </c>
    </row>
    <row r="65" spans="1:6" x14ac:dyDescent="0.25">
      <c r="A65" s="7"/>
      <c r="B65" s="7"/>
      <c r="C65" s="7"/>
      <c r="D65" s="7"/>
      <c r="E65" s="14">
        <v>61.5</v>
      </c>
      <c r="F65" s="14">
        <v>4.96</v>
      </c>
    </row>
    <row r="66" spans="1:6" x14ac:dyDescent="0.25">
      <c r="A66" s="7"/>
      <c r="B66" s="7"/>
      <c r="C66" s="7"/>
      <c r="D66" s="7"/>
      <c r="E66" s="14">
        <v>61.5</v>
      </c>
      <c r="F66" s="14">
        <v>4.04</v>
      </c>
    </row>
    <row r="67" spans="1:6" x14ac:dyDescent="0.25">
      <c r="A67" s="7"/>
      <c r="B67" s="7"/>
      <c r="C67" s="7"/>
      <c r="D67" s="7"/>
      <c r="E67" s="14">
        <v>15.649999999999999</v>
      </c>
      <c r="F67" s="14">
        <v>4.04</v>
      </c>
    </row>
    <row r="68" spans="1:6" x14ac:dyDescent="0.25">
      <c r="A68" s="7"/>
      <c r="B68" s="7"/>
      <c r="C68" s="7"/>
      <c r="D68" s="7"/>
      <c r="E68" s="14">
        <v>15.649999999999999</v>
      </c>
      <c r="F68" s="14">
        <v>1.044</v>
      </c>
    </row>
    <row r="69" spans="1:6" x14ac:dyDescent="0.25">
      <c r="A69" s="7"/>
      <c r="B69" s="7"/>
      <c r="C69" s="7"/>
      <c r="D69" s="7"/>
      <c r="E69" s="14">
        <v>8.6</v>
      </c>
      <c r="F69" s="14">
        <v>1.044</v>
      </c>
    </row>
    <row r="70" spans="1:6" x14ac:dyDescent="0.25">
      <c r="A70" s="7"/>
      <c r="B70" s="7"/>
      <c r="C70" s="7"/>
      <c r="D70" s="7"/>
      <c r="E70" s="14">
        <v>8.6</v>
      </c>
      <c r="F70" s="14">
        <v>-7.0000000000000062E-2</v>
      </c>
    </row>
    <row r="71" spans="1:6" x14ac:dyDescent="0.25">
      <c r="A71" s="7"/>
      <c r="B71" s="7"/>
      <c r="C71" s="7"/>
      <c r="D71" s="7"/>
      <c r="E71" s="14">
        <v>1.93</v>
      </c>
      <c r="F71" s="14">
        <v>-7.0000000000000062E-2</v>
      </c>
    </row>
    <row r="72" spans="1:6" x14ac:dyDescent="0.25">
      <c r="A72" s="7"/>
      <c r="B72" s="7"/>
      <c r="C72" s="7"/>
      <c r="D72" s="7"/>
      <c r="E72" s="14">
        <v>1.93</v>
      </c>
      <c r="F72" s="14">
        <v>0.44000000000000006</v>
      </c>
    </row>
    <row r="73" spans="1:6" x14ac:dyDescent="0.25">
      <c r="A73" s="7"/>
      <c r="B73" s="7"/>
      <c r="C73" s="7"/>
      <c r="D73" s="7"/>
      <c r="E73" s="14">
        <v>0</v>
      </c>
      <c r="F73" s="14">
        <v>0.44000000000000006</v>
      </c>
    </row>
    <row r="74" spans="1:6" x14ac:dyDescent="0.25">
      <c r="A74" s="7"/>
      <c r="B74" s="7"/>
      <c r="C74" s="7"/>
      <c r="D74" s="7"/>
      <c r="E74" s="14">
        <v>0</v>
      </c>
      <c r="F74" s="14">
        <v>1.6699999999999997</v>
      </c>
    </row>
    <row r="75" spans="1:6" x14ac:dyDescent="0.25">
      <c r="A75" s="7"/>
      <c r="B75" s="7"/>
      <c r="C75" s="7"/>
      <c r="D75" s="7"/>
      <c r="E75" s="14"/>
      <c r="F75" s="14"/>
    </row>
    <row r="76" spans="1:6" x14ac:dyDescent="0.25">
      <c r="A76" s="7"/>
      <c r="B76" s="7"/>
      <c r="C76" s="7"/>
      <c r="D76" s="7"/>
      <c r="E76" s="14"/>
      <c r="F76" s="14"/>
    </row>
    <row r="77" spans="1:6" x14ac:dyDescent="0.25">
      <c r="A77" s="7"/>
      <c r="B77" s="7"/>
      <c r="C77" s="7"/>
      <c r="D77" s="7"/>
      <c r="E77" s="14"/>
      <c r="F77" s="14"/>
    </row>
    <row r="78" spans="1:6" x14ac:dyDescent="0.25">
      <c r="A78" s="7"/>
      <c r="B78" s="7"/>
      <c r="C78" s="7"/>
      <c r="D78" s="7"/>
      <c r="E78" s="14"/>
      <c r="F78" s="14"/>
    </row>
    <row r="79" spans="1:6" x14ac:dyDescent="0.25">
      <c r="A79" s="7"/>
      <c r="B79" s="7"/>
      <c r="C79" s="7"/>
      <c r="D79" s="7"/>
      <c r="E79" s="14"/>
      <c r="F79" s="14"/>
    </row>
    <row r="80" spans="1:6" x14ac:dyDescent="0.25">
      <c r="A80" s="7"/>
      <c r="B80" s="7"/>
      <c r="C80" s="7"/>
      <c r="D80" s="7"/>
      <c r="E80" s="14"/>
      <c r="F80" s="14"/>
    </row>
    <row r="81" spans="1:6" x14ac:dyDescent="0.25">
      <c r="A81" s="7"/>
      <c r="B81" s="7"/>
      <c r="C81" s="7"/>
      <c r="D81" s="7"/>
      <c r="E81" s="14"/>
      <c r="F81" s="14"/>
    </row>
    <row r="82" spans="1:6" x14ac:dyDescent="0.25">
      <c r="A82" s="7"/>
      <c r="B82" s="7"/>
      <c r="C82" s="7"/>
      <c r="D82" s="7"/>
      <c r="E82" s="14"/>
      <c r="F82" s="14"/>
    </row>
    <row r="83" spans="1:6" x14ac:dyDescent="0.25">
      <c r="A83" s="7"/>
      <c r="B83" s="7"/>
      <c r="C83" s="7"/>
      <c r="D83" s="7"/>
      <c r="E83" s="14"/>
      <c r="F83" s="14"/>
    </row>
    <row r="84" spans="1:6" x14ac:dyDescent="0.25">
      <c r="A84" s="7"/>
      <c r="B84" s="7"/>
      <c r="C84" s="7"/>
      <c r="D84" s="7"/>
      <c r="E84" s="14"/>
      <c r="F84" s="14"/>
    </row>
    <row r="85" spans="1:6" x14ac:dyDescent="0.25">
      <c r="A85" s="7"/>
      <c r="B85" s="7"/>
      <c r="C85" s="7"/>
      <c r="D85" s="7"/>
      <c r="E85" s="14"/>
      <c r="F85" s="14"/>
    </row>
    <row r="86" spans="1:6" x14ac:dyDescent="0.25">
      <c r="A86" s="7"/>
      <c r="B86" s="7"/>
      <c r="C86" s="7"/>
      <c r="D86" s="7"/>
      <c r="E86" s="14"/>
      <c r="F86" s="14"/>
    </row>
    <row r="87" spans="1:6" x14ac:dyDescent="0.25">
      <c r="A87" s="7"/>
      <c r="B87" s="7"/>
      <c r="C87" s="7"/>
      <c r="D87" s="7"/>
      <c r="E87" s="14"/>
      <c r="F87" s="14"/>
    </row>
    <row r="88" spans="1:6" x14ac:dyDescent="0.25">
      <c r="A88" s="7"/>
      <c r="B88" s="7"/>
      <c r="C88" s="7"/>
      <c r="D88" s="7"/>
      <c r="E88" s="14"/>
      <c r="F88" s="14"/>
    </row>
    <row r="89" spans="1:6" x14ac:dyDescent="0.25">
      <c r="A89" s="7"/>
      <c r="B89" s="7"/>
      <c r="C89" s="7"/>
      <c r="D89" s="7"/>
      <c r="E89" s="14"/>
      <c r="F89" s="14"/>
    </row>
    <row r="90" spans="1:6" x14ac:dyDescent="0.25">
      <c r="A90" s="7"/>
      <c r="B90" s="7"/>
      <c r="C90" s="7"/>
      <c r="D90" s="7"/>
      <c r="E90" s="14"/>
      <c r="F90" s="14"/>
    </row>
    <row r="91" spans="1:6" x14ac:dyDescent="0.25">
      <c r="A91" s="7"/>
      <c r="B91" s="7"/>
      <c r="C91" s="7"/>
      <c r="D91" s="7"/>
      <c r="E91" s="14"/>
      <c r="F91" s="14"/>
    </row>
    <row r="92" spans="1:6" x14ac:dyDescent="0.25">
      <c r="A92" s="7"/>
      <c r="B92" s="7"/>
      <c r="C92" s="7"/>
      <c r="D92" s="7"/>
      <c r="E92" s="14"/>
      <c r="F92" s="14"/>
    </row>
    <row r="93" spans="1:6" x14ac:dyDescent="0.25">
      <c r="A93" s="7"/>
      <c r="B93" s="7"/>
      <c r="C93" s="7"/>
      <c r="D93" s="7"/>
      <c r="E93" s="14"/>
      <c r="F93" s="14"/>
    </row>
    <row r="94" spans="1:6" x14ac:dyDescent="0.25">
      <c r="A94" s="7"/>
      <c r="B94" s="7"/>
      <c r="C94" s="7"/>
      <c r="D94" s="7"/>
      <c r="E94" s="14"/>
      <c r="F94" s="14"/>
    </row>
    <row r="95" spans="1:6" x14ac:dyDescent="0.25">
      <c r="A95" s="7"/>
      <c r="B95" s="7"/>
      <c r="C95" s="7"/>
      <c r="D95" s="7"/>
      <c r="E95" s="14"/>
      <c r="F95" s="14"/>
    </row>
    <row r="96" spans="1:6" x14ac:dyDescent="0.25">
      <c r="A96" s="7"/>
      <c r="B96" s="7"/>
      <c r="C96" s="7"/>
      <c r="D96" s="7"/>
      <c r="E96" s="14"/>
      <c r="F96" s="14"/>
    </row>
    <row r="97" spans="1:6" x14ac:dyDescent="0.25">
      <c r="A97" s="7"/>
      <c r="B97" s="7"/>
      <c r="C97" s="7"/>
      <c r="D97" s="7"/>
      <c r="E97" s="7"/>
      <c r="F97" s="14"/>
    </row>
    <row r="98" spans="1:6" x14ac:dyDescent="0.25">
      <c r="A98" s="7"/>
      <c r="B98" s="7"/>
      <c r="C98" s="7"/>
      <c r="D98" s="7"/>
      <c r="E98" s="7"/>
      <c r="F9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Explanation</vt:lpstr>
      <vt:lpstr>SIMS</vt:lpstr>
      <vt:lpstr>SPO4</vt:lpstr>
      <vt:lpstr>SPO6</vt:lpstr>
      <vt:lpstr>SPO10</vt:lpstr>
      <vt:lpstr>SPO14</vt:lpstr>
      <vt:lpstr>SPO15</vt:lpstr>
      <vt:lpstr>SPO17</vt:lpstr>
      <vt:lpstr>SPO19</vt:lpstr>
      <vt:lpstr>SPO22</vt:lpstr>
    </vt:vector>
  </TitlesOfParts>
  <Company>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Catlos, Elizabeth J</dc:creator>
  <cp:lastModifiedBy>Catlos, Elizabeth J</cp:lastModifiedBy>
  <dcterms:created xsi:type="dcterms:W3CDTF">2017-09-13T18:33:31Z</dcterms:created>
  <dcterms:modified xsi:type="dcterms:W3CDTF">2018-04-23T21:28:22Z</dcterms:modified>
</cp:coreProperties>
</file>