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reseng2017000006-uniservices\Documents\CNZ lecturing position\Publications\Design methodology of anchors\new database\"/>
    </mc:Choice>
  </mc:AlternateContent>
  <bookViews>
    <workbookView xWindow="0" yWindow="0" windowWidth="25200" windowHeight="12570" tabRatio="751" activeTab="5"/>
  </bookViews>
  <sheets>
    <sheet name="S CC" sheetId="8" r:id="rId1"/>
    <sheet name="S Pull-out" sheetId="7" r:id="rId2"/>
    <sheet name="S fr" sheetId="5" r:id="rId3"/>
    <sheet name="B Pull-out" sheetId="1" r:id="rId4"/>
    <sheet name="B fr" sheetId="3" r:id="rId5"/>
    <sheet name="F-S deb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F15" i="7"/>
  <c r="F11" i="7"/>
  <c r="F12" i="7"/>
  <c r="F13" i="7"/>
  <c r="F14" i="7"/>
  <c r="F10" i="7"/>
  <c r="F9" i="7"/>
  <c r="F8" i="7"/>
  <c r="F7" i="7"/>
  <c r="F6" i="7"/>
  <c r="F5" i="7"/>
  <c r="F4" i="7"/>
  <c r="F3" i="7"/>
  <c r="F2" i="7"/>
  <c r="D61" i="3" l="1"/>
  <c r="D60" i="3"/>
  <c r="D47" i="3"/>
  <c r="D48" i="3"/>
  <c r="D49" i="3"/>
  <c r="D50" i="3"/>
  <c r="D52" i="3"/>
  <c r="D53" i="3"/>
  <c r="D54" i="3"/>
  <c r="D55" i="3"/>
  <c r="D56" i="3"/>
  <c r="D57" i="3"/>
  <c r="D58" i="3"/>
  <c r="D59" i="3"/>
  <c r="D51" i="3"/>
  <c r="D46" i="3"/>
  <c r="D11" i="3" l="1"/>
  <c r="D12" i="3"/>
  <c r="D13" i="3" l="1"/>
  <c r="D14" i="3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<sst xmlns="http://schemas.openxmlformats.org/spreadsheetml/2006/main" count="1119" uniqueCount="496">
  <si>
    <t>specimen name</t>
  </si>
  <si>
    <t>s1-200-2</t>
  </si>
  <si>
    <t>s1-100-2</t>
  </si>
  <si>
    <t>s2-200-2</t>
  </si>
  <si>
    <t>s1-100-1</t>
  </si>
  <si>
    <t>s2-100-2</t>
  </si>
  <si>
    <t>s2-100-3</t>
  </si>
  <si>
    <t>s1-200-3</t>
  </si>
  <si>
    <t>s1-200-5</t>
  </si>
  <si>
    <t>s2-200-1</t>
  </si>
  <si>
    <t>s2-200-3</t>
  </si>
  <si>
    <t>gd-200-1</t>
  </si>
  <si>
    <t>gi-200-1</t>
  </si>
  <si>
    <t>gi-200-2</t>
  </si>
  <si>
    <t>gi-200-3</t>
  </si>
  <si>
    <t>ci-134-1</t>
  </si>
  <si>
    <t>ci-134-2</t>
  </si>
  <si>
    <t>ci-134-3</t>
  </si>
  <si>
    <t>ci-200-1</t>
  </si>
  <si>
    <t>ci-200-2</t>
  </si>
  <si>
    <t>ci-200-3</t>
  </si>
  <si>
    <t>ci-259-1</t>
  </si>
  <si>
    <t>ci-259-2</t>
  </si>
  <si>
    <t>gd-200-2</t>
  </si>
  <si>
    <t>cd-134-2</t>
  </si>
  <si>
    <t>cd-134-3</t>
  </si>
  <si>
    <t>cd-200-1</t>
  </si>
  <si>
    <t>cd-200-2</t>
  </si>
  <si>
    <t>cd-200-3</t>
  </si>
  <si>
    <t>cd-259-1</t>
  </si>
  <si>
    <t>cd-259-2</t>
  </si>
  <si>
    <t>cd-259-3</t>
  </si>
  <si>
    <t>sf-200-1</t>
  </si>
  <si>
    <t>sf-200r-1</t>
  </si>
  <si>
    <t>sf-200r-2</t>
  </si>
  <si>
    <t>sf-200r-3</t>
  </si>
  <si>
    <t>bf-200-1</t>
  </si>
  <si>
    <t>bf-200-2</t>
  </si>
  <si>
    <t>bf-300-1</t>
  </si>
  <si>
    <t>bf-300-2</t>
  </si>
  <si>
    <t>bf-400-1</t>
  </si>
  <si>
    <t>bf-400-2</t>
  </si>
  <si>
    <t>bf-400-3</t>
  </si>
  <si>
    <t>BT30</t>
  </si>
  <si>
    <t>sf-200-2</t>
  </si>
  <si>
    <t>da-45-1</t>
  </si>
  <si>
    <t>da-45-2</t>
  </si>
  <si>
    <t>da-67.5-1</t>
  </si>
  <si>
    <t>da-67.5-2</t>
  </si>
  <si>
    <t>da-101.3-2</t>
  </si>
  <si>
    <t>da-123.8-1</t>
  </si>
  <si>
    <t>da-123.8-2</t>
  </si>
  <si>
    <t>gd-200-3</t>
  </si>
  <si>
    <t>s12-la-1</t>
  </si>
  <si>
    <t>s15-la-1</t>
  </si>
  <si>
    <t>s20-la-1</t>
  </si>
  <si>
    <t>s25-la1</t>
  </si>
  <si>
    <t>s15-2a075y-12</t>
  </si>
  <si>
    <t>s15-2a150y-12</t>
  </si>
  <si>
    <t>s15-2b075y-12</t>
  </si>
  <si>
    <t>s15-2c075y-12</t>
  </si>
  <si>
    <t>s15-2c150y-12</t>
  </si>
  <si>
    <t>s15-2b150h-10</t>
  </si>
  <si>
    <t>s20-2b150h-12</t>
  </si>
  <si>
    <t>s20-2b150h-10</t>
  </si>
  <si>
    <t>s20-2c150h-12</t>
  </si>
  <si>
    <t>s15-2a000y-12</t>
  </si>
  <si>
    <t>s15-2a150n-12</t>
  </si>
  <si>
    <t>s15-2b150y-12</t>
  </si>
  <si>
    <t>s15-2b150n-12</t>
  </si>
  <si>
    <t>s15-2c150n-12</t>
  </si>
  <si>
    <t>s15-2A150h-10</t>
  </si>
  <si>
    <t>220-2b150h-15</t>
  </si>
  <si>
    <t>LBF1</t>
  </si>
  <si>
    <t>LBF2</t>
  </si>
  <si>
    <t>SBF1</t>
  </si>
  <si>
    <t>SBF2</t>
  </si>
  <si>
    <t>BT45</t>
  </si>
  <si>
    <t>B5H1.4Sb</t>
  </si>
  <si>
    <t>B5H1.4Lb</t>
  </si>
  <si>
    <t>B5L1.4Mc</t>
  </si>
  <si>
    <t>B5H1Ma</t>
  </si>
  <si>
    <t>B5H1Mc</t>
  </si>
  <si>
    <t>B5H1Mb</t>
  </si>
  <si>
    <t>B5L1Ma</t>
  </si>
  <si>
    <t>B5L1Mb</t>
  </si>
  <si>
    <t>B5L1Mc</t>
  </si>
  <si>
    <t>B5L1Md</t>
  </si>
  <si>
    <t>B5L1Me</t>
  </si>
  <si>
    <t>U5M1Lh</t>
  </si>
  <si>
    <t>U5H1.4Ma</t>
  </si>
  <si>
    <t>U5H1.4Mb</t>
  </si>
  <si>
    <t>N5H1.4Mc</t>
  </si>
  <si>
    <t>B5L1.4Md</t>
  </si>
  <si>
    <t>B5H1Md</t>
  </si>
  <si>
    <t>Reference</t>
  </si>
  <si>
    <t>Adowel (mm2)</t>
  </si>
  <si>
    <t>Alpha (deg)</t>
  </si>
  <si>
    <t>Beta (deg)</t>
  </si>
  <si>
    <t>Nfr (kN)</t>
  </si>
  <si>
    <t>Material strength (MPa)</t>
  </si>
  <si>
    <t>Smith and Kim 2008</t>
  </si>
  <si>
    <t>Zhang et al 2012</t>
  </si>
  <si>
    <t>Mahrenholtz et al 2015</t>
  </si>
  <si>
    <t>Kobayashi et al 2001</t>
  </si>
  <si>
    <t>Wei Sun thesis 2014</t>
  </si>
  <si>
    <t>Hu thesis 2011</t>
  </si>
  <si>
    <t>Zhang and Smith 2012b</t>
  </si>
  <si>
    <t>Mahrenholtz 2015</t>
  </si>
  <si>
    <t>Npo (kN)</t>
  </si>
  <si>
    <t>NA/F/90_x0003_/16/100-1</t>
  </si>
  <si>
    <t>NA/F/90_x0003_/16/100-2</t>
  </si>
  <si>
    <t>NA/F/90_x0003_/16/100-3</t>
  </si>
  <si>
    <t>NA/F/90_x0003_/16/100-4</t>
  </si>
  <si>
    <t>NA/F/90_x0003_/20/100-1</t>
  </si>
  <si>
    <t>NA/F/90_x0003_/20/100-2</t>
  </si>
  <si>
    <t>NA/F/90_x0003_/20/100-3</t>
  </si>
  <si>
    <t>NA/F/90_x0003_/20/100-4</t>
  </si>
  <si>
    <t>R/F/90_x0003_/16/100-1</t>
  </si>
  <si>
    <t>R/F/90_x0003_/16/100-2</t>
  </si>
  <si>
    <t>R/F/90_x0003_/16/100-3</t>
  </si>
  <si>
    <t>R/F/90_x0003_/16/100-4</t>
  </si>
  <si>
    <t>R/F/120_x0003_/20/75-1</t>
  </si>
  <si>
    <t>R/F/120_x0003_/20/75-3</t>
  </si>
  <si>
    <t>R/F/120_x0003_/20/75-4</t>
  </si>
  <si>
    <t>R/F/120_x0003_/20/100-1</t>
  </si>
  <si>
    <t>R/F/120_x0003_/20/100-2</t>
  </si>
  <si>
    <t>R/F/120_x0003_/20/100-3</t>
  </si>
  <si>
    <t>R/F/120_x0003_/20/100-4</t>
  </si>
  <si>
    <t>AV/F/90_x0003_/20/75-1</t>
  </si>
  <si>
    <t>AV/F/90_x0003_/20/75-2</t>
  </si>
  <si>
    <t>AV/F/90_x0003_/20/75-3</t>
  </si>
  <si>
    <t>AV/F/90_x0003_/20/75-4</t>
  </si>
  <si>
    <t>AV/E/90_x0003_/20/75-1</t>
  </si>
  <si>
    <t>AV/E/90_x0003_/20/75-2</t>
  </si>
  <si>
    <t>AV/E/90_x0003_/20/75-3</t>
  </si>
  <si>
    <t>AV/E/90_x0003_/20/75-4</t>
  </si>
  <si>
    <t>AV/F/90_x0003_/20/50-b</t>
  </si>
  <si>
    <t>AV/F/90_x0003_/20/50-b2</t>
  </si>
  <si>
    <t>AV/E/90_x0003_/20/50-1</t>
  </si>
  <si>
    <t>AV/E/90_x0003_/20/50-2</t>
  </si>
  <si>
    <t>AV/E/90_x0003_/20/50-4</t>
  </si>
  <si>
    <t>AV/F/90_x0003_/20/50-1</t>
  </si>
  <si>
    <t>AV/F/90_x0003_/20/50-2</t>
  </si>
  <si>
    <t>AV/F/90_x0003_/20/50-3</t>
  </si>
  <si>
    <t>AV/F/90_x0003_/20/50-4</t>
  </si>
  <si>
    <t>AV/F/90_x0003_/20/100-1</t>
  </si>
  <si>
    <t>AV/F/90_x0003_/20/100-2</t>
  </si>
  <si>
    <t>AV/F/90_x0003_/20/100-3</t>
  </si>
  <si>
    <t>AV/F/90_x0003_/20/100-4</t>
  </si>
  <si>
    <t>AV/E/90_x0003_/20/100-1</t>
  </si>
  <si>
    <t>AV/E/90_x0003_/20/100-2</t>
  </si>
  <si>
    <t>AV/E/90_x0003_/20/100-3</t>
  </si>
  <si>
    <t>AV/E/90_x0003_/20/100-4</t>
  </si>
  <si>
    <t>AV/E/90_x0003_/20/125-1</t>
  </si>
  <si>
    <t>AV/E/90_x0003_/20/125-2</t>
  </si>
  <si>
    <t>AV/E/90_x0003_/20/125-3</t>
  </si>
  <si>
    <t>AV/E/90_x0003_/20/125-4</t>
  </si>
  <si>
    <t>AV/F/90_x0003_/20/125-1</t>
  </si>
  <si>
    <t>AV/F/90_x0003_/20/125-2</t>
  </si>
  <si>
    <t>AV/F/90_x0003_/20/125-3</t>
  </si>
  <si>
    <t>AV/F/90_x0003_/20/125-4</t>
  </si>
  <si>
    <t>R/F/90_x0003_/20/100-1</t>
  </si>
  <si>
    <t>R/F/90_x0003_/20/100-2</t>
  </si>
  <si>
    <t>R/F/90_x0003_/20/100-3</t>
  </si>
  <si>
    <t>R/F/90_x0003_/20/100-4</t>
  </si>
  <si>
    <t>R/F/135_x0003_/20/75-1</t>
  </si>
  <si>
    <t>R/F/135_x0003_/20/75-2</t>
  </si>
  <si>
    <t>R/F/135_x0003_/20/75-3</t>
  </si>
  <si>
    <t>R/F/135_x0003_/20/75-4</t>
  </si>
  <si>
    <t>R/F/135_x0003_/20/100-1</t>
  </si>
  <si>
    <t>R/F/135_x0003_/20/100-2</t>
  </si>
  <si>
    <t>R/F/135_x0003_/20/100-3</t>
  </si>
  <si>
    <t>R/F/135_x0003_/20/100-4</t>
  </si>
  <si>
    <t>Embedment depth (mm)</t>
  </si>
  <si>
    <t>fc (Mpa)</t>
  </si>
  <si>
    <t>Ozdemir 2005</t>
  </si>
  <si>
    <t>w80h70f10d12</t>
  </si>
  <si>
    <t>w80h70f10d14</t>
  </si>
  <si>
    <t>w80h70f10d16</t>
  </si>
  <si>
    <t>w80h70f16d12</t>
  </si>
  <si>
    <t>w80h70f16d14</t>
  </si>
  <si>
    <t>w80h70f16d16</t>
  </si>
  <si>
    <t>w80h70f20d12</t>
  </si>
  <si>
    <t>w80h70f20d14</t>
  </si>
  <si>
    <t>w80h70f20d16</t>
  </si>
  <si>
    <t>w80h100f10d14</t>
  </si>
  <si>
    <t>w80h100f10d12</t>
  </si>
  <si>
    <t>w80h100f10d16</t>
  </si>
  <si>
    <t>w80h100f16d12</t>
  </si>
  <si>
    <t>w80h100f16d14</t>
  </si>
  <si>
    <t>w80h100f16d16</t>
  </si>
  <si>
    <t>w80h100f20d12</t>
  </si>
  <si>
    <t>w80h100f20d14</t>
  </si>
  <si>
    <t>w80h100f20d16</t>
  </si>
  <si>
    <t>w80h150f10d12</t>
  </si>
  <si>
    <t>w80h150f10d14</t>
  </si>
  <si>
    <t>w80h150f10d16</t>
  </si>
  <si>
    <t>w80h150f16d12</t>
  </si>
  <si>
    <t>w80h150f16d14</t>
  </si>
  <si>
    <t>w80h150f16d16</t>
  </si>
  <si>
    <t>w80h150f20d12</t>
  </si>
  <si>
    <t>w80h150f20d14</t>
  </si>
  <si>
    <t>w80h150f20d16</t>
  </si>
  <si>
    <t>w120h70f10d12</t>
  </si>
  <si>
    <t>w120h70f16d12</t>
  </si>
  <si>
    <t>w120h70f16d14</t>
  </si>
  <si>
    <t>w120h70f16d16</t>
  </si>
  <si>
    <t>w120h70f20d12</t>
  </si>
  <si>
    <t>w120h70f20d14</t>
  </si>
  <si>
    <t>w120h70f20d16</t>
  </si>
  <si>
    <t>w120h100f10d12</t>
  </si>
  <si>
    <t>w120h100f10d14</t>
  </si>
  <si>
    <t>w120h100f10d16</t>
  </si>
  <si>
    <t>w120h100f16d12</t>
  </si>
  <si>
    <t>w120h100f16d14</t>
  </si>
  <si>
    <t>w120h100f16d16</t>
  </si>
  <si>
    <t>w120h100f20d12</t>
  </si>
  <si>
    <t>w120h100f20d14</t>
  </si>
  <si>
    <t>w120h100f20d16</t>
  </si>
  <si>
    <t>w120h150f10d12</t>
  </si>
  <si>
    <t>w120h150f10d14</t>
  </si>
  <si>
    <t>w120h150f10d16</t>
  </si>
  <si>
    <t>w120h150f16d12</t>
  </si>
  <si>
    <t>w120h150f16d14</t>
  </si>
  <si>
    <t>w120h150f16d16</t>
  </si>
  <si>
    <t>w120h150f20d14</t>
  </si>
  <si>
    <t>w120h150f20d16</t>
  </si>
  <si>
    <t>w160h70f10d16</t>
  </si>
  <si>
    <t>w160h70f16d12</t>
  </si>
  <si>
    <t>w160h70f16d14</t>
  </si>
  <si>
    <t>w160h70f16d16</t>
  </si>
  <si>
    <t>w160h70f20d12</t>
  </si>
  <si>
    <t>w160h70f20d14</t>
  </si>
  <si>
    <t>w160h70f20d16</t>
  </si>
  <si>
    <t>w160h100f10d12</t>
  </si>
  <si>
    <t>w160h100f10d14</t>
  </si>
  <si>
    <t>w160h100f10d16</t>
  </si>
  <si>
    <t>w160h100f16d14</t>
  </si>
  <si>
    <t>w160h100f16d16</t>
  </si>
  <si>
    <t>w160h100f20d12</t>
  </si>
  <si>
    <t>w160h100f20d14</t>
  </si>
  <si>
    <t>w160h100f20d16</t>
  </si>
  <si>
    <t>w160h150f10d12</t>
  </si>
  <si>
    <t>w160h150f10d14</t>
  </si>
  <si>
    <t>w160h150f10d16</t>
  </si>
  <si>
    <t>w160h150f16d12</t>
  </si>
  <si>
    <t>w160h150f16d14</t>
  </si>
  <si>
    <t>w160h150f16d16</t>
  </si>
  <si>
    <t>w160h150f20d12</t>
  </si>
  <si>
    <t>w160h150f20d14</t>
  </si>
  <si>
    <t>w160h150f20d16</t>
  </si>
  <si>
    <t>w120h70f10d14</t>
  </si>
  <si>
    <t>w120h70f10d16</t>
  </si>
  <si>
    <t>w160h70f10d12</t>
  </si>
  <si>
    <t>w160h70f10d14</t>
  </si>
  <si>
    <t>PF-20-12-1</t>
  </si>
  <si>
    <t>PF-20-12-2</t>
  </si>
  <si>
    <t>PF-20-12-3</t>
  </si>
  <si>
    <t>PF-20-14-1</t>
  </si>
  <si>
    <t>PF-20-14-2</t>
  </si>
  <si>
    <t>PF-20-14-3</t>
  </si>
  <si>
    <t>PF-20-16-1</t>
  </si>
  <si>
    <t>PF-20-16-2</t>
  </si>
  <si>
    <t>PF-20-16-3</t>
  </si>
  <si>
    <t>PF-40-12-1</t>
  </si>
  <si>
    <t>PF-40-12-2</t>
  </si>
  <si>
    <t>PF-40-12-3</t>
  </si>
  <si>
    <t>PF-40-14-1</t>
  </si>
  <si>
    <t>PF-40-14-2</t>
  </si>
  <si>
    <t>PF-40-14-3</t>
  </si>
  <si>
    <t>PF-40-16-1</t>
  </si>
  <si>
    <t>PF-40-16-2</t>
  </si>
  <si>
    <t>PF-40-16-3</t>
  </si>
  <si>
    <t>PF-60-12-1</t>
  </si>
  <si>
    <t>PF-60-12-2</t>
  </si>
  <si>
    <t>PF-60-12-3</t>
  </si>
  <si>
    <t>PF-60-14-1</t>
  </si>
  <si>
    <t>PF-60-14-2</t>
  </si>
  <si>
    <t>PF-60-14-3</t>
  </si>
  <si>
    <t>PF-60-16-1</t>
  </si>
  <si>
    <t>PF-60-16-2</t>
  </si>
  <si>
    <t>d0</t>
  </si>
  <si>
    <t>Kim &amp; Smith 2009</t>
  </si>
  <si>
    <t>HD12.7L25T1</t>
  </si>
  <si>
    <t>HD12.7L25T2</t>
  </si>
  <si>
    <t>HD12.7L25T3</t>
  </si>
  <si>
    <t>HD15.9L25T1</t>
  </si>
  <si>
    <t>HD15.9L25T2</t>
  </si>
  <si>
    <t>HD15.9L25T3</t>
  </si>
  <si>
    <t>HD19.1L25T1</t>
  </si>
  <si>
    <t>HD19.1L25T2</t>
  </si>
  <si>
    <t>HD19.1L25T3</t>
  </si>
  <si>
    <t>ND15.9L25T1</t>
  </si>
  <si>
    <t>ND15.9L25T2</t>
  </si>
  <si>
    <t>ND15.9L25T3</t>
  </si>
  <si>
    <t>HD12.7L50T1</t>
  </si>
  <si>
    <t>HD12.7L50T2</t>
  </si>
  <si>
    <t>HD12.7L50T3</t>
  </si>
  <si>
    <t>HD12.7L50T4</t>
  </si>
  <si>
    <t>HD15.9L50T1</t>
  </si>
  <si>
    <t>HD15.9L50T2</t>
  </si>
  <si>
    <t>HD15.9L50T3</t>
  </si>
  <si>
    <t>HD15.9L50T4</t>
  </si>
  <si>
    <t>HD15.9L50T5</t>
  </si>
  <si>
    <t>HD15.9L50T6</t>
  </si>
  <si>
    <t>HD19.1L50T1</t>
  </si>
  <si>
    <t>HD19.1L50T2</t>
  </si>
  <si>
    <t>HD19.1L50T3</t>
  </si>
  <si>
    <t>ND12.7L50T1</t>
  </si>
  <si>
    <t>ND12.7L50T2</t>
  </si>
  <si>
    <t>ND12.7L50T3</t>
  </si>
  <si>
    <t>HD12.7L75T1</t>
  </si>
  <si>
    <t>HD12.7L75T2</t>
  </si>
  <si>
    <t>HD12.7L75T3</t>
  </si>
  <si>
    <t>HD15.9L75T1</t>
  </si>
  <si>
    <t>HD15.9L75T2</t>
  </si>
  <si>
    <t>HD15.9L75T3</t>
  </si>
  <si>
    <t>HD15.9L75T4</t>
  </si>
  <si>
    <t>HD19.1L75T1</t>
  </si>
  <si>
    <t>HD19.1L75T2</t>
  </si>
  <si>
    <t>HD19.1L75T3</t>
  </si>
  <si>
    <t>HD19.1L75T4</t>
  </si>
  <si>
    <t>HD19.1L100T1</t>
  </si>
  <si>
    <t>HD19.1L100T2</t>
  </si>
  <si>
    <t>HD19.1L100T3</t>
  </si>
  <si>
    <t>HD12.7L50T8</t>
  </si>
  <si>
    <t>HD19.1L50T8</t>
  </si>
  <si>
    <t>HD12.7L75T7</t>
  </si>
  <si>
    <t>HD12.7L75T8</t>
  </si>
  <si>
    <t>HD12.7L100T3</t>
  </si>
  <si>
    <t>HD12.7L100T4</t>
  </si>
  <si>
    <t>HD12.7L100T5</t>
  </si>
  <si>
    <t>HD15.9L100T2</t>
  </si>
  <si>
    <t>HD12.7L50I45T1</t>
  </si>
  <si>
    <t>HD15.9L75I15T1</t>
  </si>
  <si>
    <t>HD15.9L75I15T2</t>
  </si>
  <si>
    <t>HD15.9L75I15T3</t>
  </si>
  <si>
    <t>HD15.9L75I30T1</t>
  </si>
  <si>
    <t>HD15.9L75I30T2</t>
  </si>
  <si>
    <t>HD15.9L75I45T1</t>
  </si>
  <si>
    <t>HD15.9L75I45T2</t>
  </si>
  <si>
    <t>Ozbakkaloglu &amp; Saatcioglu 2009</t>
  </si>
  <si>
    <t>HD12.7L25T4</t>
  </si>
  <si>
    <t>DR/W/90/20/75-2b</t>
  </si>
  <si>
    <t>DR/W/90/20/100-4c</t>
  </si>
  <si>
    <t>DR/W/90/20/125-3d</t>
  </si>
  <si>
    <t>DR/P/90/20/75-7b</t>
  </si>
  <si>
    <t>DR/P/90/20/75-8b</t>
  </si>
  <si>
    <t>DR/P/90/20/100-7c</t>
  </si>
  <si>
    <t>DR/P/90/20/100-8c</t>
  </si>
  <si>
    <t>DR/P/90/20/125-6d</t>
  </si>
  <si>
    <t>GR/W/120/20/100-10b</t>
  </si>
  <si>
    <t>GR/W/120/20/100-11b</t>
  </si>
  <si>
    <t>GR/W/120/20/100-12b</t>
  </si>
  <si>
    <t>GR/W/135/20/100-11d</t>
  </si>
  <si>
    <t>GR/W/90/16/100-14a</t>
  </si>
  <si>
    <t>GR/W/90/20/100-13b</t>
  </si>
  <si>
    <t>NS/W/90/16/100-13c</t>
  </si>
  <si>
    <t>NS/W/90/16/100-14c</t>
  </si>
  <si>
    <t>NS/W/90/20/100-13d</t>
  </si>
  <si>
    <t>NS/W/90/20/100-14d</t>
  </si>
  <si>
    <t>NS/W/90/20/100-16d</t>
  </si>
  <si>
    <t>Villanueva Llaurado et al 2017 (influence of geom)</t>
  </si>
  <si>
    <t>Villanueva Llaurado et al 2017 (pull-out and shear)</t>
  </si>
  <si>
    <t>DR/W/90/20/50-1a</t>
  </si>
  <si>
    <t>DR/W/90/20/50-2a</t>
  </si>
  <si>
    <t>DR/W/90/20/50-3a</t>
  </si>
  <si>
    <t>DR/W/90/20/50-4a</t>
  </si>
  <si>
    <t>DR/P/90/20/50-5a</t>
  </si>
  <si>
    <t>DR/P/90/20/50-7a</t>
  </si>
  <si>
    <t>DR/P/90/20/50-8a</t>
  </si>
  <si>
    <t>GR/W/120/20/75-12a</t>
  </si>
  <si>
    <t>GR/W/90/16/100-16a</t>
  </si>
  <si>
    <t>Villanueva Llaurado et al 2018</t>
  </si>
  <si>
    <t>R-1</t>
  </si>
  <si>
    <t>R-2</t>
  </si>
  <si>
    <t>R-3</t>
  </si>
  <si>
    <t>R-4</t>
  </si>
  <si>
    <t>O-3</t>
  </si>
  <si>
    <t>d0 (mm)</t>
  </si>
  <si>
    <t>Hef (mm)</t>
  </si>
  <si>
    <t>Ncc (kN)</t>
  </si>
  <si>
    <t>S1</t>
  </si>
  <si>
    <t>S2</t>
  </si>
  <si>
    <t>S3</t>
  </si>
  <si>
    <t>S4</t>
  </si>
  <si>
    <t>S5</t>
  </si>
  <si>
    <t>S6</t>
  </si>
  <si>
    <t>Fan area</t>
  </si>
  <si>
    <t>Nd (kN)</t>
  </si>
  <si>
    <t>SC0.5-15a</t>
  </si>
  <si>
    <t>SC0.5-15b</t>
  </si>
  <si>
    <t>SC0.5-15c</t>
  </si>
  <si>
    <t>SC0.5-15d</t>
  </si>
  <si>
    <t>SC0.5-15e</t>
  </si>
  <si>
    <t>SC0.5-15f</t>
  </si>
  <si>
    <t>SC0.5-15g</t>
  </si>
  <si>
    <t>SC0.5-27a</t>
  </si>
  <si>
    <t>SC0.5-27b</t>
  </si>
  <si>
    <t>SC0.5-27c</t>
  </si>
  <si>
    <t>SC0.5-27d</t>
  </si>
  <si>
    <t>SC0.5-60a</t>
  </si>
  <si>
    <t>SC0.5-60b</t>
  </si>
  <si>
    <t>SC1-15a</t>
  </si>
  <si>
    <t>SC1-15b</t>
  </si>
  <si>
    <t>SC1-15c</t>
  </si>
  <si>
    <t>SC1-15d</t>
  </si>
  <si>
    <t>SC1-15e</t>
  </si>
  <si>
    <t>SC1-15f</t>
  </si>
  <si>
    <t>SC1-27a</t>
  </si>
  <si>
    <t>SC1-27b</t>
  </si>
  <si>
    <t>SC1-27c</t>
  </si>
  <si>
    <t>SC1-27d</t>
  </si>
  <si>
    <t>SC1-27e</t>
  </si>
  <si>
    <t>SC1-60a</t>
  </si>
  <si>
    <t>SC1-60b</t>
  </si>
  <si>
    <t>SC1-60c</t>
  </si>
  <si>
    <t>SC1-60d</t>
  </si>
  <si>
    <t>SC1-60e</t>
  </si>
  <si>
    <t>SC1.5-15a</t>
  </si>
  <si>
    <t>SC1.5-15b</t>
  </si>
  <si>
    <t>SC1.5-15c</t>
  </si>
  <si>
    <t>SC1.5-15d</t>
  </si>
  <si>
    <t>SC1.5-15e</t>
  </si>
  <si>
    <t>SC1.5-15f</t>
  </si>
  <si>
    <t>SC1.5-27a</t>
  </si>
  <si>
    <t>SC1.5-27b</t>
  </si>
  <si>
    <t>SC1.5-27c</t>
  </si>
  <si>
    <t>SC1.5-27d</t>
  </si>
  <si>
    <t>SC1.5-27e</t>
  </si>
  <si>
    <t>SC1.5-60a</t>
  </si>
  <si>
    <t>SC1.5-60b</t>
  </si>
  <si>
    <t>SC1.5-60c</t>
  </si>
  <si>
    <t>SC2-15a</t>
  </si>
  <si>
    <t>SC2-15b</t>
  </si>
  <si>
    <t>SC2-15c</t>
  </si>
  <si>
    <t>SC2-15d</t>
  </si>
  <si>
    <t>SC2-15e</t>
  </si>
  <si>
    <t>SC2-27a</t>
  </si>
  <si>
    <t>SC2-27b</t>
  </si>
  <si>
    <t>SC2-27c</t>
  </si>
  <si>
    <t>SC2-27d</t>
  </si>
  <si>
    <t>SC2-27e</t>
  </si>
  <si>
    <t>SC2-60a</t>
  </si>
  <si>
    <t>SC2-60b</t>
  </si>
  <si>
    <t>SC3-15a</t>
  </si>
  <si>
    <t>SC3-15b</t>
  </si>
  <si>
    <t>SC3-15c</t>
  </si>
  <si>
    <t>SC3-15d</t>
  </si>
  <si>
    <t>SC3-15e</t>
  </si>
  <si>
    <t>SC3-27a</t>
  </si>
  <si>
    <t>SC3-27b</t>
  </si>
  <si>
    <t>SC3-27c</t>
  </si>
  <si>
    <t>SC3-27d</t>
  </si>
  <si>
    <t>SC3-27e</t>
  </si>
  <si>
    <t>SC3-60a</t>
  </si>
  <si>
    <t>SC3-60b</t>
  </si>
  <si>
    <t>SC6-27a</t>
  </si>
  <si>
    <t>SC6-27b</t>
  </si>
  <si>
    <t>SC6-27c</t>
  </si>
  <si>
    <t>SC6-27d</t>
  </si>
  <si>
    <t>SC6-27e</t>
  </si>
  <si>
    <t>del rey et al</t>
  </si>
  <si>
    <t>B1-15a</t>
  </si>
  <si>
    <t>B1-15b</t>
  </si>
  <si>
    <t>B1-15c</t>
  </si>
  <si>
    <t>B1-15d</t>
  </si>
  <si>
    <t>B1-15e</t>
  </si>
  <si>
    <t>B1-27a</t>
  </si>
  <si>
    <t>B1-27b</t>
  </si>
  <si>
    <t>B1-27c</t>
  </si>
  <si>
    <t>B1-27d</t>
  </si>
  <si>
    <t>B1-27e</t>
  </si>
  <si>
    <t>B1-60a</t>
  </si>
  <si>
    <t>B1-60b</t>
  </si>
  <si>
    <t>B1-60c</t>
  </si>
  <si>
    <t>B2-15a</t>
  </si>
  <si>
    <t>B2-15b</t>
  </si>
  <si>
    <t>B2-15c</t>
  </si>
  <si>
    <t>B2-15d</t>
  </si>
  <si>
    <t>B2-27a</t>
  </si>
  <si>
    <t>B2-27b</t>
  </si>
  <si>
    <t>B2-27c</t>
  </si>
  <si>
    <t>B2-27d</t>
  </si>
  <si>
    <t>B2-60a</t>
  </si>
  <si>
    <t>B2-60b</t>
  </si>
  <si>
    <t>B2-60c</t>
  </si>
  <si>
    <t>B3-15a</t>
  </si>
  <si>
    <t>B3-15b</t>
  </si>
  <si>
    <t>B3-15c</t>
  </si>
  <si>
    <t>B3-15d</t>
  </si>
  <si>
    <t>B3-27a</t>
  </si>
  <si>
    <t>B3-27b</t>
  </si>
  <si>
    <t>B3-27c</t>
  </si>
  <si>
    <t>B3-27d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</si>
</sst>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name val="Calibri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/>
    <xf numFmtId="164" fontId="0" fillId="0" borderId="0" xfId="0" applyNumberFormat="1" applyFill="1"/>
    <xf numFmtId="0" fontId="1" fillId="0" borderId="0" xfId="0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164" fontId="0" fillId="0" borderId="0" xfId="0" applyNumberFormat="1" applyFont="1" applyFill="1"/>
    <xf numFmtId="1" fontId="0" fillId="0" borderId="0" xfId="0" applyNumberFormat="1"/>
    <xf numFmtId="164" fontId="0" fillId="0" borderId="0" xfId="0" applyNumberFormat="1" applyFont="1"/>
    <xf numFmtId="1" fontId="0" fillId="0" borderId="0" xfId="0" applyNumberFormat="1" applyFill="1"/>
    <xf numFmtId="1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2" fillId="0" borderId="0" xfId="0" applyFont="1" applyFill="1" applyAlignment="1">
      <alignment horizontal="center"/>
    </xf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166</xdr:row>
      <xdr:rowOff>0</xdr:rowOff>
    </xdr:from>
    <xdr:to>
      <xdr:col>5</xdr:col>
      <xdr:colOff>0</xdr:colOff>
      <xdr:row>192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xmlns="" id="{4562F402-50F1-4D6A-83E1-75DE520597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366963" cy="514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166</xdr:row>
      <xdr:rowOff>0</xdr:rowOff>
    </xdr:from>
    <xdr:to>
      <xdr:col>5</xdr:col>
      <xdr:colOff>0</xdr:colOff>
      <xdr:row>192</xdr:row>
      <xdr:rowOff>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xmlns="" id="{83F4CCA9-0F57-4010-B3F4-77EA7BEE9D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366963" cy="514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166</xdr:row>
      <xdr:rowOff>0</xdr:rowOff>
    </xdr:from>
    <xdr:to>
      <xdr:col>5</xdr:col>
      <xdr:colOff>0</xdr:colOff>
      <xdr:row>192</xdr:row>
      <xdr:rowOff>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xmlns="" id="{0A4D3FEA-65D5-474E-A1F3-251CF72988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366963" cy="514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166</xdr:row>
      <xdr:rowOff>0</xdr:rowOff>
    </xdr:from>
    <xdr:to>
      <xdr:col>5</xdr:col>
      <xdr:colOff>0</xdr:colOff>
      <xdr:row>192</xdr:row>
      <xdr:rowOff>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xmlns="" id="{95CAB774-E6CB-4477-90AC-E28272CFBE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366963" cy="514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166</xdr:row>
      <xdr:rowOff>0</xdr:rowOff>
    </xdr:from>
    <xdr:to>
      <xdr:col>5</xdr:col>
      <xdr:colOff>0</xdr:colOff>
      <xdr:row>192</xdr:row>
      <xdr:rowOff>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xmlns="" id="{1CDE1CB1-295D-4C79-8C5E-319901E8D4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366963" cy="514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70" zoomScaleNormal="70" workbookViewId="0">
      <pane xSplit="2" topLeftCell="C1" activePane="topRight" state="frozen"/>
      <selection pane="topRight" activeCell="G1" sqref="G1:I1048576"/>
    </sheetView>
  </sheetViews>
  <sheetFormatPr defaultRowHeight="15"/>
  <cols>
    <col min="1" max="1" width="40.5703125" customWidth="1"/>
    <col min="2" max="2" width="12.42578125" customWidth="1"/>
    <col min="3" max="3" width="7.7109375" customWidth="1"/>
    <col min="4" max="4" width="7.7109375" style="2" customWidth="1"/>
    <col min="5" max="5" width="8.85546875" customWidth="1"/>
  </cols>
  <sheetData>
    <row r="1" spans="1:6">
      <c r="A1" t="s">
        <v>95</v>
      </c>
      <c r="B1" t="s">
        <v>0</v>
      </c>
      <c r="C1" t="s">
        <v>174</v>
      </c>
      <c r="D1" s="2" t="s">
        <v>282</v>
      </c>
      <c r="E1" t="s">
        <v>175</v>
      </c>
      <c r="F1" t="s">
        <v>382</v>
      </c>
    </row>
    <row r="2" spans="1:6">
      <c r="A2" t="s">
        <v>283</v>
      </c>
      <c r="B2" s="1" t="s">
        <v>256</v>
      </c>
      <c r="C2">
        <v>11.9</v>
      </c>
      <c r="D2" s="2">
        <v>18.3</v>
      </c>
      <c r="E2">
        <v>33.6</v>
      </c>
      <c r="F2" s="2">
        <v>6.78</v>
      </c>
    </row>
    <row r="3" spans="1:6">
      <c r="A3" t="s">
        <v>283</v>
      </c>
      <c r="B3" t="s">
        <v>257</v>
      </c>
      <c r="C3">
        <v>12.1</v>
      </c>
      <c r="D3" s="2">
        <v>19.399999999999999</v>
      </c>
      <c r="E3">
        <v>33.6</v>
      </c>
      <c r="F3" s="2">
        <v>5.8</v>
      </c>
    </row>
    <row r="4" spans="1:6">
      <c r="A4" t="s">
        <v>283</v>
      </c>
      <c r="B4" t="s">
        <v>258</v>
      </c>
      <c r="C4">
        <v>12.1</v>
      </c>
      <c r="D4" s="2">
        <v>17.5</v>
      </c>
      <c r="E4">
        <v>33.6</v>
      </c>
      <c r="F4" s="2">
        <v>6.06</v>
      </c>
    </row>
    <row r="5" spans="1:6">
      <c r="A5" t="s">
        <v>283</v>
      </c>
      <c r="B5" t="s">
        <v>259</v>
      </c>
      <c r="C5">
        <v>14.2</v>
      </c>
      <c r="D5" s="2">
        <v>20.8</v>
      </c>
      <c r="E5">
        <v>33.6</v>
      </c>
      <c r="F5" s="2">
        <v>7.11</v>
      </c>
    </row>
    <row r="6" spans="1:6">
      <c r="A6" t="s">
        <v>283</v>
      </c>
      <c r="B6" t="s">
        <v>260</v>
      </c>
      <c r="C6">
        <v>14.1</v>
      </c>
      <c r="D6" s="2">
        <v>25.1</v>
      </c>
      <c r="E6">
        <v>33.6</v>
      </c>
      <c r="F6" s="2">
        <v>8.94</v>
      </c>
    </row>
    <row r="7" spans="1:6">
      <c r="A7" t="s">
        <v>283</v>
      </c>
      <c r="B7" t="s">
        <v>261</v>
      </c>
      <c r="C7">
        <v>16.100000000000001</v>
      </c>
      <c r="D7" s="2">
        <v>21.9</v>
      </c>
      <c r="E7">
        <v>33.6</v>
      </c>
      <c r="F7" s="2">
        <v>8.48</v>
      </c>
    </row>
    <row r="8" spans="1:6">
      <c r="A8" t="s">
        <v>283</v>
      </c>
      <c r="B8" t="s">
        <v>262</v>
      </c>
      <c r="C8">
        <v>16.100000000000001</v>
      </c>
      <c r="D8" s="2">
        <v>23.5</v>
      </c>
      <c r="E8">
        <v>33.6</v>
      </c>
      <c r="F8" s="2">
        <v>7.14</v>
      </c>
    </row>
    <row r="9" spans="1:6">
      <c r="A9" t="s">
        <v>283</v>
      </c>
      <c r="B9" t="s">
        <v>263</v>
      </c>
      <c r="C9">
        <v>15.3</v>
      </c>
      <c r="D9" s="2">
        <v>21.4</v>
      </c>
      <c r="E9">
        <v>33.6</v>
      </c>
      <c r="F9" s="2">
        <v>8.06</v>
      </c>
    </row>
    <row r="10" spans="1:6">
      <c r="A10" t="s">
        <v>283</v>
      </c>
      <c r="B10" t="s">
        <v>264</v>
      </c>
      <c r="C10">
        <v>14.2</v>
      </c>
      <c r="D10" s="2">
        <v>25</v>
      </c>
      <c r="E10">
        <v>33.6</v>
      </c>
      <c r="F10" s="2">
        <v>7.11</v>
      </c>
    </row>
    <row r="11" spans="1:6">
      <c r="A11" t="s">
        <v>283</v>
      </c>
      <c r="B11" t="s">
        <v>268</v>
      </c>
      <c r="C11">
        <v>14.7</v>
      </c>
      <c r="D11" s="2">
        <v>44.8</v>
      </c>
      <c r="E11">
        <v>33.6</v>
      </c>
      <c r="F11" s="2">
        <v>20.61</v>
      </c>
    </row>
    <row r="12" spans="1:6">
      <c r="A12" t="s">
        <v>283</v>
      </c>
      <c r="B12" t="s">
        <v>271</v>
      </c>
      <c r="C12">
        <v>16.3</v>
      </c>
      <c r="D12" s="2">
        <v>41.3</v>
      </c>
      <c r="E12">
        <v>33.6</v>
      </c>
      <c r="F12" s="2">
        <v>20.309999999999999</v>
      </c>
    </row>
    <row r="13" spans="1:6">
      <c r="A13" t="s">
        <v>283</v>
      </c>
      <c r="B13" t="s">
        <v>272</v>
      </c>
      <c r="C13">
        <v>16.600000000000001</v>
      </c>
      <c r="D13" s="2">
        <v>41.5</v>
      </c>
      <c r="E13">
        <v>33.6</v>
      </c>
      <c r="F13" s="2">
        <v>18.66</v>
      </c>
    </row>
    <row r="14" spans="1:6">
      <c r="A14" t="s">
        <v>342</v>
      </c>
      <c r="B14" t="s">
        <v>284</v>
      </c>
      <c r="C14">
        <v>24</v>
      </c>
      <c r="D14" s="2">
        <v>12.7</v>
      </c>
      <c r="E14">
        <v>53</v>
      </c>
      <c r="F14" s="2">
        <v>8.1999999999999993</v>
      </c>
    </row>
    <row r="15" spans="1:6">
      <c r="A15" t="s">
        <v>342</v>
      </c>
      <c r="B15" t="s">
        <v>285</v>
      </c>
      <c r="C15">
        <v>26</v>
      </c>
      <c r="D15" s="2">
        <v>12.7</v>
      </c>
      <c r="E15">
        <v>54</v>
      </c>
      <c r="F15" s="2">
        <v>9.3000000000000007</v>
      </c>
    </row>
    <row r="16" spans="1:6">
      <c r="A16" t="s">
        <v>342</v>
      </c>
      <c r="B16" t="s">
        <v>286</v>
      </c>
      <c r="C16">
        <v>27</v>
      </c>
      <c r="D16" s="2">
        <v>12.7</v>
      </c>
      <c r="E16">
        <v>56</v>
      </c>
      <c r="F16" s="2">
        <v>10.199999999999999</v>
      </c>
    </row>
    <row r="17" spans="1:6">
      <c r="A17" t="s">
        <v>342</v>
      </c>
      <c r="B17" t="s">
        <v>343</v>
      </c>
      <c r="C17">
        <v>18</v>
      </c>
      <c r="D17" s="2">
        <v>12.7</v>
      </c>
      <c r="E17">
        <v>50</v>
      </c>
      <c r="F17" s="2">
        <v>5.8</v>
      </c>
    </row>
    <row r="18" spans="1:6">
      <c r="A18" t="s">
        <v>342</v>
      </c>
      <c r="B18" t="s">
        <v>287</v>
      </c>
      <c r="C18">
        <v>26</v>
      </c>
      <c r="D18" s="2">
        <v>15.9</v>
      </c>
      <c r="E18">
        <v>57</v>
      </c>
      <c r="F18" s="2">
        <v>10.5</v>
      </c>
    </row>
    <row r="19" spans="1:6">
      <c r="A19" t="s">
        <v>342</v>
      </c>
      <c r="B19" t="s">
        <v>288</v>
      </c>
      <c r="C19">
        <v>26</v>
      </c>
      <c r="D19" s="2">
        <v>15.9</v>
      </c>
      <c r="E19">
        <v>57</v>
      </c>
      <c r="F19" s="2">
        <v>10.7</v>
      </c>
    </row>
    <row r="20" spans="1:6">
      <c r="A20" t="s">
        <v>342</v>
      </c>
      <c r="B20" t="s">
        <v>289</v>
      </c>
      <c r="C20">
        <v>28</v>
      </c>
      <c r="D20" s="2">
        <v>15.9</v>
      </c>
      <c r="E20">
        <v>60</v>
      </c>
      <c r="F20" s="2">
        <v>12.1</v>
      </c>
    </row>
    <row r="21" spans="1:6">
      <c r="A21" t="s">
        <v>342</v>
      </c>
      <c r="B21" t="s">
        <v>290</v>
      </c>
      <c r="C21">
        <v>24</v>
      </c>
      <c r="D21" s="2">
        <v>19.100000000000001</v>
      </c>
      <c r="E21">
        <v>57</v>
      </c>
      <c r="F21" s="2">
        <v>10.4</v>
      </c>
    </row>
    <row r="22" spans="1:6">
      <c r="A22" t="s">
        <v>342</v>
      </c>
      <c r="B22" t="s">
        <v>291</v>
      </c>
      <c r="C22">
        <v>22</v>
      </c>
      <c r="D22" s="2">
        <v>19.100000000000001</v>
      </c>
      <c r="E22">
        <v>60</v>
      </c>
      <c r="F22" s="2">
        <v>9.5</v>
      </c>
    </row>
    <row r="23" spans="1:6">
      <c r="A23" t="s">
        <v>342</v>
      </c>
      <c r="B23" t="s">
        <v>292</v>
      </c>
      <c r="C23">
        <v>28</v>
      </c>
      <c r="D23" s="2">
        <v>19.100000000000001</v>
      </c>
      <c r="E23">
        <v>60</v>
      </c>
      <c r="F23" s="2">
        <v>13.2</v>
      </c>
    </row>
    <row r="24" spans="1:6">
      <c r="A24" t="s">
        <v>342</v>
      </c>
      <c r="B24" t="s">
        <v>293</v>
      </c>
      <c r="C24">
        <v>24</v>
      </c>
      <c r="D24" s="2">
        <v>15.9</v>
      </c>
      <c r="E24">
        <v>27</v>
      </c>
      <c r="F24" s="2">
        <v>8.4</v>
      </c>
    </row>
    <row r="25" spans="1:6">
      <c r="A25" t="s">
        <v>342</v>
      </c>
      <c r="B25" t="s">
        <v>294</v>
      </c>
      <c r="C25">
        <v>26</v>
      </c>
      <c r="D25" s="2">
        <v>15.9</v>
      </c>
      <c r="E25">
        <v>27</v>
      </c>
      <c r="F25" s="2">
        <v>9.3000000000000007</v>
      </c>
    </row>
    <row r="26" spans="1:6">
      <c r="A26" t="s">
        <v>342</v>
      </c>
      <c r="B26" t="s">
        <v>295</v>
      </c>
      <c r="C26">
        <v>24</v>
      </c>
      <c r="D26" s="2">
        <v>15.9</v>
      </c>
      <c r="E26">
        <v>27</v>
      </c>
      <c r="F26" s="2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="70" zoomScaleNormal="70" workbookViewId="0">
      <pane ySplit="1" topLeftCell="A2" activePane="bottomLeft" state="frozen"/>
      <selection pane="bottomLeft" activeCell="H1" sqref="H1:I1048576"/>
    </sheetView>
  </sheetViews>
  <sheetFormatPr defaultColWidth="9" defaultRowHeight="15"/>
  <cols>
    <col min="1" max="1" width="17.42578125" style="3" customWidth="1"/>
    <col min="2" max="2" width="14.5703125" style="3" customWidth="1"/>
    <col min="3" max="3" width="3.5703125" style="3" customWidth="1"/>
    <col min="4" max="4" width="5" style="3" customWidth="1"/>
    <col min="5" max="5" width="3.5703125" style="3" customWidth="1"/>
    <col min="6" max="16384" width="9" style="3"/>
  </cols>
  <sheetData>
    <row r="1" spans="1:7">
      <c r="A1" s="3" t="s">
        <v>95</v>
      </c>
      <c r="B1" s="3" t="s">
        <v>0</v>
      </c>
      <c r="C1" s="3" t="s">
        <v>174</v>
      </c>
      <c r="D1" s="11" t="s">
        <v>282</v>
      </c>
      <c r="E1" s="3" t="s">
        <v>175</v>
      </c>
      <c r="F1" s="3" t="s">
        <v>96</v>
      </c>
      <c r="G1" s="3" t="s">
        <v>109</v>
      </c>
    </row>
    <row r="2" spans="1:7">
      <c r="A2" s="3" t="s">
        <v>176</v>
      </c>
      <c r="B2" s="3" t="s">
        <v>252</v>
      </c>
      <c r="C2" s="3">
        <v>70</v>
      </c>
      <c r="D2" s="11">
        <v>14</v>
      </c>
      <c r="E2" s="3">
        <v>10</v>
      </c>
      <c r="F2" s="3">
        <f t="shared" ref="F2:F6" si="0">120*0.165</f>
        <v>19.8</v>
      </c>
      <c r="G2" s="3">
        <v>16.100000000000001</v>
      </c>
    </row>
    <row r="3" spans="1:7">
      <c r="A3" s="3" t="s">
        <v>176</v>
      </c>
      <c r="B3" s="3" t="s">
        <v>253</v>
      </c>
      <c r="C3" s="3">
        <v>70</v>
      </c>
      <c r="D3" s="11">
        <v>16</v>
      </c>
      <c r="E3" s="3">
        <v>10</v>
      </c>
      <c r="F3" s="3">
        <f t="shared" si="0"/>
        <v>19.8</v>
      </c>
      <c r="G3" s="3">
        <v>15.1</v>
      </c>
    </row>
    <row r="4" spans="1:7">
      <c r="A4" s="3" t="s">
        <v>176</v>
      </c>
      <c r="B4" s="3" t="s">
        <v>207</v>
      </c>
      <c r="C4" s="3">
        <v>70</v>
      </c>
      <c r="D4" s="11">
        <v>16</v>
      </c>
      <c r="E4" s="3">
        <v>16</v>
      </c>
      <c r="F4" s="3">
        <f t="shared" si="0"/>
        <v>19.8</v>
      </c>
      <c r="G4" s="3">
        <v>18.399999999999999</v>
      </c>
    </row>
    <row r="5" spans="1:7">
      <c r="A5" s="3" t="s">
        <v>176</v>
      </c>
      <c r="B5" s="3" t="s">
        <v>210</v>
      </c>
      <c r="C5" s="3">
        <v>70</v>
      </c>
      <c r="D5" s="11">
        <v>16</v>
      </c>
      <c r="E5" s="3">
        <v>20</v>
      </c>
      <c r="F5" s="3">
        <f t="shared" si="0"/>
        <v>19.8</v>
      </c>
      <c r="G5" s="3">
        <v>21.5</v>
      </c>
    </row>
    <row r="6" spans="1:7">
      <c r="A6" s="3" t="s">
        <v>176</v>
      </c>
      <c r="B6" s="3" t="s">
        <v>217</v>
      </c>
      <c r="C6" s="3">
        <v>100</v>
      </c>
      <c r="D6" s="11">
        <v>12</v>
      </c>
      <c r="E6" s="3">
        <v>20</v>
      </c>
      <c r="F6" s="3">
        <f t="shared" si="0"/>
        <v>19.8</v>
      </c>
      <c r="G6" s="3">
        <v>28.6</v>
      </c>
    </row>
    <row r="7" spans="1:7">
      <c r="A7" s="3" t="s">
        <v>176</v>
      </c>
      <c r="B7" s="3" t="s">
        <v>254</v>
      </c>
      <c r="C7" s="3">
        <v>70</v>
      </c>
      <c r="D7" s="11">
        <v>12</v>
      </c>
      <c r="E7" s="3">
        <v>10</v>
      </c>
      <c r="F7" s="3">
        <f>160*0.165</f>
        <v>26.400000000000002</v>
      </c>
      <c r="G7" s="3">
        <v>19.100000000000001</v>
      </c>
    </row>
    <row r="8" spans="1:7">
      <c r="A8" s="3" t="s">
        <v>176</v>
      </c>
      <c r="B8" s="3" t="s">
        <v>255</v>
      </c>
      <c r="C8" s="3">
        <v>70</v>
      </c>
      <c r="D8" s="11">
        <v>14</v>
      </c>
      <c r="E8" s="3">
        <v>10</v>
      </c>
      <c r="F8" s="3">
        <f>160*0.165</f>
        <v>26.400000000000002</v>
      </c>
      <c r="G8" s="3">
        <v>17.899999999999999</v>
      </c>
    </row>
    <row r="9" spans="1:7">
      <c r="A9" s="3" t="s">
        <v>176</v>
      </c>
      <c r="B9" s="3" t="s">
        <v>229</v>
      </c>
      <c r="C9" s="3">
        <v>70</v>
      </c>
      <c r="D9" s="11">
        <v>12</v>
      </c>
      <c r="E9" s="3">
        <v>16</v>
      </c>
      <c r="F9" s="3">
        <f>160*0.165</f>
        <v>26.400000000000002</v>
      </c>
      <c r="G9" s="3">
        <v>20.399999999999999</v>
      </c>
    </row>
    <row r="10" spans="1:7">
      <c r="A10" s="3" t="s">
        <v>283</v>
      </c>
      <c r="B10" s="3" t="s">
        <v>265</v>
      </c>
      <c r="C10" s="3">
        <v>41.5</v>
      </c>
      <c r="D10" s="11">
        <v>12.2</v>
      </c>
      <c r="E10" s="3">
        <v>33.6</v>
      </c>
      <c r="F10" s="3">
        <f>110*0.117</f>
        <v>12.870000000000001</v>
      </c>
      <c r="G10" s="3">
        <v>18.989999999999998</v>
      </c>
    </row>
    <row r="11" spans="1:7">
      <c r="A11" s="3" t="s">
        <v>283</v>
      </c>
      <c r="B11" s="3" t="s">
        <v>266</v>
      </c>
      <c r="C11" s="3">
        <v>44.6</v>
      </c>
      <c r="D11" s="11">
        <v>11.8</v>
      </c>
      <c r="E11" s="3">
        <v>33.6</v>
      </c>
      <c r="F11" s="3">
        <f t="shared" ref="F11:F14" si="1">110*0.117</f>
        <v>12.870000000000001</v>
      </c>
      <c r="G11" s="3">
        <v>15.82</v>
      </c>
    </row>
    <row r="12" spans="1:7">
      <c r="A12" s="3" t="s">
        <v>283</v>
      </c>
      <c r="B12" s="3" t="s">
        <v>267</v>
      </c>
      <c r="C12" s="3">
        <v>44.8</v>
      </c>
      <c r="D12" s="11">
        <v>11.8</v>
      </c>
      <c r="E12" s="3">
        <v>33.6</v>
      </c>
      <c r="F12" s="3">
        <f t="shared" si="1"/>
        <v>12.870000000000001</v>
      </c>
      <c r="G12" s="3">
        <v>21.75</v>
      </c>
    </row>
    <row r="13" spans="1:7">
      <c r="A13" s="3" t="s">
        <v>283</v>
      </c>
      <c r="B13" s="3" t="s">
        <v>269</v>
      </c>
      <c r="C13" s="3">
        <v>44.6</v>
      </c>
      <c r="D13" s="11">
        <v>14.8</v>
      </c>
      <c r="E13" s="3">
        <v>33.6</v>
      </c>
      <c r="F13" s="3">
        <f t="shared" si="1"/>
        <v>12.870000000000001</v>
      </c>
      <c r="G13" s="3">
        <v>18.079999999999998</v>
      </c>
    </row>
    <row r="14" spans="1:7">
      <c r="A14" s="3" t="s">
        <v>283</v>
      </c>
      <c r="B14" s="3" t="s">
        <v>273</v>
      </c>
      <c r="C14" s="3">
        <v>41.3</v>
      </c>
      <c r="D14" s="11">
        <v>16.399999999999999</v>
      </c>
      <c r="E14" s="3">
        <v>33.6</v>
      </c>
      <c r="F14" s="3">
        <f t="shared" si="1"/>
        <v>12.870000000000001</v>
      </c>
      <c r="G14" s="3">
        <v>11.08</v>
      </c>
    </row>
    <row r="15" spans="1:7">
      <c r="A15" s="3" t="s">
        <v>283</v>
      </c>
      <c r="B15" s="3" t="s">
        <v>275</v>
      </c>
      <c r="C15" s="3">
        <v>65.599999999999994</v>
      </c>
      <c r="D15" s="11">
        <v>11.8</v>
      </c>
      <c r="E15" s="3">
        <v>33.6</v>
      </c>
      <c r="F15" s="3">
        <f>130*0.117</f>
        <v>15.21</v>
      </c>
      <c r="G15" s="3">
        <v>34.520000000000003</v>
      </c>
    </row>
    <row r="16" spans="1:7">
      <c r="A16" s="3" t="s">
        <v>283</v>
      </c>
      <c r="B16" s="3" t="s">
        <v>276</v>
      </c>
      <c r="C16" s="3">
        <v>66.3</v>
      </c>
      <c r="D16" s="11">
        <v>11.7</v>
      </c>
      <c r="E16" s="3">
        <v>33.6</v>
      </c>
      <c r="F16" s="3">
        <f>130*0.117</f>
        <v>15.21</v>
      </c>
      <c r="G16" s="3">
        <v>33.549999999999997</v>
      </c>
    </row>
    <row r="17" spans="1:7">
      <c r="A17" s="3" t="s">
        <v>342</v>
      </c>
      <c r="B17" s="3" t="s">
        <v>296</v>
      </c>
      <c r="C17" s="3">
        <v>47</v>
      </c>
      <c r="D17" s="11">
        <v>12.7</v>
      </c>
      <c r="E17" s="3">
        <v>56</v>
      </c>
      <c r="F17" s="3">
        <v>23.1</v>
      </c>
      <c r="G17" s="3">
        <v>20.6</v>
      </c>
    </row>
    <row r="18" spans="1:7">
      <c r="A18" s="3" t="s">
        <v>342</v>
      </c>
      <c r="B18" s="3" t="s">
        <v>297</v>
      </c>
      <c r="C18" s="3">
        <v>51</v>
      </c>
      <c r="D18" s="11">
        <v>12.7</v>
      </c>
      <c r="E18" s="3">
        <v>54</v>
      </c>
      <c r="F18" s="3">
        <v>23.1</v>
      </c>
      <c r="G18" s="3">
        <v>24</v>
      </c>
    </row>
    <row r="19" spans="1:7">
      <c r="A19" s="3" t="s">
        <v>342</v>
      </c>
      <c r="B19" s="3" t="s">
        <v>298</v>
      </c>
      <c r="C19" s="3">
        <v>46</v>
      </c>
      <c r="D19" s="11">
        <v>12.7</v>
      </c>
      <c r="E19" s="3">
        <v>55</v>
      </c>
      <c r="F19" s="3">
        <v>23.1</v>
      </c>
      <c r="G19" s="3">
        <v>21.5</v>
      </c>
    </row>
    <row r="20" spans="1:7">
      <c r="A20" s="3" t="s">
        <v>342</v>
      </c>
      <c r="B20" s="3" t="s">
        <v>299</v>
      </c>
      <c r="C20" s="3">
        <v>51</v>
      </c>
      <c r="D20" s="11">
        <v>12.7</v>
      </c>
      <c r="E20" s="3">
        <v>55</v>
      </c>
      <c r="F20" s="3">
        <v>23.1</v>
      </c>
      <c r="G20" s="3">
        <v>25</v>
      </c>
    </row>
    <row r="21" spans="1:7">
      <c r="A21" s="3" t="s">
        <v>342</v>
      </c>
      <c r="B21" s="3" t="s">
        <v>300</v>
      </c>
      <c r="C21" s="3">
        <v>50</v>
      </c>
      <c r="D21" s="11">
        <v>15.9</v>
      </c>
      <c r="E21" s="3">
        <v>53</v>
      </c>
      <c r="F21" s="3">
        <v>24.75</v>
      </c>
      <c r="G21" s="3">
        <v>26</v>
      </c>
    </row>
    <row r="22" spans="1:7">
      <c r="A22" s="3" t="s">
        <v>342</v>
      </c>
      <c r="B22" s="3" t="s">
        <v>301</v>
      </c>
      <c r="C22" s="3">
        <v>50</v>
      </c>
      <c r="D22" s="11">
        <v>15.9</v>
      </c>
      <c r="E22" s="3">
        <v>48</v>
      </c>
      <c r="F22" s="3">
        <v>24.75</v>
      </c>
      <c r="G22" s="3">
        <v>26.7</v>
      </c>
    </row>
    <row r="23" spans="1:7">
      <c r="A23" s="3" t="s">
        <v>342</v>
      </c>
      <c r="B23" s="3" t="s">
        <v>302</v>
      </c>
      <c r="C23" s="3">
        <v>49</v>
      </c>
      <c r="D23" s="11">
        <v>15.9</v>
      </c>
      <c r="E23" s="3">
        <v>49</v>
      </c>
      <c r="F23" s="3">
        <v>24.75</v>
      </c>
      <c r="G23" s="3">
        <v>26</v>
      </c>
    </row>
    <row r="24" spans="1:7">
      <c r="A24" s="3" t="s">
        <v>342</v>
      </c>
      <c r="B24" s="3" t="s">
        <v>303</v>
      </c>
      <c r="C24" s="3">
        <v>48</v>
      </c>
      <c r="D24" s="11">
        <v>15.9</v>
      </c>
      <c r="E24" s="3">
        <v>49</v>
      </c>
      <c r="F24" s="3">
        <v>24.75</v>
      </c>
      <c r="G24" s="3">
        <v>25.5</v>
      </c>
    </row>
    <row r="25" spans="1:7">
      <c r="A25" s="3" t="s">
        <v>342</v>
      </c>
      <c r="B25" s="3" t="s">
        <v>304</v>
      </c>
      <c r="C25" s="3">
        <v>56</v>
      </c>
      <c r="D25" s="11">
        <v>15.9</v>
      </c>
      <c r="E25" s="3">
        <v>53</v>
      </c>
      <c r="F25" s="3">
        <v>24.75</v>
      </c>
      <c r="G25" s="3">
        <v>31.2</v>
      </c>
    </row>
    <row r="26" spans="1:7">
      <c r="A26" s="3" t="s">
        <v>342</v>
      </c>
      <c r="B26" s="3" t="s">
        <v>305</v>
      </c>
      <c r="C26" s="3">
        <v>51</v>
      </c>
      <c r="D26" s="11">
        <v>15.9</v>
      </c>
      <c r="E26" s="3">
        <v>48</v>
      </c>
      <c r="F26" s="3">
        <v>24.75</v>
      </c>
      <c r="G26" s="3">
        <v>28.6</v>
      </c>
    </row>
    <row r="27" spans="1:7">
      <c r="A27" s="3" t="s">
        <v>342</v>
      </c>
      <c r="B27" s="3" t="s">
        <v>306</v>
      </c>
      <c r="C27" s="3">
        <v>59</v>
      </c>
      <c r="D27" s="11">
        <v>19.100000000000001</v>
      </c>
      <c r="E27" s="3">
        <v>52</v>
      </c>
      <c r="F27" s="3">
        <v>24.75</v>
      </c>
      <c r="G27" s="3">
        <v>39.299999999999997</v>
      </c>
    </row>
    <row r="28" spans="1:7">
      <c r="A28" s="3" t="s">
        <v>342</v>
      </c>
      <c r="B28" s="3" t="s">
        <v>307</v>
      </c>
      <c r="C28" s="3">
        <v>50</v>
      </c>
      <c r="D28" s="11">
        <v>19.100000000000001</v>
      </c>
      <c r="E28" s="3">
        <v>57</v>
      </c>
      <c r="F28" s="3">
        <v>24.75</v>
      </c>
      <c r="G28" s="3">
        <v>30</v>
      </c>
    </row>
    <row r="29" spans="1:7">
      <c r="A29" s="3" t="s">
        <v>342</v>
      </c>
      <c r="B29" s="3" t="s">
        <v>308</v>
      </c>
      <c r="C29" s="3">
        <v>49</v>
      </c>
      <c r="D29" s="11">
        <v>19.100000000000001</v>
      </c>
      <c r="E29" s="3">
        <v>57</v>
      </c>
      <c r="F29" s="3">
        <v>24.75</v>
      </c>
      <c r="G29" s="3">
        <v>28</v>
      </c>
    </row>
    <row r="30" spans="1:7">
      <c r="A30" s="3" t="s">
        <v>342</v>
      </c>
      <c r="B30" s="3" t="s">
        <v>309</v>
      </c>
      <c r="C30" s="3">
        <v>48</v>
      </c>
      <c r="D30" s="11">
        <v>12.7</v>
      </c>
      <c r="E30" s="3">
        <v>27</v>
      </c>
      <c r="F30" s="3">
        <v>23.1</v>
      </c>
      <c r="G30" s="3">
        <v>21.4</v>
      </c>
    </row>
    <row r="31" spans="1:7">
      <c r="A31" s="3" t="s">
        <v>342</v>
      </c>
      <c r="B31" s="3" t="s">
        <v>310</v>
      </c>
      <c r="C31" s="3">
        <v>49</v>
      </c>
      <c r="D31" s="11">
        <v>12.7</v>
      </c>
      <c r="E31" s="3">
        <v>27</v>
      </c>
      <c r="F31" s="3">
        <v>23.1</v>
      </c>
      <c r="G31" s="3">
        <v>22</v>
      </c>
    </row>
    <row r="32" spans="1:7">
      <c r="A32" s="3" t="s">
        <v>342</v>
      </c>
      <c r="B32" s="3" t="s">
        <v>311</v>
      </c>
      <c r="C32" s="3">
        <v>53</v>
      </c>
      <c r="D32" s="11">
        <v>12.7</v>
      </c>
      <c r="E32" s="3">
        <v>27</v>
      </c>
      <c r="F32" s="3">
        <v>23.1</v>
      </c>
      <c r="G32" s="3">
        <v>24.6</v>
      </c>
    </row>
    <row r="33" spans="1:7">
      <c r="A33" s="3" t="s">
        <v>342</v>
      </c>
      <c r="B33" s="3" t="s">
        <v>312</v>
      </c>
      <c r="C33" s="3">
        <v>78</v>
      </c>
      <c r="D33" s="11">
        <v>12.7</v>
      </c>
      <c r="E33" s="3">
        <v>56</v>
      </c>
      <c r="F33" s="3">
        <v>23.1</v>
      </c>
      <c r="G33" s="3">
        <v>34.799999999999997</v>
      </c>
    </row>
    <row r="34" spans="1:7">
      <c r="A34" s="3" t="s">
        <v>342</v>
      </c>
      <c r="B34" s="3" t="s">
        <v>313</v>
      </c>
      <c r="C34" s="3">
        <v>75</v>
      </c>
      <c r="D34" s="11">
        <v>12.7</v>
      </c>
      <c r="E34" s="3">
        <v>54</v>
      </c>
      <c r="F34" s="3">
        <v>23.1</v>
      </c>
      <c r="G34" s="3">
        <v>33</v>
      </c>
    </row>
    <row r="35" spans="1:7">
      <c r="A35" s="3" t="s">
        <v>342</v>
      </c>
      <c r="B35" s="3" t="s">
        <v>314</v>
      </c>
      <c r="C35" s="3">
        <v>72</v>
      </c>
      <c r="D35" s="11">
        <v>12.7</v>
      </c>
      <c r="E35" s="3">
        <v>50</v>
      </c>
      <c r="F35" s="3">
        <v>23.1</v>
      </c>
      <c r="G35" s="3">
        <v>32.299999999999997</v>
      </c>
    </row>
    <row r="36" spans="1:7">
      <c r="A36" s="3" t="s">
        <v>342</v>
      </c>
      <c r="B36" s="3" t="s">
        <v>315</v>
      </c>
      <c r="C36" s="3">
        <v>77</v>
      </c>
      <c r="D36" s="11">
        <v>15.9</v>
      </c>
      <c r="E36" s="3">
        <v>53</v>
      </c>
      <c r="F36" s="3">
        <v>33</v>
      </c>
      <c r="G36" s="3">
        <v>40</v>
      </c>
    </row>
    <row r="37" spans="1:7">
      <c r="A37" s="3" t="s">
        <v>342</v>
      </c>
      <c r="B37" s="3" t="s">
        <v>316</v>
      </c>
      <c r="C37" s="3">
        <v>75</v>
      </c>
      <c r="D37" s="11">
        <v>15.9</v>
      </c>
      <c r="E37" s="3">
        <v>52</v>
      </c>
      <c r="F37" s="3">
        <v>33</v>
      </c>
      <c r="G37" s="3">
        <v>38.5</v>
      </c>
    </row>
    <row r="38" spans="1:7">
      <c r="A38" s="3" t="s">
        <v>342</v>
      </c>
      <c r="B38" s="3" t="s">
        <v>317</v>
      </c>
      <c r="C38" s="3">
        <v>74</v>
      </c>
      <c r="D38" s="11">
        <v>15.9</v>
      </c>
      <c r="E38" s="3">
        <v>52</v>
      </c>
      <c r="F38" s="3">
        <v>33</v>
      </c>
      <c r="G38" s="3">
        <v>42</v>
      </c>
    </row>
    <row r="39" spans="1:7">
      <c r="A39" s="3" t="s">
        <v>342</v>
      </c>
      <c r="B39" s="3" t="s">
        <v>318</v>
      </c>
      <c r="C39" s="3">
        <v>78</v>
      </c>
      <c r="D39" s="11">
        <v>15.9</v>
      </c>
      <c r="E39" s="3">
        <v>57</v>
      </c>
      <c r="F39" s="3">
        <v>33</v>
      </c>
      <c r="G39" s="3">
        <v>44.7</v>
      </c>
    </row>
    <row r="40" spans="1:7">
      <c r="A40" s="3" t="s">
        <v>342</v>
      </c>
      <c r="B40" s="3" t="s">
        <v>319</v>
      </c>
      <c r="C40" s="3">
        <v>72</v>
      </c>
      <c r="D40" s="11">
        <v>19.100000000000001</v>
      </c>
      <c r="E40" s="3">
        <v>48</v>
      </c>
      <c r="F40" s="3">
        <v>33</v>
      </c>
      <c r="G40" s="3">
        <v>40.200000000000003</v>
      </c>
    </row>
    <row r="41" spans="1:7">
      <c r="A41" s="3" t="s">
        <v>342</v>
      </c>
      <c r="B41" s="3" t="s">
        <v>320</v>
      </c>
      <c r="C41" s="3">
        <v>74</v>
      </c>
      <c r="D41" s="11">
        <v>19.100000000000001</v>
      </c>
      <c r="E41" s="3">
        <v>57</v>
      </c>
      <c r="F41" s="3">
        <v>33</v>
      </c>
      <c r="G41" s="3">
        <v>43.5</v>
      </c>
    </row>
    <row r="42" spans="1:7">
      <c r="A42" s="3" t="s">
        <v>342</v>
      </c>
      <c r="B42" s="3" t="s">
        <v>321</v>
      </c>
      <c r="C42" s="3">
        <v>76</v>
      </c>
      <c r="D42" s="11">
        <v>19.100000000000001</v>
      </c>
      <c r="E42" s="3">
        <v>52</v>
      </c>
      <c r="F42" s="3">
        <v>33</v>
      </c>
      <c r="G42" s="3">
        <v>48</v>
      </c>
    </row>
    <row r="43" spans="1:7">
      <c r="A43" s="3" t="s">
        <v>342</v>
      </c>
      <c r="B43" s="3" t="s">
        <v>322</v>
      </c>
      <c r="C43" s="3">
        <v>75</v>
      </c>
      <c r="D43" s="11">
        <v>19.100000000000001</v>
      </c>
      <c r="E43" s="3">
        <v>57</v>
      </c>
      <c r="F43" s="3">
        <v>33</v>
      </c>
      <c r="G43" s="3">
        <v>44.8</v>
      </c>
    </row>
    <row r="44" spans="1:7">
      <c r="A44" s="3" t="s">
        <v>342</v>
      </c>
      <c r="B44" s="3" t="s">
        <v>323</v>
      </c>
      <c r="C44" s="3">
        <v>99</v>
      </c>
      <c r="D44" s="11">
        <v>19.100000000000001</v>
      </c>
      <c r="E44" s="3">
        <v>48</v>
      </c>
      <c r="F44" s="3">
        <v>49.5</v>
      </c>
      <c r="G44" s="3">
        <v>58</v>
      </c>
    </row>
    <row r="45" spans="1:7">
      <c r="A45" s="3" t="s">
        <v>342</v>
      </c>
      <c r="B45" s="3" t="s">
        <v>324</v>
      </c>
      <c r="C45" s="3">
        <v>100</v>
      </c>
      <c r="D45" s="11">
        <v>19.100000000000001</v>
      </c>
      <c r="E45" s="3">
        <v>50</v>
      </c>
      <c r="F45" s="3">
        <v>49.5</v>
      </c>
      <c r="G45" s="3">
        <v>60.8</v>
      </c>
    </row>
    <row r="46" spans="1:7">
      <c r="A46" s="3" t="s">
        <v>342</v>
      </c>
      <c r="B46" s="3" t="s">
        <v>325</v>
      </c>
      <c r="C46" s="3">
        <v>100</v>
      </c>
      <c r="D46" s="11">
        <v>19.100000000000001</v>
      </c>
      <c r="E46" s="3">
        <v>57</v>
      </c>
      <c r="F46" s="3">
        <v>49.5</v>
      </c>
      <c r="G46" s="3">
        <v>59.4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topLeftCell="D1" zoomScaleNormal="100" workbookViewId="0">
      <pane ySplit="1" topLeftCell="A2" activePane="bottomLeft" state="frozen"/>
      <selection pane="bottomLeft" activeCell="G1" sqref="G1:M1048576"/>
    </sheetView>
  </sheetViews>
  <sheetFormatPr defaultColWidth="9" defaultRowHeight="15"/>
  <cols>
    <col min="1" max="1" width="9" style="3"/>
    <col min="2" max="2" width="15.140625" style="3" bestFit="1" customWidth="1"/>
    <col min="3" max="5" width="9" style="3"/>
    <col min="6" max="6" width="9.140625" style="5" customWidth="1"/>
    <col min="7" max="16384" width="9" style="3"/>
  </cols>
  <sheetData>
    <row r="1" spans="1:6">
      <c r="A1" s="3" t="s">
        <v>95</v>
      </c>
      <c r="B1" s="3" t="s">
        <v>0</v>
      </c>
      <c r="C1" s="3" t="s">
        <v>100</v>
      </c>
      <c r="D1" s="3" t="s">
        <v>96</v>
      </c>
      <c r="E1" s="3" t="s">
        <v>97</v>
      </c>
      <c r="F1" s="3" t="s">
        <v>99</v>
      </c>
    </row>
    <row r="2" spans="1:6">
      <c r="A2" s="3" t="s">
        <v>104</v>
      </c>
      <c r="B2" s="3" t="s">
        <v>53</v>
      </c>
      <c r="C2" s="3">
        <v>3430</v>
      </c>
      <c r="D2" s="3">
        <v>33.4</v>
      </c>
      <c r="E2" s="3">
        <v>60</v>
      </c>
      <c r="F2" s="15">
        <v>37.4</v>
      </c>
    </row>
    <row r="3" spans="1:6">
      <c r="A3" s="3" t="s">
        <v>104</v>
      </c>
      <c r="B3" s="3" t="s">
        <v>54</v>
      </c>
      <c r="C3" s="3">
        <v>3430</v>
      </c>
      <c r="D3" s="3">
        <v>33.4</v>
      </c>
      <c r="E3" s="3">
        <v>42</v>
      </c>
      <c r="F3" s="15">
        <v>51.2</v>
      </c>
    </row>
    <row r="4" spans="1:6">
      <c r="A4" s="3" t="s">
        <v>104</v>
      </c>
      <c r="B4" s="3" t="s">
        <v>62</v>
      </c>
      <c r="C4" s="3">
        <v>3430</v>
      </c>
      <c r="D4" s="3">
        <v>33.4</v>
      </c>
      <c r="E4" s="3">
        <v>33.700000000000003</v>
      </c>
      <c r="F4" s="15">
        <v>57.1</v>
      </c>
    </row>
    <row r="5" spans="1:6">
      <c r="A5" s="3" t="s">
        <v>104</v>
      </c>
      <c r="B5" s="3" t="s">
        <v>55</v>
      </c>
      <c r="C5" s="3">
        <v>3430</v>
      </c>
      <c r="D5" s="3">
        <v>33.4</v>
      </c>
      <c r="E5" s="3">
        <v>30</v>
      </c>
      <c r="F5" s="15">
        <v>53.6</v>
      </c>
    </row>
    <row r="6" spans="1:6">
      <c r="A6" s="3" t="s">
        <v>104</v>
      </c>
      <c r="B6" s="3" t="s">
        <v>64</v>
      </c>
      <c r="C6" s="3">
        <v>3430</v>
      </c>
      <c r="D6" s="3">
        <v>33.4</v>
      </c>
      <c r="E6" s="3">
        <v>26.6</v>
      </c>
      <c r="F6" s="15">
        <v>64.150000000000006</v>
      </c>
    </row>
    <row r="7" spans="1:6">
      <c r="A7" s="3" t="s">
        <v>104</v>
      </c>
      <c r="B7" s="3" t="s">
        <v>56</v>
      </c>
      <c r="C7" s="3">
        <v>3430</v>
      </c>
      <c r="D7" s="3">
        <v>33.4</v>
      </c>
      <c r="E7" s="3">
        <v>23.5</v>
      </c>
      <c r="F7" s="15">
        <v>57.4</v>
      </c>
    </row>
    <row r="8" spans="1:6">
      <c r="A8" s="3" t="s">
        <v>104</v>
      </c>
      <c r="B8" s="3" t="s">
        <v>57</v>
      </c>
      <c r="C8" s="3">
        <v>3430</v>
      </c>
      <c r="D8" s="3">
        <v>40.799999999999997</v>
      </c>
      <c r="E8" s="3">
        <v>33.700000000000003</v>
      </c>
      <c r="F8" s="15">
        <v>48.85</v>
      </c>
    </row>
    <row r="9" spans="1:6">
      <c r="A9" s="3" t="s">
        <v>104</v>
      </c>
      <c r="B9" s="3" t="s">
        <v>58</v>
      </c>
      <c r="C9" s="3">
        <v>3430</v>
      </c>
      <c r="D9" s="3">
        <v>40.799999999999997</v>
      </c>
      <c r="E9" s="3">
        <v>33.700000000000003</v>
      </c>
      <c r="F9" s="15">
        <v>61.65</v>
      </c>
    </row>
    <row r="10" spans="1:6">
      <c r="A10" s="3" t="s">
        <v>104</v>
      </c>
      <c r="B10" s="3" t="s">
        <v>59</v>
      </c>
      <c r="C10" s="3">
        <v>3430</v>
      </c>
      <c r="D10" s="3">
        <v>40.799999999999997</v>
      </c>
      <c r="E10" s="3">
        <v>33.700000000000003</v>
      </c>
      <c r="F10" s="15">
        <v>42.35</v>
      </c>
    </row>
    <row r="11" spans="1:6">
      <c r="A11" s="3" t="s">
        <v>104</v>
      </c>
      <c r="B11" s="3" t="s">
        <v>60</v>
      </c>
      <c r="C11" s="3">
        <v>3430</v>
      </c>
      <c r="D11" s="3">
        <v>40.799999999999997</v>
      </c>
      <c r="E11" s="3">
        <v>33.700000000000003</v>
      </c>
      <c r="F11" s="15">
        <v>47.3</v>
      </c>
    </row>
    <row r="12" spans="1:6">
      <c r="A12" s="3" t="s">
        <v>104</v>
      </c>
      <c r="B12" s="3" t="s">
        <v>61</v>
      </c>
      <c r="C12" s="3">
        <v>3430</v>
      </c>
      <c r="D12" s="3">
        <v>40.799999999999997</v>
      </c>
      <c r="E12" s="3">
        <v>33.700000000000003</v>
      </c>
      <c r="F12" s="15">
        <v>66.45</v>
      </c>
    </row>
    <row r="13" spans="1:6">
      <c r="A13" s="3" t="s">
        <v>104</v>
      </c>
      <c r="B13" s="3" t="s">
        <v>63</v>
      </c>
      <c r="C13" s="3">
        <v>3430</v>
      </c>
      <c r="D13" s="3">
        <v>40.799999999999997</v>
      </c>
      <c r="E13" s="3">
        <v>26.6</v>
      </c>
      <c r="F13" s="15">
        <v>54.15</v>
      </c>
    </row>
    <row r="14" spans="1:6">
      <c r="A14" s="3" t="s">
        <v>104</v>
      </c>
      <c r="B14" s="3" t="s">
        <v>65</v>
      </c>
      <c r="C14" s="3">
        <v>3430</v>
      </c>
      <c r="D14" s="3">
        <v>40.799999999999997</v>
      </c>
      <c r="E14" s="3">
        <v>26.6</v>
      </c>
      <c r="F14" s="15">
        <v>53.8</v>
      </c>
    </row>
    <row r="15" spans="1:6">
      <c r="A15" s="3" t="s">
        <v>176</v>
      </c>
      <c r="B15" s="3" t="s">
        <v>177</v>
      </c>
      <c r="C15" s="3">
        <v>3430</v>
      </c>
      <c r="D15" s="3">
        <v>13.200000000000001</v>
      </c>
      <c r="E15" s="3">
        <v>0</v>
      </c>
      <c r="F15" s="15">
        <v>18.7</v>
      </c>
    </row>
    <row r="16" spans="1:6">
      <c r="A16" s="3" t="s">
        <v>176</v>
      </c>
      <c r="B16" s="3" t="s">
        <v>178</v>
      </c>
      <c r="C16" s="3">
        <v>3430</v>
      </c>
      <c r="D16" s="3">
        <v>13.200000000000001</v>
      </c>
      <c r="E16" s="3">
        <v>0</v>
      </c>
      <c r="F16" s="15">
        <v>20</v>
      </c>
    </row>
    <row r="17" spans="1:6">
      <c r="A17" s="3" t="s">
        <v>176</v>
      </c>
      <c r="B17" s="3" t="s">
        <v>179</v>
      </c>
      <c r="C17" s="3">
        <v>3430</v>
      </c>
      <c r="D17" s="3">
        <v>13.200000000000001</v>
      </c>
      <c r="E17" s="3">
        <v>0</v>
      </c>
      <c r="F17" s="15">
        <v>16.399999999999999</v>
      </c>
    </row>
    <row r="18" spans="1:6">
      <c r="A18" s="3" t="s">
        <v>176</v>
      </c>
      <c r="B18" s="3" t="s">
        <v>180</v>
      </c>
      <c r="C18" s="3">
        <v>3430</v>
      </c>
      <c r="D18" s="3">
        <v>13.200000000000001</v>
      </c>
      <c r="E18" s="3">
        <v>0</v>
      </c>
      <c r="F18" s="15">
        <v>13</v>
      </c>
    </row>
    <row r="19" spans="1:6">
      <c r="A19" s="3" t="s">
        <v>176</v>
      </c>
      <c r="B19" s="3" t="s">
        <v>181</v>
      </c>
      <c r="C19" s="3">
        <v>3430</v>
      </c>
      <c r="D19" s="3">
        <v>13.200000000000001</v>
      </c>
      <c r="E19" s="3">
        <v>0</v>
      </c>
      <c r="F19" s="15">
        <v>20.100000000000001</v>
      </c>
    </row>
    <row r="20" spans="1:6">
      <c r="A20" s="3" t="s">
        <v>176</v>
      </c>
      <c r="B20" s="3" t="s">
        <v>182</v>
      </c>
      <c r="C20" s="3">
        <v>3430</v>
      </c>
      <c r="D20" s="3">
        <v>13.200000000000001</v>
      </c>
      <c r="E20" s="3">
        <v>0</v>
      </c>
      <c r="F20" s="15">
        <v>22.5</v>
      </c>
    </row>
    <row r="21" spans="1:6">
      <c r="A21" s="3" t="s">
        <v>176</v>
      </c>
      <c r="B21" s="3" t="s">
        <v>183</v>
      </c>
      <c r="C21" s="3">
        <v>3430</v>
      </c>
      <c r="D21" s="3">
        <v>13.200000000000001</v>
      </c>
      <c r="E21" s="3">
        <v>0</v>
      </c>
      <c r="F21" s="15">
        <v>12.8</v>
      </c>
    </row>
    <row r="22" spans="1:6">
      <c r="A22" s="3" t="s">
        <v>176</v>
      </c>
      <c r="B22" s="3" t="s">
        <v>183</v>
      </c>
      <c r="C22" s="3">
        <v>3430</v>
      </c>
      <c r="D22" s="3">
        <v>13.200000000000001</v>
      </c>
      <c r="E22" s="3">
        <v>0</v>
      </c>
      <c r="F22" s="15">
        <v>14.2</v>
      </c>
    </row>
    <row r="23" spans="1:6">
      <c r="A23" s="3" t="s">
        <v>176</v>
      </c>
      <c r="B23" s="3" t="s">
        <v>184</v>
      </c>
      <c r="C23" s="3">
        <v>3430</v>
      </c>
      <c r="D23" s="3">
        <v>13.200000000000001</v>
      </c>
      <c r="E23" s="3">
        <v>0</v>
      </c>
      <c r="F23" s="15">
        <v>16.399999999999999</v>
      </c>
    </row>
    <row r="24" spans="1:6">
      <c r="A24" s="3" t="s">
        <v>176</v>
      </c>
      <c r="B24" s="3" t="s">
        <v>185</v>
      </c>
      <c r="C24" s="3">
        <v>3430</v>
      </c>
      <c r="D24" s="3">
        <v>13.200000000000001</v>
      </c>
      <c r="E24" s="3">
        <v>0</v>
      </c>
      <c r="F24" s="15">
        <v>16.2</v>
      </c>
    </row>
    <row r="25" spans="1:6">
      <c r="A25" s="3" t="s">
        <v>176</v>
      </c>
      <c r="B25" s="3" t="s">
        <v>187</v>
      </c>
      <c r="C25" s="3">
        <v>3430</v>
      </c>
      <c r="D25" s="3">
        <v>13.200000000000001</v>
      </c>
      <c r="E25" s="3">
        <v>0</v>
      </c>
      <c r="F25" s="15">
        <v>25.4</v>
      </c>
    </row>
    <row r="26" spans="1:6">
      <c r="A26" s="3" t="s">
        <v>176</v>
      </c>
      <c r="B26" s="3" t="s">
        <v>186</v>
      </c>
      <c r="C26" s="3">
        <v>3430</v>
      </c>
      <c r="D26" s="3">
        <v>13.200000000000001</v>
      </c>
      <c r="E26" s="3">
        <v>0</v>
      </c>
      <c r="F26" s="15">
        <v>15.1</v>
      </c>
    </row>
    <row r="27" spans="1:6">
      <c r="A27" s="3" t="s">
        <v>176</v>
      </c>
      <c r="B27" s="3" t="s">
        <v>188</v>
      </c>
      <c r="C27" s="3">
        <v>3430</v>
      </c>
      <c r="D27" s="3">
        <v>13.200000000000001</v>
      </c>
      <c r="E27" s="3">
        <v>0</v>
      </c>
      <c r="F27" s="15">
        <v>16.399999999999999</v>
      </c>
    </row>
    <row r="28" spans="1:6">
      <c r="A28" s="3" t="s">
        <v>176</v>
      </c>
      <c r="B28" s="3" t="s">
        <v>189</v>
      </c>
      <c r="C28" s="3">
        <v>3430</v>
      </c>
      <c r="D28" s="3">
        <v>13.200000000000001</v>
      </c>
      <c r="E28" s="3">
        <v>0</v>
      </c>
      <c r="F28" s="15">
        <v>23.9</v>
      </c>
    </row>
    <row r="29" spans="1:6">
      <c r="A29" s="3" t="s">
        <v>176</v>
      </c>
      <c r="B29" s="3" t="s">
        <v>190</v>
      </c>
      <c r="C29" s="3">
        <v>3430</v>
      </c>
      <c r="D29" s="3">
        <v>13.200000000000001</v>
      </c>
      <c r="E29" s="3">
        <v>0</v>
      </c>
      <c r="F29" s="15">
        <v>15.7</v>
      </c>
    </row>
    <row r="30" spans="1:6">
      <c r="A30" s="3" t="s">
        <v>176</v>
      </c>
      <c r="B30" s="3" t="s">
        <v>190</v>
      </c>
      <c r="C30" s="3">
        <v>3430</v>
      </c>
      <c r="D30" s="3">
        <v>13.200000000000001</v>
      </c>
      <c r="E30" s="3">
        <v>0</v>
      </c>
      <c r="F30" s="15">
        <v>25.2</v>
      </c>
    </row>
    <row r="31" spans="1:6">
      <c r="A31" s="3" t="s">
        <v>176</v>
      </c>
      <c r="B31" s="3" t="s">
        <v>191</v>
      </c>
      <c r="C31" s="3">
        <v>3430</v>
      </c>
      <c r="D31" s="3">
        <v>13.200000000000001</v>
      </c>
      <c r="E31" s="3">
        <v>0</v>
      </c>
      <c r="F31" s="15">
        <v>17.7</v>
      </c>
    </row>
    <row r="32" spans="1:6">
      <c r="A32" s="3" t="s">
        <v>176</v>
      </c>
      <c r="B32" s="3" t="s">
        <v>191</v>
      </c>
      <c r="C32" s="3">
        <v>3430</v>
      </c>
      <c r="D32" s="3">
        <v>13.200000000000001</v>
      </c>
      <c r="E32" s="3">
        <v>0</v>
      </c>
      <c r="F32" s="15">
        <v>17.8</v>
      </c>
    </row>
    <row r="33" spans="1:6">
      <c r="A33" s="3" t="s">
        <v>176</v>
      </c>
      <c r="B33" s="3" t="s">
        <v>191</v>
      </c>
      <c r="C33" s="3">
        <v>3430</v>
      </c>
      <c r="D33" s="3">
        <v>13.200000000000001</v>
      </c>
      <c r="E33" s="3">
        <v>0</v>
      </c>
      <c r="F33" s="15">
        <v>24.3</v>
      </c>
    </row>
    <row r="34" spans="1:6">
      <c r="A34" s="3" t="s">
        <v>176</v>
      </c>
      <c r="B34" s="3" t="s">
        <v>192</v>
      </c>
      <c r="C34" s="3">
        <v>3430</v>
      </c>
      <c r="D34" s="3">
        <v>13.200000000000001</v>
      </c>
      <c r="E34" s="3">
        <v>0</v>
      </c>
      <c r="F34" s="15">
        <v>24.1</v>
      </c>
    </row>
    <row r="35" spans="1:6">
      <c r="A35" s="3" t="s">
        <v>176</v>
      </c>
      <c r="B35" s="3" t="s">
        <v>192</v>
      </c>
      <c r="C35" s="3">
        <v>3430</v>
      </c>
      <c r="D35" s="3">
        <v>13.200000000000001</v>
      </c>
      <c r="E35" s="3">
        <v>0</v>
      </c>
      <c r="F35" s="15">
        <v>25.2</v>
      </c>
    </row>
    <row r="36" spans="1:6">
      <c r="A36" s="3" t="s">
        <v>176</v>
      </c>
      <c r="B36" s="3" t="s">
        <v>192</v>
      </c>
      <c r="C36" s="3">
        <v>3430</v>
      </c>
      <c r="D36" s="3">
        <v>13.200000000000001</v>
      </c>
      <c r="E36" s="3">
        <v>0</v>
      </c>
      <c r="F36" s="15">
        <v>22</v>
      </c>
    </row>
    <row r="37" spans="1:6">
      <c r="A37" s="3" t="s">
        <v>176</v>
      </c>
      <c r="B37" s="3" t="s">
        <v>193</v>
      </c>
      <c r="C37" s="3">
        <v>3430</v>
      </c>
      <c r="D37" s="3">
        <v>13.200000000000001</v>
      </c>
      <c r="E37" s="3">
        <v>0</v>
      </c>
      <c r="F37" s="15">
        <v>21.5</v>
      </c>
    </row>
    <row r="38" spans="1:6">
      <c r="A38" s="3" t="s">
        <v>176</v>
      </c>
      <c r="B38" s="3" t="s">
        <v>194</v>
      </c>
      <c r="C38" s="3">
        <v>3430</v>
      </c>
      <c r="D38" s="3">
        <v>13.200000000000001</v>
      </c>
      <c r="E38" s="3">
        <v>0</v>
      </c>
      <c r="F38" s="15">
        <v>19.600000000000001</v>
      </c>
    </row>
    <row r="39" spans="1:6">
      <c r="A39" s="3" t="s">
        <v>176</v>
      </c>
      <c r="B39" s="3" t="s">
        <v>195</v>
      </c>
      <c r="C39" s="3">
        <v>3430</v>
      </c>
      <c r="D39" s="3">
        <v>13.200000000000001</v>
      </c>
      <c r="E39" s="3">
        <v>0</v>
      </c>
      <c r="F39" s="15">
        <v>20.6</v>
      </c>
    </row>
    <row r="40" spans="1:6">
      <c r="A40" s="3" t="s">
        <v>176</v>
      </c>
      <c r="B40" s="3" t="s">
        <v>196</v>
      </c>
      <c r="C40" s="3">
        <v>3430</v>
      </c>
      <c r="D40" s="3">
        <v>13.200000000000001</v>
      </c>
      <c r="E40" s="3">
        <v>0</v>
      </c>
      <c r="F40" s="15">
        <v>21.1</v>
      </c>
    </row>
    <row r="41" spans="1:6">
      <c r="A41" s="3" t="s">
        <v>176</v>
      </c>
      <c r="B41" s="3" t="s">
        <v>197</v>
      </c>
      <c r="C41" s="3">
        <v>3430</v>
      </c>
      <c r="D41" s="3">
        <v>13.200000000000001</v>
      </c>
      <c r="E41" s="3">
        <v>0</v>
      </c>
      <c r="F41" s="15">
        <v>21.7</v>
      </c>
    </row>
    <row r="42" spans="1:6">
      <c r="A42" s="3" t="s">
        <v>176</v>
      </c>
      <c r="B42" s="3" t="s">
        <v>198</v>
      </c>
      <c r="C42" s="3">
        <v>3430</v>
      </c>
      <c r="D42" s="3">
        <v>13.200000000000001</v>
      </c>
      <c r="E42" s="3">
        <v>0</v>
      </c>
      <c r="F42" s="15">
        <v>12.4</v>
      </c>
    </row>
    <row r="43" spans="1:6">
      <c r="A43" s="3" t="s">
        <v>176</v>
      </c>
      <c r="B43" s="3" t="s">
        <v>198</v>
      </c>
      <c r="C43" s="3">
        <v>3430</v>
      </c>
      <c r="D43" s="3">
        <v>13.200000000000001</v>
      </c>
      <c r="E43" s="3">
        <v>0</v>
      </c>
      <c r="F43" s="15">
        <v>20.100000000000001</v>
      </c>
    </row>
    <row r="44" spans="1:6">
      <c r="A44" s="3" t="s">
        <v>176</v>
      </c>
      <c r="B44" s="3" t="s">
        <v>199</v>
      </c>
      <c r="C44" s="3">
        <v>3430</v>
      </c>
      <c r="D44" s="3">
        <v>13.200000000000001</v>
      </c>
      <c r="E44" s="3">
        <v>0</v>
      </c>
      <c r="F44" s="15">
        <v>19.3</v>
      </c>
    </row>
    <row r="45" spans="1:6">
      <c r="A45" s="3" t="s">
        <v>176</v>
      </c>
      <c r="B45" s="3" t="s">
        <v>200</v>
      </c>
      <c r="C45" s="3">
        <v>3430</v>
      </c>
      <c r="D45" s="3">
        <v>13.200000000000001</v>
      </c>
      <c r="E45" s="3">
        <v>0</v>
      </c>
      <c r="F45" s="15">
        <v>10.8</v>
      </c>
    </row>
    <row r="46" spans="1:6">
      <c r="A46" s="3" t="s">
        <v>176</v>
      </c>
      <c r="B46" s="3" t="s">
        <v>200</v>
      </c>
      <c r="C46" s="3">
        <v>3430</v>
      </c>
      <c r="D46" s="3">
        <v>13.200000000000001</v>
      </c>
      <c r="E46" s="3">
        <v>0</v>
      </c>
      <c r="F46" s="15">
        <v>12.3</v>
      </c>
    </row>
    <row r="47" spans="1:6">
      <c r="A47" s="3" t="s">
        <v>176</v>
      </c>
      <c r="B47" s="3" t="s">
        <v>200</v>
      </c>
      <c r="C47" s="3">
        <v>3430</v>
      </c>
      <c r="D47" s="3">
        <v>13.200000000000001</v>
      </c>
      <c r="E47" s="3">
        <v>0</v>
      </c>
      <c r="F47" s="15">
        <v>20.100000000000001</v>
      </c>
    </row>
    <row r="48" spans="1:6">
      <c r="A48" s="3" t="s">
        <v>176</v>
      </c>
      <c r="B48" s="3" t="s">
        <v>200</v>
      </c>
      <c r="C48" s="3">
        <v>3430</v>
      </c>
      <c r="D48" s="3">
        <v>13.200000000000001</v>
      </c>
      <c r="E48" s="3">
        <v>0</v>
      </c>
      <c r="F48" s="15">
        <v>27.4</v>
      </c>
    </row>
    <row r="49" spans="1:6">
      <c r="A49" s="3" t="s">
        <v>176</v>
      </c>
      <c r="B49" s="3" t="s">
        <v>201</v>
      </c>
      <c r="C49" s="3">
        <v>3430</v>
      </c>
      <c r="D49" s="3">
        <v>13.200000000000001</v>
      </c>
      <c r="E49" s="3">
        <v>0</v>
      </c>
      <c r="F49" s="15">
        <v>22.3</v>
      </c>
    </row>
    <row r="50" spans="1:6">
      <c r="A50" s="3" t="s">
        <v>176</v>
      </c>
      <c r="B50" s="3" t="s">
        <v>201</v>
      </c>
      <c r="C50" s="3">
        <v>3430</v>
      </c>
      <c r="D50" s="3">
        <v>13.200000000000001</v>
      </c>
      <c r="E50" s="3">
        <v>0</v>
      </c>
      <c r="F50" s="15">
        <v>20.2</v>
      </c>
    </row>
    <row r="51" spans="1:6">
      <c r="A51" s="3" t="s">
        <v>176</v>
      </c>
      <c r="B51" s="3" t="s">
        <v>201</v>
      </c>
      <c r="C51" s="3">
        <v>3430</v>
      </c>
      <c r="D51" s="3">
        <v>13.200000000000001</v>
      </c>
      <c r="E51" s="3">
        <v>0</v>
      </c>
      <c r="F51" s="15">
        <v>17.100000000000001</v>
      </c>
    </row>
    <row r="52" spans="1:6">
      <c r="A52" s="3" t="s">
        <v>176</v>
      </c>
      <c r="B52" s="3" t="s">
        <v>201</v>
      </c>
      <c r="C52" s="3">
        <v>3430</v>
      </c>
      <c r="D52" s="3">
        <v>13.200000000000001</v>
      </c>
      <c r="E52" s="3">
        <v>0</v>
      </c>
      <c r="F52" s="15">
        <v>16.2</v>
      </c>
    </row>
    <row r="53" spans="1:6">
      <c r="A53" s="3" t="s">
        <v>176</v>
      </c>
      <c r="B53" s="3" t="s">
        <v>201</v>
      </c>
      <c r="C53" s="3">
        <v>3430</v>
      </c>
      <c r="D53" s="3">
        <v>13.200000000000001</v>
      </c>
      <c r="E53" s="3">
        <v>0</v>
      </c>
      <c r="F53" s="15">
        <v>30</v>
      </c>
    </row>
    <row r="54" spans="1:6">
      <c r="A54" s="3" t="s">
        <v>176</v>
      </c>
      <c r="B54" s="3" t="s">
        <v>201</v>
      </c>
      <c r="C54" s="3">
        <v>3430</v>
      </c>
      <c r="D54" s="3">
        <v>13.200000000000001</v>
      </c>
      <c r="E54" s="3">
        <v>0</v>
      </c>
      <c r="F54" s="15">
        <v>24.4</v>
      </c>
    </row>
    <row r="55" spans="1:6">
      <c r="A55" s="3" t="s">
        <v>176</v>
      </c>
      <c r="B55" s="3" t="s">
        <v>202</v>
      </c>
      <c r="C55" s="3">
        <v>3430</v>
      </c>
      <c r="D55" s="3">
        <v>13.200000000000001</v>
      </c>
      <c r="E55" s="3">
        <v>0</v>
      </c>
      <c r="F55" s="15">
        <v>25.7</v>
      </c>
    </row>
    <row r="56" spans="1:6">
      <c r="A56" s="3" t="s">
        <v>176</v>
      </c>
      <c r="B56" s="3" t="s">
        <v>203</v>
      </c>
      <c r="C56" s="3">
        <v>3430</v>
      </c>
      <c r="D56" s="3">
        <v>13.200000000000001</v>
      </c>
      <c r="E56" s="3">
        <v>0</v>
      </c>
      <c r="F56" s="11">
        <v>12.3</v>
      </c>
    </row>
    <row r="57" spans="1:6">
      <c r="A57" s="3" t="s">
        <v>176</v>
      </c>
      <c r="B57" s="3" t="s">
        <v>203</v>
      </c>
      <c r="C57" s="3">
        <v>3430</v>
      </c>
      <c r="D57" s="3">
        <v>13.200000000000001</v>
      </c>
      <c r="E57" s="3">
        <v>0</v>
      </c>
      <c r="F57" s="11">
        <v>24.8</v>
      </c>
    </row>
    <row r="58" spans="1:6">
      <c r="A58" s="3" t="s">
        <v>176</v>
      </c>
      <c r="B58" s="3" t="s">
        <v>204</v>
      </c>
      <c r="C58" s="3">
        <v>3430</v>
      </c>
      <c r="D58" s="3">
        <v>19.8</v>
      </c>
      <c r="E58" s="3">
        <v>0</v>
      </c>
      <c r="F58" s="11">
        <v>17.100000000000001</v>
      </c>
    </row>
    <row r="59" spans="1:6">
      <c r="A59" s="3" t="s">
        <v>176</v>
      </c>
      <c r="B59" s="3" t="s">
        <v>205</v>
      </c>
      <c r="C59" s="3">
        <v>3430</v>
      </c>
      <c r="D59" s="3">
        <v>19.8</v>
      </c>
      <c r="E59" s="3">
        <v>0</v>
      </c>
      <c r="F59" s="15">
        <v>21.5</v>
      </c>
    </row>
    <row r="60" spans="1:6">
      <c r="A60" s="3" t="s">
        <v>176</v>
      </c>
      <c r="B60" s="3" t="s">
        <v>206</v>
      </c>
      <c r="C60" s="3">
        <v>3430</v>
      </c>
      <c r="D60" s="3">
        <v>19.8</v>
      </c>
      <c r="E60" s="3">
        <v>0</v>
      </c>
      <c r="F60" s="11">
        <v>24.6</v>
      </c>
    </row>
    <row r="61" spans="1:6">
      <c r="A61" s="3" t="s">
        <v>176</v>
      </c>
      <c r="B61" s="3" t="s">
        <v>206</v>
      </c>
      <c r="C61" s="3">
        <v>3430</v>
      </c>
      <c r="D61" s="3">
        <v>19.8</v>
      </c>
      <c r="E61" s="3">
        <v>0</v>
      </c>
      <c r="F61" s="11">
        <v>25.1</v>
      </c>
    </row>
    <row r="62" spans="1:6">
      <c r="A62" s="3" t="s">
        <v>176</v>
      </c>
      <c r="B62" s="3" t="s">
        <v>207</v>
      </c>
      <c r="C62" s="3">
        <v>3430</v>
      </c>
      <c r="D62" s="3">
        <v>19.8</v>
      </c>
      <c r="E62" s="3">
        <v>0</v>
      </c>
      <c r="F62" s="15">
        <v>20.6</v>
      </c>
    </row>
    <row r="63" spans="1:6">
      <c r="A63" s="3" t="s">
        <v>176</v>
      </c>
      <c r="B63" s="3" t="s">
        <v>208</v>
      </c>
      <c r="C63" s="3">
        <v>3430</v>
      </c>
      <c r="D63" s="3">
        <v>19.8</v>
      </c>
      <c r="E63" s="3">
        <v>0</v>
      </c>
      <c r="F63" s="11">
        <v>15.6</v>
      </c>
    </row>
    <row r="64" spans="1:6">
      <c r="A64" s="3" t="s">
        <v>176</v>
      </c>
      <c r="B64" s="3" t="s">
        <v>208</v>
      </c>
      <c r="C64" s="3">
        <v>3430</v>
      </c>
      <c r="D64" s="3">
        <v>19.8</v>
      </c>
      <c r="E64" s="3">
        <v>0</v>
      </c>
      <c r="F64" s="11">
        <v>25.1</v>
      </c>
    </row>
    <row r="65" spans="1:6">
      <c r="A65" s="3" t="s">
        <v>176</v>
      </c>
      <c r="B65" s="3" t="s">
        <v>209</v>
      </c>
      <c r="C65" s="3">
        <v>3430</v>
      </c>
      <c r="D65" s="3">
        <v>19.8</v>
      </c>
      <c r="E65" s="3">
        <v>0</v>
      </c>
      <c r="F65" s="11">
        <v>21.2</v>
      </c>
    </row>
    <row r="66" spans="1:6">
      <c r="A66" s="3" t="s">
        <v>176</v>
      </c>
      <c r="B66" s="5" t="s">
        <v>210</v>
      </c>
      <c r="C66" s="3">
        <v>3430</v>
      </c>
      <c r="D66" s="3">
        <v>19.8</v>
      </c>
      <c r="E66" s="3">
        <v>0</v>
      </c>
      <c r="F66" s="11">
        <v>14.7</v>
      </c>
    </row>
    <row r="67" spans="1:6">
      <c r="A67" s="3" t="s">
        <v>176</v>
      </c>
      <c r="B67" s="3" t="s">
        <v>210</v>
      </c>
      <c r="C67" s="3">
        <v>3430</v>
      </c>
      <c r="D67" s="3">
        <v>19.8</v>
      </c>
      <c r="E67" s="3">
        <v>0</v>
      </c>
      <c r="F67" s="11">
        <v>16.100000000000001</v>
      </c>
    </row>
    <row r="68" spans="1:6">
      <c r="A68" s="3" t="s">
        <v>176</v>
      </c>
      <c r="B68" s="3" t="s">
        <v>210</v>
      </c>
      <c r="C68" s="3">
        <v>3430</v>
      </c>
      <c r="D68" s="3">
        <v>19.8</v>
      </c>
      <c r="E68" s="3">
        <v>0</v>
      </c>
      <c r="F68" s="15">
        <v>26</v>
      </c>
    </row>
    <row r="69" spans="1:6">
      <c r="A69" s="3" t="s">
        <v>176</v>
      </c>
      <c r="B69" s="3" t="s">
        <v>211</v>
      </c>
      <c r="C69" s="3">
        <v>3430</v>
      </c>
      <c r="D69" s="3">
        <v>19.8</v>
      </c>
      <c r="E69" s="3">
        <v>0</v>
      </c>
      <c r="F69" s="11">
        <v>32.9</v>
      </c>
    </row>
    <row r="70" spans="1:6">
      <c r="A70" s="3" t="s">
        <v>176</v>
      </c>
      <c r="B70" s="3" t="s">
        <v>212</v>
      </c>
      <c r="C70" s="3">
        <v>3430</v>
      </c>
      <c r="D70" s="3">
        <v>19.8</v>
      </c>
      <c r="E70" s="3">
        <v>0</v>
      </c>
      <c r="F70" s="11">
        <v>29.3</v>
      </c>
    </row>
    <row r="71" spans="1:6">
      <c r="A71" s="3" t="s">
        <v>176</v>
      </c>
      <c r="B71" s="3" t="s">
        <v>213</v>
      </c>
      <c r="C71" s="3">
        <v>3430</v>
      </c>
      <c r="D71" s="3">
        <v>19.8</v>
      </c>
      <c r="E71" s="3">
        <v>0</v>
      </c>
      <c r="F71" s="11">
        <v>30</v>
      </c>
    </row>
    <row r="72" spans="1:6">
      <c r="A72" s="3" t="s">
        <v>176</v>
      </c>
      <c r="B72" s="5" t="s">
        <v>214</v>
      </c>
      <c r="C72" s="3">
        <v>3430</v>
      </c>
      <c r="D72" s="3">
        <v>19.8</v>
      </c>
      <c r="E72" s="3">
        <v>0</v>
      </c>
      <c r="F72" s="11">
        <v>17.5</v>
      </c>
    </row>
    <row r="73" spans="1:6">
      <c r="A73" s="3" t="s">
        <v>176</v>
      </c>
      <c r="B73" s="3" t="s">
        <v>214</v>
      </c>
      <c r="C73" s="3">
        <v>3430</v>
      </c>
      <c r="D73" s="3">
        <v>19.8</v>
      </c>
      <c r="E73" s="3">
        <v>0</v>
      </c>
      <c r="F73" s="11">
        <v>22.7</v>
      </c>
    </row>
    <row r="74" spans="1:6">
      <c r="A74" s="3" t="s">
        <v>176</v>
      </c>
      <c r="B74" s="3" t="s">
        <v>215</v>
      </c>
      <c r="C74" s="3">
        <v>3430</v>
      </c>
      <c r="D74" s="3">
        <v>19.8</v>
      </c>
      <c r="E74" s="3">
        <v>0</v>
      </c>
      <c r="F74" s="11">
        <v>19</v>
      </c>
    </row>
    <row r="75" spans="1:6">
      <c r="A75" s="3" t="s">
        <v>176</v>
      </c>
      <c r="B75" s="3" t="s">
        <v>215</v>
      </c>
      <c r="C75" s="3">
        <v>3430</v>
      </c>
      <c r="D75" s="3">
        <v>19.8</v>
      </c>
      <c r="E75" s="3">
        <v>0</v>
      </c>
      <c r="F75" s="11">
        <v>29.3</v>
      </c>
    </row>
    <row r="76" spans="1:6">
      <c r="A76" s="3" t="s">
        <v>176</v>
      </c>
      <c r="B76" s="3" t="s">
        <v>216</v>
      </c>
      <c r="C76" s="3">
        <v>3430</v>
      </c>
      <c r="D76" s="3">
        <v>19.8</v>
      </c>
      <c r="E76" s="3">
        <v>0</v>
      </c>
      <c r="F76" s="11">
        <v>17.5</v>
      </c>
    </row>
    <row r="77" spans="1:6">
      <c r="A77" s="3" t="s">
        <v>176</v>
      </c>
      <c r="B77" s="3" t="s">
        <v>216</v>
      </c>
      <c r="C77" s="3">
        <v>3430</v>
      </c>
      <c r="D77" s="3">
        <v>19.8</v>
      </c>
      <c r="E77" s="3">
        <v>0</v>
      </c>
      <c r="F77" s="11">
        <v>32.5</v>
      </c>
    </row>
    <row r="78" spans="1:6">
      <c r="A78" s="3" t="s">
        <v>176</v>
      </c>
      <c r="B78" s="3" t="s">
        <v>216</v>
      </c>
      <c r="C78" s="3">
        <v>3430</v>
      </c>
      <c r="D78" s="3">
        <v>19.8</v>
      </c>
      <c r="E78" s="3">
        <v>0</v>
      </c>
      <c r="F78" s="11">
        <v>35.5</v>
      </c>
    </row>
    <row r="79" spans="1:6">
      <c r="A79" s="3" t="s">
        <v>176</v>
      </c>
      <c r="B79" s="3" t="s">
        <v>217</v>
      </c>
      <c r="C79" s="3">
        <v>3430</v>
      </c>
      <c r="D79" s="3">
        <v>19.8</v>
      </c>
      <c r="E79" s="3">
        <v>0</v>
      </c>
      <c r="F79" s="11">
        <v>24.7</v>
      </c>
    </row>
    <row r="80" spans="1:6">
      <c r="A80" s="3" t="s">
        <v>176</v>
      </c>
      <c r="B80" s="3" t="s">
        <v>217</v>
      </c>
      <c r="C80" s="3">
        <v>3430</v>
      </c>
      <c r="D80" s="3">
        <v>19.8</v>
      </c>
      <c r="E80" s="3">
        <v>0</v>
      </c>
      <c r="F80" s="11">
        <v>27.5</v>
      </c>
    </row>
    <row r="81" spans="1:6">
      <c r="A81" s="3" t="s">
        <v>176</v>
      </c>
      <c r="B81" s="3" t="s">
        <v>217</v>
      </c>
      <c r="C81" s="3">
        <v>3430</v>
      </c>
      <c r="D81" s="3">
        <v>19.8</v>
      </c>
      <c r="E81" s="3">
        <v>0</v>
      </c>
      <c r="F81" s="11">
        <v>27.1</v>
      </c>
    </row>
    <row r="82" spans="1:6">
      <c r="A82" s="3" t="s">
        <v>176</v>
      </c>
      <c r="B82" s="3" t="s">
        <v>218</v>
      </c>
      <c r="C82" s="3">
        <v>3430</v>
      </c>
      <c r="D82" s="3">
        <v>19.8</v>
      </c>
      <c r="E82" s="3">
        <v>0</v>
      </c>
      <c r="F82" s="15">
        <v>16.600000000000001</v>
      </c>
    </row>
    <row r="83" spans="1:6">
      <c r="A83" s="3" t="s">
        <v>176</v>
      </c>
      <c r="B83" s="3" t="s">
        <v>218</v>
      </c>
      <c r="C83" s="3">
        <v>3430</v>
      </c>
      <c r="D83" s="3">
        <v>19.8</v>
      </c>
      <c r="E83" s="3">
        <v>0</v>
      </c>
      <c r="F83" s="11">
        <v>17.100000000000001</v>
      </c>
    </row>
    <row r="84" spans="1:6">
      <c r="A84" s="3" t="s">
        <v>176</v>
      </c>
      <c r="B84" s="3" t="s">
        <v>218</v>
      </c>
      <c r="C84" s="3">
        <v>3430</v>
      </c>
      <c r="D84" s="3">
        <v>19.8</v>
      </c>
      <c r="E84" s="3">
        <v>0</v>
      </c>
      <c r="F84" s="11">
        <v>31.4</v>
      </c>
    </row>
    <row r="85" spans="1:6">
      <c r="A85" s="3" t="s">
        <v>176</v>
      </c>
      <c r="B85" s="3" t="s">
        <v>218</v>
      </c>
      <c r="C85" s="3">
        <v>3430</v>
      </c>
      <c r="D85" s="3">
        <v>19.8</v>
      </c>
      <c r="E85" s="3">
        <v>0</v>
      </c>
      <c r="F85" s="11">
        <v>23.5</v>
      </c>
    </row>
    <row r="86" spans="1:6">
      <c r="A86" s="3" t="s">
        <v>176</v>
      </c>
      <c r="B86" s="5" t="s">
        <v>219</v>
      </c>
      <c r="C86" s="3">
        <v>3430</v>
      </c>
      <c r="D86" s="3">
        <v>19.8</v>
      </c>
      <c r="E86" s="3">
        <v>0</v>
      </c>
      <c r="F86" s="11">
        <v>19.100000000000001</v>
      </c>
    </row>
    <row r="87" spans="1:6">
      <c r="A87" s="3" t="s">
        <v>176</v>
      </c>
      <c r="B87" s="3" t="s">
        <v>219</v>
      </c>
      <c r="C87" s="3">
        <v>3430</v>
      </c>
      <c r="D87" s="3">
        <v>19.8</v>
      </c>
      <c r="E87" s="3">
        <v>0</v>
      </c>
      <c r="F87" s="11">
        <v>20.100000000000001</v>
      </c>
    </row>
    <row r="88" spans="1:6">
      <c r="A88" s="3" t="s">
        <v>176</v>
      </c>
      <c r="B88" s="3" t="s">
        <v>220</v>
      </c>
      <c r="C88" s="3">
        <v>3430</v>
      </c>
      <c r="D88" s="3">
        <v>19.8</v>
      </c>
      <c r="E88" s="3">
        <v>0</v>
      </c>
      <c r="F88" s="15">
        <v>21.3</v>
      </c>
    </row>
    <row r="89" spans="1:6">
      <c r="A89" s="3" t="s">
        <v>176</v>
      </c>
      <c r="B89" s="3" t="s">
        <v>221</v>
      </c>
      <c r="C89" s="3">
        <v>3430</v>
      </c>
      <c r="D89" s="3">
        <v>19.8</v>
      </c>
      <c r="E89" s="3">
        <v>0</v>
      </c>
      <c r="F89" s="11">
        <v>32.299999999999997</v>
      </c>
    </row>
    <row r="90" spans="1:6">
      <c r="A90" s="3" t="s">
        <v>176</v>
      </c>
      <c r="B90" s="3" t="s">
        <v>222</v>
      </c>
      <c r="C90" s="3">
        <v>3430</v>
      </c>
      <c r="D90" s="3">
        <v>19.8</v>
      </c>
      <c r="E90" s="3">
        <v>0</v>
      </c>
      <c r="F90" s="11">
        <v>12.2</v>
      </c>
    </row>
    <row r="91" spans="1:6">
      <c r="A91" s="3" t="s">
        <v>176</v>
      </c>
      <c r="B91" s="3" t="s">
        <v>223</v>
      </c>
      <c r="C91" s="3">
        <v>3430</v>
      </c>
      <c r="D91" s="3">
        <v>19.8</v>
      </c>
      <c r="E91" s="3">
        <v>0</v>
      </c>
      <c r="F91" s="11">
        <v>20.6</v>
      </c>
    </row>
    <row r="92" spans="1:6">
      <c r="A92" s="3" t="s">
        <v>176</v>
      </c>
      <c r="B92" s="5" t="s">
        <v>223</v>
      </c>
      <c r="C92" s="3">
        <v>3430</v>
      </c>
      <c r="D92" s="3">
        <v>19.8</v>
      </c>
      <c r="E92" s="3">
        <v>0</v>
      </c>
      <c r="F92" s="11">
        <v>20.9</v>
      </c>
    </row>
    <row r="93" spans="1:6">
      <c r="A93" s="3" t="s">
        <v>176</v>
      </c>
      <c r="B93" s="3" t="s">
        <v>224</v>
      </c>
      <c r="C93" s="3">
        <v>3430</v>
      </c>
      <c r="D93" s="3">
        <v>19.8</v>
      </c>
      <c r="E93" s="3">
        <v>0</v>
      </c>
      <c r="F93" s="11">
        <v>22.9</v>
      </c>
    </row>
    <row r="94" spans="1:6">
      <c r="A94" s="3" t="s">
        <v>176</v>
      </c>
      <c r="B94" s="3" t="s">
        <v>225</v>
      </c>
      <c r="C94" s="3">
        <v>3430</v>
      </c>
      <c r="D94" s="3">
        <v>19.8</v>
      </c>
      <c r="E94" s="3">
        <v>0</v>
      </c>
      <c r="F94" s="11">
        <v>21</v>
      </c>
    </row>
    <row r="95" spans="1:6">
      <c r="A95" s="3" t="s">
        <v>176</v>
      </c>
      <c r="B95" s="3" t="s">
        <v>225</v>
      </c>
      <c r="C95" s="3">
        <v>3430</v>
      </c>
      <c r="D95" s="3">
        <v>19.8</v>
      </c>
      <c r="E95" s="3">
        <v>0</v>
      </c>
      <c r="F95" s="11">
        <v>22.5</v>
      </c>
    </row>
    <row r="96" spans="1:6">
      <c r="A96" s="3" t="s">
        <v>176</v>
      </c>
      <c r="B96" s="3" t="s">
        <v>226</v>
      </c>
      <c r="C96" s="3">
        <v>3430</v>
      </c>
      <c r="D96" s="3">
        <v>19.8</v>
      </c>
      <c r="E96" s="3">
        <v>0</v>
      </c>
      <c r="F96" s="11">
        <v>35.200000000000003</v>
      </c>
    </row>
    <row r="97" spans="1:6">
      <c r="A97" s="3" t="s">
        <v>176</v>
      </c>
      <c r="B97" s="3" t="s">
        <v>227</v>
      </c>
      <c r="C97" s="3">
        <v>3430</v>
      </c>
      <c r="D97" s="3">
        <v>19.8</v>
      </c>
      <c r="E97" s="3">
        <v>0</v>
      </c>
      <c r="F97" s="11">
        <v>28.9</v>
      </c>
    </row>
    <row r="98" spans="1:6">
      <c r="A98" s="3" t="s">
        <v>176</v>
      </c>
      <c r="B98" s="3" t="s">
        <v>228</v>
      </c>
      <c r="C98" s="3">
        <v>3430</v>
      </c>
      <c r="D98" s="3">
        <v>26.400000000000002</v>
      </c>
      <c r="E98" s="3">
        <v>0</v>
      </c>
      <c r="F98" s="15">
        <v>19.2</v>
      </c>
    </row>
    <row r="99" spans="1:6">
      <c r="A99" s="3" t="s">
        <v>176</v>
      </c>
      <c r="B99" s="3" t="s">
        <v>229</v>
      </c>
      <c r="C99" s="3">
        <v>3430</v>
      </c>
      <c r="D99" s="3">
        <v>26.400000000000002</v>
      </c>
      <c r="E99" s="3">
        <v>0</v>
      </c>
      <c r="F99" s="15">
        <v>28.5</v>
      </c>
    </row>
    <row r="100" spans="1:6">
      <c r="A100" s="3" t="s">
        <v>176</v>
      </c>
      <c r="B100" s="3" t="s">
        <v>230</v>
      </c>
      <c r="C100" s="3">
        <v>3430</v>
      </c>
      <c r="D100" s="3">
        <v>26.400000000000002</v>
      </c>
      <c r="E100" s="3">
        <v>0</v>
      </c>
      <c r="F100" s="11">
        <v>21.9</v>
      </c>
    </row>
    <row r="101" spans="1:6">
      <c r="A101" s="3" t="s">
        <v>176</v>
      </c>
      <c r="B101" s="3" t="s">
        <v>231</v>
      </c>
      <c r="C101" s="3">
        <v>3430</v>
      </c>
      <c r="D101" s="3">
        <v>26.400000000000002</v>
      </c>
      <c r="E101" s="3">
        <v>0</v>
      </c>
      <c r="F101" s="11">
        <v>25.1</v>
      </c>
    </row>
    <row r="102" spans="1:6">
      <c r="A102" s="3" t="s">
        <v>176</v>
      </c>
      <c r="B102" s="3" t="s">
        <v>231</v>
      </c>
      <c r="C102" s="3">
        <v>3430</v>
      </c>
      <c r="D102" s="3">
        <v>26.400000000000002</v>
      </c>
      <c r="E102" s="3">
        <v>0</v>
      </c>
      <c r="F102" s="11">
        <v>23</v>
      </c>
    </row>
    <row r="103" spans="1:6">
      <c r="A103" s="3" t="s">
        <v>176</v>
      </c>
      <c r="B103" s="5" t="s">
        <v>232</v>
      </c>
      <c r="C103" s="3">
        <v>3430</v>
      </c>
      <c r="D103" s="3">
        <v>26.400000000000002</v>
      </c>
      <c r="E103" s="3">
        <v>0</v>
      </c>
      <c r="F103" s="11">
        <v>21.3</v>
      </c>
    </row>
    <row r="104" spans="1:6">
      <c r="A104" s="3" t="s">
        <v>176</v>
      </c>
      <c r="B104" s="3" t="s">
        <v>233</v>
      </c>
      <c r="C104" s="3">
        <v>3430</v>
      </c>
      <c r="D104" s="3">
        <v>26.400000000000002</v>
      </c>
      <c r="E104" s="3">
        <v>0</v>
      </c>
      <c r="F104" s="11">
        <v>23.1</v>
      </c>
    </row>
    <row r="105" spans="1:6">
      <c r="A105" s="3" t="s">
        <v>176</v>
      </c>
      <c r="B105" s="3" t="s">
        <v>234</v>
      </c>
      <c r="C105" s="3">
        <v>3430</v>
      </c>
      <c r="D105" s="3">
        <v>26.400000000000002</v>
      </c>
      <c r="E105" s="3">
        <v>0</v>
      </c>
      <c r="F105" s="11">
        <v>13.7</v>
      </c>
    </row>
    <row r="106" spans="1:6">
      <c r="A106" s="3" t="s">
        <v>176</v>
      </c>
      <c r="B106" s="3" t="s">
        <v>234</v>
      </c>
      <c r="C106" s="3">
        <v>3430</v>
      </c>
      <c r="D106" s="3">
        <v>26.400000000000002</v>
      </c>
      <c r="E106" s="3">
        <v>0</v>
      </c>
      <c r="F106" s="11">
        <v>20.7</v>
      </c>
    </row>
    <row r="107" spans="1:6">
      <c r="A107" s="3" t="s">
        <v>176</v>
      </c>
      <c r="B107" s="3" t="s">
        <v>235</v>
      </c>
      <c r="C107" s="3">
        <v>3430</v>
      </c>
      <c r="D107" s="3">
        <v>26.400000000000002</v>
      </c>
      <c r="E107" s="3">
        <v>0</v>
      </c>
      <c r="F107" s="11">
        <v>21.6</v>
      </c>
    </row>
    <row r="108" spans="1:6">
      <c r="A108" s="3" t="s">
        <v>176</v>
      </c>
      <c r="B108" s="3" t="s">
        <v>236</v>
      </c>
      <c r="C108" s="3">
        <v>3430</v>
      </c>
      <c r="D108" s="3">
        <v>26.400000000000002</v>
      </c>
      <c r="E108" s="3">
        <v>0</v>
      </c>
      <c r="F108" s="11">
        <v>30.8</v>
      </c>
    </row>
    <row r="109" spans="1:6">
      <c r="A109" s="3" t="s">
        <v>176</v>
      </c>
      <c r="B109" s="3" t="s">
        <v>237</v>
      </c>
      <c r="C109" s="3">
        <v>3430</v>
      </c>
      <c r="D109" s="3">
        <v>26.400000000000002</v>
      </c>
      <c r="E109" s="3">
        <v>0</v>
      </c>
      <c r="F109" s="11">
        <v>31.3</v>
      </c>
    </row>
    <row r="110" spans="1:6">
      <c r="A110" s="3" t="s">
        <v>176</v>
      </c>
      <c r="B110" s="3" t="s">
        <v>238</v>
      </c>
      <c r="C110" s="3">
        <v>3430</v>
      </c>
      <c r="D110" s="3">
        <v>26.400000000000002</v>
      </c>
      <c r="E110" s="3">
        <v>0</v>
      </c>
      <c r="F110" s="11">
        <v>28.5</v>
      </c>
    </row>
    <row r="111" spans="1:6">
      <c r="A111" s="3" t="s">
        <v>176</v>
      </c>
      <c r="B111" s="3" t="s">
        <v>239</v>
      </c>
      <c r="C111" s="3">
        <v>3430</v>
      </c>
      <c r="D111" s="3">
        <v>26.400000000000002</v>
      </c>
      <c r="E111" s="3">
        <v>0</v>
      </c>
      <c r="F111" s="11">
        <v>28.4</v>
      </c>
    </row>
    <row r="112" spans="1:6">
      <c r="A112" s="3" t="s">
        <v>176</v>
      </c>
      <c r="B112" s="3" t="s">
        <v>240</v>
      </c>
      <c r="C112" s="3">
        <v>3430</v>
      </c>
      <c r="D112" s="3">
        <v>26.400000000000002</v>
      </c>
      <c r="E112" s="3">
        <v>0</v>
      </c>
      <c r="F112" s="11">
        <v>32.799999999999997</v>
      </c>
    </row>
    <row r="113" spans="1:6">
      <c r="A113" s="3" t="s">
        <v>176</v>
      </c>
      <c r="B113" s="3" t="s">
        <v>240</v>
      </c>
      <c r="C113" s="3">
        <v>3430</v>
      </c>
      <c r="D113" s="3">
        <v>26.400000000000002</v>
      </c>
      <c r="E113" s="3">
        <v>0</v>
      </c>
      <c r="F113" s="11">
        <v>33.200000000000003</v>
      </c>
    </row>
    <row r="114" spans="1:6">
      <c r="A114" s="3" t="s">
        <v>176</v>
      </c>
      <c r="B114" s="3" t="s">
        <v>241</v>
      </c>
      <c r="C114" s="3">
        <v>3430</v>
      </c>
      <c r="D114" s="3">
        <v>26.400000000000002</v>
      </c>
      <c r="E114" s="3">
        <v>0</v>
      </c>
      <c r="F114" s="11">
        <v>27.2</v>
      </c>
    </row>
    <row r="115" spans="1:6">
      <c r="A115" s="3" t="s">
        <v>176</v>
      </c>
      <c r="B115" s="3" t="s">
        <v>241</v>
      </c>
      <c r="C115" s="3">
        <v>3430</v>
      </c>
      <c r="D115" s="3">
        <v>26.400000000000002</v>
      </c>
      <c r="E115" s="3">
        <v>0</v>
      </c>
      <c r="F115" s="11">
        <v>31.2</v>
      </c>
    </row>
    <row r="116" spans="1:6">
      <c r="A116" s="3" t="s">
        <v>176</v>
      </c>
      <c r="B116" s="3" t="s">
        <v>242</v>
      </c>
      <c r="C116" s="3">
        <v>3430</v>
      </c>
      <c r="D116" s="3">
        <v>26.400000000000002</v>
      </c>
      <c r="E116" s="3">
        <v>0</v>
      </c>
      <c r="F116" s="11">
        <v>16.7</v>
      </c>
    </row>
    <row r="117" spans="1:6">
      <c r="A117" s="3" t="s">
        <v>176</v>
      </c>
      <c r="B117" s="3" t="s">
        <v>242</v>
      </c>
      <c r="C117" s="3">
        <v>3430</v>
      </c>
      <c r="D117" s="3">
        <v>26.400000000000002</v>
      </c>
      <c r="E117" s="3">
        <v>0</v>
      </c>
      <c r="F117" s="11">
        <v>22.4</v>
      </c>
    </row>
    <row r="118" spans="1:6">
      <c r="A118" s="3" t="s">
        <v>176</v>
      </c>
      <c r="B118" s="3" t="s">
        <v>242</v>
      </c>
      <c r="C118" s="3">
        <v>3430</v>
      </c>
      <c r="D118" s="3">
        <v>26.400000000000002</v>
      </c>
      <c r="E118" s="3">
        <v>0</v>
      </c>
      <c r="F118" s="11">
        <v>35.6</v>
      </c>
    </row>
    <row r="119" spans="1:6">
      <c r="A119" s="3" t="s">
        <v>176</v>
      </c>
      <c r="B119" s="3" t="s">
        <v>243</v>
      </c>
      <c r="C119" s="3">
        <v>3430</v>
      </c>
      <c r="D119" s="3">
        <v>26.400000000000002</v>
      </c>
      <c r="E119" s="3">
        <v>0</v>
      </c>
      <c r="F119" s="11">
        <v>29.4</v>
      </c>
    </row>
    <row r="120" spans="1:6">
      <c r="A120" s="3" t="s">
        <v>176</v>
      </c>
      <c r="B120" s="3" t="s">
        <v>244</v>
      </c>
      <c r="C120" s="3">
        <v>3430</v>
      </c>
      <c r="D120" s="3">
        <v>26.400000000000002</v>
      </c>
      <c r="E120" s="3">
        <v>0</v>
      </c>
      <c r="F120" s="11">
        <v>22.3</v>
      </c>
    </row>
    <row r="121" spans="1:6">
      <c r="A121" s="3" t="s">
        <v>176</v>
      </c>
      <c r="B121" s="3" t="s">
        <v>244</v>
      </c>
      <c r="C121" s="3">
        <v>3430</v>
      </c>
      <c r="D121" s="3">
        <v>26.400000000000002</v>
      </c>
      <c r="E121" s="3">
        <v>0</v>
      </c>
      <c r="F121" s="11">
        <v>29.9</v>
      </c>
    </row>
    <row r="122" spans="1:6">
      <c r="A122" s="3" t="s">
        <v>176</v>
      </c>
      <c r="B122" s="3" t="s">
        <v>245</v>
      </c>
      <c r="C122" s="3">
        <v>3430</v>
      </c>
      <c r="D122" s="3">
        <v>26.400000000000002</v>
      </c>
      <c r="E122" s="3">
        <v>0</v>
      </c>
      <c r="F122" s="11">
        <v>25.3</v>
      </c>
    </row>
    <row r="123" spans="1:6">
      <c r="A123" s="3" t="s">
        <v>176</v>
      </c>
      <c r="B123" s="3" t="s">
        <v>246</v>
      </c>
      <c r="C123" s="3">
        <v>3430</v>
      </c>
      <c r="D123" s="3">
        <v>26.400000000000002</v>
      </c>
      <c r="E123" s="3">
        <v>0</v>
      </c>
      <c r="F123" s="15">
        <v>27.5</v>
      </c>
    </row>
    <row r="124" spans="1:6">
      <c r="A124" s="3" t="s">
        <v>176</v>
      </c>
      <c r="B124" s="3" t="s">
        <v>247</v>
      </c>
      <c r="C124" s="3">
        <v>3430</v>
      </c>
      <c r="D124" s="3">
        <v>26.400000000000002</v>
      </c>
      <c r="E124" s="3">
        <v>0</v>
      </c>
      <c r="F124" s="11">
        <v>19</v>
      </c>
    </row>
    <row r="125" spans="1:6">
      <c r="A125" s="3" t="s">
        <v>176</v>
      </c>
      <c r="B125" s="3" t="s">
        <v>247</v>
      </c>
      <c r="C125" s="3">
        <v>3430</v>
      </c>
      <c r="D125" s="3">
        <v>26.400000000000002</v>
      </c>
      <c r="E125" s="3">
        <v>0</v>
      </c>
      <c r="F125" s="11">
        <v>27.3</v>
      </c>
    </row>
    <row r="126" spans="1:6">
      <c r="A126" s="3" t="s">
        <v>176</v>
      </c>
      <c r="B126" s="3" t="s">
        <v>248</v>
      </c>
      <c r="C126" s="3">
        <v>3430</v>
      </c>
      <c r="D126" s="3">
        <v>26.400000000000002</v>
      </c>
      <c r="E126" s="3">
        <v>0</v>
      </c>
      <c r="F126" s="11">
        <v>14.8</v>
      </c>
    </row>
    <row r="127" spans="1:6">
      <c r="A127" s="3" t="s">
        <v>176</v>
      </c>
      <c r="B127" s="5" t="s">
        <v>248</v>
      </c>
      <c r="C127" s="3">
        <v>3430</v>
      </c>
      <c r="D127" s="3">
        <v>26.400000000000002</v>
      </c>
      <c r="E127" s="3">
        <v>0</v>
      </c>
      <c r="F127" s="11">
        <v>29.4</v>
      </c>
    </row>
    <row r="128" spans="1:6">
      <c r="A128" s="3" t="s">
        <v>176</v>
      </c>
      <c r="B128" s="3" t="s">
        <v>249</v>
      </c>
      <c r="C128" s="3">
        <v>3430</v>
      </c>
      <c r="D128" s="3">
        <v>26.400000000000002</v>
      </c>
      <c r="E128" s="3">
        <v>0</v>
      </c>
      <c r="F128" s="11">
        <v>22.5</v>
      </c>
    </row>
    <row r="129" spans="1:6">
      <c r="A129" s="3" t="s">
        <v>176</v>
      </c>
      <c r="B129" s="3" t="s">
        <v>250</v>
      </c>
      <c r="C129" s="3">
        <v>3430</v>
      </c>
      <c r="D129" s="3">
        <v>26.400000000000002</v>
      </c>
      <c r="E129" s="3">
        <v>0</v>
      </c>
      <c r="F129" s="11">
        <v>23.9</v>
      </c>
    </row>
    <row r="130" spans="1:6">
      <c r="A130" s="3" t="s">
        <v>176</v>
      </c>
      <c r="B130" s="3" t="s">
        <v>251</v>
      </c>
      <c r="C130" s="3">
        <v>3430</v>
      </c>
      <c r="D130" s="3">
        <v>26.400000000000002</v>
      </c>
      <c r="E130" s="3">
        <v>0</v>
      </c>
      <c r="F130" s="11">
        <v>25.5</v>
      </c>
    </row>
    <row r="131" spans="1:6">
      <c r="A131" s="3" t="s">
        <v>283</v>
      </c>
      <c r="B131" s="3" t="s">
        <v>270</v>
      </c>
      <c r="C131" s="3">
        <v>2735</v>
      </c>
      <c r="D131" s="3">
        <v>12.9</v>
      </c>
      <c r="E131" s="3">
        <v>0</v>
      </c>
      <c r="F131" s="11">
        <v>22.98</v>
      </c>
    </row>
    <row r="132" spans="1:6">
      <c r="A132" s="3" t="s">
        <v>283</v>
      </c>
      <c r="B132" s="3" t="s">
        <v>274</v>
      </c>
      <c r="C132" s="3">
        <v>2735</v>
      </c>
      <c r="D132" s="3">
        <v>15.2</v>
      </c>
      <c r="E132" s="3">
        <v>0</v>
      </c>
      <c r="F132" s="15">
        <v>32.25</v>
      </c>
    </row>
    <row r="133" spans="1:6">
      <c r="A133" s="3" t="s">
        <v>283</v>
      </c>
      <c r="B133" s="3" t="s">
        <v>277</v>
      </c>
      <c r="C133" s="3">
        <v>2735</v>
      </c>
      <c r="D133" s="3">
        <v>15.2</v>
      </c>
      <c r="E133" s="3">
        <v>0</v>
      </c>
      <c r="F133" s="15">
        <v>31.64</v>
      </c>
    </row>
    <row r="134" spans="1:6">
      <c r="A134" s="3" t="s">
        <v>283</v>
      </c>
      <c r="B134" s="3" t="s">
        <v>278</v>
      </c>
      <c r="C134" s="3">
        <v>2735</v>
      </c>
      <c r="D134" s="3">
        <v>15.2</v>
      </c>
      <c r="E134" s="3">
        <v>0</v>
      </c>
      <c r="F134" s="15">
        <v>34.4</v>
      </c>
    </row>
    <row r="135" spans="1:6">
      <c r="A135" s="3" t="s">
        <v>283</v>
      </c>
      <c r="B135" s="3" t="s">
        <v>279</v>
      </c>
      <c r="C135" s="3">
        <v>2735</v>
      </c>
      <c r="D135" s="3">
        <v>15.2</v>
      </c>
      <c r="E135" s="3">
        <v>0</v>
      </c>
      <c r="F135" s="15">
        <v>31.55</v>
      </c>
    </row>
    <row r="136" spans="1:6">
      <c r="A136" s="3" t="s">
        <v>283</v>
      </c>
      <c r="B136" s="3" t="s">
        <v>280</v>
      </c>
      <c r="C136" s="3">
        <v>2735</v>
      </c>
      <c r="D136" s="3">
        <v>15.2</v>
      </c>
      <c r="E136" s="3">
        <v>0</v>
      </c>
      <c r="F136" s="15">
        <v>26.83</v>
      </c>
    </row>
    <row r="137" spans="1:6">
      <c r="A137" s="3" t="s">
        <v>283</v>
      </c>
      <c r="B137" s="3" t="s">
        <v>281</v>
      </c>
      <c r="C137" s="3">
        <v>2735</v>
      </c>
      <c r="D137" s="3">
        <v>15.2</v>
      </c>
      <c r="E137" s="3">
        <v>0</v>
      </c>
      <c r="F137" s="15">
        <v>24.82</v>
      </c>
    </row>
    <row r="138" spans="1:6">
      <c r="A138" s="3" t="s">
        <v>342</v>
      </c>
      <c r="B138" s="3" t="s">
        <v>326</v>
      </c>
      <c r="C138" s="3">
        <v>3800</v>
      </c>
      <c r="D138" s="3">
        <v>13.200000000000001</v>
      </c>
      <c r="E138" s="3">
        <v>0</v>
      </c>
      <c r="F138" s="11">
        <v>15.8</v>
      </c>
    </row>
    <row r="139" spans="1:6">
      <c r="A139" s="3" t="s">
        <v>342</v>
      </c>
      <c r="B139" s="3" t="s">
        <v>327</v>
      </c>
      <c r="C139" s="3">
        <v>3800</v>
      </c>
      <c r="D139" s="3">
        <v>13.200000000000001</v>
      </c>
      <c r="E139" s="3">
        <v>0</v>
      </c>
      <c r="F139" s="11">
        <v>25</v>
      </c>
    </row>
    <row r="140" spans="1:6">
      <c r="A140" s="3" t="s">
        <v>342</v>
      </c>
      <c r="B140" s="3" t="s">
        <v>328</v>
      </c>
      <c r="C140" s="3">
        <v>3800</v>
      </c>
      <c r="D140" s="3">
        <v>13.200000000000001</v>
      </c>
      <c r="E140" s="3">
        <v>0</v>
      </c>
      <c r="F140" s="11">
        <v>20.5</v>
      </c>
    </row>
    <row r="141" spans="1:6">
      <c r="A141" s="3" t="s">
        <v>342</v>
      </c>
      <c r="B141" s="3" t="s">
        <v>329</v>
      </c>
      <c r="C141" s="3">
        <v>3800</v>
      </c>
      <c r="D141" s="3">
        <v>19.8</v>
      </c>
      <c r="E141" s="3">
        <v>0</v>
      </c>
      <c r="F141" s="11">
        <v>28.5</v>
      </c>
    </row>
    <row r="142" spans="1:6">
      <c r="A142" s="3" t="s">
        <v>342</v>
      </c>
      <c r="B142" s="3" t="s">
        <v>330</v>
      </c>
      <c r="C142" s="3">
        <v>3800</v>
      </c>
      <c r="D142" s="3">
        <v>19.8</v>
      </c>
      <c r="E142" s="3">
        <v>0</v>
      </c>
      <c r="F142" s="11">
        <v>28.4</v>
      </c>
    </row>
    <row r="143" spans="1:6">
      <c r="A143" s="3" t="s">
        <v>342</v>
      </c>
      <c r="B143" s="3" t="s">
        <v>331</v>
      </c>
      <c r="C143" s="3">
        <v>3800</v>
      </c>
      <c r="D143" s="3">
        <v>19.8</v>
      </c>
      <c r="E143" s="3">
        <v>0</v>
      </c>
      <c r="F143" s="11">
        <v>22.5</v>
      </c>
    </row>
    <row r="144" spans="1:6">
      <c r="A144" s="3" t="s">
        <v>342</v>
      </c>
      <c r="B144" s="3" t="s">
        <v>332</v>
      </c>
      <c r="C144" s="3">
        <v>3800</v>
      </c>
      <c r="D144" s="3">
        <v>23.1</v>
      </c>
      <c r="E144" s="3">
        <v>0</v>
      </c>
      <c r="F144" s="11">
        <v>38.200000000000003</v>
      </c>
    </row>
    <row r="145" spans="1:6">
      <c r="A145" s="3" t="s">
        <v>342</v>
      </c>
      <c r="B145" s="3" t="s">
        <v>333</v>
      </c>
      <c r="C145" s="3">
        <v>3800</v>
      </c>
      <c r="D145" s="3">
        <v>36.300000000000004</v>
      </c>
      <c r="E145" s="3">
        <v>0</v>
      </c>
      <c r="F145" s="11">
        <v>43</v>
      </c>
    </row>
    <row r="146" spans="1:6">
      <c r="A146" s="3" t="s">
        <v>463</v>
      </c>
      <c r="B146" s="20" t="s">
        <v>391</v>
      </c>
      <c r="C146" s="3">
        <v>2100</v>
      </c>
      <c r="D146" s="21">
        <v>14</v>
      </c>
      <c r="E146" s="20">
        <v>18</v>
      </c>
      <c r="F146" s="22">
        <v>39.013213946</v>
      </c>
    </row>
    <row r="147" spans="1:6">
      <c r="A147" s="3" t="s">
        <v>463</v>
      </c>
      <c r="B147" s="20" t="s">
        <v>392</v>
      </c>
      <c r="C147" s="3">
        <v>2100</v>
      </c>
      <c r="D147" s="21">
        <v>14</v>
      </c>
      <c r="E147" s="20">
        <v>11.5</v>
      </c>
      <c r="F147" s="22">
        <v>36.571896195999997</v>
      </c>
    </row>
    <row r="148" spans="1:6">
      <c r="A148" s="3" t="s">
        <v>463</v>
      </c>
      <c r="B148" s="20" t="s">
        <v>393</v>
      </c>
      <c r="C148" s="3">
        <v>2100</v>
      </c>
      <c r="D148" s="21">
        <v>14</v>
      </c>
      <c r="E148" s="20">
        <v>11.5</v>
      </c>
      <c r="F148" s="22">
        <v>39.683379612000003</v>
      </c>
    </row>
    <row r="149" spans="1:6">
      <c r="A149" s="3" t="s">
        <v>463</v>
      </c>
      <c r="B149" s="20" t="s">
        <v>394</v>
      </c>
      <c r="C149" s="3">
        <v>2100</v>
      </c>
      <c r="D149" s="21">
        <v>14</v>
      </c>
      <c r="E149" s="20">
        <v>11.5</v>
      </c>
      <c r="F149" s="22">
        <v>32.024343547000001</v>
      </c>
    </row>
    <row r="150" spans="1:6">
      <c r="A150" s="3" t="s">
        <v>463</v>
      </c>
      <c r="B150" s="20" t="s">
        <v>395</v>
      </c>
      <c r="C150" s="3">
        <v>2100</v>
      </c>
      <c r="D150" s="21">
        <v>14</v>
      </c>
      <c r="E150" s="20">
        <v>11</v>
      </c>
      <c r="F150" s="22">
        <v>29.870239671</v>
      </c>
    </row>
    <row r="151" spans="1:6">
      <c r="A151" s="3" t="s">
        <v>463</v>
      </c>
      <c r="B151" s="20" t="s">
        <v>396</v>
      </c>
      <c r="C151" s="3">
        <v>2100</v>
      </c>
      <c r="D151" s="21">
        <v>14</v>
      </c>
      <c r="E151" s="20">
        <v>15.5</v>
      </c>
      <c r="F151" s="22">
        <v>32.167950490999999</v>
      </c>
    </row>
    <row r="152" spans="1:6">
      <c r="A152" s="3" t="s">
        <v>463</v>
      </c>
      <c r="B152" s="20" t="s">
        <v>397</v>
      </c>
      <c r="C152" s="3">
        <v>2100</v>
      </c>
      <c r="D152" s="21">
        <v>14</v>
      </c>
      <c r="E152" s="20">
        <v>12</v>
      </c>
      <c r="F152" s="22">
        <v>40.736497092</v>
      </c>
    </row>
    <row r="153" spans="1:6">
      <c r="A153" s="3" t="s">
        <v>463</v>
      </c>
      <c r="B153" s="20" t="s">
        <v>398</v>
      </c>
      <c r="C153" s="3">
        <v>2100</v>
      </c>
      <c r="D153" s="21">
        <v>14</v>
      </c>
      <c r="E153" s="20">
        <v>21</v>
      </c>
      <c r="F153" s="22">
        <v>32.598771249000002</v>
      </c>
    </row>
    <row r="154" spans="1:6">
      <c r="A154" s="3" t="s">
        <v>463</v>
      </c>
      <c r="B154" s="20" t="s">
        <v>399</v>
      </c>
      <c r="C154" s="3">
        <v>2100</v>
      </c>
      <c r="D154" s="21">
        <v>14</v>
      </c>
      <c r="E154" s="20">
        <v>24</v>
      </c>
      <c r="F154" s="22">
        <v>32.024343547000001</v>
      </c>
    </row>
    <row r="155" spans="1:6">
      <c r="A155" s="3" t="s">
        <v>463</v>
      </c>
      <c r="B155" s="20" t="s">
        <v>400</v>
      </c>
      <c r="C155" s="3">
        <v>2100</v>
      </c>
      <c r="D155" s="21">
        <v>14</v>
      </c>
      <c r="E155" s="20">
        <v>21.5</v>
      </c>
      <c r="F155" s="22">
        <v>35.375171805000001</v>
      </c>
    </row>
    <row r="156" spans="1:6">
      <c r="A156" s="3" t="s">
        <v>463</v>
      </c>
      <c r="B156" s="20" t="s">
        <v>401</v>
      </c>
      <c r="C156" s="3">
        <v>2100</v>
      </c>
      <c r="D156" s="21">
        <v>14</v>
      </c>
      <c r="E156" s="20">
        <v>29</v>
      </c>
      <c r="F156" s="22">
        <v>35.327302840000002</v>
      </c>
    </row>
    <row r="157" spans="1:6">
      <c r="A157" s="3" t="s">
        <v>463</v>
      </c>
      <c r="B157" s="20" t="s">
        <v>402</v>
      </c>
      <c r="C157" s="3">
        <v>2100</v>
      </c>
      <c r="D157" s="21">
        <v>14</v>
      </c>
      <c r="E157" s="20">
        <v>52</v>
      </c>
      <c r="F157" s="22">
        <v>25.131211171</v>
      </c>
    </row>
    <row r="158" spans="1:6">
      <c r="A158" s="3" t="s">
        <v>463</v>
      </c>
      <c r="B158" s="4" t="s">
        <v>403</v>
      </c>
      <c r="C158" s="3">
        <v>2100</v>
      </c>
      <c r="D158" s="21">
        <v>14</v>
      </c>
      <c r="E158" s="4">
        <v>46</v>
      </c>
      <c r="F158" s="9">
        <v>33.795495653000003</v>
      </c>
    </row>
    <row r="159" spans="1:6">
      <c r="A159" s="3" t="s">
        <v>463</v>
      </c>
      <c r="B159" s="20" t="s">
        <v>404</v>
      </c>
      <c r="C159" s="3">
        <v>2100</v>
      </c>
      <c r="D159" s="21">
        <v>28</v>
      </c>
      <c r="E159" s="20">
        <v>16.5</v>
      </c>
      <c r="F159" s="22">
        <v>81.520866296999998</v>
      </c>
    </row>
    <row r="160" spans="1:6">
      <c r="A160" s="3" t="s">
        <v>463</v>
      </c>
      <c r="B160" s="20" t="s">
        <v>405</v>
      </c>
      <c r="C160" s="3">
        <v>2100</v>
      </c>
      <c r="D160" s="21">
        <v>28</v>
      </c>
      <c r="E160" s="20">
        <v>15</v>
      </c>
      <c r="F160" s="22">
        <v>65.149675376000005</v>
      </c>
    </row>
    <row r="161" spans="1:6">
      <c r="A161" s="3" t="s">
        <v>463</v>
      </c>
      <c r="B161" s="20" t="s">
        <v>406</v>
      </c>
      <c r="C161" s="3">
        <v>2100</v>
      </c>
      <c r="D161" s="21">
        <v>28</v>
      </c>
      <c r="E161" s="20">
        <v>15.5</v>
      </c>
      <c r="F161" s="22">
        <v>59.325212331000003</v>
      </c>
    </row>
    <row r="162" spans="1:6">
      <c r="A162" s="3" t="s">
        <v>463</v>
      </c>
      <c r="B162" s="20" t="s">
        <v>407</v>
      </c>
      <c r="C162" s="3">
        <v>2100</v>
      </c>
      <c r="D162" s="21">
        <v>28</v>
      </c>
      <c r="E162" s="20">
        <v>15</v>
      </c>
      <c r="F162" s="22">
        <v>80.320713717999993</v>
      </c>
    </row>
    <row r="163" spans="1:6">
      <c r="A163" s="3" t="s">
        <v>463</v>
      </c>
      <c r="B163" s="20" t="s">
        <v>408</v>
      </c>
      <c r="C163" s="3">
        <v>2100</v>
      </c>
      <c r="D163" s="21">
        <v>28</v>
      </c>
      <c r="E163" s="20">
        <v>15</v>
      </c>
      <c r="F163" s="22">
        <v>62.038191842000003</v>
      </c>
    </row>
    <row r="164" spans="1:6">
      <c r="A164" s="3" t="s">
        <v>463</v>
      </c>
      <c r="B164" s="20" t="s">
        <v>409</v>
      </c>
      <c r="C164" s="3">
        <v>2100</v>
      </c>
      <c r="D164" s="21">
        <v>28</v>
      </c>
      <c r="E164" s="20">
        <v>14</v>
      </c>
      <c r="F164" s="22">
        <v>76.973313266999995</v>
      </c>
    </row>
    <row r="165" spans="1:6">
      <c r="A165" s="3" t="s">
        <v>463</v>
      </c>
      <c r="B165" s="20" t="s">
        <v>410</v>
      </c>
      <c r="C165" s="3">
        <v>2100</v>
      </c>
      <c r="D165" s="21">
        <v>28</v>
      </c>
      <c r="E165" s="20">
        <v>28</v>
      </c>
      <c r="F165" s="22">
        <v>55.2</v>
      </c>
    </row>
    <row r="166" spans="1:6">
      <c r="A166" s="3" t="s">
        <v>463</v>
      </c>
      <c r="B166" s="20" t="s">
        <v>411</v>
      </c>
      <c r="C166" s="3">
        <v>2100</v>
      </c>
      <c r="D166" s="21">
        <v>28</v>
      </c>
      <c r="E166" s="20">
        <v>28</v>
      </c>
      <c r="F166" s="22">
        <v>55.2</v>
      </c>
    </row>
    <row r="167" spans="1:6">
      <c r="A167" s="3" t="s">
        <v>463</v>
      </c>
      <c r="B167" s="20" t="s">
        <v>412</v>
      </c>
      <c r="C167" s="3">
        <v>2100</v>
      </c>
      <c r="D167" s="21">
        <v>28</v>
      </c>
      <c r="E167" s="20">
        <v>26.5</v>
      </c>
      <c r="F167" s="22">
        <v>52.5</v>
      </c>
    </row>
    <row r="168" spans="1:6">
      <c r="A168" s="3" t="s">
        <v>463</v>
      </c>
      <c r="B168" s="20" t="s">
        <v>413</v>
      </c>
      <c r="C168" s="3">
        <v>2100</v>
      </c>
      <c r="D168" s="21">
        <v>28</v>
      </c>
      <c r="E168" s="20">
        <v>25.5</v>
      </c>
      <c r="F168" s="22">
        <v>51.2</v>
      </c>
    </row>
    <row r="169" spans="1:6">
      <c r="A169" s="3" t="s">
        <v>463</v>
      </c>
      <c r="B169" s="20" t="s">
        <v>414</v>
      </c>
      <c r="C169" s="3">
        <v>2100</v>
      </c>
      <c r="D169" s="21">
        <v>28</v>
      </c>
      <c r="E169" s="20">
        <v>23.5</v>
      </c>
      <c r="F169" s="22">
        <v>57.3</v>
      </c>
    </row>
    <row r="170" spans="1:6">
      <c r="A170" s="3" t="s">
        <v>463</v>
      </c>
      <c r="B170" s="20" t="s">
        <v>415</v>
      </c>
      <c r="C170" s="3">
        <v>2100</v>
      </c>
      <c r="D170" s="21">
        <v>28</v>
      </c>
      <c r="E170" s="20">
        <v>56</v>
      </c>
      <c r="F170" s="22">
        <v>35.6</v>
      </c>
    </row>
    <row r="171" spans="1:6">
      <c r="A171" s="3" t="s">
        <v>463</v>
      </c>
      <c r="B171" s="20" t="s">
        <v>416</v>
      </c>
      <c r="C171" s="3">
        <v>2100</v>
      </c>
      <c r="D171" s="21">
        <v>28</v>
      </c>
      <c r="E171" s="20">
        <v>53.5</v>
      </c>
      <c r="F171" s="22">
        <v>26.7</v>
      </c>
    </row>
    <row r="172" spans="1:6">
      <c r="A172" s="3" t="s">
        <v>463</v>
      </c>
      <c r="B172" s="20" t="s">
        <v>417</v>
      </c>
      <c r="C172" s="3">
        <v>2100</v>
      </c>
      <c r="D172" s="21">
        <v>28</v>
      </c>
      <c r="E172" s="20">
        <v>52.5</v>
      </c>
      <c r="F172" s="22">
        <v>31.1</v>
      </c>
    </row>
    <row r="173" spans="1:6">
      <c r="A173" s="3" t="s">
        <v>463</v>
      </c>
      <c r="B173" s="20" t="s">
        <v>418</v>
      </c>
      <c r="C173" s="3">
        <v>2100</v>
      </c>
      <c r="D173" s="21">
        <v>28</v>
      </c>
      <c r="E173" s="20">
        <v>52.5</v>
      </c>
      <c r="F173" s="22">
        <v>37.6</v>
      </c>
    </row>
    <row r="174" spans="1:6">
      <c r="A174" s="3" t="s">
        <v>463</v>
      </c>
      <c r="B174" s="20" t="s">
        <v>419</v>
      </c>
      <c r="C174" s="3">
        <v>2100</v>
      </c>
      <c r="D174" s="21">
        <v>28</v>
      </c>
      <c r="E174" s="20">
        <v>51.5</v>
      </c>
      <c r="F174" s="22">
        <v>35.200000000000003</v>
      </c>
    </row>
    <row r="175" spans="1:6">
      <c r="A175" s="3" t="s">
        <v>463</v>
      </c>
      <c r="B175" s="20" t="s">
        <v>420</v>
      </c>
      <c r="C175" s="3">
        <v>2100</v>
      </c>
      <c r="D175" s="21">
        <v>42</v>
      </c>
      <c r="E175" s="20">
        <v>14.5</v>
      </c>
      <c r="F175" s="22">
        <v>77.116920136999994</v>
      </c>
    </row>
    <row r="176" spans="1:6">
      <c r="A176" s="3" t="s">
        <v>463</v>
      </c>
      <c r="B176" s="20" t="s">
        <v>421</v>
      </c>
      <c r="C176" s="3">
        <v>2100</v>
      </c>
      <c r="D176" s="21">
        <v>42</v>
      </c>
      <c r="E176" s="20">
        <v>13</v>
      </c>
      <c r="F176" s="22">
        <v>85.637598631000003</v>
      </c>
    </row>
    <row r="177" spans="1:6">
      <c r="A177" s="3" t="s">
        <v>463</v>
      </c>
      <c r="B177" s="20" t="s">
        <v>422</v>
      </c>
      <c r="C177" s="3">
        <v>2100</v>
      </c>
      <c r="D177" s="21">
        <v>42</v>
      </c>
      <c r="E177" s="20">
        <v>14</v>
      </c>
      <c r="F177" s="22">
        <v>106.939296028</v>
      </c>
    </row>
    <row r="178" spans="1:6">
      <c r="A178" s="3" t="s">
        <v>463</v>
      </c>
      <c r="B178" s="20" t="s">
        <v>423</v>
      </c>
      <c r="C178" s="3">
        <v>2100</v>
      </c>
      <c r="D178" s="21">
        <v>42</v>
      </c>
      <c r="E178" s="20">
        <v>15.5</v>
      </c>
      <c r="F178" s="22">
        <v>105.40748827900001</v>
      </c>
    </row>
    <row r="179" spans="1:6">
      <c r="A179" s="3" t="s">
        <v>463</v>
      </c>
      <c r="B179" s="20" t="s">
        <v>424</v>
      </c>
      <c r="C179" s="3">
        <v>2100</v>
      </c>
      <c r="D179" s="21">
        <v>42</v>
      </c>
      <c r="E179" s="20">
        <v>14</v>
      </c>
      <c r="F179" s="22">
        <v>91.525483316000006</v>
      </c>
    </row>
    <row r="180" spans="1:6">
      <c r="A180" s="3" t="s">
        <v>463</v>
      </c>
      <c r="B180" s="20" t="s">
        <v>425</v>
      </c>
      <c r="C180" s="3">
        <v>2100</v>
      </c>
      <c r="D180" s="21">
        <v>42</v>
      </c>
      <c r="E180" s="20">
        <v>13.5</v>
      </c>
      <c r="F180" s="22">
        <v>85.637598631000003</v>
      </c>
    </row>
    <row r="181" spans="1:6">
      <c r="A181" s="3" t="s">
        <v>463</v>
      </c>
      <c r="B181" s="20" t="s">
        <v>426</v>
      </c>
      <c r="C181" s="3">
        <v>2100</v>
      </c>
      <c r="D181" s="21">
        <v>42</v>
      </c>
      <c r="E181" s="20">
        <v>22.5</v>
      </c>
      <c r="F181" s="22">
        <v>92.147780041999994</v>
      </c>
    </row>
    <row r="182" spans="1:6">
      <c r="A182" s="3" t="s">
        <v>463</v>
      </c>
      <c r="B182" s="20" t="s">
        <v>427</v>
      </c>
      <c r="C182" s="3">
        <v>2100</v>
      </c>
      <c r="D182" s="21">
        <v>42</v>
      </c>
      <c r="E182" s="20">
        <v>24.5</v>
      </c>
      <c r="F182" s="22">
        <v>65.053937446999996</v>
      </c>
    </row>
    <row r="183" spans="1:6">
      <c r="A183" s="3" t="s">
        <v>463</v>
      </c>
      <c r="B183" s="20" t="s">
        <v>428</v>
      </c>
      <c r="C183" s="3">
        <v>2100</v>
      </c>
      <c r="D183" s="21">
        <v>42</v>
      </c>
      <c r="E183" s="20">
        <v>22.5</v>
      </c>
      <c r="F183" s="22">
        <v>91.573352306000004</v>
      </c>
    </row>
    <row r="184" spans="1:6">
      <c r="A184" s="3" t="s">
        <v>463</v>
      </c>
      <c r="B184" s="20" t="s">
        <v>429</v>
      </c>
      <c r="C184" s="3">
        <v>2100</v>
      </c>
      <c r="D184" s="21">
        <v>42</v>
      </c>
      <c r="E184" s="20">
        <v>24</v>
      </c>
      <c r="F184" s="22">
        <v>69.792966324000005</v>
      </c>
    </row>
    <row r="185" spans="1:6">
      <c r="A185" s="3" t="s">
        <v>463</v>
      </c>
      <c r="B185" s="20" t="s">
        <v>430</v>
      </c>
      <c r="C185" s="3">
        <v>2100</v>
      </c>
      <c r="D185" s="21">
        <v>42</v>
      </c>
      <c r="E185" s="20">
        <v>24.5</v>
      </c>
      <c r="F185" s="22">
        <v>81.472997301999996</v>
      </c>
    </row>
    <row r="186" spans="1:6">
      <c r="A186" s="3" t="s">
        <v>463</v>
      </c>
      <c r="B186" s="20" t="s">
        <v>431</v>
      </c>
      <c r="C186" s="3">
        <v>2100</v>
      </c>
      <c r="D186" s="21">
        <v>42</v>
      </c>
      <c r="E186" s="20">
        <v>37.5</v>
      </c>
      <c r="F186" s="22">
        <v>70.750345938999999</v>
      </c>
    </row>
    <row r="187" spans="1:6">
      <c r="A187" s="3" t="s">
        <v>463</v>
      </c>
      <c r="B187" s="20" t="s">
        <v>432</v>
      </c>
      <c r="C187" s="3">
        <v>2100</v>
      </c>
      <c r="D187" s="21">
        <v>42</v>
      </c>
      <c r="E187" s="20">
        <v>57.5</v>
      </c>
      <c r="F187" s="22">
        <v>65.101806392</v>
      </c>
    </row>
    <row r="188" spans="1:6">
      <c r="A188" s="3" t="s">
        <v>463</v>
      </c>
      <c r="B188" s="20" t="s">
        <v>433</v>
      </c>
      <c r="C188" s="3">
        <v>2100</v>
      </c>
      <c r="D188" s="21">
        <v>42</v>
      </c>
      <c r="E188" s="20">
        <v>58</v>
      </c>
      <c r="F188" s="22">
        <v>56.293914460000003</v>
      </c>
    </row>
    <row r="189" spans="1:6">
      <c r="A189" s="3" t="s">
        <v>463</v>
      </c>
      <c r="B189" s="20" t="s">
        <v>434</v>
      </c>
      <c r="C189" s="3">
        <v>2100</v>
      </c>
      <c r="D189" s="21">
        <v>56</v>
      </c>
      <c r="E189" s="20">
        <v>9</v>
      </c>
      <c r="F189" s="22">
        <v>100.76419684</v>
      </c>
    </row>
    <row r="190" spans="1:6">
      <c r="A190" s="3" t="s">
        <v>463</v>
      </c>
      <c r="B190" s="20" t="s">
        <v>435</v>
      </c>
      <c r="C190" s="3">
        <v>2100</v>
      </c>
      <c r="D190" s="21">
        <v>56</v>
      </c>
      <c r="E190" s="20">
        <v>11.5</v>
      </c>
      <c r="F190" s="22">
        <v>120.821301225</v>
      </c>
    </row>
    <row r="191" spans="1:6">
      <c r="A191" s="3" t="s">
        <v>463</v>
      </c>
      <c r="B191" s="20" t="s">
        <v>436</v>
      </c>
      <c r="C191" s="3">
        <v>2100</v>
      </c>
      <c r="D191" s="21">
        <v>56</v>
      </c>
      <c r="E191" s="20">
        <v>14.5</v>
      </c>
      <c r="F191" s="22">
        <v>92.291387065999999</v>
      </c>
    </row>
    <row r="192" spans="1:6">
      <c r="A192" s="3" t="s">
        <v>463</v>
      </c>
      <c r="B192" s="20" t="s">
        <v>437</v>
      </c>
      <c r="C192" s="3">
        <v>2100</v>
      </c>
      <c r="D192" s="21">
        <v>56</v>
      </c>
      <c r="E192" s="20">
        <v>16</v>
      </c>
      <c r="F192" s="22">
        <v>109.811434928</v>
      </c>
    </row>
    <row r="193" spans="1:6">
      <c r="A193" s="3" t="s">
        <v>463</v>
      </c>
      <c r="B193" s="20" t="s">
        <v>438</v>
      </c>
      <c r="C193" s="3">
        <v>2100</v>
      </c>
      <c r="D193" s="21">
        <v>56</v>
      </c>
      <c r="E193" s="20">
        <v>14</v>
      </c>
      <c r="F193" s="22">
        <v>92.052042220000004</v>
      </c>
    </row>
    <row r="194" spans="1:6">
      <c r="A194" s="3" t="s">
        <v>463</v>
      </c>
      <c r="B194" s="20" t="s">
        <v>439</v>
      </c>
      <c r="C194" s="3">
        <v>2100</v>
      </c>
      <c r="D194" s="21">
        <v>56</v>
      </c>
      <c r="E194" s="20">
        <v>26</v>
      </c>
      <c r="F194" s="22">
        <v>94.6</v>
      </c>
    </row>
    <row r="195" spans="1:6">
      <c r="A195" s="3" t="s">
        <v>463</v>
      </c>
      <c r="B195" s="20" t="s">
        <v>440</v>
      </c>
      <c r="C195" s="3">
        <v>2100</v>
      </c>
      <c r="D195" s="21">
        <v>56</v>
      </c>
      <c r="E195" s="20">
        <v>27.5</v>
      </c>
      <c r="F195" s="22">
        <v>82.8</v>
      </c>
    </row>
    <row r="196" spans="1:6">
      <c r="A196" s="3" t="s">
        <v>463</v>
      </c>
      <c r="B196" s="20" t="s">
        <v>441</v>
      </c>
      <c r="C196" s="3">
        <v>2100</v>
      </c>
      <c r="D196" s="21">
        <v>56</v>
      </c>
      <c r="E196" s="20">
        <v>23.5</v>
      </c>
      <c r="F196" s="22">
        <v>78.099999999999994</v>
      </c>
    </row>
    <row r="197" spans="1:6">
      <c r="A197" s="3" t="s">
        <v>463</v>
      </c>
      <c r="B197" s="20" t="s">
        <v>442</v>
      </c>
      <c r="C197" s="3">
        <v>2100</v>
      </c>
      <c r="D197" s="21">
        <v>56</v>
      </c>
      <c r="E197" s="20">
        <v>21.5</v>
      </c>
      <c r="F197" s="22">
        <v>78.067963014</v>
      </c>
    </row>
    <row r="198" spans="1:6">
      <c r="A198" s="3" t="s">
        <v>463</v>
      </c>
      <c r="B198" s="20" t="s">
        <v>443</v>
      </c>
      <c r="C198" s="3">
        <v>2100</v>
      </c>
      <c r="D198" s="21">
        <v>56</v>
      </c>
      <c r="E198" s="20">
        <v>26</v>
      </c>
      <c r="F198" s="22">
        <v>81.640463858000004</v>
      </c>
    </row>
    <row r="199" spans="1:6">
      <c r="A199" s="3" t="s">
        <v>463</v>
      </c>
      <c r="B199" s="23" t="s">
        <v>444</v>
      </c>
      <c r="C199" s="3">
        <v>2100</v>
      </c>
      <c r="D199" s="21">
        <v>56</v>
      </c>
      <c r="E199" s="20">
        <v>49.5</v>
      </c>
      <c r="F199" s="22">
        <v>67.447386354000002</v>
      </c>
    </row>
    <row r="200" spans="1:6">
      <c r="A200" s="3" t="s">
        <v>463</v>
      </c>
      <c r="B200" s="23" t="s">
        <v>445</v>
      </c>
      <c r="C200" s="3">
        <v>2100</v>
      </c>
      <c r="D200" s="21">
        <v>56</v>
      </c>
      <c r="E200" s="20">
        <v>52</v>
      </c>
      <c r="F200" s="22">
        <v>80.850700588999999</v>
      </c>
    </row>
    <row r="201" spans="1:6">
      <c r="A201" s="3" t="s">
        <v>463</v>
      </c>
      <c r="B201" s="20" t="s">
        <v>446</v>
      </c>
      <c r="C201" s="3">
        <v>2100</v>
      </c>
      <c r="D201" s="21">
        <v>84</v>
      </c>
      <c r="E201" s="20">
        <v>17.5</v>
      </c>
      <c r="F201" s="22">
        <v>156.005007971</v>
      </c>
    </row>
    <row r="202" spans="1:6">
      <c r="A202" s="3" t="s">
        <v>463</v>
      </c>
      <c r="B202" s="20" t="s">
        <v>447</v>
      </c>
      <c r="C202" s="3">
        <v>2100</v>
      </c>
      <c r="D202" s="21">
        <v>84</v>
      </c>
      <c r="E202" s="20">
        <v>11.5</v>
      </c>
      <c r="F202" s="22">
        <v>169.21685019700001</v>
      </c>
    </row>
    <row r="203" spans="1:6">
      <c r="A203" s="3" t="s">
        <v>463</v>
      </c>
      <c r="B203" s="20" t="s">
        <v>448</v>
      </c>
      <c r="C203" s="3">
        <v>2100</v>
      </c>
      <c r="D203" s="21">
        <v>84</v>
      </c>
      <c r="E203" s="20">
        <v>11.5</v>
      </c>
      <c r="F203" s="22">
        <v>156.10074605</v>
      </c>
    </row>
    <row r="204" spans="1:6">
      <c r="A204" s="3" t="s">
        <v>463</v>
      </c>
      <c r="B204" s="20" t="s">
        <v>449</v>
      </c>
      <c r="C204" s="3">
        <v>2100</v>
      </c>
      <c r="D204" s="21">
        <v>84</v>
      </c>
      <c r="E204" s="20">
        <v>18</v>
      </c>
      <c r="F204" s="22">
        <v>119.337363014</v>
      </c>
    </row>
    <row r="205" spans="1:6">
      <c r="A205" s="3" t="s">
        <v>463</v>
      </c>
      <c r="B205" s="20" t="s">
        <v>450</v>
      </c>
      <c r="C205" s="3">
        <v>2100</v>
      </c>
      <c r="D205" s="21">
        <v>84</v>
      </c>
      <c r="E205" s="20">
        <v>13.5</v>
      </c>
      <c r="F205" s="22">
        <v>150.739419121</v>
      </c>
    </row>
    <row r="206" spans="1:6">
      <c r="A206" s="3" t="s">
        <v>463</v>
      </c>
      <c r="B206" s="20" t="s">
        <v>451</v>
      </c>
      <c r="C206" s="3">
        <v>2100</v>
      </c>
      <c r="D206" s="21">
        <v>84</v>
      </c>
      <c r="E206" s="20">
        <v>27</v>
      </c>
      <c r="F206" s="22">
        <v>122.7</v>
      </c>
    </row>
    <row r="207" spans="1:6">
      <c r="A207" s="3" t="s">
        <v>463</v>
      </c>
      <c r="B207" s="20" t="s">
        <v>452</v>
      </c>
      <c r="C207" s="3">
        <v>2100</v>
      </c>
      <c r="D207" s="21">
        <v>84</v>
      </c>
      <c r="E207" s="20">
        <v>24.5</v>
      </c>
      <c r="F207" s="22">
        <v>111.1</v>
      </c>
    </row>
    <row r="208" spans="1:6">
      <c r="A208" s="3" t="s">
        <v>463</v>
      </c>
      <c r="B208" s="20" t="s">
        <v>453</v>
      </c>
      <c r="C208" s="3">
        <v>2100</v>
      </c>
      <c r="D208" s="21">
        <v>84</v>
      </c>
      <c r="E208" s="20">
        <v>20</v>
      </c>
      <c r="F208" s="22">
        <v>105.1</v>
      </c>
    </row>
    <row r="209" spans="1:6">
      <c r="A209" s="3" t="s">
        <v>463</v>
      </c>
      <c r="B209" s="20" t="s">
        <v>454</v>
      </c>
      <c r="C209" s="3">
        <v>2100</v>
      </c>
      <c r="D209" s="21">
        <v>84</v>
      </c>
      <c r="E209" s="20">
        <v>24</v>
      </c>
      <c r="F209" s="22">
        <v>113.1</v>
      </c>
    </row>
    <row r="210" spans="1:6">
      <c r="A210" s="3" t="s">
        <v>463</v>
      </c>
      <c r="B210" s="20" t="s">
        <v>455</v>
      </c>
      <c r="C210" s="3">
        <v>2100</v>
      </c>
      <c r="D210" s="21">
        <v>84</v>
      </c>
      <c r="E210" s="20">
        <v>25</v>
      </c>
      <c r="F210" s="22">
        <v>123.1</v>
      </c>
    </row>
    <row r="211" spans="1:6">
      <c r="A211" s="3" t="s">
        <v>463</v>
      </c>
      <c r="B211" s="20" t="s">
        <v>456</v>
      </c>
      <c r="C211" s="3">
        <v>2100</v>
      </c>
      <c r="D211" s="21">
        <v>84</v>
      </c>
      <c r="E211" s="20">
        <v>55.5</v>
      </c>
      <c r="F211" s="22">
        <v>96.312381552000005</v>
      </c>
    </row>
    <row r="212" spans="1:6">
      <c r="A212" s="3" t="s">
        <v>463</v>
      </c>
      <c r="B212" s="20" t="s">
        <v>457</v>
      </c>
      <c r="C212" s="3">
        <v>2100</v>
      </c>
      <c r="D212" s="21">
        <v>84</v>
      </c>
      <c r="E212" s="20">
        <v>60</v>
      </c>
      <c r="F212" s="22">
        <v>89.706462071999994</v>
      </c>
    </row>
    <row r="213" spans="1:6">
      <c r="A213" s="3" t="s">
        <v>463</v>
      </c>
      <c r="B213" s="20" t="s">
        <v>458</v>
      </c>
      <c r="C213" s="3">
        <v>2100</v>
      </c>
      <c r="D213" s="21">
        <v>168</v>
      </c>
      <c r="E213" s="20">
        <v>28.5</v>
      </c>
      <c r="F213" s="22">
        <v>122.7</v>
      </c>
    </row>
    <row r="214" spans="1:6">
      <c r="A214" s="3" t="s">
        <v>463</v>
      </c>
      <c r="B214" s="20" t="s">
        <v>459</v>
      </c>
      <c r="C214" s="3">
        <v>2100</v>
      </c>
      <c r="D214" s="21">
        <v>168</v>
      </c>
      <c r="E214" s="20">
        <v>25</v>
      </c>
      <c r="F214" s="22">
        <v>145.30000000000001</v>
      </c>
    </row>
    <row r="215" spans="1:6">
      <c r="A215" s="3" t="s">
        <v>463</v>
      </c>
      <c r="B215" s="20" t="s">
        <v>460</v>
      </c>
      <c r="C215" s="3">
        <v>2100</v>
      </c>
      <c r="D215" s="21">
        <v>168</v>
      </c>
      <c r="E215" s="20">
        <v>29</v>
      </c>
      <c r="F215" s="22">
        <v>164.5</v>
      </c>
    </row>
    <row r="216" spans="1:6">
      <c r="A216" s="3" t="s">
        <v>463</v>
      </c>
      <c r="B216" s="20" t="s">
        <v>461</v>
      </c>
      <c r="C216" s="3">
        <v>2100</v>
      </c>
      <c r="D216" s="21">
        <v>168</v>
      </c>
      <c r="E216" s="20">
        <v>29.5</v>
      </c>
      <c r="F216" s="22">
        <v>144</v>
      </c>
    </row>
    <row r="217" spans="1:6">
      <c r="A217" s="3" t="s">
        <v>463</v>
      </c>
      <c r="B217" s="20" t="s">
        <v>462</v>
      </c>
      <c r="C217" s="3">
        <v>2100</v>
      </c>
      <c r="D217" s="21">
        <v>168</v>
      </c>
      <c r="E217" s="20">
        <v>25.5</v>
      </c>
      <c r="F217" s="22">
        <v>168.2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pane ySplit="1" topLeftCell="A2" activePane="bottomLeft" state="frozen"/>
      <selection pane="bottomLeft" activeCell="C2" sqref="C2:C35"/>
    </sheetView>
  </sheetViews>
  <sheetFormatPr defaultColWidth="9" defaultRowHeight="15"/>
  <cols>
    <col min="1" max="1" width="30.28515625" style="3" customWidth="1"/>
    <col min="2" max="2" width="15.28515625" style="3" customWidth="1"/>
    <col min="3" max="3" width="3.5703125" style="3" customWidth="1"/>
    <col min="4" max="5" width="4.85546875" style="11" customWidth="1"/>
    <col min="6" max="16384" width="9" style="3"/>
  </cols>
  <sheetData>
    <row r="1" spans="1:7" ht="15.75">
      <c r="A1" s="12" t="s">
        <v>95</v>
      </c>
      <c r="B1" s="12" t="s">
        <v>0</v>
      </c>
      <c r="C1" s="12" t="s">
        <v>381</v>
      </c>
      <c r="D1" s="13" t="s">
        <v>380</v>
      </c>
      <c r="E1" s="13" t="s">
        <v>175</v>
      </c>
      <c r="F1" s="12" t="s">
        <v>98</v>
      </c>
      <c r="G1" s="12" t="s">
        <v>109</v>
      </c>
    </row>
    <row r="2" spans="1:7" ht="15.75">
      <c r="A2" s="12" t="s">
        <v>101</v>
      </c>
      <c r="B2" s="12" t="s">
        <v>1</v>
      </c>
      <c r="C2" s="12">
        <v>40</v>
      </c>
      <c r="D2" s="13">
        <v>14</v>
      </c>
      <c r="E2" s="13">
        <v>28.8</v>
      </c>
      <c r="F2" s="12">
        <v>90</v>
      </c>
      <c r="G2" s="13">
        <v>10</v>
      </c>
    </row>
    <row r="3" spans="1:7" ht="15.75">
      <c r="A3" s="12" t="s">
        <v>342</v>
      </c>
      <c r="B3" s="12" t="s">
        <v>334</v>
      </c>
      <c r="C3" s="12">
        <v>50</v>
      </c>
      <c r="D3" s="13">
        <v>12.7</v>
      </c>
      <c r="E3" s="13">
        <v>54</v>
      </c>
      <c r="F3" s="12">
        <v>45</v>
      </c>
      <c r="G3" s="13">
        <v>9.1</v>
      </c>
    </row>
    <row r="4" spans="1:7" ht="15.75">
      <c r="A4" s="12" t="s">
        <v>342</v>
      </c>
      <c r="B4" s="12" t="s">
        <v>340</v>
      </c>
      <c r="C4" s="12">
        <v>75</v>
      </c>
      <c r="D4" s="13">
        <v>15.9</v>
      </c>
      <c r="E4" s="13">
        <v>54</v>
      </c>
      <c r="F4" s="12">
        <v>45</v>
      </c>
      <c r="G4" s="13">
        <v>17</v>
      </c>
    </row>
    <row r="5" spans="1:7" ht="15.75">
      <c r="A5" s="12" t="s">
        <v>342</v>
      </c>
      <c r="B5" s="12" t="s">
        <v>341</v>
      </c>
      <c r="C5" s="12">
        <v>78</v>
      </c>
      <c r="D5" s="13">
        <v>15.9</v>
      </c>
      <c r="E5" s="13">
        <v>54</v>
      </c>
      <c r="F5" s="12">
        <v>45</v>
      </c>
      <c r="G5" s="13">
        <v>20.9</v>
      </c>
    </row>
    <row r="6" spans="1:7" ht="15.75">
      <c r="A6" s="12" t="s">
        <v>342</v>
      </c>
      <c r="B6" s="12" t="s">
        <v>335</v>
      </c>
      <c r="C6" s="12">
        <v>74</v>
      </c>
      <c r="D6" s="13">
        <v>15.9</v>
      </c>
      <c r="E6" s="13">
        <v>53</v>
      </c>
      <c r="F6" s="12">
        <v>15</v>
      </c>
      <c r="G6" s="13">
        <v>36.5</v>
      </c>
    </row>
    <row r="7" spans="1:7" ht="15.75">
      <c r="A7" s="12" t="s">
        <v>342</v>
      </c>
      <c r="B7" s="12" t="s">
        <v>336</v>
      </c>
      <c r="C7" s="12">
        <v>77</v>
      </c>
      <c r="D7" s="13">
        <v>15.9</v>
      </c>
      <c r="E7" s="13">
        <v>54</v>
      </c>
      <c r="F7" s="12">
        <v>15</v>
      </c>
      <c r="G7" s="13">
        <v>43</v>
      </c>
    </row>
    <row r="8" spans="1:7" ht="15.75">
      <c r="A8" s="12" t="s">
        <v>342</v>
      </c>
      <c r="B8" s="12" t="s">
        <v>337</v>
      </c>
      <c r="C8" s="12">
        <v>79</v>
      </c>
      <c r="D8" s="13">
        <v>15.9</v>
      </c>
      <c r="E8" s="13">
        <v>54</v>
      </c>
      <c r="F8" s="12">
        <v>15</v>
      </c>
      <c r="G8" s="13">
        <v>41.3</v>
      </c>
    </row>
    <row r="9" spans="1:7" ht="15.75">
      <c r="A9" s="12" t="s">
        <v>102</v>
      </c>
      <c r="B9" s="12" t="s">
        <v>23</v>
      </c>
      <c r="C9" s="12">
        <v>40</v>
      </c>
      <c r="D9" s="13">
        <v>14</v>
      </c>
      <c r="E9" s="13">
        <v>50.3</v>
      </c>
      <c r="F9" s="12">
        <v>90</v>
      </c>
      <c r="G9" s="13">
        <v>3.39</v>
      </c>
    </row>
    <row r="10" spans="1:7" ht="15.75">
      <c r="A10" s="12" t="s">
        <v>102</v>
      </c>
      <c r="B10" s="12" t="s">
        <v>52</v>
      </c>
      <c r="C10" s="12">
        <v>40</v>
      </c>
      <c r="D10" s="13">
        <v>14</v>
      </c>
      <c r="E10" s="13">
        <v>50.3</v>
      </c>
      <c r="F10" s="12">
        <v>90</v>
      </c>
      <c r="G10" s="13">
        <v>6.09</v>
      </c>
    </row>
    <row r="11" spans="1:7" ht="15.75">
      <c r="A11" s="12" t="s">
        <v>102</v>
      </c>
      <c r="B11" s="12" t="s">
        <v>24</v>
      </c>
      <c r="C11" s="12">
        <v>40</v>
      </c>
      <c r="D11" s="13">
        <v>14</v>
      </c>
      <c r="E11" s="13">
        <v>50.3</v>
      </c>
      <c r="F11" s="12">
        <v>90</v>
      </c>
      <c r="G11" s="13">
        <v>9.1999999999999993</v>
      </c>
    </row>
    <row r="12" spans="1:7" ht="15.75">
      <c r="A12" s="12" t="s">
        <v>102</v>
      </c>
      <c r="B12" s="12" t="s">
        <v>25</v>
      </c>
      <c r="C12" s="12">
        <v>40</v>
      </c>
      <c r="D12" s="13">
        <v>14</v>
      </c>
      <c r="E12" s="13">
        <v>50.3</v>
      </c>
      <c r="F12" s="12">
        <v>90</v>
      </c>
      <c r="G12" s="13">
        <v>7.71</v>
      </c>
    </row>
    <row r="13" spans="1:7" ht="15.75">
      <c r="A13" s="12" t="s">
        <v>102</v>
      </c>
      <c r="B13" s="12" t="s">
        <v>26</v>
      </c>
      <c r="C13" s="12">
        <v>40</v>
      </c>
      <c r="D13" s="13">
        <v>14</v>
      </c>
      <c r="E13" s="13">
        <v>50.3</v>
      </c>
      <c r="F13" s="12">
        <v>90</v>
      </c>
      <c r="G13" s="13">
        <v>8.98</v>
      </c>
    </row>
    <row r="14" spans="1:7" ht="15.75">
      <c r="A14" s="12" t="s">
        <v>102</v>
      </c>
      <c r="B14" s="12" t="s">
        <v>27</v>
      </c>
      <c r="C14" s="12">
        <v>40</v>
      </c>
      <c r="D14" s="13">
        <v>14</v>
      </c>
      <c r="E14" s="13">
        <v>50.3</v>
      </c>
      <c r="F14" s="12">
        <v>90</v>
      </c>
      <c r="G14" s="13">
        <v>10.33</v>
      </c>
    </row>
    <row r="15" spans="1:7" ht="15.75">
      <c r="A15" s="12" t="s">
        <v>102</v>
      </c>
      <c r="B15" s="12" t="s">
        <v>28</v>
      </c>
      <c r="C15" s="12">
        <v>40</v>
      </c>
      <c r="D15" s="13">
        <v>14</v>
      </c>
      <c r="E15" s="13">
        <v>50.3</v>
      </c>
      <c r="F15" s="12">
        <v>90</v>
      </c>
      <c r="G15" s="13">
        <v>3.98</v>
      </c>
    </row>
    <row r="16" spans="1:7" ht="15.75">
      <c r="A16" s="12" t="s">
        <v>102</v>
      </c>
      <c r="B16" s="12" t="s">
        <v>29</v>
      </c>
      <c r="C16" s="12">
        <v>40</v>
      </c>
      <c r="D16" s="13">
        <v>14</v>
      </c>
      <c r="E16" s="13">
        <v>50.3</v>
      </c>
      <c r="F16" s="12">
        <v>90</v>
      </c>
      <c r="G16" s="13">
        <v>12.05</v>
      </c>
    </row>
    <row r="17" spans="1:7" ht="15.75">
      <c r="A17" s="12" t="s">
        <v>102</v>
      </c>
      <c r="B17" s="12" t="s">
        <v>30</v>
      </c>
      <c r="C17" s="12">
        <v>40</v>
      </c>
      <c r="D17" s="13">
        <v>14</v>
      </c>
      <c r="E17" s="13">
        <v>50.3</v>
      </c>
      <c r="F17" s="12">
        <v>90</v>
      </c>
      <c r="G17" s="13">
        <v>12.35</v>
      </c>
    </row>
    <row r="18" spans="1:7" ht="15.75">
      <c r="A18" s="12" t="s">
        <v>102</v>
      </c>
      <c r="B18" s="12" t="s">
        <v>31</v>
      </c>
      <c r="C18" s="12">
        <v>40</v>
      </c>
      <c r="D18" s="13">
        <v>14</v>
      </c>
      <c r="E18" s="13">
        <v>50.3</v>
      </c>
      <c r="F18" s="12">
        <v>90</v>
      </c>
      <c r="G18" s="13">
        <v>8.58</v>
      </c>
    </row>
    <row r="19" spans="1:7" ht="15.75">
      <c r="A19" s="12" t="s">
        <v>103</v>
      </c>
      <c r="B19" s="12">
        <v>4</v>
      </c>
      <c r="C19" s="12">
        <v>30</v>
      </c>
      <c r="D19" s="13">
        <v>14</v>
      </c>
      <c r="E19" s="13">
        <v>25</v>
      </c>
      <c r="F19" s="12">
        <v>90</v>
      </c>
      <c r="G19" s="13">
        <v>1</v>
      </c>
    </row>
    <row r="20" spans="1:7" ht="15.75">
      <c r="A20" s="14" t="s">
        <v>364</v>
      </c>
      <c r="B20" s="12" t="s">
        <v>137</v>
      </c>
      <c r="C20" s="12">
        <v>50</v>
      </c>
      <c r="D20" s="13">
        <v>20</v>
      </c>
      <c r="E20" s="13">
        <v>42.6</v>
      </c>
      <c r="F20" s="12">
        <v>90</v>
      </c>
      <c r="G20" s="13">
        <v>5.9075999999999995</v>
      </c>
    </row>
    <row r="21" spans="1:7" ht="15.75">
      <c r="A21" s="14" t="s">
        <v>364</v>
      </c>
      <c r="B21" s="12" t="s">
        <v>138</v>
      </c>
      <c r="C21" s="12">
        <v>50</v>
      </c>
      <c r="D21" s="13">
        <v>20</v>
      </c>
      <c r="E21" s="13">
        <v>42.6</v>
      </c>
      <c r="F21" s="12">
        <v>90</v>
      </c>
      <c r="G21" s="13">
        <v>7.5344999999999995</v>
      </c>
    </row>
    <row r="22" spans="1:7" ht="15.75">
      <c r="A22" s="14" t="s">
        <v>364</v>
      </c>
      <c r="B22" s="12" t="s">
        <v>139</v>
      </c>
      <c r="C22" s="12">
        <v>50</v>
      </c>
      <c r="D22" s="13">
        <v>20</v>
      </c>
      <c r="E22" s="13">
        <v>42.6</v>
      </c>
      <c r="F22" s="12">
        <v>90</v>
      </c>
      <c r="G22" s="13">
        <v>12.295199999999999</v>
      </c>
    </row>
    <row r="23" spans="1:7" ht="15.75">
      <c r="A23" s="14" t="s">
        <v>364</v>
      </c>
      <c r="B23" s="12" t="s">
        <v>141</v>
      </c>
      <c r="C23" s="12">
        <v>50</v>
      </c>
      <c r="D23" s="13">
        <v>20</v>
      </c>
      <c r="E23" s="13">
        <v>42.6</v>
      </c>
      <c r="F23" s="12">
        <v>90</v>
      </c>
      <c r="G23" s="13">
        <v>16.191299999999998</v>
      </c>
    </row>
    <row r="24" spans="1:7" ht="15.75">
      <c r="A24" s="14" t="s">
        <v>364</v>
      </c>
      <c r="B24" s="12" t="s">
        <v>142</v>
      </c>
      <c r="C24" s="12">
        <v>50</v>
      </c>
      <c r="D24" s="13">
        <v>20</v>
      </c>
      <c r="E24" s="13">
        <v>42.6</v>
      </c>
      <c r="F24" s="12">
        <v>90</v>
      </c>
      <c r="G24" s="13">
        <v>17.0336</v>
      </c>
    </row>
    <row r="25" spans="1:7" ht="15.75">
      <c r="A25" s="14" t="s">
        <v>364</v>
      </c>
      <c r="B25" s="12" t="s">
        <v>144</v>
      </c>
      <c r="C25" s="12">
        <v>50</v>
      </c>
      <c r="D25" s="13">
        <v>20</v>
      </c>
      <c r="E25" s="13">
        <v>42.6</v>
      </c>
      <c r="F25" s="12">
        <v>90</v>
      </c>
      <c r="G25" s="13">
        <v>10.846</v>
      </c>
    </row>
    <row r="26" spans="1:7" ht="15.75">
      <c r="A26" s="14" t="s">
        <v>364</v>
      </c>
      <c r="B26" s="12" t="s">
        <v>145</v>
      </c>
      <c r="C26" s="12">
        <v>50</v>
      </c>
      <c r="D26" s="13">
        <v>20</v>
      </c>
      <c r="E26" s="13">
        <v>42.6</v>
      </c>
      <c r="F26" s="12">
        <v>90</v>
      </c>
      <c r="G26" s="13">
        <v>6.6275999999999993</v>
      </c>
    </row>
    <row r="27" spans="1:7" ht="15.75">
      <c r="A27" s="14" t="s">
        <v>363</v>
      </c>
      <c r="B27" s="12" t="s">
        <v>365</v>
      </c>
      <c r="C27" s="12">
        <v>50</v>
      </c>
      <c r="D27" s="13">
        <v>20</v>
      </c>
      <c r="E27" s="13">
        <v>42.6</v>
      </c>
      <c r="F27" s="12">
        <v>90</v>
      </c>
      <c r="G27" s="13">
        <v>29</v>
      </c>
    </row>
    <row r="28" spans="1:7" ht="15.75">
      <c r="A28" s="14" t="s">
        <v>363</v>
      </c>
      <c r="B28" s="12" t="s">
        <v>366</v>
      </c>
      <c r="C28" s="12">
        <v>50</v>
      </c>
      <c r="D28" s="13">
        <v>20</v>
      </c>
      <c r="E28" s="13">
        <v>42.6</v>
      </c>
      <c r="F28" s="12">
        <v>90</v>
      </c>
      <c r="G28" s="13">
        <v>38</v>
      </c>
    </row>
    <row r="29" spans="1:7" ht="15.75">
      <c r="A29" s="14" t="s">
        <v>363</v>
      </c>
      <c r="B29" s="12" t="s">
        <v>367</v>
      </c>
      <c r="C29" s="12">
        <v>50</v>
      </c>
      <c r="D29" s="13">
        <v>20</v>
      </c>
      <c r="E29" s="13">
        <v>42.6</v>
      </c>
      <c r="F29" s="12">
        <v>90</v>
      </c>
      <c r="G29" s="13">
        <v>42</v>
      </c>
    </row>
    <row r="30" spans="1:7" ht="15.75">
      <c r="A30" s="14" t="s">
        <v>363</v>
      </c>
      <c r="B30" s="12" t="s">
        <v>368</v>
      </c>
      <c r="C30" s="12">
        <v>50</v>
      </c>
      <c r="D30" s="13">
        <v>20</v>
      </c>
      <c r="E30" s="13">
        <v>42.6</v>
      </c>
      <c r="F30" s="12">
        <v>90</v>
      </c>
      <c r="G30" s="13">
        <v>26</v>
      </c>
    </row>
    <row r="31" spans="1:7" ht="15.75">
      <c r="A31" s="14" t="s">
        <v>363</v>
      </c>
      <c r="B31" s="12" t="s">
        <v>369</v>
      </c>
      <c r="C31" s="12">
        <v>50</v>
      </c>
      <c r="D31" s="13">
        <v>20</v>
      </c>
      <c r="E31" s="13">
        <v>42.6</v>
      </c>
      <c r="F31" s="12">
        <v>90</v>
      </c>
      <c r="G31" s="13">
        <v>38</v>
      </c>
    </row>
    <row r="32" spans="1:7" ht="15.75">
      <c r="A32" s="14" t="s">
        <v>363</v>
      </c>
      <c r="B32" s="12" t="s">
        <v>370</v>
      </c>
      <c r="C32" s="12">
        <v>50</v>
      </c>
      <c r="D32" s="13">
        <v>20</v>
      </c>
      <c r="E32" s="13">
        <v>42.6</v>
      </c>
      <c r="F32" s="12">
        <v>90</v>
      </c>
      <c r="G32" s="13">
        <v>38</v>
      </c>
    </row>
    <row r="33" spans="1:7" ht="15.75">
      <c r="A33" s="14" t="s">
        <v>363</v>
      </c>
      <c r="B33" s="12" t="s">
        <v>371</v>
      </c>
      <c r="C33" s="12">
        <v>50</v>
      </c>
      <c r="D33" s="13">
        <v>20</v>
      </c>
      <c r="E33" s="13">
        <v>42.6</v>
      </c>
      <c r="F33" s="12">
        <v>90</v>
      </c>
      <c r="G33" s="13">
        <v>25</v>
      </c>
    </row>
    <row r="34" spans="1:7" ht="15.75">
      <c r="A34" s="14" t="s">
        <v>363</v>
      </c>
      <c r="B34" s="12" t="s">
        <v>372</v>
      </c>
      <c r="C34" s="12">
        <v>75</v>
      </c>
      <c r="D34" s="13">
        <v>20</v>
      </c>
      <c r="E34" s="13">
        <v>42.6</v>
      </c>
      <c r="F34" s="12">
        <v>120</v>
      </c>
      <c r="G34" s="13">
        <v>44</v>
      </c>
    </row>
    <row r="35" spans="1:7" ht="15.75">
      <c r="A35" s="14" t="s">
        <v>363</v>
      </c>
      <c r="B35" s="12" t="s">
        <v>373</v>
      </c>
      <c r="C35" s="12">
        <v>100</v>
      </c>
      <c r="D35" s="13">
        <v>16</v>
      </c>
      <c r="E35" s="13">
        <v>42.6</v>
      </c>
      <c r="F35" s="12">
        <v>90</v>
      </c>
      <c r="G35" s="13">
        <v>58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zoomScale="85" zoomScaleNormal="85" workbookViewId="0">
      <pane ySplit="1" topLeftCell="A17" activePane="bottomLeft" state="frozen"/>
      <selection pane="bottomLeft" activeCell="H1" sqref="H1:N1048576"/>
    </sheetView>
  </sheetViews>
  <sheetFormatPr defaultColWidth="9" defaultRowHeight="15"/>
  <cols>
    <col min="1" max="1" width="19" style="4" customWidth="1"/>
    <col min="2" max="2" width="18" style="4" customWidth="1"/>
    <col min="3" max="3" width="9.140625" style="19"/>
    <col min="4" max="4" width="9.140625" style="9"/>
    <col min="5" max="5" width="9" style="4"/>
    <col min="6" max="6" width="9.140625" style="4"/>
    <col min="7" max="7" width="9.140625" style="9"/>
    <col min="8" max="16384" width="9" style="3"/>
  </cols>
  <sheetData>
    <row r="1" spans="1:7">
      <c r="A1" s="3" t="s">
        <v>95</v>
      </c>
      <c r="B1" s="3" t="s">
        <v>0</v>
      </c>
      <c r="C1" s="18" t="s">
        <v>100</v>
      </c>
      <c r="D1" s="11" t="s">
        <v>96</v>
      </c>
      <c r="E1" s="5" t="s">
        <v>97</v>
      </c>
      <c r="F1" s="5" t="s">
        <v>98</v>
      </c>
      <c r="G1" s="15" t="s">
        <v>99</v>
      </c>
    </row>
    <row r="2" spans="1:7">
      <c r="A2" s="6" t="s">
        <v>101</v>
      </c>
      <c r="B2" s="4" t="s">
        <v>4</v>
      </c>
      <c r="C2" s="19">
        <v>2735</v>
      </c>
      <c r="D2" s="9">
        <v>11.7</v>
      </c>
      <c r="E2" s="7">
        <v>30</v>
      </c>
      <c r="F2" s="7">
        <v>90</v>
      </c>
      <c r="G2" s="8">
        <v>5</v>
      </c>
    </row>
    <row r="3" spans="1:7">
      <c r="A3" s="6" t="s">
        <v>101</v>
      </c>
      <c r="B3" s="4" t="s">
        <v>5</v>
      </c>
      <c r="C3" s="19">
        <v>2735</v>
      </c>
      <c r="D3" s="9">
        <v>11.7</v>
      </c>
      <c r="E3" s="7">
        <v>30</v>
      </c>
      <c r="F3" s="7">
        <v>90</v>
      </c>
      <c r="G3" s="8">
        <v>5</v>
      </c>
    </row>
    <row r="4" spans="1:7">
      <c r="A4" s="6" t="s">
        <v>101</v>
      </c>
      <c r="B4" s="4" t="s">
        <v>6</v>
      </c>
      <c r="C4" s="19">
        <v>2735</v>
      </c>
      <c r="D4" s="9">
        <v>11.7</v>
      </c>
      <c r="E4" s="7">
        <v>30</v>
      </c>
      <c r="F4" s="7">
        <v>90</v>
      </c>
      <c r="G4" s="8">
        <v>10</v>
      </c>
    </row>
    <row r="5" spans="1:7">
      <c r="A5" s="6" t="s">
        <v>101</v>
      </c>
      <c r="B5" s="4" t="s">
        <v>7</v>
      </c>
      <c r="C5" s="19">
        <v>2735</v>
      </c>
      <c r="D5" s="9">
        <v>23.4</v>
      </c>
      <c r="E5" s="7">
        <v>30</v>
      </c>
      <c r="F5" s="7">
        <v>90</v>
      </c>
      <c r="G5" s="8">
        <v>15</v>
      </c>
    </row>
    <row r="6" spans="1:7">
      <c r="A6" s="6" t="s">
        <v>101</v>
      </c>
      <c r="B6" s="4" t="s">
        <v>8</v>
      </c>
      <c r="C6" s="19">
        <v>2735</v>
      </c>
      <c r="D6" s="9">
        <v>23.4</v>
      </c>
      <c r="E6" s="7">
        <v>30</v>
      </c>
      <c r="F6" s="7">
        <v>90</v>
      </c>
      <c r="G6" s="8">
        <v>8</v>
      </c>
    </row>
    <row r="7" spans="1:7">
      <c r="A7" s="6" t="s">
        <v>101</v>
      </c>
      <c r="B7" s="4" t="s">
        <v>9</v>
      </c>
      <c r="C7" s="19">
        <v>2735</v>
      </c>
      <c r="D7" s="9">
        <v>23.4</v>
      </c>
      <c r="E7" s="7">
        <v>30</v>
      </c>
      <c r="F7" s="7">
        <v>90</v>
      </c>
      <c r="G7" s="8">
        <v>12</v>
      </c>
    </row>
    <row r="8" spans="1:7">
      <c r="A8" s="6" t="s">
        <v>101</v>
      </c>
      <c r="B8" s="4" t="s">
        <v>10</v>
      </c>
      <c r="C8" s="19">
        <v>2735</v>
      </c>
      <c r="D8" s="9">
        <v>23.4</v>
      </c>
      <c r="E8" s="7">
        <v>30</v>
      </c>
      <c r="F8" s="7">
        <v>90</v>
      </c>
      <c r="G8" s="8">
        <v>17</v>
      </c>
    </row>
    <row r="9" spans="1:7">
      <c r="A9" s="3" t="s">
        <v>342</v>
      </c>
      <c r="B9" s="10" t="s">
        <v>338</v>
      </c>
      <c r="C9" s="18">
        <v>3800</v>
      </c>
      <c r="D9" s="9">
        <v>33</v>
      </c>
      <c r="E9" s="4">
        <v>0</v>
      </c>
      <c r="F9" s="10">
        <v>30</v>
      </c>
      <c r="G9" s="11">
        <v>30.9</v>
      </c>
    </row>
    <row r="10" spans="1:7">
      <c r="A10" s="3" t="s">
        <v>342</v>
      </c>
      <c r="B10" s="10" t="s">
        <v>339</v>
      </c>
      <c r="C10" s="18">
        <v>3800</v>
      </c>
      <c r="D10" s="9">
        <v>33</v>
      </c>
      <c r="E10" s="4">
        <v>0</v>
      </c>
      <c r="F10" s="10">
        <v>30</v>
      </c>
      <c r="G10" s="11">
        <v>34</v>
      </c>
    </row>
    <row r="11" spans="1:7">
      <c r="A11" s="6" t="s">
        <v>106</v>
      </c>
      <c r="B11" s="4" t="s">
        <v>73</v>
      </c>
      <c r="C11" s="19">
        <v>3163</v>
      </c>
      <c r="D11" s="9">
        <f>250*0.1676</f>
        <v>41.9</v>
      </c>
      <c r="E11" s="7" t="s">
        <v>43</v>
      </c>
      <c r="F11" s="7">
        <v>90</v>
      </c>
      <c r="G11" s="8">
        <v>4.74</v>
      </c>
    </row>
    <row r="12" spans="1:7">
      <c r="A12" s="6" t="s">
        <v>106</v>
      </c>
      <c r="B12" s="4" t="s">
        <v>74</v>
      </c>
      <c r="C12" s="19">
        <v>3163</v>
      </c>
      <c r="D12" s="9">
        <f>250*0.1676</f>
        <v>41.9</v>
      </c>
      <c r="E12" s="7" t="s">
        <v>43</v>
      </c>
      <c r="F12" s="7">
        <v>90</v>
      </c>
      <c r="G12" s="8">
        <v>3.73</v>
      </c>
    </row>
    <row r="13" spans="1:7">
      <c r="A13" s="6" t="s">
        <v>106</v>
      </c>
      <c r="B13" s="4" t="s">
        <v>75</v>
      </c>
      <c r="C13" s="19">
        <v>3163</v>
      </c>
      <c r="D13" s="9">
        <f>D11/2</f>
        <v>20.95</v>
      </c>
      <c r="E13" s="7" t="s">
        <v>77</v>
      </c>
      <c r="F13" s="7">
        <v>90</v>
      </c>
      <c r="G13" s="8">
        <v>1.56</v>
      </c>
    </row>
    <row r="14" spans="1:7">
      <c r="A14" s="6" t="s">
        <v>106</v>
      </c>
      <c r="B14" s="4" t="s">
        <v>76</v>
      </c>
      <c r="C14" s="19">
        <v>3163</v>
      </c>
      <c r="D14" s="9">
        <f>D12/2</f>
        <v>20.95</v>
      </c>
      <c r="E14" s="7" t="s">
        <v>77</v>
      </c>
      <c r="F14" s="7">
        <v>90</v>
      </c>
      <c r="G14" s="8">
        <v>2.7</v>
      </c>
    </row>
    <row r="15" spans="1:7">
      <c r="A15" s="6" t="s">
        <v>102</v>
      </c>
      <c r="B15" s="4" t="s">
        <v>11</v>
      </c>
      <c r="C15" s="19">
        <v>1595</v>
      </c>
      <c r="D15" s="9">
        <v>34</v>
      </c>
      <c r="E15" s="4">
        <v>30</v>
      </c>
      <c r="F15" s="4">
        <v>90</v>
      </c>
      <c r="G15" s="9">
        <v>9.4700000000000006</v>
      </c>
    </row>
    <row r="16" spans="1:7">
      <c r="A16" s="6" t="s">
        <v>102</v>
      </c>
      <c r="B16" s="4" t="s">
        <v>12</v>
      </c>
      <c r="C16" s="19">
        <v>1595</v>
      </c>
      <c r="D16" s="9">
        <v>34</v>
      </c>
      <c r="E16" s="4">
        <v>30</v>
      </c>
      <c r="F16" s="4">
        <v>90</v>
      </c>
      <c r="G16" s="9">
        <v>11.05</v>
      </c>
    </row>
    <row r="17" spans="1:7">
      <c r="A17" s="6" t="s">
        <v>102</v>
      </c>
      <c r="B17" s="4" t="s">
        <v>13</v>
      </c>
      <c r="C17" s="19">
        <v>1595</v>
      </c>
      <c r="D17" s="9">
        <v>34</v>
      </c>
      <c r="E17" s="4">
        <v>30</v>
      </c>
      <c r="F17" s="4">
        <v>90</v>
      </c>
      <c r="G17" s="9">
        <v>8.08</v>
      </c>
    </row>
    <row r="18" spans="1:7">
      <c r="A18" s="6" t="s">
        <v>102</v>
      </c>
      <c r="B18" s="4" t="s">
        <v>14</v>
      </c>
      <c r="C18" s="19">
        <v>1595</v>
      </c>
      <c r="D18" s="9">
        <v>34</v>
      </c>
      <c r="E18" s="4">
        <v>30</v>
      </c>
      <c r="F18" s="4">
        <v>90</v>
      </c>
      <c r="G18" s="9">
        <v>10.77</v>
      </c>
    </row>
    <row r="19" spans="1:7">
      <c r="A19" s="6" t="s">
        <v>102</v>
      </c>
      <c r="B19" s="4" t="s">
        <v>15</v>
      </c>
      <c r="C19" s="19">
        <v>3090</v>
      </c>
      <c r="D19" s="9">
        <v>17.600000000000001</v>
      </c>
      <c r="E19" s="4">
        <v>30</v>
      </c>
      <c r="F19" s="4">
        <v>90</v>
      </c>
      <c r="G19" s="9">
        <v>11.44</v>
      </c>
    </row>
    <row r="20" spans="1:7">
      <c r="A20" s="6" t="s">
        <v>102</v>
      </c>
      <c r="B20" s="4" t="s">
        <v>16</v>
      </c>
      <c r="C20" s="19">
        <v>3090</v>
      </c>
      <c r="D20" s="9">
        <v>17.600000000000001</v>
      </c>
      <c r="E20" s="4">
        <v>30</v>
      </c>
      <c r="F20" s="4">
        <v>90</v>
      </c>
      <c r="G20" s="9">
        <v>6.88</v>
      </c>
    </row>
    <row r="21" spans="1:7">
      <c r="A21" s="6" t="s">
        <v>102</v>
      </c>
      <c r="B21" s="4" t="s">
        <v>17</v>
      </c>
      <c r="C21" s="19">
        <v>3090</v>
      </c>
      <c r="D21" s="9">
        <v>17.600000000000001</v>
      </c>
      <c r="E21" s="4">
        <v>30</v>
      </c>
      <c r="F21" s="4">
        <v>90</v>
      </c>
      <c r="G21" s="9">
        <v>11.33</v>
      </c>
    </row>
    <row r="22" spans="1:7">
      <c r="A22" s="6" t="s">
        <v>102</v>
      </c>
      <c r="B22" s="4" t="s">
        <v>18</v>
      </c>
      <c r="C22" s="19">
        <v>3090</v>
      </c>
      <c r="D22" s="9">
        <v>26.2</v>
      </c>
      <c r="E22" s="4">
        <v>30</v>
      </c>
      <c r="F22" s="4">
        <v>90</v>
      </c>
      <c r="G22" s="9">
        <v>13.24</v>
      </c>
    </row>
    <row r="23" spans="1:7">
      <c r="A23" s="6" t="s">
        <v>102</v>
      </c>
      <c r="B23" s="4" t="s">
        <v>19</v>
      </c>
      <c r="C23" s="19">
        <v>3090</v>
      </c>
      <c r="D23" s="9">
        <v>26.2</v>
      </c>
      <c r="E23" s="4">
        <v>30</v>
      </c>
      <c r="F23" s="4">
        <v>90</v>
      </c>
      <c r="G23" s="9">
        <v>13.7</v>
      </c>
    </row>
    <row r="24" spans="1:7">
      <c r="A24" s="6" t="s">
        <v>102</v>
      </c>
      <c r="B24" s="4" t="s">
        <v>20</v>
      </c>
      <c r="C24" s="19">
        <v>3090</v>
      </c>
      <c r="D24" s="9">
        <v>26.2</v>
      </c>
      <c r="E24" s="4">
        <v>30</v>
      </c>
      <c r="F24" s="4">
        <v>90</v>
      </c>
      <c r="G24" s="9">
        <v>14.93</v>
      </c>
    </row>
    <row r="25" spans="1:7">
      <c r="A25" s="6" t="s">
        <v>102</v>
      </c>
      <c r="B25" s="4" t="s">
        <v>21</v>
      </c>
      <c r="C25" s="19">
        <v>3090</v>
      </c>
      <c r="D25" s="9">
        <v>33.9</v>
      </c>
      <c r="E25" s="4">
        <v>30</v>
      </c>
      <c r="F25" s="4">
        <v>90</v>
      </c>
      <c r="G25" s="9">
        <v>15.06</v>
      </c>
    </row>
    <row r="26" spans="1:7">
      <c r="A26" s="6" t="s">
        <v>102</v>
      </c>
      <c r="B26" s="4" t="s">
        <v>22</v>
      </c>
      <c r="C26" s="19">
        <v>3090</v>
      </c>
      <c r="D26" s="9">
        <v>33.9</v>
      </c>
      <c r="E26" s="4">
        <v>30</v>
      </c>
      <c r="F26" s="4">
        <v>90</v>
      </c>
      <c r="G26" s="9">
        <v>17.010000000000002</v>
      </c>
    </row>
    <row r="27" spans="1:7">
      <c r="A27" s="6" t="s">
        <v>107</v>
      </c>
      <c r="B27" s="4" t="s">
        <v>32</v>
      </c>
      <c r="C27" s="19">
        <v>3022</v>
      </c>
      <c r="D27" s="9">
        <v>26.2</v>
      </c>
      <c r="E27" s="4">
        <v>30</v>
      </c>
      <c r="F27" s="4">
        <v>90</v>
      </c>
      <c r="G27" s="9">
        <v>15.06</v>
      </c>
    </row>
    <row r="28" spans="1:7">
      <c r="A28" s="6" t="s">
        <v>107</v>
      </c>
      <c r="B28" s="4" t="s">
        <v>44</v>
      </c>
      <c r="C28" s="19">
        <v>3022</v>
      </c>
      <c r="D28" s="9">
        <v>26.2</v>
      </c>
      <c r="E28" s="4">
        <v>30</v>
      </c>
      <c r="F28" s="4">
        <v>90</v>
      </c>
      <c r="G28" s="9">
        <v>15.67</v>
      </c>
    </row>
    <row r="29" spans="1:7">
      <c r="A29" s="6" t="s">
        <v>107</v>
      </c>
      <c r="B29" s="4" t="s">
        <v>33</v>
      </c>
      <c r="C29" s="19">
        <v>3022</v>
      </c>
      <c r="D29" s="9">
        <v>26.2</v>
      </c>
      <c r="E29" s="4">
        <v>-30</v>
      </c>
      <c r="F29" s="4">
        <v>90</v>
      </c>
      <c r="G29" s="9">
        <v>5.81</v>
      </c>
    </row>
    <row r="30" spans="1:7">
      <c r="A30" s="6" t="s">
        <v>107</v>
      </c>
      <c r="B30" s="4" t="s">
        <v>34</v>
      </c>
      <c r="C30" s="19">
        <v>3022</v>
      </c>
      <c r="D30" s="9">
        <v>26.2</v>
      </c>
      <c r="E30" s="4">
        <v>-30</v>
      </c>
      <c r="F30" s="4">
        <v>90</v>
      </c>
      <c r="G30" s="9">
        <v>5.42</v>
      </c>
    </row>
    <row r="31" spans="1:7">
      <c r="A31" s="6" t="s">
        <v>107</v>
      </c>
      <c r="B31" s="4" t="s">
        <v>35</v>
      </c>
      <c r="C31" s="19">
        <v>3022</v>
      </c>
      <c r="D31" s="9">
        <v>26.2</v>
      </c>
      <c r="E31" s="4">
        <v>-30</v>
      </c>
      <c r="F31" s="4">
        <v>90</v>
      </c>
      <c r="G31" s="9">
        <v>4.6500000000000004</v>
      </c>
    </row>
    <row r="32" spans="1:7">
      <c r="A32" s="6" t="s">
        <v>107</v>
      </c>
      <c r="B32" s="4" t="s">
        <v>36</v>
      </c>
      <c r="C32" s="19">
        <v>3022</v>
      </c>
      <c r="D32" s="9">
        <v>26.2</v>
      </c>
      <c r="E32" s="4" t="s">
        <v>43</v>
      </c>
      <c r="F32" s="4">
        <v>90</v>
      </c>
      <c r="G32" s="9">
        <v>5.92</v>
      </c>
    </row>
    <row r="33" spans="1:7">
      <c r="A33" s="6" t="s">
        <v>107</v>
      </c>
      <c r="B33" s="4" t="s">
        <v>37</v>
      </c>
      <c r="C33" s="19">
        <v>3022</v>
      </c>
      <c r="D33" s="9">
        <v>26.2</v>
      </c>
      <c r="E33" s="4" t="s">
        <v>43</v>
      </c>
      <c r="F33" s="4">
        <v>90</v>
      </c>
      <c r="G33" s="9">
        <v>3.45</v>
      </c>
    </row>
    <row r="34" spans="1:7">
      <c r="A34" s="6" t="s">
        <v>107</v>
      </c>
      <c r="B34" s="4" t="s">
        <v>38</v>
      </c>
      <c r="C34" s="19">
        <v>3022</v>
      </c>
      <c r="D34" s="9">
        <v>39.299999999999997</v>
      </c>
      <c r="E34" s="4" t="s">
        <v>43</v>
      </c>
      <c r="F34" s="4">
        <v>90</v>
      </c>
      <c r="G34" s="9">
        <v>16.39</v>
      </c>
    </row>
    <row r="35" spans="1:7">
      <c r="A35" s="6" t="s">
        <v>107</v>
      </c>
      <c r="B35" s="4" t="s">
        <v>39</v>
      </c>
      <c r="C35" s="19">
        <v>3022</v>
      </c>
      <c r="D35" s="9">
        <v>39.299999999999997</v>
      </c>
      <c r="E35" s="4" t="s">
        <v>43</v>
      </c>
      <c r="F35" s="4">
        <v>90</v>
      </c>
      <c r="G35" s="9">
        <v>8.26</v>
      </c>
    </row>
    <row r="36" spans="1:7">
      <c r="A36" s="6" t="s">
        <v>107</v>
      </c>
      <c r="B36" s="4" t="s">
        <v>40</v>
      </c>
      <c r="C36" s="19">
        <v>3022</v>
      </c>
      <c r="D36" s="9">
        <v>52.4</v>
      </c>
      <c r="E36" s="4" t="s">
        <v>43</v>
      </c>
      <c r="F36" s="4">
        <v>90</v>
      </c>
      <c r="G36" s="9">
        <v>14.03</v>
      </c>
    </row>
    <row r="37" spans="1:7">
      <c r="A37" s="6" t="s">
        <v>107</v>
      </c>
      <c r="B37" s="4" t="s">
        <v>41</v>
      </c>
      <c r="C37" s="19">
        <v>3022</v>
      </c>
      <c r="D37" s="9">
        <v>52.4</v>
      </c>
      <c r="E37" s="4" t="s">
        <v>43</v>
      </c>
      <c r="F37" s="4">
        <v>90</v>
      </c>
      <c r="G37" s="9">
        <v>4.78</v>
      </c>
    </row>
    <row r="38" spans="1:7">
      <c r="A38" s="6" t="s">
        <v>107</v>
      </c>
      <c r="B38" s="4" t="s">
        <v>42</v>
      </c>
      <c r="C38" s="19">
        <v>3022</v>
      </c>
      <c r="D38" s="9">
        <v>52.4</v>
      </c>
      <c r="E38" s="4" t="s">
        <v>43</v>
      </c>
      <c r="F38" s="4">
        <v>90</v>
      </c>
      <c r="G38" s="9">
        <v>11.27</v>
      </c>
    </row>
    <row r="39" spans="1:7">
      <c r="A39" s="6" t="s">
        <v>107</v>
      </c>
      <c r="B39" s="4" t="s">
        <v>45</v>
      </c>
      <c r="C39" s="19">
        <v>3022</v>
      </c>
      <c r="D39" s="9">
        <v>26.2</v>
      </c>
      <c r="E39" s="4">
        <v>30</v>
      </c>
      <c r="F39" s="4">
        <v>45</v>
      </c>
      <c r="G39" s="9">
        <v>9.8000000000000007</v>
      </c>
    </row>
    <row r="40" spans="1:7">
      <c r="A40" s="6" t="s">
        <v>107</v>
      </c>
      <c r="B40" s="4" t="s">
        <v>46</v>
      </c>
      <c r="C40" s="19">
        <v>3022</v>
      </c>
      <c r="D40" s="9">
        <v>26.2</v>
      </c>
      <c r="E40" s="4">
        <v>30</v>
      </c>
      <c r="F40" s="4">
        <v>45</v>
      </c>
      <c r="G40" s="9">
        <v>6.36</v>
      </c>
    </row>
    <row r="41" spans="1:7">
      <c r="A41" s="6" t="s">
        <v>107</v>
      </c>
      <c r="B41" s="4" t="s">
        <v>47</v>
      </c>
      <c r="C41" s="19">
        <v>3022</v>
      </c>
      <c r="D41" s="9">
        <v>26.2</v>
      </c>
      <c r="E41" s="4">
        <v>30</v>
      </c>
      <c r="F41" s="4">
        <v>67.5</v>
      </c>
      <c r="G41" s="9">
        <v>8.6</v>
      </c>
    </row>
    <row r="42" spans="1:7">
      <c r="A42" s="6" t="s">
        <v>107</v>
      </c>
      <c r="B42" s="4" t="s">
        <v>48</v>
      </c>
      <c r="C42" s="19">
        <v>3022</v>
      </c>
      <c r="D42" s="9">
        <v>26.2</v>
      </c>
      <c r="E42" s="4">
        <v>30</v>
      </c>
      <c r="F42" s="4">
        <v>67.5</v>
      </c>
      <c r="G42" s="9">
        <v>9.6199999999999992</v>
      </c>
    </row>
    <row r="43" spans="1:7">
      <c r="A43" s="6" t="s">
        <v>107</v>
      </c>
      <c r="B43" s="4" t="s">
        <v>49</v>
      </c>
      <c r="C43" s="19">
        <v>3022</v>
      </c>
      <c r="D43" s="9">
        <v>26.2</v>
      </c>
      <c r="E43" s="4">
        <v>30</v>
      </c>
      <c r="F43" s="4">
        <v>101.3</v>
      </c>
      <c r="G43" s="9">
        <v>11.46</v>
      </c>
    </row>
    <row r="44" spans="1:7">
      <c r="A44" s="6" t="s">
        <v>107</v>
      </c>
      <c r="B44" s="4" t="s">
        <v>50</v>
      </c>
      <c r="C44" s="19">
        <v>3022</v>
      </c>
      <c r="D44" s="9">
        <v>26.2</v>
      </c>
      <c r="E44" s="4">
        <v>30</v>
      </c>
      <c r="F44" s="4">
        <v>123.8</v>
      </c>
      <c r="G44" s="9">
        <v>5.34</v>
      </c>
    </row>
    <row r="45" spans="1:7">
      <c r="A45" s="6" t="s">
        <v>107</v>
      </c>
      <c r="B45" s="4" t="s">
        <v>51</v>
      </c>
      <c r="C45" s="19">
        <v>3022</v>
      </c>
      <c r="D45" s="9">
        <v>26.2</v>
      </c>
      <c r="E45" s="4">
        <v>30</v>
      </c>
      <c r="F45" s="4">
        <v>123.8</v>
      </c>
      <c r="G45" s="9">
        <v>7.75</v>
      </c>
    </row>
    <row r="46" spans="1:7">
      <c r="A46" s="6" t="s">
        <v>105</v>
      </c>
      <c r="B46" s="4" t="s">
        <v>78</v>
      </c>
      <c r="C46" s="19">
        <v>1034</v>
      </c>
      <c r="D46" s="9">
        <f>1.4*5*25.4*0.508</f>
        <v>90.322399999999988</v>
      </c>
      <c r="E46" s="4">
        <v>32</v>
      </c>
      <c r="F46" s="4">
        <v>90</v>
      </c>
      <c r="G46" s="9">
        <v>61.83028024</v>
      </c>
    </row>
    <row r="47" spans="1:7">
      <c r="A47" s="6" t="s">
        <v>105</v>
      </c>
      <c r="B47" s="4" t="s">
        <v>79</v>
      </c>
      <c r="C47" s="19">
        <v>1034</v>
      </c>
      <c r="D47" s="9">
        <f t="shared" ref="D47:D50" si="0">1.4*5*25.4*0.508</f>
        <v>90.322399999999988</v>
      </c>
      <c r="E47" s="4">
        <v>18.5</v>
      </c>
      <c r="F47" s="4">
        <v>90</v>
      </c>
      <c r="G47" s="9">
        <v>61.83028024</v>
      </c>
    </row>
    <row r="48" spans="1:7">
      <c r="A48" s="6" t="s">
        <v>105</v>
      </c>
      <c r="B48" s="4" t="s">
        <v>80</v>
      </c>
      <c r="C48" s="19">
        <v>1034</v>
      </c>
      <c r="D48" s="9">
        <f t="shared" si="0"/>
        <v>90.322399999999988</v>
      </c>
      <c r="E48" s="4">
        <v>22.5</v>
      </c>
      <c r="F48" s="4">
        <v>90</v>
      </c>
      <c r="G48" s="9">
        <v>69.837079119999999</v>
      </c>
    </row>
    <row r="49" spans="1:7">
      <c r="A49" s="6" t="s">
        <v>105</v>
      </c>
      <c r="B49" s="4" t="s">
        <v>90</v>
      </c>
      <c r="C49" s="19">
        <v>1034</v>
      </c>
      <c r="D49" s="9">
        <f t="shared" si="0"/>
        <v>90.322399999999988</v>
      </c>
      <c r="E49" s="4">
        <v>22.5</v>
      </c>
      <c r="F49" s="4">
        <v>90</v>
      </c>
      <c r="G49" s="9">
        <v>54.268303519999996</v>
      </c>
    </row>
    <row r="50" spans="1:7">
      <c r="A50" s="6" t="s">
        <v>105</v>
      </c>
      <c r="B50" s="4" t="s">
        <v>91</v>
      </c>
      <c r="C50" s="19">
        <v>1034</v>
      </c>
      <c r="D50" s="9">
        <f t="shared" si="0"/>
        <v>90.322399999999988</v>
      </c>
      <c r="E50" s="4">
        <v>22.5</v>
      </c>
      <c r="F50" s="4">
        <v>90</v>
      </c>
      <c r="G50" s="9">
        <v>58.71652512</v>
      </c>
    </row>
    <row r="51" spans="1:7">
      <c r="A51" s="6" t="s">
        <v>105</v>
      </c>
      <c r="B51" s="4" t="s">
        <v>81</v>
      </c>
      <c r="C51" s="19">
        <v>1034</v>
      </c>
      <c r="D51" s="9">
        <f>1*5*25.4*0.508</f>
        <v>64.516000000000005</v>
      </c>
      <c r="E51" s="4">
        <v>22.5</v>
      </c>
      <c r="F51" s="4">
        <v>90</v>
      </c>
      <c r="G51" s="9">
        <v>59.606169440000002</v>
      </c>
    </row>
    <row r="52" spans="1:7">
      <c r="A52" s="6" t="s">
        <v>105</v>
      </c>
      <c r="B52" s="4" t="s">
        <v>83</v>
      </c>
      <c r="C52" s="19">
        <v>1034</v>
      </c>
      <c r="D52" s="9">
        <f t="shared" ref="D52:D59" si="1">1*5*25.4*0.508</f>
        <v>64.516000000000005</v>
      </c>
      <c r="E52" s="4">
        <v>22.5</v>
      </c>
      <c r="F52" s="4">
        <v>90</v>
      </c>
      <c r="G52" s="9">
        <v>62.719924560000003</v>
      </c>
    </row>
    <row r="53" spans="1:7">
      <c r="A53" s="6" t="s">
        <v>105</v>
      </c>
      <c r="B53" s="4" t="s">
        <v>82</v>
      </c>
      <c r="C53" s="19">
        <v>1034</v>
      </c>
      <c r="D53" s="9">
        <f t="shared" si="1"/>
        <v>64.516000000000005</v>
      </c>
      <c r="E53" s="4">
        <v>22.5</v>
      </c>
      <c r="F53" s="4">
        <v>90</v>
      </c>
      <c r="G53" s="9">
        <v>64.054391039999999</v>
      </c>
    </row>
    <row r="54" spans="1:7">
      <c r="A54" s="6" t="s">
        <v>105</v>
      </c>
      <c r="B54" s="4" t="s">
        <v>84</v>
      </c>
      <c r="C54" s="19">
        <v>1034</v>
      </c>
      <c r="D54" s="9">
        <f t="shared" si="1"/>
        <v>64.516000000000005</v>
      </c>
      <c r="E54" s="4">
        <v>22.5</v>
      </c>
      <c r="F54" s="4">
        <v>90</v>
      </c>
      <c r="G54" s="9">
        <v>63.164746719999997</v>
      </c>
    </row>
    <row r="55" spans="1:7">
      <c r="A55" s="6" t="s">
        <v>105</v>
      </c>
      <c r="B55" s="4" t="s">
        <v>85</v>
      </c>
      <c r="C55" s="19">
        <v>1034</v>
      </c>
      <c r="D55" s="9">
        <f t="shared" si="1"/>
        <v>64.516000000000005</v>
      </c>
      <c r="E55" s="4">
        <v>22.5</v>
      </c>
      <c r="F55" s="4">
        <v>90</v>
      </c>
      <c r="G55" s="9">
        <v>46.261504640000005</v>
      </c>
    </row>
    <row r="56" spans="1:7">
      <c r="A56" s="6" t="s">
        <v>105</v>
      </c>
      <c r="B56" s="4" t="s">
        <v>86</v>
      </c>
      <c r="C56" s="19">
        <v>1034</v>
      </c>
      <c r="D56" s="9">
        <f t="shared" si="1"/>
        <v>64.516000000000005</v>
      </c>
      <c r="E56" s="4">
        <v>22.5</v>
      </c>
      <c r="F56" s="4">
        <v>90</v>
      </c>
      <c r="G56" s="9">
        <v>55.60277</v>
      </c>
    </row>
    <row r="57" spans="1:7">
      <c r="A57" s="6" t="s">
        <v>105</v>
      </c>
      <c r="B57" s="4" t="s">
        <v>87</v>
      </c>
      <c r="C57" s="19">
        <v>1034</v>
      </c>
      <c r="D57" s="9">
        <f t="shared" si="1"/>
        <v>64.516000000000005</v>
      </c>
      <c r="E57" s="4">
        <v>22.5</v>
      </c>
      <c r="F57" s="4">
        <v>90</v>
      </c>
      <c r="G57" s="9">
        <v>60.050991600000003</v>
      </c>
    </row>
    <row r="58" spans="1:7">
      <c r="A58" s="6" t="s">
        <v>105</v>
      </c>
      <c r="B58" s="4" t="s">
        <v>88</v>
      </c>
      <c r="C58" s="19">
        <v>1034</v>
      </c>
      <c r="D58" s="9">
        <f t="shared" si="1"/>
        <v>64.516000000000005</v>
      </c>
      <c r="E58" s="4">
        <v>22.5</v>
      </c>
      <c r="F58" s="4">
        <v>90</v>
      </c>
      <c r="G58" s="9">
        <v>62.719924560000003</v>
      </c>
    </row>
    <row r="59" spans="1:7">
      <c r="A59" s="6" t="s">
        <v>105</v>
      </c>
      <c r="B59" s="4" t="s">
        <v>89</v>
      </c>
      <c r="C59" s="19">
        <v>1034</v>
      </c>
      <c r="D59" s="9">
        <f t="shared" si="1"/>
        <v>64.516000000000005</v>
      </c>
      <c r="E59" s="4">
        <v>18.5</v>
      </c>
      <c r="F59" s="4">
        <v>90</v>
      </c>
      <c r="G59" s="9">
        <v>45.371860319999996</v>
      </c>
    </row>
    <row r="60" spans="1:7">
      <c r="A60" s="6" t="s">
        <v>108</v>
      </c>
      <c r="B60" s="4">
        <v>1</v>
      </c>
      <c r="C60" s="19">
        <v>2121</v>
      </c>
      <c r="D60" s="9">
        <f>50*0.165</f>
        <v>8.25</v>
      </c>
      <c r="E60" s="4" t="s">
        <v>43</v>
      </c>
      <c r="F60" s="4">
        <v>90</v>
      </c>
      <c r="G60" s="9">
        <v>1.8</v>
      </c>
    </row>
    <row r="61" spans="1:7">
      <c r="A61" s="6" t="s">
        <v>108</v>
      </c>
      <c r="B61" s="4">
        <v>2</v>
      </c>
      <c r="C61" s="19">
        <v>2121</v>
      </c>
      <c r="D61" s="9">
        <f>70*0.165</f>
        <v>11.55</v>
      </c>
      <c r="E61" s="4" t="s">
        <v>43</v>
      </c>
      <c r="F61" s="4">
        <v>90</v>
      </c>
      <c r="G61" s="9">
        <v>1.9</v>
      </c>
    </row>
    <row r="62" spans="1:7">
      <c r="A62" s="6" t="s">
        <v>108</v>
      </c>
      <c r="B62" s="4">
        <v>6</v>
      </c>
      <c r="C62" s="19">
        <v>2121</v>
      </c>
      <c r="D62" s="9">
        <v>11.55</v>
      </c>
      <c r="E62" s="4" t="s">
        <v>43</v>
      </c>
      <c r="F62" s="4">
        <v>90</v>
      </c>
      <c r="G62" s="9">
        <v>5.4</v>
      </c>
    </row>
    <row r="63" spans="1:7">
      <c r="A63" s="6" t="s">
        <v>108</v>
      </c>
      <c r="B63" s="4">
        <v>10</v>
      </c>
      <c r="C63" s="19">
        <v>2121</v>
      </c>
      <c r="D63" s="9">
        <v>16.5</v>
      </c>
      <c r="E63" s="4" t="s">
        <v>43</v>
      </c>
      <c r="F63" s="4">
        <v>90</v>
      </c>
      <c r="G63" s="9">
        <v>7</v>
      </c>
    </row>
    <row r="64" spans="1:7">
      <c r="A64" s="6" t="s">
        <v>108</v>
      </c>
      <c r="B64" s="4">
        <v>11</v>
      </c>
      <c r="C64" s="19">
        <v>2121</v>
      </c>
      <c r="D64" s="9">
        <v>16.5</v>
      </c>
      <c r="E64" s="4" t="s">
        <v>43</v>
      </c>
      <c r="F64" s="4">
        <v>90</v>
      </c>
      <c r="G64" s="9">
        <v>6.2</v>
      </c>
    </row>
    <row r="65" spans="1:7">
      <c r="A65" s="6" t="s">
        <v>108</v>
      </c>
      <c r="B65" s="4">
        <v>12</v>
      </c>
      <c r="C65" s="19">
        <v>2121</v>
      </c>
      <c r="D65" s="9">
        <v>16.5</v>
      </c>
      <c r="E65" s="4" t="s">
        <v>43</v>
      </c>
      <c r="F65" s="4">
        <v>90</v>
      </c>
      <c r="G65" s="9">
        <v>6.4</v>
      </c>
    </row>
    <row r="66" spans="1:7">
      <c r="A66" s="6" t="s">
        <v>108</v>
      </c>
      <c r="B66" s="4">
        <v>13</v>
      </c>
      <c r="C66" s="19">
        <v>2121</v>
      </c>
      <c r="D66" s="9">
        <v>16.5</v>
      </c>
      <c r="E66" s="4" t="s">
        <v>43</v>
      </c>
      <c r="F66" s="4">
        <v>90</v>
      </c>
      <c r="G66" s="9">
        <v>6.6</v>
      </c>
    </row>
    <row r="67" spans="1:7">
      <c r="A67" s="6" t="s">
        <v>108</v>
      </c>
      <c r="B67" s="4">
        <v>14</v>
      </c>
      <c r="C67" s="19">
        <v>2121</v>
      </c>
      <c r="D67" s="9">
        <v>16.5</v>
      </c>
      <c r="E67" s="4" t="s">
        <v>43</v>
      </c>
      <c r="F67" s="4">
        <v>90</v>
      </c>
      <c r="G67" s="9">
        <v>7.3</v>
      </c>
    </row>
    <row r="68" spans="1:7">
      <c r="A68" s="6" t="s">
        <v>108</v>
      </c>
      <c r="B68" s="4">
        <v>15</v>
      </c>
      <c r="C68" s="19">
        <v>2121</v>
      </c>
      <c r="D68" s="9">
        <v>16.5</v>
      </c>
      <c r="E68" s="4" t="s">
        <v>43</v>
      </c>
      <c r="F68" s="4">
        <v>90</v>
      </c>
      <c r="G68" s="9">
        <v>5.7</v>
      </c>
    </row>
    <row r="69" spans="1:7">
      <c r="A69" s="6" t="s">
        <v>108</v>
      </c>
      <c r="B69" s="4">
        <v>16</v>
      </c>
      <c r="C69" s="19">
        <v>2121</v>
      </c>
      <c r="D69" s="9">
        <v>16.5</v>
      </c>
      <c r="E69" s="4" t="s">
        <v>43</v>
      </c>
      <c r="F69" s="4">
        <v>90</v>
      </c>
      <c r="G69" s="9">
        <v>7</v>
      </c>
    </row>
    <row r="70" spans="1:7">
      <c r="A70" s="6" t="s">
        <v>108</v>
      </c>
      <c r="B70" s="4">
        <v>17</v>
      </c>
      <c r="C70" s="19">
        <v>2121</v>
      </c>
      <c r="D70" s="9">
        <v>16.5</v>
      </c>
      <c r="E70" s="4" t="s">
        <v>43</v>
      </c>
      <c r="F70" s="4">
        <v>90</v>
      </c>
      <c r="G70" s="9">
        <v>7.4</v>
      </c>
    </row>
    <row r="71" spans="1:7">
      <c r="A71" s="6" t="s">
        <v>108</v>
      </c>
      <c r="B71" s="4">
        <v>18</v>
      </c>
      <c r="C71" s="19">
        <v>2121</v>
      </c>
      <c r="D71" s="9">
        <v>16.5</v>
      </c>
      <c r="E71" s="4" t="s">
        <v>43</v>
      </c>
      <c r="F71" s="4">
        <v>90</v>
      </c>
      <c r="G71" s="9">
        <v>7.4</v>
      </c>
    </row>
    <row r="72" spans="1:7">
      <c r="A72" s="6" t="s">
        <v>108</v>
      </c>
      <c r="B72" s="4">
        <v>19</v>
      </c>
      <c r="C72" s="19">
        <v>2121</v>
      </c>
      <c r="D72" s="9">
        <v>16.5</v>
      </c>
      <c r="E72" s="4" t="s">
        <v>43</v>
      </c>
      <c r="F72" s="4">
        <v>90</v>
      </c>
      <c r="G72" s="9">
        <v>6.6</v>
      </c>
    </row>
    <row r="73" spans="1:7">
      <c r="A73" s="6" t="s">
        <v>108</v>
      </c>
      <c r="B73" s="4">
        <v>20</v>
      </c>
      <c r="C73" s="19">
        <v>2121</v>
      </c>
      <c r="D73" s="9">
        <v>16.5</v>
      </c>
      <c r="E73" s="4" t="s">
        <v>43</v>
      </c>
      <c r="F73" s="4">
        <v>90</v>
      </c>
      <c r="G73" s="9">
        <v>7.2</v>
      </c>
    </row>
    <row r="74" spans="1:7">
      <c r="A74" s="6" t="s">
        <v>108</v>
      </c>
      <c r="B74" s="4">
        <v>3</v>
      </c>
      <c r="C74" s="19">
        <v>2121</v>
      </c>
      <c r="D74" s="9">
        <v>23.1</v>
      </c>
      <c r="E74" s="4" t="s">
        <v>43</v>
      </c>
      <c r="F74" s="4">
        <v>90</v>
      </c>
      <c r="G74" s="9">
        <v>4.0999999999999996</v>
      </c>
    </row>
    <row r="75" spans="1:7">
      <c r="A75" s="6" t="s">
        <v>108</v>
      </c>
      <c r="B75" s="4">
        <v>5</v>
      </c>
      <c r="C75" s="19">
        <v>2121</v>
      </c>
      <c r="D75" s="9">
        <v>23.1</v>
      </c>
      <c r="E75" s="4" t="s">
        <v>43</v>
      </c>
      <c r="F75" s="4">
        <v>90</v>
      </c>
      <c r="G75" s="9">
        <v>9.6999999999999993</v>
      </c>
    </row>
    <row r="76" spans="1:7">
      <c r="A76" s="6" t="s">
        <v>108</v>
      </c>
      <c r="B76" s="4">
        <v>7</v>
      </c>
      <c r="C76" s="19">
        <v>2121</v>
      </c>
      <c r="D76" s="9">
        <v>23.1</v>
      </c>
      <c r="E76" s="4" t="s">
        <v>43</v>
      </c>
      <c r="F76" s="4">
        <v>90</v>
      </c>
      <c r="G76" s="9">
        <v>12.4</v>
      </c>
    </row>
    <row r="77" spans="1:7">
      <c r="A77" s="6" t="s">
        <v>108</v>
      </c>
      <c r="B77" s="4">
        <v>8</v>
      </c>
      <c r="C77" s="19">
        <v>2121</v>
      </c>
      <c r="D77" s="9">
        <v>23.1</v>
      </c>
      <c r="E77" s="4" t="s">
        <v>43</v>
      </c>
      <c r="F77" s="4">
        <v>90</v>
      </c>
      <c r="G77" s="9">
        <v>5.4</v>
      </c>
    </row>
    <row r="78" spans="1:7">
      <c r="A78" s="6" t="s">
        <v>108</v>
      </c>
      <c r="B78" s="4">
        <v>9</v>
      </c>
      <c r="C78" s="19">
        <v>2121</v>
      </c>
      <c r="D78" s="9">
        <v>23.1</v>
      </c>
      <c r="E78" s="4" t="s">
        <v>43</v>
      </c>
      <c r="F78" s="4">
        <v>90</v>
      </c>
      <c r="G78" s="9">
        <v>6.7</v>
      </c>
    </row>
    <row r="79" spans="1:7">
      <c r="A79" s="6" t="s">
        <v>108</v>
      </c>
      <c r="B79" s="4">
        <v>21</v>
      </c>
      <c r="C79" s="19">
        <v>2121</v>
      </c>
      <c r="D79" s="9">
        <v>23.1</v>
      </c>
      <c r="E79" s="4" t="s">
        <v>43</v>
      </c>
      <c r="F79" s="4">
        <v>90</v>
      </c>
      <c r="G79" s="9">
        <v>9</v>
      </c>
    </row>
    <row r="80" spans="1:7">
      <c r="A80" s="6" t="s">
        <v>108</v>
      </c>
      <c r="B80" s="4">
        <v>22</v>
      </c>
      <c r="C80" s="19">
        <v>2121</v>
      </c>
      <c r="D80" s="9">
        <v>29.700000000000003</v>
      </c>
      <c r="E80" s="4" t="s">
        <v>43</v>
      </c>
      <c r="F80" s="4">
        <v>90</v>
      </c>
      <c r="G80" s="9">
        <v>10.5</v>
      </c>
    </row>
    <row r="81" spans="1:7">
      <c r="A81" s="4" t="s">
        <v>364</v>
      </c>
      <c r="B81" s="3" t="s">
        <v>110</v>
      </c>
      <c r="C81" s="18">
        <v>4800</v>
      </c>
      <c r="D81" s="11">
        <v>27.3</v>
      </c>
      <c r="E81" s="4">
        <v>0</v>
      </c>
      <c r="F81" s="3">
        <v>90</v>
      </c>
      <c r="G81" s="11">
        <v>8.3690999999999995</v>
      </c>
    </row>
    <row r="82" spans="1:7">
      <c r="A82" s="4" t="s">
        <v>364</v>
      </c>
      <c r="B82" s="3" t="s">
        <v>111</v>
      </c>
      <c r="C82" s="18">
        <v>4800</v>
      </c>
      <c r="D82" s="11">
        <v>27.3</v>
      </c>
      <c r="E82" s="4">
        <v>0</v>
      </c>
      <c r="F82" s="3">
        <v>90</v>
      </c>
      <c r="G82" s="11">
        <v>8.3690999999999995</v>
      </c>
    </row>
    <row r="83" spans="1:7">
      <c r="A83" s="4" t="s">
        <v>364</v>
      </c>
      <c r="B83" s="3" t="s">
        <v>112</v>
      </c>
      <c r="C83" s="18">
        <v>4800</v>
      </c>
      <c r="D83" s="11">
        <v>27.3</v>
      </c>
      <c r="E83" s="4">
        <v>0</v>
      </c>
      <c r="F83" s="3">
        <v>90</v>
      </c>
      <c r="G83" s="11">
        <v>16.245899999999999</v>
      </c>
    </row>
    <row r="84" spans="1:7">
      <c r="A84" s="4" t="s">
        <v>364</v>
      </c>
      <c r="B84" s="3" t="s">
        <v>113</v>
      </c>
      <c r="C84" s="18">
        <v>4800</v>
      </c>
      <c r="D84" s="11">
        <v>27.3</v>
      </c>
      <c r="E84" s="4">
        <v>0</v>
      </c>
      <c r="F84" s="3">
        <v>90</v>
      </c>
      <c r="G84" s="11">
        <v>15.753599999999999</v>
      </c>
    </row>
    <row r="85" spans="1:7">
      <c r="A85" s="4" t="s">
        <v>364</v>
      </c>
      <c r="B85" s="3" t="s">
        <v>114</v>
      </c>
      <c r="C85" s="18">
        <v>4800</v>
      </c>
      <c r="D85" s="11">
        <v>27.3</v>
      </c>
      <c r="E85" s="4">
        <v>0</v>
      </c>
      <c r="F85" s="3">
        <v>90</v>
      </c>
      <c r="G85" s="11">
        <v>12.799799999999999</v>
      </c>
    </row>
    <row r="86" spans="1:7">
      <c r="A86" s="4" t="s">
        <v>364</v>
      </c>
      <c r="B86" s="3" t="s">
        <v>115</v>
      </c>
      <c r="C86" s="18">
        <v>4800</v>
      </c>
      <c r="D86" s="11">
        <v>27.3</v>
      </c>
      <c r="E86" s="4">
        <v>0</v>
      </c>
      <c r="F86" s="3">
        <v>90</v>
      </c>
      <c r="G86" s="11">
        <v>14.276699999999998</v>
      </c>
    </row>
    <row r="87" spans="1:7">
      <c r="A87" s="4" t="s">
        <v>364</v>
      </c>
      <c r="B87" s="3" t="s">
        <v>116</v>
      </c>
      <c r="C87" s="18">
        <v>4800</v>
      </c>
      <c r="D87" s="11">
        <v>27.3</v>
      </c>
      <c r="E87" s="4">
        <v>0</v>
      </c>
      <c r="F87" s="3">
        <v>90</v>
      </c>
      <c r="G87" s="11">
        <v>18.2151</v>
      </c>
    </row>
    <row r="88" spans="1:7">
      <c r="A88" s="4" t="s">
        <v>364</v>
      </c>
      <c r="B88" s="3" t="s">
        <v>117</v>
      </c>
      <c r="C88" s="18">
        <v>4800</v>
      </c>
      <c r="D88" s="11">
        <v>27.3</v>
      </c>
      <c r="E88" s="4">
        <v>0</v>
      </c>
      <c r="F88" s="3">
        <v>90</v>
      </c>
      <c r="G88" s="11">
        <v>17.230499999999999</v>
      </c>
    </row>
    <row r="89" spans="1:7">
      <c r="A89" s="4" t="s">
        <v>364</v>
      </c>
      <c r="B89" s="3" t="s">
        <v>118</v>
      </c>
      <c r="C89" s="18">
        <v>4800</v>
      </c>
      <c r="D89" s="11">
        <v>27.3</v>
      </c>
      <c r="E89" s="4">
        <v>0</v>
      </c>
      <c r="F89" s="3">
        <v>90</v>
      </c>
      <c r="G89" s="11">
        <v>17.722799999999999</v>
      </c>
    </row>
    <row r="90" spans="1:7">
      <c r="A90" s="4" t="s">
        <v>364</v>
      </c>
      <c r="B90" s="3" t="s">
        <v>119</v>
      </c>
      <c r="C90" s="18">
        <v>4800</v>
      </c>
      <c r="D90" s="11">
        <v>27.3</v>
      </c>
      <c r="E90" s="4">
        <v>0</v>
      </c>
      <c r="F90" s="3">
        <v>90</v>
      </c>
      <c r="G90" s="11">
        <v>14.276699999999998</v>
      </c>
    </row>
    <row r="91" spans="1:7">
      <c r="A91" s="4" t="s">
        <v>364</v>
      </c>
      <c r="B91" s="3" t="s">
        <v>120</v>
      </c>
      <c r="C91" s="18">
        <v>4800</v>
      </c>
      <c r="D91" s="11">
        <v>27.3</v>
      </c>
      <c r="E91" s="4">
        <v>0</v>
      </c>
      <c r="F91" s="3">
        <v>90</v>
      </c>
      <c r="G91" s="11">
        <v>16.245899999999999</v>
      </c>
    </row>
    <row r="92" spans="1:7">
      <c r="A92" s="4" t="s">
        <v>364</v>
      </c>
      <c r="B92" s="3" t="s">
        <v>121</v>
      </c>
      <c r="C92" s="18">
        <v>4800</v>
      </c>
      <c r="D92" s="11">
        <v>27.3</v>
      </c>
      <c r="E92" s="4">
        <v>0</v>
      </c>
      <c r="F92" s="3">
        <v>90</v>
      </c>
      <c r="G92" s="11">
        <v>23.138099999999998</v>
      </c>
    </row>
    <row r="93" spans="1:7">
      <c r="A93" s="4" t="s">
        <v>364</v>
      </c>
      <c r="B93" s="3" t="s">
        <v>122</v>
      </c>
      <c r="C93" s="18">
        <v>4800</v>
      </c>
      <c r="D93" s="11">
        <v>27.3</v>
      </c>
      <c r="E93" s="4">
        <v>0</v>
      </c>
      <c r="F93" s="3">
        <v>120</v>
      </c>
      <c r="G93" s="11">
        <v>12.307499999999999</v>
      </c>
    </row>
    <row r="94" spans="1:7">
      <c r="A94" s="4" t="s">
        <v>364</v>
      </c>
      <c r="B94" s="3" t="s">
        <v>122</v>
      </c>
      <c r="C94" s="18">
        <v>4800</v>
      </c>
      <c r="D94" s="11">
        <v>27.3</v>
      </c>
      <c r="E94" s="4">
        <v>0</v>
      </c>
      <c r="F94" s="3">
        <v>120</v>
      </c>
      <c r="G94" s="11">
        <v>11.815199999999999</v>
      </c>
    </row>
    <row r="95" spans="1:7">
      <c r="A95" s="4" t="s">
        <v>364</v>
      </c>
      <c r="B95" s="3" t="s">
        <v>123</v>
      </c>
      <c r="C95" s="18">
        <v>4800</v>
      </c>
      <c r="D95" s="11">
        <v>27.3</v>
      </c>
      <c r="E95" s="4">
        <v>0</v>
      </c>
      <c r="F95" s="3">
        <v>120</v>
      </c>
      <c r="G95" s="11">
        <v>14.276699999999998</v>
      </c>
    </row>
    <row r="96" spans="1:7">
      <c r="A96" s="4" t="s">
        <v>364</v>
      </c>
      <c r="B96" s="3" t="s">
        <v>124</v>
      </c>
      <c r="C96" s="18">
        <v>4800</v>
      </c>
      <c r="D96" s="11">
        <v>27.3</v>
      </c>
      <c r="E96" s="4">
        <v>0</v>
      </c>
      <c r="F96" s="3">
        <v>120</v>
      </c>
      <c r="G96" s="11">
        <v>17.722799999999999</v>
      </c>
    </row>
    <row r="97" spans="1:7">
      <c r="A97" s="4" t="s">
        <v>364</v>
      </c>
      <c r="B97" s="3" t="s">
        <v>125</v>
      </c>
      <c r="C97" s="18">
        <v>4800</v>
      </c>
      <c r="D97" s="11">
        <v>27.3</v>
      </c>
      <c r="E97" s="4">
        <v>0</v>
      </c>
      <c r="F97" s="3">
        <v>120</v>
      </c>
      <c r="G97" s="11">
        <v>24.122699999999998</v>
      </c>
    </row>
    <row r="98" spans="1:7">
      <c r="A98" s="4" t="s">
        <v>364</v>
      </c>
      <c r="B98" s="3" t="s">
        <v>126</v>
      </c>
      <c r="C98" s="18">
        <v>4800</v>
      </c>
      <c r="D98" s="11">
        <v>27.3</v>
      </c>
      <c r="E98" s="4">
        <v>0</v>
      </c>
      <c r="F98" s="3">
        <v>120</v>
      </c>
      <c r="G98" s="11">
        <v>11.815199999999999</v>
      </c>
    </row>
    <row r="99" spans="1:7">
      <c r="A99" s="4" t="s">
        <v>364</v>
      </c>
      <c r="B99" s="3" t="s">
        <v>127</v>
      </c>
      <c r="C99" s="18">
        <v>4800</v>
      </c>
      <c r="D99" s="11">
        <v>27.3</v>
      </c>
      <c r="E99" s="4">
        <v>0</v>
      </c>
      <c r="F99" s="3">
        <v>120</v>
      </c>
      <c r="G99" s="11">
        <v>15.753599999999999</v>
      </c>
    </row>
    <row r="100" spans="1:7">
      <c r="A100" s="4" t="s">
        <v>364</v>
      </c>
      <c r="B100" s="3" t="s">
        <v>128</v>
      </c>
      <c r="C100" s="18">
        <v>4800</v>
      </c>
      <c r="D100" s="11">
        <v>27.3</v>
      </c>
      <c r="E100" s="4">
        <v>0</v>
      </c>
      <c r="F100" s="3">
        <v>120</v>
      </c>
      <c r="G100" s="11">
        <v>15.753599999999999</v>
      </c>
    </row>
    <row r="101" spans="1:7">
      <c r="A101" s="4" t="s">
        <v>364</v>
      </c>
      <c r="B101" s="3" t="s">
        <v>129</v>
      </c>
      <c r="C101" s="18">
        <v>4800</v>
      </c>
      <c r="D101" s="11">
        <v>27.3</v>
      </c>
      <c r="E101" s="4">
        <v>0</v>
      </c>
      <c r="F101" s="3">
        <v>90</v>
      </c>
      <c r="G101" s="11">
        <v>12.799799999999999</v>
      </c>
    </row>
    <row r="102" spans="1:7">
      <c r="A102" s="4" t="s">
        <v>364</v>
      </c>
      <c r="B102" s="3" t="s">
        <v>130</v>
      </c>
      <c r="C102" s="18">
        <v>4800</v>
      </c>
      <c r="D102" s="11">
        <v>27.3</v>
      </c>
      <c r="E102" s="4">
        <v>0</v>
      </c>
      <c r="F102" s="3">
        <v>90</v>
      </c>
      <c r="G102" s="11">
        <v>14.768999999999998</v>
      </c>
    </row>
    <row r="103" spans="1:7">
      <c r="A103" s="4" t="s">
        <v>364</v>
      </c>
      <c r="B103" s="3" t="s">
        <v>131</v>
      </c>
      <c r="C103" s="18">
        <v>4800</v>
      </c>
      <c r="D103" s="11">
        <v>27.3</v>
      </c>
      <c r="E103" s="4">
        <v>0</v>
      </c>
      <c r="F103" s="3">
        <v>90</v>
      </c>
      <c r="G103" s="11">
        <v>18.2151</v>
      </c>
    </row>
    <row r="104" spans="1:7">
      <c r="A104" s="4" t="s">
        <v>364</v>
      </c>
      <c r="B104" s="3" t="s">
        <v>132</v>
      </c>
      <c r="C104" s="18">
        <v>4800</v>
      </c>
      <c r="D104" s="11">
        <v>27.3</v>
      </c>
      <c r="E104" s="4">
        <v>0</v>
      </c>
      <c r="F104" s="3">
        <v>90</v>
      </c>
      <c r="G104" s="11">
        <v>13.2921</v>
      </c>
    </row>
    <row r="105" spans="1:7">
      <c r="A105" s="4" t="s">
        <v>364</v>
      </c>
      <c r="B105" s="3" t="s">
        <v>133</v>
      </c>
      <c r="C105" s="18">
        <v>4800</v>
      </c>
      <c r="D105" s="11">
        <v>27.3</v>
      </c>
      <c r="E105" s="4">
        <v>0</v>
      </c>
      <c r="F105" s="3">
        <v>90</v>
      </c>
      <c r="G105" s="11">
        <v>17.230499999999999</v>
      </c>
    </row>
    <row r="106" spans="1:7">
      <c r="A106" s="4" t="s">
        <v>364</v>
      </c>
      <c r="B106" s="3" t="s">
        <v>134</v>
      </c>
      <c r="C106" s="18">
        <v>4800</v>
      </c>
      <c r="D106" s="11">
        <v>27.3</v>
      </c>
      <c r="E106" s="4">
        <v>0</v>
      </c>
      <c r="F106" s="3">
        <v>90</v>
      </c>
      <c r="G106" s="11">
        <v>14.276699999999998</v>
      </c>
    </row>
    <row r="107" spans="1:7">
      <c r="A107" s="4" t="s">
        <v>364</v>
      </c>
      <c r="B107" s="3" t="s">
        <v>135</v>
      </c>
      <c r="C107" s="18">
        <v>4800</v>
      </c>
      <c r="D107" s="11">
        <v>27.3</v>
      </c>
      <c r="E107" s="4">
        <v>0</v>
      </c>
      <c r="F107" s="3">
        <v>90</v>
      </c>
      <c r="G107" s="11">
        <v>11.815199999999999</v>
      </c>
    </row>
    <row r="108" spans="1:7">
      <c r="A108" s="4" t="s">
        <v>364</v>
      </c>
      <c r="B108" s="3" t="s">
        <v>136</v>
      </c>
      <c r="C108" s="18">
        <v>4800</v>
      </c>
      <c r="D108" s="11">
        <v>27.3</v>
      </c>
      <c r="E108" s="4">
        <v>0</v>
      </c>
      <c r="F108" s="3">
        <v>90</v>
      </c>
      <c r="G108" s="11">
        <v>17.230499999999999</v>
      </c>
    </row>
    <row r="109" spans="1:7">
      <c r="A109" s="4" t="s">
        <v>364</v>
      </c>
      <c r="B109" s="3" t="s">
        <v>140</v>
      </c>
      <c r="C109" s="18">
        <v>4800</v>
      </c>
      <c r="D109" s="11">
        <v>27.3</v>
      </c>
      <c r="E109" s="4">
        <v>0</v>
      </c>
      <c r="F109" s="3">
        <v>90</v>
      </c>
      <c r="G109" s="11">
        <v>15.753599999999999</v>
      </c>
    </row>
    <row r="110" spans="1:7">
      <c r="A110" s="4" t="s">
        <v>364</v>
      </c>
      <c r="B110" s="3" t="s">
        <v>143</v>
      </c>
      <c r="C110" s="18">
        <v>4800</v>
      </c>
      <c r="D110" s="11">
        <v>27.3</v>
      </c>
      <c r="E110" s="4">
        <v>0</v>
      </c>
      <c r="F110" s="3">
        <v>90</v>
      </c>
      <c r="G110" s="11">
        <v>15.261299999999999</v>
      </c>
    </row>
    <row r="111" spans="1:7">
      <c r="A111" s="4" t="s">
        <v>364</v>
      </c>
      <c r="B111" s="3" t="s">
        <v>146</v>
      </c>
      <c r="C111" s="18">
        <v>4800</v>
      </c>
      <c r="D111" s="11">
        <v>27.3</v>
      </c>
      <c r="E111" s="4">
        <v>0</v>
      </c>
      <c r="F111" s="3">
        <v>90</v>
      </c>
      <c r="G111" s="11">
        <v>16.245899999999999</v>
      </c>
    </row>
    <row r="112" spans="1:7">
      <c r="A112" s="4" t="s">
        <v>364</v>
      </c>
      <c r="B112" s="3" t="s">
        <v>147</v>
      </c>
      <c r="C112" s="18">
        <v>4800</v>
      </c>
      <c r="D112" s="11">
        <v>27.3</v>
      </c>
      <c r="E112" s="4">
        <v>0</v>
      </c>
      <c r="F112" s="3">
        <v>90</v>
      </c>
      <c r="G112" s="11">
        <v>16.738199999999999</v>
      </c>
    </row>
    <row r="113" spans="1:7">
      <c r="A113" s="4" t="s">
        <v>364</v>
      </c>
      <c r="B113" s="3" t="s">
        <v>148</v>
      </c>
      <c r="C113" s="18">
        <v>4800</v>
      </c>
      <c r="D113" s="11">
        <v>27.3</v>
      </c>
      <c r="E113" s="4">
        <v>0</v>
      </c>
      <c r="F113" s="3">
        <v>90</v>
      </c>
      <c r="G113" s="11">
        <v>16.245899999999999</v>
      </c>
    </row>
    <row r="114" spans="1:7">
      <c r="A114" s="4" t="s">
        <v>364</v>
      </c>
      <c r="B114" s="3" t="s">
        <v>149</v>
      </c>
      <c r="C114" s="18">
        <v>4800</v>
      </c>
      <c r="D114" s="11">
        <v>27.3</v>
      </c>
      <c r="E114" s="4">
        <v>0</v>
      </c>
      <c r="F114" s="3">
        <v>90</v>
      </c>
      <c r="G114" s="11">
        <v>16.245899999999999</v>
      </c>
    </row>
    <row r="115" spans="1:7">
      <c r="A115" s="4" t="s">
        <v>364</v>
      </c>
      <c r="B115" s="3" t="s">
        <v>150</v>
      </c>
      <c r="C115" s="18">
        <v>4800</v>
      </c>
      <c r="D115" s="11">
        <v>27.3</v>
      </c>
      <c r="E115" s="4">
        <v>0</v>
      </c>
      <c r="F115" s="3">
        <v>90</v>
      </c>
      <c r="G115" s="11">
        <v>17.230499999999999</v>
      </c>
    </row>
    <row r="116" spans="1:7">
      <c r="A116" s="4" t="s">
        <v>364</v>
      </c>
      <c r="B116" s="3" t="s">
        <v>151</v>
      </c>
      <c r="C116" s="18">
        <v>4800</v>
      </c>
      <c r="D116" s="11">
        <v>27.3</v>
      </c>
      <c r="E116" s="4">
        <v>0</v>
      </c>
      <c r="F116" s="3">
        <v>90</v>
      </c>
      <c r="G116" s="11">
        <v>18.7074</v>
      </c>
    </row>
    <row r="117" spans="1:7">
      <c r="A117" s="4" t="s">
        <v>364</v>
      </c>
      <c r="B117" s="3" t="s">
        <v>152</v>
      </c>
      <c r="C117" s="18">
        <v>4800</v>
      </c>
      <c r="D117" s="11">
        <v>27.3</v>
      </c>
      <c r="E117" s="4">
        <v>0</v>
      </c>
      <c r="F117" s="3">
        <v>90</v>
      </c>
      <c r="G117" s="11">
        <v>14.276699999999998</v>
      </c>
    </row>
    <row r="118" spans="1:7">
      <c r="A118" s="4" t="s">
        <v>364</v>
      </c>
      <c r="B118" s="3" t="s">
        <v>153</v>
      </c>
      <c r="C118" s="18">
        <v>4800</v>
      </c>
      <c r="D118" s="11">
        <v>27.3</v>
      </c>
      <c r="E118" s="4">
        <v>0</v>
      </c>
      <c r="F118" s="3">
        <v>90</v>
      </c>
      <c r="G118" s="11">
        <v>14.276699999999998</v>
      </c>
    </row>
    <row r="119" spans="1:7">
      <c r="A119" s="4" t="s">
        <v>364</v>
      </c>
      <c r="B119" s="3" t="s">
        <v>154</v>
      </c>
      <c r="C119" s="18">
        <v>4800</v>
      </c>
      <c r="D119" s="11">
        <v>27.3</v>
      </c>
      <c r="E119" s="4">
        <v>0</v>
      </c>
      <c r="F119" s="3">
        <v>90</v>
      </c>
      <c r="G119" s="11">
        <v>16.245899999999999</v>
      </c>
    </row>
    <row r="120" spans="1:7">
      <c r="A120" s="4" t="s">
        <v>364</v>
      </c>
      <c r="B120" s="3" t="s">
        <v>155</v>
      </c>
      <c r="C120" s="18">
        <v>4800</v>
      </c>
      <c r="D120" s="11">
        <v>27.3</v>
      </c>
      <c r="E120" s="4">
        <v>0</v>
      </c>
      <c r="F120" s="3">
        <v>90</v>
      </c>
      <c r="G120" s="11">
        <v>19.1997</v>
      </c>
    </row>
    <row r="121" spans="1:7">
      <c r="A121" s="4" t="s">
        <v>364</v>
      </c>
      <c r="B121" s="3" t="s">
        <v>156</v>
      </c>
      <c r="C121" s="18">
        <v>4800</v>
      </c>
      <c r="D121" s="11">
        <v>27.3</v>
      </c>
      <c r="E121" s="4">
        <v>0</v>
      </c>
      <c r="F121" s="3">
        <v>90</v>
      </c>
      <c r="G121" s="11">
        <v>22.153499999999998</v>
      </c>
    </row>
    <row r="122" spans="1:7">
      <c r="A122" s="4" t="s">
        <v>364</v>
      </c>
      <c r="B122" s="3" t="s">
        <v>157</v>
      </c>
      <c r="C122" s="18">
        <v>4800</v>
      </c>
      <c r="D122" s="11">
        <v>27.3</v>
      </c>
      <c r="E122" s="4">
        <v>0</v>
      </c>
      <c r="F122" s="3">
        <v>90</v>
      </c>
      <c r="G122" s="11">
        <v>18.7074</v>
      </c>
    </row>
    <row r="123" spans="1:7">
      <c r="A123" s="4" t="s">
        <v>364</v>
      </c>
      <c r="B123" s="3" t="s">
        <v>158</v>
      </c>
      <c r="C123" s="18">
        <v>4800</v>
      </c>
      <c r="D123" s="11">
        <v>27.3</v>
      </c>
      <c r="E123" s="4">
        <v>0</v>
      </c>
      <c r="F123" s="3">
        <v>90</v>
      </c>
      <c r="G123" s="11">
        <v>22.153499999999998</v>
      </c>
    </row>
    <row r="124" spans="1:7">
      <c r="A124" s="4" t="s">
        <v>364</v>
      </c>
      <c r="B124" s="3" t="s">
        <v>159</v>
      </c>
      <c r="C124" s="18">
        <v>4800</v>
      </c>
      <c r="D124" s="11">
        <v>27.3</v>
      </c>
      <c r="E124" s="4">
        <v>0</v>
      </c>
      <c r="F124" s="3">
        <v>90</v>
      </c>
      <c r="G124" s="11">
        <v>14.276699999999998</v>
      </c>
    </row>
    <row r="125" spans="1:7">
      <c r="A125" s="4" t="s">
        <v>364</v>
      </c>
      <c r="B125" s="3" t="s">
        <v>160</v>
      </c>
      <c r="C125" s="18">
        <v>4800</v>
      </c>
      <c r="D125" s="11">
        <v>27.3</v>
      </c>
      <c r="E125" s="4">
        <v>0</v>
      </c>
      <c r="F125" s="3">
        <v>90</v>
      </c>
      <c r="G125" s="11">
        <v>15.753599999999999</v>
      </c>
    </row>
    <row r="126" spans="1:7">
      <c r="A126" s="4" t="s">
        <v>364</v>
      </c>
      <c r="B126" s="3" t="s">
        <v>161</v>
      </c>
      <c r="C126" s="18">
        <v>4800</v>
      </c>
      <c r="D126" s="11">
        <v>27.3</v>
      </c>
      <c r="E126" s="4">
        <v>0</v>
      </c>
      <c r="F126" s="3">
        <v>90</v>
      </c>
      <c r="G126" s="11">
        <v>19.692</v>
      </c>
    </row>
    <row r="127" spans="1:7">
      <c r="A127" s="4" t="s">
        <v>364</v>
      </c>
      <c r="B127" s="3" t="s">
        <v>162</v>
      </c>
      <c r="C127" s="18">
        <v>4800</v>
      </c>
      <c r="D127" s="11">
        <v>27.3</v>
      </c>
      <c r="E127" s="4">
        <v>0</v>
      </c>
      <c r="F127" s="3">
        <v>90</v>
      </c>
      <c r="G127" s="11">
        <v>16.738199999999999</v>
      </c>
    </row>
    <row r="128" spans="1:7">
      <c r="A128" s="4" t="s">
        <v>364</v>
      </c>
      <c r="B128" s="3" t="s">
        <v>163</v>
      </c>
      <c r="C128" s="18">
        <v>4800</v>
      </c>
      <c r="D128" s="11">
        <v>27.3</v>
      </c>
      <c r="E128" s="4">
        <v>0</v>
      </c>
      <c r="F128" s="3">
        <v>90</v>
      </c>
      <c r="G128" s="11">
        <v>20.676599999999997</v>
      </c>
    </row>
    <row r="129" spans="1:7">
      <c r="A129" s="4" t="s">
        <v>364</v>
      </c>
      <c r="B129" s="3" t="s">
        <v>164</v>
      </c>
      <c r="C129" s="18">
        <v>4800</v>
      </c>
      <c r="D129" s="11">
        <v>27.3</v>
      </c>
      <c r="E129" s="4">
        <v>0</v>
      </c>
      <c r="F129" s="3">
        <v>90</v>
      </c>
      <c r="G129" s="11">
        <v>17.722799999999999</v>
      </c>
    </row>
    <row r="130" spans="1:7">
      <c r="A130" s="4" t="s">
        <v>364</v>
      </c>
      <c r="B130" s="3" t="s">
        <v>165</v>
      </c>
      <c r="C130" s="18">
        <v>4800</v>
      </c>
      <c r="D130" s="11">
        <v>27.3</v>
      </c>
      <c r="E130" s="4">
        <v>0</v>
      </c>
      <c r="F130" s="3">
        <v>90</v>
      </c>
      <c r="G130" s="11">
        <v>21.661199999999997</v>
      </c>
    </row>
    <row r="131" spans="1:7">
      <c r="A131" s="4" t="s">
        <v>364</v>
      </c>
      <c r="B131" s="3" t="s">
        <v>122</v>
      </c>
      <c r="C131" s="18">
        <v>4800</v>
      </c>
      <c r="D131" s="11">
        <v>27.3</v>
      </c>
      <c r="E131" s="4">
        <v>0</v>
      </c>
      <c r="F131" s="3">
        <v>120</v>
      </c>
      <c r="G131" s="11">
        <v>12.307499999999999</v>
      </c>
    </row>
    <row r="132" spans="1:7">
      <c r="A132" s="4" t="s">
        <v>364</v>
      </c>
      <c r="B132" s="3" t="s">
        <v>122</v>
      </c>
      <c r="C132" s="18">
        <v>4800</v>
      </c>
      <c r="D132" s="11">
        <v>27.3</v>
      </c>
      <c r="E132" s="4">
        <v>0</v>
      </c>
      <c r="F132" s="3">
        <v>120</v>
      </c>
      <c r="G132" s="11">
        <v>11.815199999999999</v>
      </c>
    </row>
    <row r="133" spans="1:7">
      <c r="A133" s="4" t="s">
        <v>364</v>
      </c>
      <c r="B133" s="3" t="s">
        <v>123</v>
      </c>
      <c r="C133" s="18">
        <v>4800</v>
      </c>
      <c r="D133" s="11">
        <v>27.3</v>
      </c>
      <c r="E133" s="4">
        <v>0</v>
      </c>
      <c r="F133" s="3">
        <v>120</v>
      </c>
      <c r="G133" s="11">
        <v>14.276699999999998</v>
      </c>
    </row>
    <row r="134" spans="1:7">
      <c r="A134" s="4" t="s">
        <v>364</v>
      </c>
      <c r="B134" s="3" t="s">
        <v>124</v>
      </c>
      <c r="C134" s="18">
        <v>4800</v>
      </c>
      <c r="D134" s="11">
        <v>27.3</v>
      </c>
      <c r="E134" s="4">
        <v>0</v>
      </c>
      <c r="F134" s="3">
        <v>120</v>
      </c>
      <c r="G134" s="11">
        <v>17.722799999999999</v>
      </c>
    </row>
    <row r="135" spans="1:7">
      <c r="A135" s="4" t="s">
        <v>364</v>
      </c>
      <c r="B135" s="3" t="s">
        <v>125</v>
      </c>
      <c r="C135" s="18">
        <v>4800</v>
      </c>
      <c r="D135" s="11">
        <v>27.3</v>
      </c>
      <c r="E135" s="4">
        <v>0</v>
      </c>
      <c r="F135" s="3">
        <v>120</v>
      </c>
      <c r="G135" s="11">
        <v>24.122699999999998</v>
      </c>
    </row>
    <row r="136" spans="1:7">
      <c r="A136" s="4" t="s">
        <v>364</v>
      </c>
      <c r="B136" s="3" t="s">
        <v>126</v>
      </c>
      <c r="C136" s="18">
        <v>4800</v>
      </c>
      <c r="D136" s="11">
        <v>27.3</v>
      </c>
      <c r="E136" s="4">
        <v>0</v>
      </c>
      <c r="F136" s="3">
        <v>120</v>
      </c>
      <c r="G136" s="11">
        <v>11.815199999999999</v>
      </c>
    </row>
    <row r="137" spans="1:7">
      <c r="A137" s="4" t="s">
        <v>364</v>
      </c>
      <c r="B137" s="3" t="s">
        <v>127</v>
      </c>
      <c r="C137" s="18">
        <v>4800</v>
      </c>
      <c r="D137" s="11">
        <v>27.3</v>
      </c>
      <c r="E137" s="4">
        <v>0</v>
      </c>
      <c r="F137" s="3">
        <v>120</v>
      </c>
      <c r="G137" s="11">
        <v>15.753599999999999</v>
      </c>
    </row>
    <row r="138" spans="1:7">
      <c r="A138" s="4" t="s">
        <v>364</v>
      </c>
      <c r="B138" s="3" t="s">
        <v>128</v>
      </c>
      <c r="C138" s="18">
        <v>4800</v>
      </c>
      <c r="D138" s="11">
        <v>27.3</v>
      </c>
      <c r="E138" s="4">
        <v>0</v>
      </c>
      <c r="F138" s="3">
        <v>120</v>
      </c>
      <c r="G138" s="11">
        <v>15.753599999999999</v>
      </c>
    </row>
    <row r="139" spans="1:7">
      <c r="A139" s="4" t="s">
        <v>364</v>
      </c>
      <c r="B139" s="3" t="s">
        <v>166</v>
      </c>
      <c r="C139" s="18">
        <v>4800</v>
      </c>
      <c r="D139" s="11">
        <v>27.3</v>
      </c>
      <c r="E139" s="4">
        <v>0</v>
      </c>
      <c r="F139" s="3">
        <v>135</v>
      </c>
      <c r="G139" s="11">
        <v>16.245899999999999</v>
      </c>
    </row>
    <row r="140" spans="1:7">
      <c r="A140" s="4" t="s">
        <v>364</v>
      </c>
      <c r="B140" s="3" t="s">
        <v>167</v>
      </c>
      <c r="C140" s="18">
        <v>4800</v>
      </c>
      <c r="D140" s="11">
        <v>27.3</v>
      </c>
      <c r="E140" s="4">
        <v>0</v>
      </c>
      <c r="F140" s="3">
        <v>135</v>
      </c>
      <c r="G140" s="11">
        <v>18.2151</v>
      </c>
    </row>
    <row r="141" spans="1:7">
      <c r="A141" s="4" t="s">
        <v>364</v>
      </c>
      <c r="B141" s="3" t="s">
        <v>168</v>
      </c>
      <c r="C141" s="18">
        <v>4800</v>
      </c>
      <c r="D141" s="11">
        <v>27.3</v>
      </c>
      <c r="E141" s="4">
        <v>0</v>
      </c>
      <c r="F141" s="3">
        <v>135</v>
      </c>
      <c r="G141" s="11">
        <v>20.676599999999997</v>
      </c>
    </row>
    <row r="142" spans="1:7">
      <c r="A142" s="4" t="s">
        <v>364</v>
      </c>
      <c r="B142" s="3" t="s">
        <v>169</v>
      </c>
      <c r="C142" s="18">
        <v>4800</v>
      </c>
      <c r="D142" s="11">
        <v>27.3</v>
      </c>
      <c r="E142" s="4">
        <v>0</v>
      </c>
      <c r="F142" s="3">
        <v>135</v>
      </c>
      <c r="G142" s="11">
        <v>18.2151</v>
      </c>
    </row>
    <row r="143" spans="1:7">
      <c r="A143" s="4" t="s">
        <v>364</v>
      </c>
      <c r="B143" s="3" t="s">
        <v>170</v>
      </c>
      <c r="C143" s="18">
        <v>4800</v>
      </c>
      <c r="D143" s="11">
        <v>27.3</v>
      </c>
      <c r="E143" s="4">
        <v>0</v>
      </c>
      <c r="F143" s="3">
        <v>135</v>
      </c>
      <c r="G143" s="11">
        <v>21.661199999999997</v>
      </c>
    </row>
    <row r="144" spans="1:7">
      <c r="A144" s="4" t="s">
        <v>364</v>
      </c>
      <c r="B144" s="3" t="s">
        <v>171</v>
      </c>
      <c r="C144" s="18">
        <v>4800</v>
      </c>
      <c r="D144" s="11">
        <v>27.3</v>
      </c>
      <c r="E144" s="4">
        <v>0</v>
      </c>
      <c r="F144" s="3">
        <v>135</v>
      </c>
      <c r="G144" s="11">
        <v>19.1997</v>
      </c>
    </row>
    <row r="145" spans="1:7">
      <c r="A145" s="4" t="s">
        <v>364</v>
      </c>
      <c r="B145" s="3" t="s">
        <v>172</v>
      </c>
      <c r="C145" s="18">
        <v>4800</v>
      </c>
      <c r="D145" s="11">
        <v>27.3</v>
      </c>
      <c r="E145" s="4">
        <v>0</v>
      </c>
      <c r="F145" s="3">
        <v>135</v>
      </c>
      <c r="G145" s="11">
        <v>16.245899999999999</v>
      </c>
    </row>
    <row r="146" spans="1:7">
      <c r="A146" s="4" t="s">
        <v>364</v>
      </c>
      <c r="B146" s="3" t="s">
        <v>173</v>
      </c>
      <c r="C146" s="18">
        <v>4800</v>
      </c>
      <c r="D146" s="11">
        <v>27.3</v>
      </c>
      <c r="E146" s="4">
        <v>0</v>
      </c>
      <c r="F146" s="3">
        <v>135</v>
      </c>
      <c r="G146" s="11">
        <v>21.168899999999997</v>
      </c>
    </row>
    <row r="147" spans="1:7">
      <c r="A147" s="4" t="s">
        <v>363</v>
      </c>
      <c r="B147" s="3" t="s">
        <v>344</v>
      </c>
      <c r="C147" s="18">
        <v>4800</v>
      </c>
      <c r="D147" s="11">
        <v>27.3</v>
      </c>
      <c r="E147" s="4">
        <v>0</v>
      </c>
      <c r="F147" s="4">
        <v>90</v>
      </c>
      <c r="G147" s="11">
        <v>36</v>
      </c>
    </row>
    <row r="148" spans="1:7">
      <c r="A148" s="4" t="s">
        <v>363</v>
      </c>
      <c r="B148" s="3" t="s">
        <v>345</v>
      </c>
      <c r="C148" s="18">
        <v>4800</v>
      </c>
      <c r="D148" s="11">
        <v>27.3</v>
      </c>
      <c r="E148" s="4">
        <v>0</v>
      </c>
      <c r="F148" s="4">
        <v>90</v>
      </c>
      <c r="G148" s="11">
        <v>41</v>
      </c>
    </row>
    <row r="149" spans="1:7">
      <c r="A149" s="4" t="s">
        <v>363</v>
      </c>
      <c r="B149" s="3" t="s">
        <v>346</v>
      </c>
      <c r="C149" s="18">
        <v>4800</v>
      </c>
      <c r="D149" s="11">
        <v>27.3</v>
      </c>
      <c r="E149" s="4">
        <v>0</v>
      </c>
      <c r="F149" s="4">
        <v>90</v>
      </c>
      <c r="G149" s="11">
        <v>55</v>
      </c>
    </row>
    <row r="150" spans="1:7">
      <c r="A150" s="4" t="s">
        <v>363</v>
      </c>
      <c r="B150" s="3" t="s">
        <v>347</v>
      </c>
      <c r="C150" s="18">
        <v>4800</v>
      </c>
      <c r="D150" s="11">
        <v>27.3</v>
      </c>
      <c r="E150" s="4">
        <v>0</v>
      </c>
      <c r="F150" s="4">
        <v>90</v>
      </c>
      <c r="G150" s="11">
        <v>29</v>
      </c>
    </row>
    <row r="151" spans="1:7">
      <c r="A151" s="4" t="s">
        <v>363</v>
      </c>
      <c r="B151" s="3" t="s">
        <v>348</v>
      </c>
      <c r="C151" s="18">
        <v>4800</v>
      </c>
      <c r="D151" s="11">
        <v>27.3</v>
      </c>
      <c r="E151" s="4">
        <v>0</v>
      </c>
      <c r="F151" s="4">
        <v>90</v>
      </c>
      <c r="G151" s="11">
        <v>43</v>
      </c>
    </row>
    <row r="152" spans="1:7">
      <c r="A152" s="4" t="s">
        <v>363</v>
      </c>
      <c r="B152" s="3" t="s">
        <v>349</v>
      </c>
      <c r="C152" s="18">
        <v>4800</v>
      </c>
      <c r="D152" s="11">
        <v>27.3</v>
      </c>
      <c r="E152" s="4">
        <v>0</v>
      </c>
      <c r="F152" s="4">
        <v>90</v>
      </c>
      <c r="G152" s="11">
        <v>35</v>
      </c>
    </row>
    <row r="153" spans="1:7">
      <c r="A153" s="4" t="s">
        <v>363</v>
      </c>
      <c r="B153" s="3" t="s">
        <v>350</v>
      </c>
      <c r="C153" s="18">
        <v>4800</v>
      </c>
      <c r="D153" s="11">
        <v>27.3</v>
      </c>
      <c r="E153" s="4">
        <v>0</v>
      </c>
      <c r="F153" s="4">
        <v>90</v>
      </c>
      <c r="G153" s="11">
        <v>36</v>
      </c>
    </row>
    <row r="154" spans="1:7">
      <c r="A154" s="4" t="s">
        <v>363</v>
      </c>
      <c r="B154" s="3" t="s">
        <v>351</v>
      </c>
      <c r="C154" s="18">
        <v>4800</v>
      </c>
      <c r="D154" s="11">
        <v>27.3</v>
      </c>
      <c r="E154" s="4">
        <v>0</v>
      </c>
      <c r="F154" s="4">
        <v>90</v>
      </c>
      <c r="G154" s="11">
        <v>35</v>
      </c>
    </row>
    <row r="155" spans="1:7">
      <c r="A155" s="4" t="s">
        <v>363</v>
      </c>
      <c r="B155" s="3" t="s">
        <v>356</v>
      </c>
      <c r="C155" s="18">
        <v>4800</v>
      </c>
      <c r="D155" s="11">
        <v>27.3</v>
      </c>
      <c r="E155" s="4">
        <v>0</v>
      </c>
      <c r="F155" s="4">
        <v>90</v>
      </c>
      <c r="G155" s="11">
        <v>36</v>
      </c>
    </row>
    <row r="156" spans="1:7">
      <c r="A156" s="4" t="s">
        <v>363</v>
      </c>
      <c r="B156" s="3" t="s">
        <v>357</v>
      </c>
      <c r="C156" s="18">
        <v>4800</v>
      </c>
      <c r="D156" s="11">
        <v>27.3</v>
      </c>
      <c r="E156" s="4">
        <v>0</v>
      </c>
      <c r="F156" s="4">
        <v>90</v>
      </c>
      <c r="G156" s="11">
        <v>42</v>
      </c>
    </row>
    <row r="157" spans="1:7">
      <c r="A157" s="4" t="s">
        <v>363</v>
      </c>
      <c r="B157" s="3" t="s">
        <v>358</v>
      </c>
      <c r="C157" s="18">
        <v>4800</v>
      </c>
      <c r="D157" s="11">
        <v>27.3</v>
      </c>
      <c r="E157" s="4">
        <v>0</v>
      </c>
      <c r="F157" s="4">
        <v>90</v>
      </c>
      <c r="G157" s="11">
        <v>21</v>
      </c>
    </row>
    <row r="158" spans="1:7">
      <c r="A158" s="4" t="s">
        <v>363</v>
      </c>
      <c r="B158" s="3" t="s">
        <v>359</v>
      </c>
      <c r="C158" s="18">
        <v>4800</v>
      </c>
      <c r="D158" s="11">
        <v>27.3</v>
      </c>
      <c r="E158" s="4">
        <v>0</v>
      </c>
      <c r="F158" s="4">
        <v>90</v>
      </c>
      <c r="G158" s="11">
        <v>21</v>
      </c>
    </row>
    <row r="159" spans="1:7">
      <c r="A159" s="4" t="s">
        <v>363</v>
      </c>
      <c r="B159" s="3" t="s">
        <v>360</v>
      </c>
      <c r="C159" s="18">
        <v>4800</v>
      </c>
      <c r="D159" s="11">
        <v>27.3</v>
      </c>
      <c r="E159" s="4">
        <v>0</v>
      </c>
      <c r="F159" s="4">
        <v>90</v>
      </c>
      <c r="G159" s="11">
        <v>32</v>
      </c>
    </row>
    <row r="160" spans="1:7">
      <c r="A160" s="4" t="s">
        <v>363</v>
      </c>
      <c r="B160" s="3" t="s">
        <v>361</v>
      </c>
      <c r="C160" s="18">
        <v>4800</v>
      </c>
      <c r="D160" s="11">
        <v>27.3</v>
      </c>
      <c r="E160" s="4">
        <v>0</v>
      </c>
      <c r="F160" s="4">
        <v>90</v>
      </c>
      <c r="G160" s="11">
        <v>35</v>
      </c>
    </row>
    <row r="161" spans="1:7">
      <c r="A161" s="4" t="s">
        <v>363</v>
      </c>
      <c r="B161" s="3" t="s">
        <v>362</v>
      </c>
      <c r="C161" s="18">
        <v>4800</v>
      </c>
      <c r="D161" s="11">
        <v>27.3</v>
      </c>
      <c r="E161" s="4">
        <v>0</v>
      </c>
      <c r="F161" s="4">
        <v>90</v>
      </c>
      <c r="G161" s="11">
        <v>43</v>
      </c>
    </row>
    <row r="162" spans="1:7">
      <c r="A162" s="4" t="s">
        <v>363</v>
      </c>
      <c r="B162" s="3" t="s">
        <v>352</v>
      </c>
      <c r="C162" s="18">
        <v>4800</v>
      </c>
      <c r="D162" s="11">
        <v>27.3</v>
      </c>
      <c r="E162" s="4">
        <v>0</v>
      </c>
      <c r="F162" s="4">
        <v>120</v>
      </c>
      <c r="G162" s="11">
        <v>30</v>
      </c>
    </row>
    <row r="163" spans="1:7">
      <c r="A163" s="4" t="s">
        <v>363</v>
      </c>
      <c r="B163" s="3" t="s">
        <v>353</v>
      </c>
      <c r="C163" s="18">
        <v>4800</v>
      </c>
      <c r="D163" s="11">
        <v>27.3</v>
      </c>
      <c r="E163" s="4">
        <v>0</v>
      </c>
      <c r="F163" s="4">
        <v>120</v>
      </c>
      <c r="G163" s="11">
        <v>39</v>
      </c>
    </row>
    <row r="164" spans="1:7">
      <c r="A164" s="4" t="s">
        <v>363</v>
      </c>
      <c r="B164" s="3" t="s">
        <v>354</v>
      </c>
      <c r="C164" s="18">
        <v>4800</v>
      </c>
      <c r="D164" s="11">
        <v>27.3</v>
      </c>
      <c r="E164" s="4">
        <v>0</v>
      </c>
      <c r="F164" s="4">
        <v>120</v>
      </c>
      <c r="G164" s="11">
        <v>30</v>
      </c>
    </row>
    <row r="165" spans="1:7">
      <c r="A165" s="4" t="s">
        <v>363</v>
      </c>
      <c r="B165" s="3" t="s">
        <v>355</v>
      </c>
      <c r="C165" s="18">
        <v>4800</v>
      </c>
      <c r="D165" s="11">
        <v>27.3</v>
      </c>
      <c r="E165" s="4">
        <v>0</v>
      </c>
      <c r="F165" s="4">
        <v>135</v>
      </c>
      <c r="G165" s="11">
        <v>40</v>
      </c>
    </row>
    <row r="166" spans="1:7">
      <c r="A166" s="4" t="s">
        <v>374</v>
      </c>
      <c r="B166" s="3" t="s">
        <v>379</v>
      </c>
      <c r="C166" s="18">
        <v>4800</v>
      </c>
      <c r="D166" s="11">
        <v>27.3</v>
      </c>
      <c r="E166" s="3">
        <v>30</v>
      </c>
      <c r="F166" s="4">
        <v>90</v>
      </c>
      <c r="G166" s="11">
        <v>54.5</v>
      </c>
    </row>
    <row r="167" spans="1:7">
      <c r="A167" s="4" t="s">
        <v>463</v>
      </c>
      <c r="B167" s="5" t="s">
        <v>464</v>
      </c>
      <c r="C167" s="19">
        <v>2100</v>
      </c>
      <c r="D167" s="5">
        <v>28</v>
      </c>
      <c r="E167" s="24">
        <v>13</v>
      </c>
      <c r="F167" s="4">
        <v>90</v>
      </c>
      <c r="G167" s="24">
        <v>40.114199999999997</v>
      </c>
    </row>
    <row r="168" spans="1:7">
      <c r="A168" s="4" t="s">
        <v>463</v>
      </c>
      <c r="B168" s="25" t="s">
        <v>465</v>
      </c>
      <c r="C168" s="19">
        <v>2100</v>
      </c>
      <c r="D168" s="25">
        <v>28</v>
      </c>
      <c r="E168" s="26">
        <v>13</v>
      </c>
      <c r="F168" s="4">
        <v>90</v>
      </c>
      <c r="G168" s="26">
        <v>50.549639999999997</v>
      </c>
    </row>
    <row r="169" spans="1:7">
      <c r="A169" s="4" t="s">
        <v>463</v>
      </c>
      <c r="B169" s="27" t="s">
        <v>466</v>
      </c>
      <c r="C169" s="19">
        <v>2100</v>
      </c>
      <c r="D169" s="27">
        <v>28</v>
      </c>
      <c r="E169" s="28">
        <v>15</v>
      </c>
      <c r="F169" s="4">
        <v>90</v>
      </c>
      <c r="G169" s="29">
        <v>40.736499999999999</v>
      </c>
    </row>
    <row r="170" spans="1:7">
      <c r="A170" s="4" t="s">
        <v>463</v>
      </c>
      <c r="B170" s="27" t="s">
        <v>467</v>
      </c>
      <c r="C170" s="19">
        <v>2100</v>
      </c>
      <c r="D170" s="30">
        <v>28</v>
      </c>
      <c r="E170" s="28">
        <v>12</v>
      </c>
      <c r="F170" s="4">
        <v>90</v>
      </c>
      <c r="G170" s="29">
        <v>43.895850000000003</v>
      </c>
    </row>
    <row r="171" spans="1:7">
      <c r="A171" s="4" t="s">
        <v>463</v>
      </c>
      <c r="B171" s="31" t="s">
        <v>468</v>
      </c>
      <c r="C171" s="19">
        <v>2100</v>
      </c>
      <c r="D171" s="30">
        <v>28</v>
      </c>
      <c r="E171" s="28">
        <v>15</v>
      </c>
      <c r="F171" s="4">
        <v>90</v>
      </c>
      <c r="G171" s="29">
        <v>45.571260000000002</v>
      </c>
    </row>
    <row r="172" spans="1:7">
      <c r="A172" s="4" t="s">
        <v>463</v>
      </c>
      <c r="B172" s="5" t="s">
        <v>469</v>
      </c>
      <c r="C172" s="19">
        <v>2100</v>
      </c>
      <c r="D172" s="5">
        <v>28</v>
      </c>
      <c r="E172" s="24">
        <v>27</v>
      </c>
      <c r="F172" s="4">
        <v>90</v>
      </c>
      <c r="G172" s="24">
        <v>37.960099999999997</v>
      </c>
    </row>
    <row r="173" spans="1:7">
      <c r="A173" s="4" t="s">
        <v>463</v>
      </c>
      <c r="B173" s="25" t="s">
        <v>470</v>
      </c>
      <c r="C173" s="19">
        <v>2100</v>
      </c>
      <c r="D173" s="25">
        <v>28</v>
      </c>
      <c r="E173" s="26">
        <v>27</v>
      </c>
      <c r="F173" s="4">
        <v>90</v>
      </c>
      <c r="G173" s="26">
        <v>44.566000000000003</v>
      </c>
    </row>
    <row r="174" spans="1:7">
      <c r="A174" s="4" t="s">
        <v>463</v>
      </c>
      <c r="B174" s="25" t="s">
        <v>471</v>
      </c>
      <c r="C174" s="19">
        <v>2100</v>
      </c>
      <c r="D174" s="25">
        <v>28</v>
      </c>
      <c r="E174" s="26">
        <v>31.5</v>
      </c>
      <c r="F174" s="4">
        <v>90</v>
      </c>
      <c r="G174" s="26">
        <v>40.353999999999999</v>
      </c>
    </row>
    <row r="175" spans="1:7">
      <c r="A175" s="4" t="s">
        <v>463</v>
      </c>
      <c r="B175" s="27" t="s">
        <v>472</v>
      </c>
      <c r="C175" s="19">
        <v>2100</v>
      </c>
      <c r="D175" s="27">
        <v>28</v>
      </c>
      <c r="E175" s="28">
        <v>28</v>
      </c>
      <c r="F175" s="4">
        <v>90</v>
      </c>
      <c r="G175" s="29">
        <v>39.539769999999997</v>
      </c>
    </row>
    <row r="176" spans="1:7">
      <c r="A176" s="4" t="s">
        <v>463</v>
      </c>
      <c r="B176" s="31" t="s">
        <v>473</v>
      </c>
      <c r="C176" s="19">
        <v>2100</v>
      </c>
      <c r="D176" s="27">
        <v>28</v>
      </c>
      <c r="E176" s="28">
        <v>30</v>
      </c>
      <c r="F176" s="4">
        <v>90</v>
      </c>
      <c r="G176" s="29">
        <v>46.097819999999999</v>
      </c>
    </row>
    <row r="177" spans="1:7">
      <c r="A177" s="4" t="s">
        <v>463</v>
      </c>
      <c r="B177" s="25" t="s">
        <v>474</v>
      </c>
      <c r="C177" s="19">
        <v>2100</v>
      </c>
      <c r="D177" s="25">
        <v>28</v>
      </c>
      <c r="E177" s="26">
        <v>48</v>
      </c>
      <c r="F177" s="4">
        <v>90</v>
      </c>
      <c r="G177" s="26">
        <v>43.704000000000001</v>
      </c>
    </row>
    <row r="178" spans="1:7">
      <c r="A178" s="4" t="s">
        <v>463</v>
      </c>
      <c r="B178" s="25" t="s">
        <v>475</v>
      </c>
      <c r="C178" s="19">
        <v>2100</v>
      </c>
      <c r="D178" s="25">
        <v>28</v>
      </c>
      <c r="E178" s="26">
        <v>47.5</v>
      </c>
      <c r="F178" s="4">
        <v>90</v>
      </c>
      <c r="G178" s="26">
        <v>39.588000000000001</v>
      </c>
    </row>
    <row r="179" spans="1:7">
      <c r="A179" s="4" t="s">
        <v>463</v>
      </c>
      <c r="B179" s="25" t="s">
        <v>476</v>
      </c>
      <c r="C179" s="19">
        <v>2100</v>
      </c>
      <c r="D179" s="25">
        <v>28</v>
      </c>
      <c r="E179" s="26">
        <v>47</v>
      </c>
      <c r="F179" s="4">
        <v>90</v>
      </c>
      <c r="G179" s="26">
        <v>38.343049999999998</v>
      </c>
    </row>
    <row r="180" spans="1:7">
      <c r="A180" s="4" t="s">
        <v>463</v>
      </c>
      <c r="B180" s="5" t="s">
        <v>477</v>
      </c>
      <c r="C180" s="19">
        <v>2100</v>
      </c>
      <c r="D180" s="5">
        <v>56</v>
      </c>
      <c r="E180" s="24">
        <v>13</v>
      </c>
      <c r="F180" s="4">
        <v>90</v>
      </c>
      <c r="G180" s="24">
        <v>69.122799999999998</v>
      </c>
    </row>
    <row r="181" spans="1:7">
      <c r="A181" s="4" t="s">
        <v>463</v>
      </c>
      <c r="B181" s="25" t="s">
        <v>478</v>
      </c>
      <c r="C181" s="19">
        <v>2100</v>
      </c>
      <c r="D181" s="5">
        <v>56</v>
      </c>
      <c r="E181" s="26">
        <v>13</v>
      </c>
      <c r="F181" s="4">
        <v>90</v>
      </c>
      <c r="G181" s="26">
        <v>74.900000000000006</v>
      </c>
    </row>
    <row r="182" spans="1:7">
      <c r="A182" s="4" t="s">
        <v>463</v>
      </c>
      <c r="B182" s="5" t="s">
        <v>479</v>
      </c>
      <c r="C182" s="19">
        <v>2100</v>
      </c>
      <c r="D182" s="5">
        <v>56</v>
      </c>
      <c r="E182" s="24">
        <v>11</v>
      </c>
      <c r="F182" s="4">
        <v>90</v>
      </c>
      <c r="G182" s="26">
        <v>65.72</v>
      </c>
    </row>
    <row r="183" spans="1:7">
      <c r="A183" s="4" t="s">
        <v>463</v>
      </c>
      <c r="B183" s="27" t="s">
        <v>480</v>
      </c>
      <c r="C183" s="19">
        <v>2100</v>
      </c>
      <c r="D183" s="5">
        <v>56</v>
      </c>
      <c r="E183" s="28">
        <v>9</v>
      </c>
      <c r="F183" s="4">
        <v>90</v>
      </c>
      <c r="G183" s="29">
        <v>72.186400000000006</v>
      </c>
    </row>
    <row r="184" spans="1:7">
      <c r="A184" s="4" t="s">
        <v>463</v>
      </c>
      <c r="B184" s="5" t="s">
        <v>481</v>
      </c>
      <c r="C184" s="19">
        <v>2100</v>
      </c>
      <c r="D184" s="5">
        <v>56</v>
      </c>
      <c r="E184" s="24">
        <v>22</v>
      </c>
      <c r="F184" s="4">
        <v>90</v>
      </c>
      <c r="G184" s="24">
        <v>77.3</v>
      </c>
    </row>
    <row r="185" spans="1:7">
      <c r="A185" s="4" t="s">
        <v>463</v>
      </c>
      <c r="B185" s="5" t="s">
        <v>482</v>
      </c>
      <c r="C185" s="19">
        <v>2100</v>
      </c>
      <c r="D185" s="5">
        <v>56</v>
      </c>
      <c r="E185" s="24">
        <v>23</v>
      </c>
      <c r="F185" s="4">
        <v>90</v>
      </c>
      <c r="G185" s="24">
        <v>70.7</v>
      </c>
    </row>
    <row r="186" spans="1:7">
      <c r="A186" s="4" t="s">
        <v>463</v>
      </c>
      <c r="B186" s="25" t="s">
        <v>483</v>
      </c>
      <c r="C186" s="19">
        <v>2100</v>
      </c>
      <c r="D186" s="5">
        <v>56</v>
      </c>
      <c r="E186" s="26">
        <v>23</v>
      </c>
      <c r="F186" s="4">
        <v>90</v>
      </c>
      <c r="G186" s="26">
        <v>77.069100000000006</v>
      </c>
    </row>
    <row r="187" spans="1:7">
      <c r="A187" s="4" t="s">
        <v>463</v>
      </c>
      <c r="B187" s="25" t="s">
        <v>484</v>
      </c>
      <c r="C187" s="19">
        <v>2100</v>
      </c>
      <c r="D187" s="5">
        <v>56</v>
      </c>
      <c r="E187" s="26">
        <v>21</v>
      </c>
      <c r="F187" s="4">
        <v>90</v>
      </c>
      <c r="G187" s="26">
        <v>74.34</v>
      </c>
    </row>
    <row r="188" spans="1:7">
      <c r="A188" s="4" t="s">
        <v>463</v>
      </c>
      <c r="B188" s="5" t="s">
        <v>485</v>
      </c>
      <c r="C188" s="19">
        <v>2100</v>
      </c>
      <c r="D188" s="5">
        <v>56</v>
      </c>
      <c r="E188" s="24">
        <v>35</v>
      </c>
      <c r="F188" s="4">
        <v>90</v>
      </c>
      <c r="G188" s="24">
        <v>80.659199999999998</v>
      </c>
    </row>
    <row r="189" spans="1:7">
      <c r="A189" s="4" t="s">
        <v>463</v>
      </c>
      <c r="B189" s="5" t="s">
        <v>486</v>
      </c>
      <c r="C189" s="19">
        <v>2100</v>
      </c>
      <c r="D189" s="5">
        <v>56</v>
      </c>
      <c r="E189" s="24">
        <v>40</v>
      </c>
      <c r="F189" s="4">
        <v>90</v>
      </c>
      <c r="G189" s="24">
        <v>62.181800000000003</v>
      </c>
    </row>
    <row r="190" spans="1:7">
      <c r="A190" s="4" t="s">
        <v>463</v>
      </c>
      <c r="B190" s="25" t="s">
        <v>487</v>
      </c>
      <c r="C190" s="19">
        <v>2100</v>
      </c>
      <c r="D190" s="5">
        <v>56</v>
      </c>
      <c r="E190" s="26">
        <v>52</v>
      </c>
      <c r="F190" s="4">
        <v>90</v>
      </c>
      <c r="G190" s="26">
        <v>66.585700000000003</v>
      </c>
    </row>
    <row r="191" spans="1:7">
      <c r="A191" s="4" t="s">
        <v>463</v>
      </c>
      <c r="B191" s="5" t="s">
        <v>488</v>
      </c>
      <c r="C191" s="19">
        <v>2100</v>
      </c>
      <c r="D191" s="5">
        <v>84</v>
      </c>
      <c r="E191" s="32">
        <v>16</v>
      </c>
      <c r="F191" s="4">
        <v>90</v>
      </c>
      <c r="G191" s="24">
        <v>120.4973</v>
      </c>
    </row>
    <row r="192" spans="1:7">
      <c r="A192" s="4" t="s">
        <v>463</v>
      </c>
      <c r="B192" s="5" t="s">
        <v>489</v>
      </c>
      <c r="C192" s="19">
        <v>2100</v>
      </c>
      <c r="D192" s="5">
        <v>84</v>
      </c>
      <c r="E192" s="32">
        <v>14</v>
      </c>
      <c r="F192" s="4">
        <v>90</v>
      </c>
      <c r="G192" s="24">
        <v>120.11450000000001</v>
      </c>
    </row>
    <row r="193" spans="1:7">
      <c r="A193" s="4" t="s">
        <v>463</v>
      </c>
      <c r="B193" s="33" t="s">
        <v>490</v>
      </c>
      <c r="C193" s="19">
        <v>2100</v>
      </c>
      <c r="D193" s="5">
        <v>84</v>
      </c>
      <c r="E193" s="32">
        <v>12</v>
      </c>
      <c r="F193" s="4">
        <v>90</v>
      </c>
      <c r="G193" s="24">
        <v>96.96</v>
      </c>
    </row>
    <row r="194" spans="1:7">
      <c r="A194" s="4" t="s">
        <v>463</v>
      </c>
      <c r="B194" s="33" t="s">
        <v>491</v>
      </c>
      <c r="C194" s="19">
        <v>2100</v>
      </c>
      <c r="D194" s="5">
        <v>84</v>
      </c>
      <c r="E194" s="32">
        <v>12</v>
      </c>
      <c r="F194" s="4">
        <v>90</v>
      </c>
      <c r="G194" s="24">
        <v>100.98</v>
      </c>
    </row>
    <row r="195" spans="1:7">
      <c r="A195" s="4" t="s">
        <v>463</v>
      </c>
      <c r="B195" s="5" t="s">
        <v>492</v>
      </c>
      <c r="C195" s="19">
        <v>2100</v>
      </c>
      <c r="D195" s="5">
        <v>84</v>
      </c>
      <c r="E195" s="32">
        <v>26.5</v>
      </c>
      <c r="F195" s="4">
        <v>90</v>
      </c>
      <c r="G195" s="24">
        <v>69.122799999999998</v>
      </c>
    </row>
    <row r="196" spans="1:7">
      <c r="A196" s="4" t="s">
        <v>463</v>
      </c>
      <c r="B196" s="5" t="s">
        <v>493</v>
      </c>
      <c r="C196" s="19">
        <v>2100</v>
      </c>
      <c r="D196" s="5">
        <v>84</v>
      </c>
      <c r="E196" s="32">
        <v>26.5</v>
      </c>
      <c r="F196" s="4">
        <v>90</v>
      </c>
      <c r="G196" s="24">
        <v>79.6297</v>
      </c>
    </row>
    <row r="197" spans="1:7">
      <c r="A197" s="4" t="s">
        <v>463</v>
      </c>
      <c r="B197" s="5" t="s">
        <v>494</v>
      </c>
      <c r="C197" s="19">
        <v>2100</v>
      </c>
      <c r="D197" s="5">
        <v>84</v>
      </c>
      <c r="E197" s="32">
        <v>24</v>
      </c>
      <c r="F197" s="4">
        <v>90</v>
      </c>
      <c r="G197" s="24">
        <v>60.200800000000001</v>
      </c>
    </row>
    <row r="198" spans="1:7">
      <c r="A198" s="4" t="s">
        <v>463</v>
      </c>
      <c r="B198" s="5" t="s">
        <v>495</v>
      </c>
      <c r="C198" s="19">
        <v>2100</v>
      </c>
      <c r="D198" s="5">
        <v>84</v>
      </c>
      <c r="E198" s="32">
        <v>24</v>
      </c>
      <c r="F198" s="4">
        <v>90</v>
      </c>
      <c r="G198" s="24">
        <v>80.251800000000003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F7" sqref="F7"/>
    </sheetView>
  </sheetViews>
  <sheetFormatPr defaultRowHeight="15"/>
  <cols>
    <col min="2" max="2" width="15.140625" bestFit="1" customWidth="1"/>
  </cols>
  <sheetData>
    <row r="1" spans="1:4">
      <c r="A1" t="s">
        <v>95</v>
      </c>
      <c r="B1" t="s">
        <v>0</v>
      </c>
      <c r="C1" t="s">
        <v>389</v>
      </c>
      <c r="D1" t="s">
        <v>390</v>
      </c>
    </row>
    <row r="2" spans="1:4">
      <c r="A2" t="s">
        <v>104</v>
      </c>
      <c r="B2" t="s">
        <v>66</v>
      </c>
      <c r="C2" s="16">
        <v>150.05634668424673</v>
      </c>
      <c r="D2" s="2">
        <f>97.4/2</f>
        <v>48.7</v>
      </c>
    </row>
    <row r="3" spans="1:4">
      <c r="A3" t="s">
        <v>104</v>
      </c>
      <c r="B3" t="s">
        <v>67</v>
      </c>
      <c r="C3" s="16">
        <v>150.05634668424673</v>
      </c>
      <c r="D3" s="2">
        <f>69.8/2</f>
        <v>34.9</v>
      </c>
    </row>
    <row r="4" spans="1:4">
      <c r="A4" t="s">
        <v>104</v>
      </c>
      <c r="B4" t="s">
        <v>68</v>
      </c>
      <c r="C4" s="16">
        <v>150.05634668424673</v>
      </c>
      <c r="D4" s="2">
        <f>114.9/2</f>
        <v>57.45</v>
      </c>
    </row>
    <row r="5" spans="1:4">
      <c r="A5" t="s">
        <v>104</v>
      </c>
      <c r="B5" t="s">
        <v>69</v>
      </c>
      <c r="C5" s="16">
        <v>150.05634668424673</v>
      </c>
      <c r="D5" s="2">
        <f>77.6/2</f>
        <v>38.799999999999997</v>
      </c>
    </row>
    <row r="6" spans="1:4">
      <c r="A6" t="s">
        <v>104</v>
      </c>
      <c r="B6" t="s">
        <v>70</v>
      </c>
      <c r="C6" s="16">
        <v>150.05634668424673</v>
      </c>
      <c r="D6" s="2">
        <f>96.8/2</f>
        <v>48.4</v>
      </c>
    </row>
    <row r="7" spans="1:4">
      <c r="A7" t="s">
        <v>104</v>
      </c>
      <c r="B7" t="s">
        <v>71</v>
      </c>
      <c r="C7" s="16">
        <v>150.05634668424673</v>
      </c>
      <c r="D7" s="2">
        <f>93.4/2</f>
        <v>46.7</v>
      </c>
    </row>
    <row r="8" spans="1:4">
      <c r="A8" t="s">
        <v>104</v>
      </c>
      <c r="B8" t="s">
        <v>72</v>
      </c>
      <c r="C8" s="16">
        <v>200.30507909753746</v>
      </c>
      <c r="D8" s="17">
        <f>117.2/2</f>
        <v>58.6</v>
      </c>
    </row>
    <row r="9" spans="1:4">
      <c r="A9" t="s">
        <v>101</v>
      </c>
      <c r="B9" t="s">
        <v>2</v>
      </c>
      <c r="C9" s="16">
        <v>14.433756729740644</v>
      </c>
      <c r="D9" s="17">
        <v>3</v>
      </c>
    </row>
    <row r="10" spans="1:4">
      <c r="A10" t="s">
        <v>101</v>
      </c>
      <c r="B10" t="s">
        <v>3</v>
      </c>
      <c r="C10" s="16">
        <v>14.433756729740644</v>
      </c>
      <c r="D10" s="17">
        <v>4</v>
      </c>
    </row>
    <row r="11" spans="1:4">
      <c r="A11" t="s">
        <v>105</v>
      </c>
      <c r="B11" t="s">
        <v>92</v>
      </c>
      <c r="C11" s="16">
        <v>24.051061971056338</v>
      </c>
      <c r="D11" s="17">
        <v>64.054391039999999</v>
      </c>
    </row>
    <row r="12" spans="1:4">
      <c r="A12" s="3" t="s">
        <v>105</v>
      </c>
      <c r="B12" t="s">
        <v>93</v>
      </c>
      <c r="C12" s="16">
        <v>24.051061971056338</v>
      </c>
      <c r="D12" s="17">
        <v>40.478816559999999</v>
      </c>
    </row>
    <row r="13" spans="1:4">
      <c r="A13" s="3" t="s">
        <v>105</v>
      </c>
      <c r="B13" t="s">
        <v>94</v>
      </c>
      <c r="C13" s="16">
        <v>24.051061971056338</v>
      </c>
      <c r="D13" s="2">
        <v>67.612968319999993</v>
      </c>
    </row>
    <row r="14" spans="1:4">
      <c r="A14">
        <v>2016</v>
      </c>
      <c r="B14" t="s">
        <v>383</v>
      </c>
      <c r="C14">
        <v>65</v>
      </c>
      <c r="D14" s="2">
        <v>54.02</v>
      </c>
    </row>
    <row r="15" spans="1:4">
      <c r="A15">
        <v>2016</v>
      </c>
      <c r="B15" t="s">
        <v>384</v>
      </c>
      <c r="C15">
        <v>65</v>
      </c>
      <c r="D15" s="2">
        <v>60.68</v>
      </c>
    </row>
    <row r="16" spans="1:4">
      <c r="A16">
        <v>2016</v>
      </c>
      <c r="B16" t="s">
        <v>385</v>
      </c>
      <c r="C16">
        <v>65</v>
      </c>
      <c r="D16" s="2">
        <v>69.75</v>
      </c>
    </row>
    <row r="17" spans="1:4">
      <c r="A17">
        <v>2016</v>
      </c>
      <c r="B17" t="s">
        <v>386</v>
      </c>
      <c r="C17">
        <v>65</v>
      </c>
      <c r="D17" s="2">
        <v>64.09</v>
      </c>
    </row>
    <row r="18" spans="1:4">
      <c r="A18">
        <v>2016</v>
      </c>
      <c r="B18" t="s">
        <v>387</v>
      </c>
      <c r="C18">
        <v>65</v>
      </c>
      <c r="D18" s="2">
        <v>69.06</v>
      </c>
    </row>
    <row r="19" spans="1:4">
      <c r="A19">
        <v>2016</v>
      </c>
      <c r="B19" t="s">
        <v>388</v>
      </c>
      <c r="C19">
        <v>65</v>
      </c>
      <c r="D19" s="2">
        <v>73.11</v>
      </c>
    </row>
    <row r="20" spans="1:4">
      <c r="A20" s="4" t="s">
        <v>374</v>
      </c>
      <c r="B20" t="s">
        <v>375</v>
      </c>
      <c r="C20">
        <v>130</v>
      </c>
      <c r="D20" s="2">
        <v>54.3</v>
      </c>
    </row>
    <row r="21" spans="1:4">
      <c r="A21" s="4" t="s">
        <v>374</v>
      </c>
      <c r="B21" t="s">
        <v>376</v>
      </c>
      <c r="C21">
        <v>130</v>
      </c>
      <c r="D21" s="2">
        <v>55.4</v>
      </c>
    </row>
    <row r="22" spans="1:4">
      <c r="A22" s="4" t="s">
        <v>374</v>
      </c>
      <c r="B22" t="s">
        <v>377</v>
      </c>
      <c r="C22">
        <v>130</v>
      </c>
      <c r="D22" s="2">
        <v>48.9</v>
      </c>
    </row>
    <row r="23" spans="1:4">
      <c r="A23" s="4" t="s">
        <v>374</v>
      </c>
      <c r="B23" t="s">
        <v>378</v>
      </c>
      <c r="C23">
        <v>130</v>
      </c>
      <c r="D23" s="2">
        <v>48</v>
      </c>
    </row>
    <row r="24" spans="1:4">
      <c r="A24" s="3"/>
    </row>
    <row r="25" spans="1:4">
      <c r="A25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 CC</vt:lpstr>
      <vt:lpstr>S Pull-out</vt:lpstr>
      <vt:lpstr>S fr</vt:lpstr>
      <vt:lpstr>B Pull-out</vt:lpstr>
      <vt:lpstr>B fr</vt:lpstr>
      <vt:lpstr>F-S deb</vt:lpstr>
    </vt:vector>
  </TitlesOfParts>
  <Company>The University of Auckland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del Rey Castillo</dc:creator>
  <cp:lastModifiedBy>Enrique Del Rey Castillo</cp:lastModifiedBy>
  <dcterms:created xsi:type="dcterms:W3CDTF">2016-09-07T01:08:05Z</dcterms:created>
  <dcterms:modified xsi:type="dcterms:W3CDTF">2018-08-30T01:54:24Z</dcterms:modified>
</cp:coreProperties>
</file>