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-48940" yWindow="0" windowWidth="45520" windowHeight="25780" tabRatio="500" activeTab="2"/>
  </bookViews>
  <sheets>
    <sheet name="Adult Zebrafish" sheetId="1" r:id="rId1"/>
    <sheet name="Zebrafish Embryos" sheetId="2" r:id="rId2"/>
    <sheet name="Other Fish Species" sheetId="3" r:id="rId3"/>
  </sheets>
  <definedNames>
    <definedName name="species_cas_logKow_logBCF" localSheetId="2">'Other Fish Species'!$A$2:$D$654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" i="2" l="1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0" i="2"/>
  <c r="D9" i="2"/>
  <c r="D8" i="2"/>
  <c r="D7" i="2"/>
  <c r="D6" i="2"/>
  <c r="D5" i="2"/>
  <c r="D3" i="2"/>
  <c r="D2" i="2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53" i="1"/>
  <c r="D61" i="1"/>
  <c r="D68" i="1"/>
  <c r="D72" i="1"/>
  <c r="D74" i="1"/>
  <c r="D75" i="1"/>
  <c r="D76" i="1"/>
  <c r="D77" i="1"/>
</calcChain>
</file>

<file path=xl/connections.xml><?xml version="1.0" encoding="utf-8"?>
<connections xmlns="http://schemas.openxmlformats.org/spreadsheetml/2006/main">
  <connection id="1" name="species_cas_logKow_logBCF.dat" type="6" refreshedVersion="0" background="1" saveData="1">
    <textPr fileType="mac" sourceFile="Macintosh HD:Users:rdel1mar:Documents:TKTD_p2:BCF_PSO:BigData:species_cas_logKow_logBCF.dat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<sst xmlns="http://schemas.openxmlformats.org/spreadsheetml/2006/main" count="966" uniqueCount="198">
  <si>
    <t>Dichlorobiphenyl</t>
  </si>
  <si>
    <t>2,5</t>
  </si>
  <si>
    <t>Trichlorobiphenyl</t>
  </si>
  <si>
    <t>Tetrachlorobiphenyl</t>
  </si>
  <si>
    <t>Pentachlorobiphenyl</t>
  </si>
  <si>
    <t>Hexachlorobiphenyl</t>
  </si>
  <si>
    <t>Heptachlorobiphenyl</t>
  </si>
  <si>
    <t>Octachlorobiphenyl</t>
  </si>
  <si>
    <t>Nonachlorobiphenyl</t>
  </si>
  <si>
    <t>Decachlorobiphenyl</t>
  </si>
  <si>
    <t>Chemical</t>
  </si>
  <si>
    <t>Name</t>
  </si>
  <si>
    <t>2,2',5</t>
  </si>
  <si>
    <t>2,4',5</t>
  </si>
  <si>
    <t>2,2',3,5'</t>
  </si>
  <si>
    <t>2,2',4'5'</t>
  </si>
  <si>
    <t>2.2',5,5'</t>
  </si>
  <si>
    <t>2,2',6,6'</t>
  </si>
  <si>
    <t>2,3',4',5</t>
  </si>
  <si>
    <t>3,3',4,4'</t>
  </si>
  <si>
    <t>2,2',3,4,5'</t>
  </si>
  <si>
    <t>2,2',3',4,5</t>
  </si>
  <si>
    <t>2,2',4,5,5'</t>
  </si>
  <si>
    <t>3,3',4,4',5</t>
  </si>
  <si>
    <t>2,2',3,3',4,4'</t>
  </si>
  <si>
    <t>2,2',3,3',6,6'</t>
  </si>
  <si>
    <t>2,2',3,4,4',5</t>
  </si>
  <si>
    <t>2,2',3,4,5,5'</t>
  </si>
  <si>
    <t>2,2',3,5,5',6'</t>
  </si>
  <si>
    <t>2,2',4,4',5,5'</t>
  </si>
  <si>
    <t>3,3',4,4',5,5'</t>
  </si>
  <si>
    <t>2,2',3,4,4',5',6</t>
  </si>
  <si>
    <t>2,2',3,4,5,5',6'</t>
  </si>
  <si>
    <t>2,2',3,3',4,4',5,5'</t>
  </si>
  <si>
    <t>2,2',3,3',4,4',5,6</t>
  </si>
  <si>
    <t>2,2',3,3',4,5,5',6</t>
  </si>
  <si>
    <t>2,2',3,3',5',6,6'</t>
  </si>
  <si>
    <t>2,2',3,3',4,4',5,5',6</t>
  </si>
  <si>
    <t>2,2',3,3',4,4',5,5',6,6'</t>
  </si>
  <si>
    <t>log Kow</t>
  </si>
  <si>
    <t>log BCF</t>
  </si>
  <si>
    <t>Reference</t>
  </si>
  <si>
    <t>Aniline</t>
  </si>
  <si>
    <t>2-Chloroaniline</t>
  </si>
  <si>
    <t>3-Chloroaniline</t>
  </si>
  <si>
    <t>4-Chloroaniline</t>
  </si>
  <si>
    <t>2,4-Dichloroaniline</t>
  </si>
  <si>
    <t>3,4-Dichloroaniline</t>
  </si>
  <si>
    <t>2-Nitroaniline</t>
  </si>
  <si>
    <t>3-Nitroaniline</t>
  </si>
  <si>
    <t>4-Nitroaniline</t>
  </si>
  <si>
    <t>Fox, et al (1994) Ecotox and Env Safety. 28:99-109</t>
  </si>
  <si>
    <t>Zok, et al (1991) Sci Total Environ. 109.110:411-421</t>
  </si>
  <si>
    <t>alpha-HCH</t>
  </si>
  <si>
    <t>beta-HCH</t>
  </si>
  <si>
    <t>gamma-HCH</t>
  </si>
  <si>
    <t>delta-HCH</t>
  </si>
  <si>
    <t>Butte, et al (1991) Sci Total Environ. 109.110:377-382</t>
  </si>
  <si>
    <t>profenofos</t>
  </si>
  <si>
    <t>phosphamidon</t>
  </si>
  <si>
    <t>Min and Cha (2000) Bull Environ Contam Toxicol. 65:611-617</t>
  </si>
  <si>
    <t>RDX</t>
  </si>
  <si>
    <t>Mukhi and Patino (2008) Chemosphere. 72:726-732</t>
  </si>
  <si>
    <t>Cyclohexane</t>
  </si>
  <si>
    <t>1,2,3,4,5,6-hexachloro-,(1a,2a,3B,4a,5a,6B)-</t>
  </si>
  <si>
    <t>Arnot &amp; Gobas (2006) Environ. Rev. 14:257-297</t>
  </si>
  <si>
    <t>Benzenamine</t>
  </si>
  <si>
    <t>Phenol</t>
  </si>
  <si>
    <t>, 2-(1-methylpropyl)-4,6-dinitro-</t>
  </si>
  <si>
    <t>pentachloro-</t>
  </si>
  <si>
    <t>2-nitro</t>
  </si>
  <si>
    <t>2-methyl-</t>
  </si>
  <si>
    <t>2-chloro-</t>
  </si>
  <si>
    <t>3,4-dichloro</t>
  </si>
  <si>
    <t>2,3-dinitro-</t>
  </si>
  <si>
    <t>4-(1,1-dimethylethyl)-</t>
  </si>
  <si>
    <t>3-nitro-</t>
  </si>
  <si>
    <t>4-nitro-</t>
  </si>
  <si>
    <t>Benzonitrile</t>
  </si>
  <si>
    <t>4-hydroxy-</t>
  </si>
  <si>
    <t>Benzene</t>
  </si>
  <si>
    <t>1,2,3,4-tetrachloro-5,6-dimethoxy-</t>
  </si>
  <si>
    <t>1,3,5-Triazine-2,4-diamine,6-chloro-N-ethyl-N(1-methlethl)-</t>
  </si>
  <si>
    <t>1,2,3-tricholoro-4,5-dimethoxy-</t>
  </si>
  <si>
    <t>4-chloro-</t>
  </si>
  <si>
    <t>3-chloro-</t>
  </si>
  <si>
    <t>2,4,6-tribromo-</t>
  </si>
  <si>
    <t>Phosphorothioic acid</t>
  </si>
  <si>
    <t>o,o-diethyl o-[6-methyl-2-(1-methyl)-4-pyrimidinyl] ester</t>
  </si>
  <si>
    <t>2-methyl-4,6-dinitro-</t>
  </si>
  <si>
    <t>2,4-dichloro-</t>
  </si>
  <si>
    <t>Dodecanoic acid</t>
  </si>
  <si>
    <t>sodium salt</t>
  </si>
  <si>
    <t>(+)</t>
  </si>
  <si>
    <t>(-)</t>
  </si>
  <si>
    <t>Hexaconazole</t>
  </si>
  <si>
    <t>Wang, et. Al (2015) Chemosphere. 138:798-805</t>
  </si>
  <si>
    <t>Dichlorvos</t>
  </si>
  <si>
    <t>Phosalone</t>
  </si>
  <si>
    <t>Cha &amp; Bae (2014) Res. J. Environ. Toxicol. 8(3):110-116</t>
  </si>
  <si>
    <t>Chemical Name</t>
  </si>
  <si>
    <t>Chlorpyrifos</t>
  </si>
  <si>
    <t>El-Amrani, et al. (2012) Sci Tot Env 425:184-190</t>
  </si>
  <si>
    <t>Atrazine</t>
  </si>
  <si>
    <t>Dicofol</t>
  </si>
  <si>
    <t>Phenathrene</t>
  </si>
  <si>
    <t>Schreiber, et al. (2009) Chemosphere 77(7):928-933</t>
  </si>
  <si>
    <t>6-OH-BDE-47</t>
  </si>
  <si>
    <t>Liu, et al. (2015) Environ Sci Technol 49:1823-1833</t>
  </si>
  <si>
    <t>6-MeO-BDE-47</t>
  </si>
  <si>
    <t>BDE-47</t>
  </si>
  <si>
    <t>Endosulfan I</t>
  </si>
  <si>
    <t>Stanley, et al (2009) Aquat Tox 95(4): 355-361</t>
  </si>
  <si>
    <t>endosulfan sulfate</t>
  </si>
  <si>
    <t>Naphthalene</t>
  </si>
  <si>
    <t>Petersen &amp; Kristensen (1998) Env Tox Chem 17(7): 1385-1395</t>
  </si>
  <si>
    <t>Phenanthrene</t>
  </si>
  <si>
    <t>Pyrene</t>
  </si>
  <si>
    <t>Benzo[a]pyrene</t>
  </si>
  <si>
    <t>PCB 31</t>
  </si>
  <si>
    <t>PCB 105</t>
  </si>
  <si>
    <t>Permethrin</t>
  </si>
  <si>
    <t>Tu, et al. (2014) Ecotox Environ Safety 107:186-191</t>
  </si>
  <si>
    <t>Bifenthrin</t>
  </si>
  <si>
    <t>lambda-cyhalothrin</t>
  </si>
  <si>
    <t>3,4-DCA</t>
  </si>
  <si>
    <t>Hertl &amp; Nagel (1993) Chemosphere 27(11):2225-2234</t>
  </si>
  <si>
    <t>n-Propylamine</t>
  </si>
  <si>
    <t>Brust (2001) Dissertation, Ph.D. Thesis, Univ of Dresden</t>
  </si>
  <si>
    <t>Isopropylamine</t>
  </si>
  <si>
    <t>n-Butylamine</t>
  </si>
  <si>
    <t>sec-Butylamin</t>
  </si>
  <si>
    <t>Isobutylamine</t>
  </si>
  <si>
    <t>n-Pentylamine</t>
  </si>
  <si>
    <t>Isopentylamine</t>
  </si>
  <si>
    <t>Cyclohexylamin</t>
  </si>
  <si>
    <t>n-Hezylamine</t>
  </si>
  <si>
    <t>n-Heptylamine</t>
  </si>
  <si>
    <t>n-Octylamine</t>
  </si>
  <si>
    <t>n-Nonylamine</t>
  </si>
  <si>
    <t>n-Decylamine</t>
  </si>
  <si>
    <t>Diethlamine</t>
  </si>
  <si>
    <t>Morpholine</t>
  </si>
  <si>
    <t>Piperidine</t>
  </si>
  <si>
    <t>2-Methylpiperidine</t>
  </si>
  <si>
    <t>4-Methylpiperidine</t>
  </si>
  <si>
    <t>Hexamethyleneimine</t>
  </si>
  <si>
    <t>2-Ethylpiperidine</t>
  </si>
  <si>
    <t>Diisopropylamine</t>
  </si>
  <si>
    <t>Dipropylamine</t>
  </si>
  <si>
    <t>Diisobutylamine</t>
  </si>
  <si>
    <t>Dibutylamine</t>
  </si>
  <si>
    <t>Dipentylamine</t>
  </si>
  <si>
    <t>Dicyclhezylamine</t>
  </si>
  <si>
    <t>N,N-Dimethylethylamine</t>
  </si>
  <si>
    <t>N,N-Diethylmthylamine</t>
  </si>
  <si>
    <t>1-Methylpiperidine</t>
  </si>
  <si>
    <t>N,N-Dimethylbutylamine</t>
  </si>
  <si>
    <t>Triethylamine</t>
  </si>
  <si>
    <t>1-Ethylpiperidine</t>
  </si>
  <si>
    <t>N,N-Dimethylcyclohexylamine</t>
  </si>
  <si>
    <t>N,N-Diisopropylethylamine</t>
  </si>
  <si>
    <t>Tripropylamine</t>
  </si>
  <si>
    <t>Tributylamine</t>
  </si>
  <si>
    <t>Osmerus mordax</t>
  </si>
  <si>
    <t>Alosa pseudoharengus</t>
  </si>
  <si>
    <t>Cottus cognatus</t>
  </si>
  <si>
    <t>Oncorhynchus mykiss</t>
  </si>
  <si>
    <t>Micropogonias undulatus</t>
  </si>
  <si>
    <t>Brevoortia patronus</t>
  </si>
  <si>
    <t>Fundulus heteroclitus</t>
  </si>
  <si>
    <t>Leptocottus armatus</t>
  </si>
  <si>
    <t>Squalus acanthias</t>
  </si>
  <si>
    <t>Cynoscion nebulosis</t>
  </si>
  <si>
    <t>Ichtalurus furcatus</t>
  </si>
  <si>
    <t>Ambloplites rupestris</t>
  </si>
  <si>
    <t>Noturus flavus</t>
  </si>
  <si>
    <t>Aplodinotus grunniens</t>
  </si>
  <si>
    <t>Perca flavescens</t>
  </si>
  <si>
    <t>Morone chrysops</t>
  </si>
  <si>
    <t>Moxostoma macrolepidotum</t>
  </si>
  <si>
    <t>Morone americana</t>
  </si>
  <si>
    <t>Cottus bairdi</t>
  </si>
  <si>
    <t>Dorosoma cepedianum</t>
  </si>
  <si>
    <t>Notropis hudsonius</t>
  </si>
  <si>
    <t>Notropis atherinoides</t>
  </si>
  <si>
    <t>Labidesthes sicculus</t>
  </si>
  <si>
    <t>Catostomus commersonii</t>
  </si>
  <si>
    <t>Salvelinus namaycush</t>
  </si>
  <si>
    <t>Stizostedion vitreum</t>
  </si>
  <si>
    <t>Micropterus dolomieu</t>
  </si>
  <si>
    <t>Percopsis omiscomaycus</t>
  </si>
  <si>
    <t>Pomoxis nigromaculatus</t>
  </si>
  <si>
    <t>Micropterus salmoides</t>
  </si>
  <si>
    <t>Gambusia affinis</t>
  </si>
  <si>
    <t>Species</t>
  </si>
  <si>
    <t>Chemical CAS</t>
  </si>
  <si>
    <t>Reference: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</si>
</sst>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LucidaSansUnicode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indent="1"/>
    </xf>
    <xf numFmtId="0" fontId="5" fillId="0" borderId="0" xfId="0" applyFont="1"/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species_cas_logKow_logBCF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E46" sqref="E46"/>
    </sheetView>
  </sheetViews>
  <sheetFormatPr baseColWidth="10" defaultRowHeight="15" x14ac:dyDescent="0"/>
  <cols>
    <col min="1" max="1" width="38.33203125" style="1" customWidth="1"/>
    <col min="2" max="2" width="47.33203125" customWidth="1"/>
    <col min="3" max="3" width="10.83203125" style="5"/>
    <col min="4" max="4" width="11.83203125" style="5" bestFit="1" customWidth="1"/>
    <col min="5" max="5" width="84.1640625" customWidth="1"/>
  </cols>
  <sheetData>
    <row r="1" spans="1:5">
      <c r="A1" s="2" t="s">
        <v>10</v>
      </c>
      <c r="B1" s="3" t="s">
        <v>11</v>
      </c>
      <c r="C1" s="4" t="s">
        <v>39</v>
      </c>
      <c r="D1" s="4" t="s">
        <v>40</v>
      </c>
      <c r="E1" s="3" t="s">
        <v>41</v>
      </c>
    </row>
    <row r="2" spans="1:5">
      <c r="A2" s="1" t="s">
        <v>0</v>
      </c>
      <c r="B2" t="s">
        <v>1</v>
      </c>
      <c r="C2" s="6">
        <v>5.0599999999999996</v>
      </c>
      <c r="D2" s="6">
        <v>3.89</v>
      </c>
      <c r="E2" t="s">
        <v>51</v>
      </c>
    </row>
    <row r="3" spans="1:5">
      <c r="A3" s="1" t="s">
        <v>2</v>
      </c>
      <c r="B3" t="s">
        <v>12</v>
      </c>
      <c r="C3" s="6">
        <v>5.24</v>
      </c>
      <c r="D3" s="6">
        <v>4.1100000000000003</v>
      </c>
      <c r="E3" t="s">
        <v>51</v>
      </c>
    </row>
    <row r="4" spans="1:5">
      <c r="B4" t="s">
        <v>13</v>
      </c>
      <c r="C4" s="6">
        <v>5.67</v>
      </c>
      <c r="D4" s="6">
        <v>4.66</v>
      </c>
      <c r="E4" t="s">
        <v>51</v>
      </c>
    </row>
    <row r="5" spans="1:5">
      <c r="A5" s="1" t="s">
        <v>3</v>
      </c>
      <c r="B5" t="s">
        <v>14</v>
      </c>
      <c r="C5" s="6">
        <v>5.75</v>
      </c>
      <c r="D5" s="6">
        <v>4.84</v>
      </c>
      <c r="E5" t="s">
        <v>51</v>
      </c>
    </row>
    <row r="6" spans="1:5">
      <c r="B6" t="s">
        <v>15</v>
      </c>
      <c r="C6" s="6">
        <v>5.85</v>
      </c>
      <c r="D6" s="6">
        <v>4.84</v>
      </c>
      <c r="E6" t="s">
        <v>51</v>
      </c>
    </row>
    <row r="7" spans="1:5">
      <c r="B7" t="s">
        <v>16</v>
      </c>
      <c r="C7" s="6">
        <v>5.84</v>
      </c>
      <c r="D7" s="6">
        <v>4.92</v>
      </c>
      <c r="E7" t="s">
        <v>51</v>
      </c>
    </row>
    <row r="8" spans="1:5">
      <c r="B8" t="s">
        <v>17</v>
      </c>
      <c r="C8" s="6">
        <v>5.21</v>
      </c>
      <c r="D8" s="6">
        <v>3.85</v>
      </c>
      <c r="E8" t="s">
        <v>51</v>
      </c>
    </row>
    <row r="9" spans="1:5">
      <c r="B9" t="s">
        <v>18</v>
      </c>
      <c r="C9" s="6">
        <v>6.2</v>
      </c>
      <c r="D9" s="6">
        <v>5.08</v>
      </c>
      <c r="E9" t="s">
        <v>51</v>
      </c>
    </row>
    <row r="10" spans="1:5">
      <c r="B10" t="s">
        <v>19</v>
      </c>
      <c r="C10" s="6">
        <v>6.36</v>
      </c>
      <c r="D10" s="6">
        <v>5.36</v>
      </c>
      <c r="E10" t="s">
        <v>51</v>
      </c>
    </row>
    <row r="11" spans="1:5">
      <c r="A11" s="1" t="s">
        <v>4</v>
      </c>
      <c r="B11" t="s">
        <v>20</v>
      </c>
      <c r="C11" s="6">
        <v>6.29</v>
      </c>
      <c r="D11" s="6">
        <v>5.38</v>
      </c>
      <c r="E11" t="s">
        <v>51</v>
      </c>
    </row>
    <row r="12" spans="1:5">
      <c r="B12" t="s">
        <v>21</v>
      </c>
      <c r="C12" s="6">
        <v>6.29</v>
      </c>
      <c r="D12" s="6">
        <v>5.43</v>
      </c>
      <c r="E12" t="s">
        <v>51</v>
      </c>
    </row>
    <row r="13" spans="1:5">
      <c r="B13" t="s">
        <v>22</v>
      </c>
      <c r="C13" s="6">
        <v>6.38</v>
      </c>
      <c r="D13" s="6">
        <v>5.47</v>
      </c>
      <c r="E13" t="s">
        <v>51</v>
      </c>
    </row>
    <row r="14" spans="1:5">
      <c r="B14" t="s">
        <v>23</v>
      </c>
      <c r="C14" s="6">
        <v>6.89</v>
      </c>
      <c r="D14" s="6">
        <v>5.81</v>
      </c>
      <c r="E14" t="s">
        <v>51</v>
      </c>
    </row>
    <row r="15" spans="1:5">
      <c r="A15" s="1" t="s">
        <v>5</v>
      </c>
      <c r="B15" t="s">
        <v>24</v>
      </c>
      <c r="C15" s="6">
        <v>6.74</v>
      </c>
      <c r="D15" s="6">
        <v>5.77</v>
      </c>
      <c r="E15" t="s">
        <v>51</v>
      </c>
    </row>
    <row r="16" spans="1:5">
      <c r="B16" t="s">
        <v>25</v>
      </c>
      <c r="C16" s="6">
        <v>6.22</v>
      </c>
      <c r="D16" s="6">
        <v>5.43</v>
      </c>
      <c r="E16" t="s">
        <v>51</v>
      </c>
    </row>
    <row r="17" spans="1:5">
      <c r="B17" t="s">
        <v>26</v>
      </c>
      <c r="C17" s="6">
        <v>6.83</v>
      </c>
      <c r="D17" s="6">
        <v>5.88</v>
      </c>
      <c r="E17" t="s">
        <v>51</v>
      </c>
    </row>
    <row r="18" spans="1:5">
      <c r="B18" t="s">
        <v>27</v>
      </c>
      <c r="C18" s="6">
        <v>6.82</v>
      </c>
      <c r="D18" s="6">
        <v>5.81</v>
      </c>
      <c r="E18" t="s">
        <v>51</v>
      </c>
    </row>
    <row r="19" spans="1:5">
      <c r="B19" t="s">
        <v>28</v>
      </c>
      <c r="C19" s="6">
        <v>6.64</v>
      </c>
      <c r="D19" s="6">
        <v>5.54</v>
      </c>
      <c r="E19" t="s">
        <v>51</v>
      </c>
    </row>
    <row r="20" spans="1:5">
      <c r="B20" t="s">
        <v>29</v>
      </c>
      <c r="C20" s="6">
        <v>6.92</v>
      </c>
      <c r="D20" s="6">
        <v>5.65</v>
      </c>
      <c r="E20" t="s">
        <v>51</v>
      </c>
    </row>
    <row r="21" spans="1:5">
      <c r="B21" t="s">
        <v>30</v>
      </c>
      <c r="C21" s="6">
        <v>7.42</v>
      </c>
      <c r="D21" s="6">
        <v>5.97</v>
      </c>
      <c r="E21" t="s">
        <v>51</v>
      </c>
    </row>
    <row r="22" spans="1:5">
      <c r="A22" s="1" t="s">
        <v>6</v>
      </c>
      <c r="B22" t="s">
        <v>31</v>
      </c>
      <c r="C22" s="6">
        <v>7.2</v>
      </c>
      <c r="D22" s="6">
        <v>5.84</v>
      </c>
      <c r="E22" t="s">
        <v>51</v>
      </c>
    </row>
    <row r="23" spans="1:5">
      <c r="B23" t="s">
        <v>32</v>
      </c>
      <c r="C23" s="6">
        <v>7.11</v>
      </c>
      <c r="D23" s="6">
        <v>5.93</v>
      </c>
      <c r="E23" t="s">
        <v>51</v>
      </c>
    </row>
    <row r="24" spans="1:5">
      <c r="A24" s="1" t="s">
        <v>7</v>
      </c>
      <c r="B24" t="s">
        <v>33</v>
      </c>
      <c r="C24" s="6">
        <v>7.8</v>
      </c>
      <c r="D24" s="6">
        <v>5.81</v>
      </c>
      <c r="E24" t="s">
        <v>51</v>
      </c>
    </row>
    <row r="25" spans="1:5">
      <c r="B25" t="s">
        <v>34</v>
      </c>
      <c r="C25" s="6">
        <v>7.56</v>
      </c>
      <c r="D25" s="6">
        <v>5.92</v>
      </c>
      <c r="E25" t="s">
        <v>51</v>
      </c>
    </row>
    <row r="26" spans="1:5">
      <c r="B26" t="s">
        <v>35</v>
      </c>
      <c r="C26" s="6">
        <v>7.62</v>
      </c>
      <c r="D26" s="6">
        <v>5.88</v>
      </c>
      <c r="E26" t="s">
        <v>51</v>
      </c>
    </row>
    <row r="27" spans="1:5">
      <c r="B27" t="s">
        <v>36</v>
      </c>
      <c r="C27" s="6">
        <v>7.24</v>
      </c>
      <c r="D27" s="6">
        <v>5.82</v>
      </c>
      <c r="E27" t="s">
        <v>51</v>
      </c>
    </row>
    <row r="28" spans="1:5">
      <c r="A28" s="1" t="s">
        <v>8</v>
      </c>
      <c r="B28" t="s">
        <v>37</v>
      </c>
      <c r="C28" s="6">
        <v>8.09</v>
      </c>
      <c r="D28" s="6">
        <v>5.71</v>
      </c>
      <c r="E28" t="s">
        <v>51</v>
      </c>
    </row>
    <row r="29" spans="1:5">
      <c r="A29" s="1" t="s">
        <v>9</v>
      </c>
      <c r="B29" t="s">
        <v>38</v>
      </c>
      <c r="C29" s="6">
        <v>8.48</v>
      </c>
      <c r="D29" s="6">
        <v>5.44</v>
      </c>
      <c r="E29" t="s">
        <v>51</v>
      </c>
    </row>
    <row r="30" spans="1:5">
      <c r="A30" s="1" t="s">
        <v>42</v>
      </c>
      <c r="C30" s="6">
        <v>0.9</v>
      </c>
      <c r="D30" s="6">
        <f>LOG10(2.6)</f>
        <v>0.41497334797081797</v>
      </c>
      <c r="E30" t="s">
        <v>52</v>
      </c>
    </row>
    <row r="31" spans="1:5">
      <c r="A31" s="1" t="s">
        <v>43</v>
      </c>
      <c r="C31" s="6">
        <v>1.9</v>
      </c>
      <c r="D31" s="6">
        <f>LOG10(15.3)</f>
        <v>1.1846914308175989</v>
      </c>
      <c r="E31" t="s">
        <v>52</v>
      </c>
    </row>
    <row r="32" spans="1:5">
      <c r="A32" s="1" t="s">
        <v>44</v>
      </c>
      <c r="C32" s="6">
        <v>1.88</v>
      </c>
      <c r="D32" s="6">
        <f>LOG10(11.5)</f>
        <v>1.0606978403536116</v>
      </c>
      <c r="E32" t="s">
        <v>52</v>
      </c>
    </row>
    <row r="33" spans="1:15">
      <c r="A33" s="1" t="s">
        <v>45</v>
      </c>
      <c r="C33" s="6">
        <v>1.83</v>
      </c>
      <c r="D33" s="6">
        <f>LOG10(8.1)</f>
        <v>0.90848501887864974</v>
      </c>
      <c r="E33" t="s">
        <v>52</v>
      </c>
    </row>
    <row r="34" spans="1:15">
      <c r="A34" s="1" t="s">
        <v>46</v>
      </c>
      <c r="C34" s="6">
        <v>2.79</v>
      </c>
      <c r="D34" s="6">
        <f>LOG10(94.7)</f>
        <v>1.9763499790032735</v>
      </c>
      <c r="E34" t="s">
        <v>52</v>
      </c>
    </row>
    <row r="35" spans="1:15">
      <c r="A35" s="1" t="s">
        <v>47</v>
      </c>
      <c r="C35" s="6">
        <v>2.79</v>
      </c>
      <c r="D35" s="6">
        <f>LOG10(30.2)</f>
        <v>1.4800069429571505</v>
      </c>
      <c r="E35" t="s">
        <v>52</v>
      </c>
    </row>
    <row r="36" spans="1:15">
      <c r="A36" s="1" t="s">
        <v>48</v>
      </c>
      <c r="C36" s="6">
        <v>1.78</v>
      </c>
      <c r="D36" s="6">
        <f>LOG10(8.1)</f>
        <v>0.90848501887864974</v>
      </c>
      <c r="E36" t="s">
        <v>52</v>
      </c>
      <c r="G36" s="1"/>
      <c r="I36" s="6"/>
      <c r="J36" s="6"/>
      <c r="L36" s="1"/>
      <c r="N36" s="6"/>
      <c r="O36" s="6"/>
    </row>
    <row r="37" spans="1:15">
      <c r="A37" s="1" t="s">
        <v>49</v>
      </c>
      <c r="C37" s="6">
        <v>1.31</v>
      </c>
      <c r="D37" s="6">
        <f>LOG10(8.3)</f>
        <v>0.91907809237607396</v>
      </c>
      <c r="E37" t="s">
        <v>52</v>
      </c>
      <c r="G37" s="1"/>
      <c r="I37" s="6"/>
      <c r="J37" s="6"/>
      <c r="L37" s="1"/>
      <c r="N37" s="6"/>
      <c r="O37" s="6"/>
    </row>
    <row r="38" spans="1:15">
      <c r="A38" s="1" t="s">
        <v>50</v>
      </c>
      <c r="C38" s="6">
        <v>1.31</v>
      </c>
      <c r="D38" s="6">
        <f>LOG10(4.4)</f>
        <v>0.64345267648618742</v>
      </c>
      <c r="E38" t="s">
        <v>52</v>
      </c>
      <c r="G38" s="1"/>
      <c r="I38" s="6"/>
      <c r="J38" s="6"/>
      <c r="L38" s="1"/>
      <c r="N38" s="6"/>
      <c r="O38" s="6"/>
    </row>
    <row r="39" spans="1:15">
      <c r="A39" s="1" t="s">
        <v>53</v>
      </c>
      <c r="C39" s="6">
        <v>3.82</v>
      </c>
      <c r="D39" s="6">
        <f>LOG10(1100)</f>
        <v>3.0413926851582249</v>
      </c>
      <c r="E39" t="s">
        <v>57</v>
      </c>
      <c r="G39" s="1"/>
      <c r="I39" s="6"/>
      <c r="J39" s="6"/>
      <c r="L39" s="1"/>
      <c r="N39" s="6"/>
      <c r="O39" s="6"/>
    </row>
    <row r="40" spans="1:15">
      <c r="A40" s="1" t="s">
        <v>54</v>
      </c>
      <c r="C40" s="6">
        <v>3.8</v>
      </c>
      <c r="D40" s="6">
        <f>LOG10(1460)</f>
        <v>3.1643528557844371</v>
      </c>
      <c r="E40" t="s">
        <v>57</v>
      </c>
      <c r="G40" s="1"/>
      <c r="I40" s="6"/>
      <c r="J40" s="6"/>
      <c r="L40" s="1"/>
      <c r="N40" s="6"/>
      <c r="O40" s="6"/>
    </row>
    <row r="41" spans="1:15">
      <c r="A41" s="1" t="s">
        <v>55</v>
      </c>
      <c r="C41" s="6">
        <v>3.72</v>
      </c>
      <c r="D41" s="6">
        <f>LOG10(850)</f>
        <v>2.9294189257142929</v>
      </c>
      <c r="E41" t="s">
        <v>57</v>
      </c>
      <c r="G41" s="1"/>
      <c r="I41" s="6"/>
      <c r="J41" s="6"/>
      <c r="L41" s="1"/>
      <c r="N41" s="6"/>
      <c r="O41" s="6"/>
    </row>
    <row r="42" spans="1:15">
      <c r="A42" s="1" t="s">
        <v>56</v>
      </c>
      <c r="C42" s="6">
        <v>4.1399999999999997</v>
      </c>
      <c r="D42" s="6">
        <f>LOG10(1770)</f>
        <v>3.2479732663618068</v>
      </c>
      <c r="E42" t="s">
        <v>57</v>
      </c>
      <c r="G42" s="1"/>
      <c r="I42" s="6"/>
      <c r="J42" s="6"/>
      <c r="L42" s="1"/>
      <c r="N42" s="6"/>
      <c r="O42" s="6"/>
    </row>
    <row r="43" spans="1:15">
      <c r="A43" s="1" t="s">
        <v>58</v>
      </c>
      <c r="C43" s="6">
        <v>1.7</v>
      </c>
      <c r="D43" s="6">
        <f>AVERAGE(LOG10(111.3),LOG10(141.9))</f>
        <v>2.0992387798960914</v>
      </c>
      <c r="E43" t="s">
        <v>60</v>
      </c>
      <c r="G43" s="1"/>
      <c r="I43" s="6"/>
      <c r="J43" s="6"/>
      <c r="L43" s="1"/>
      <c r="N43" s="6"/>
      <c r="O43" s="6"/>
    </row>
    <row r="44" spans="1:15">
      <c r="A44" s="1" t="s">
        <v>59</v>
      </c>
      <c r="C44" s="6">
        <v>0.8</v>
      </c>
      <c r="D44" s="6">
        <f>LOG10(AVERAGE(0.96,0.89))</f>
        <v>-3.385826726096737E-2</v>
      </c>
      <c r="E44" t="s">
        <v>60</v>
      </c>
      <c r="G44" s="1"/>
      <c r="I44" s="6"/>
      <c r="J44" s="6"/>
      <c r="L44" s="1"/>
      <c r="N44" s="6"/>
      <c r="O44" s="6"/>
    </row>
    <row r="45" spans="1:15">
      <c r="A45" s="1" t="s">
        <v>61</v>
      </c>
      <c r="C45" s="6">
        <v>0.9</v>
      </c>
      <c r="D45" s="6">
        <v>2.23</v>
      </c>
      <c r="E45" t="s">
        <v>62</v>
      </c>
      <c r="G45" s="1"/>
      <c r="I45" s="6"/>
      <c r="J45" s="6"/>
      <c r="L45" s="1"/>
      <c r="N45" s="6"/>
      <c r="O45" s="6"/>
    </row>
    <row r="46" spans="1:15">
      <c r="A46" s="1" t="s">
        <v>63</v>
      </c>
      <c r="B46" t="s">
        <v>64</v>
      </c>
      <c r="C46" s="6">
        <v>3.72</v>
      </c>
      <c r="D46" s="6">
        <v>2.95</v>
      </c>
      <c r="E46" t="s">
        <v>65</v>
      </c>
      <c r="G46" s="1"/>
      <c r="I46" s="6"/>
      <c r="J46" s="6"/>
      <c r="L46" s="1"/>
      <c r="N46" s="6"/>
      <c r="O46" s="6"/>
    </row>
    <row r="47" spans="1:15">
      <c r="A47" s="1" t="s">
        <v>66</v>
      </c>
      <c r="C47" s="6">
        <v>0.9</v>
      </c>
      <c r="D47" s="6">
        <v>0.41</v>
      </c>
      <c r="E47" t="s">
        <v>65</v>
      </c>
      <c r="G47" s="1"/>
      <c r="I47" s="6"/>
      <c r="J47" s="6"/>
      <c r="L47" s="1"/>
      <c r="N47" s="6"/>
      <c r="O47" s="6"/>
    </row>
    <row r="48" spans="1:15">
      <c r="A48" s="1" t="s">
        <v>67</v>
      </c>
      <c r="B48" t="s">
        <v>69</v>
      </c>
      <c r="C48" s="6">
        <v>5.12</v>
      </c>
      <c r="D48" s="6">
        <v>2.99</v>
      </c>
      <c r="E48" t="s">
        <v>65</v>
      </c>
      <c r="G48" s="1"/>
      <c r="I48" s="6"/>
      <c r="J48" s="6"/>
      <c r="L48" s="1"/>
      <c r="N48" s="6"/>
      <c r="O48" s="6"/>
    </row>
    <row r="49" spans="1:15">
      <c r="A49" s="1" t="s">
        <v>66</v>
      </c>
      <c r="B49" t="s">
        <v>70</v>
      </c>
      <c r="C49" s="6">
        <v>1.85</v>
      </c>
      <c r="D49" s="6">
        <v>0.91</v>
      </c>
      <c r="E49" t="s">
        <v>65</v>
      </c>
      <c r="G49" s="1"/>
      <c r="I49" s="6"/>
      <c r="J49" s="6"/>
      <c r="L49" s="1"/>
      <c r="N49" s="6"/>
      <c r="O49" s="6"/>
    </row>
    <row r="50" spans="1:15">
      <c r="A50" s="1" t="s">
        <v>67</v>
      </c>
      <c r="B50" t="s">
        <v>68</v>
      </c>
      <c r="C50" s="6">
        <v>3.56</v>
      </c>
      <c r="D50" s="6">
        <v>0.77</v>
      </c>
      <c r="E50" t="s">
        <v>65</v>
      </c>
      <c r="G50" s="1"/>
      <c r="I50" s="6"/>
      <c r="J50" s="6"/>
      <c r="L50" s="1"/>
      <c r="N50" s="6"/>
      <c r="O50" s="6"/>
    </row>
    <row r="51" spans="1:15">
      <c r="A51" s="1" t="s">
        <v>67</v>
      </c>
      <c r="B51" t="s">
        <v>71</v>
      </c>
      <c r="C51" s="6">
        <v>1.95</v>
      </c>
      <c r="D51" s="6">
        <v>1.03</v>
      </c>
      <c r="E51" t="s">
        <v>65</v>
      </c>
      <c r="G51" s="1"/>
      <c r="I51" s="6"/>
      <c r="J51" s="6"/>
      <c r="L51" s="1"/>
      <c r="N51" s="6"/>
      <c r="O51" s="6"/>
    </row>
    <row r="52" spans="1:15">
      <c r="A52" s="1" t="s">
        <v>66</v>
      </c>
      <c r="B52" t="s">
        <v>72</v>
      </c>
      <c r="C52" s="6">
        <v>1.9</v>
      </c>
      <c r="D52" s="6">
        <v>1.18</v>
      </c>
      <c r="E52" t="s">
        <v>65</v>
      </c>
      <c r="G52" s="1"/>
      <c r="I52" s="6"/>
      <c r="J52" s="6"/>
      <c r="L52" s="1"/>
      <c r="N52" s="6"/>
      <c r="O52" s="6"/>
    </row>
    <row r="53" spans="1:15">
      <c r="A53" s="1" t="s">
        <v>66</v>
      </c>
      <c r="B53" t="s">
        <v>73</v>
      </c>
      <c r="C53" s="6">
        <v>2.69</v>
      </c>
      <c r="D53" s="6">
        <f>AVERAGE(1.58, 1.48, 1.53, 1.62, 1.93, 1.48)</f>
        <v>1.6033333333333335</v>
      </c>
      <c r="E53" t="s">
        <v>65</v>
      </c>
      <c r="G53" s="1"/>
      <c r="I53" s="6"/>
      <c r="J53" s="6"/>
      <c r="L53" s="1"/>
      <c r="N53" s="6"/>
      <c r="O53" s="6"/>
    </row>
    <row r="54" spans="1:15">
      <c r="A54" s="1" t="s">
        <v>66</v>
      </c>
      <c r="B54" t="s">
        <v>74</v>
      </c>
      <c r="C54" s="6">
        <v>1.84</v>
      </c>
      <c r="D54" s="6">
        <v>1.1100000000000001</v>
      </c>
      <c r="E54" t="s">
        <v>65</v>
      </c>
      <c r="G54" s="1"/>
      <c r="I54" s="6"/>
      <c r="J54" s="6"/>
      <c r="L54" s="1"/>
      <c r="N54" s="6"/>
      <c r="O54" s="6"/>
    </row>
    <row r="55" spans="1:15">
      <c r="A55" s="1" t="s">
        <v>67</v>
      </c>
      <c r="B55" t="s">
        <v>75</v>
      </c>
      <c r="C55" s="6">
        <v>3.31</v>
      </c>
      <c r="D55" s="6">
        <v>1.86</v>
      </c>
      <c r="E55" t="s">
        <v>65</v>
      </c>
      <c r="G55" s="1"/>
      <c r="I55" s="6"/>
      <c r="J55" s="6"/>
      <c r="L55" s="1"/>
      <c r="N55" s="6"/>
      <c r="O55" s="6"/>
    </row>
    <row r="56" spans="1:15">
      <c r="A56" s="1" t="s">
        <v>66</v>
      </c>
      <c r="B56" t="s">
        <v>76</v>
      </c>
      <c r="C56" s="6">
        <v>1.37</v>
      </c>
      <c r="D56" s="6">
        <v>0.92</v>
      </c>
      <c r="E56" t="s">
        <v>65</v>
      </c>
      <c r="G56" s="1"/>
      <c r="I56" s="6"/>
      <c r="J56" s="6"/>
      <c r="L56" s="1"/>
      <c r="N56" s="6"/>
      <c r="O56" s="6"/>
    </row>
    <row r="57" spans="1:15">
      <c r="A57" s="1" t="s">
        <v>66</v>
      </c>
      <c r="B57" t="s">
        <v>77</v>
      </c>
      <c r="C57" s="6">
        <v>1.39</v>
      </c>
      <c r="D57" s="6">
        <v>0.64</v>
      </c>
      <c r="E57" t="s">
        <v>65</v>
      </c>
      <c r="G57" s="1"/>
      <c r="I57" s="6"/>
      <c r="J57" s="6"/>
      <c r="L57" s="8"/>
      <c r="N57" s="6"/>
      <c r="O57" s="6"/>
    </row>
    <row r="58" spans="1:15">
      <c r="A58" s="1" t="s">
        <v>67</v>
      </c>
      <c r="B58" t="s">
        <v>77</v>
      </c>
      <c r="C58" s="6">
        <v>1.91</v>
      </c>
      <c r="D58" s="6">
        <v>1.23</v>
      </c>
      <c r="E58" t="s">
        <v>65</v>
      </c>
      <c r="G58" s="1"/>
      <c r="I58" s="6"/>
      <c r="J58" s="6"/>
      <c r="L58" s="1"/>
      <c r="N58" s="6"/>
      <c r="O58" s="6"/>
    </row>
    <row r="59" spans="1:15">
      <c r="A59" s="1" t="s">
        <v>78</v>
      </c>
      <c r="B59" t="s">
        <v>79</v>
      </c>
      <c r="C59" s="6">
        <v>1.6</v>
      </c>
      <c r="D59" s="6">
        <v>0.91</v>
      </c>
      <c r="E59" t="s">
        <v>65</v>
      </c>
      <c r="G59" s="1"/>
      <c r="I59" s="6"/>
      <c r="J59" s="6"/>
      <c r="L59" s="1"/>
      <c r="N59" s="6"/>
      <c r="O59" s="6"/>
    </row>
    <row r="60" spans="1:15">
      <c r="A60" s="1" t="s">
        <v>80</v>
      </c>
      <c r="B60" t="s">
        <v>81</v>
      </c>
      <c r="C60" s="6">
        <v>4.8600000000000003</v>
      </c>
      <c r="D60" s="6">
        <v>4.4000000000000004</v>
      </c>
      <c r="E60" t="s">
        <v>65</v>
      </c>
      <c r="G60" s="1"/>
      <c r="I60" s="6"/>
      <c r="J60" s="6"/>
      <c r="L60" s="1"/>
      <c r="N60" s="6"/>
      <c r="O60" s="6"/>
    </row>
    <row r="61" spans="1:15">
      <c r="A61" s="8" t="s">
        <v>82</v>
      </c>
      <c r="C61" s="6">
        <v>2.61</v>
      </c>
      <c r="D61" s="6">
        <f>AVERAGE(0.48, 0.78, 0.85, 0.95)</f>
        <v>0.7649999999999999</v>
      </c>
      <c r="E61" t="s">
        <v>65</v>
      </c>
      <c r="G61" s="1"/>
      <c r="I61" s="6"/>
      <c r="J61" s="6"/>
      <c r="L61" s="1"/>
      <c r="N61" s="6"/>
      <c r="O61" s="6"/>
    </row>
    <row r="62" spans="1:15">
      <c r="A62" s="1" t="s">
        <v>80</v>
      </c>
      <c r="B62" t="s">
        <v>83</v>
      </c>
      <c r="C62" s="6">
        <v>4.01</v>
      </c>
      <c r="D62" s="6">
        <v>3.5</v>
      </c>
      <c r="E62" t="s">
        <v>65</v>
      </c>
      <c r="G62" s="1"/>
      <c r="I62" s="6"/>
      <c r="J62" s="6"/>
      <c r="L62" s="1"/>
      <c r="N62" s="6"/>
      <c r="O62" s="6"/>
    </row>
    <row r="63" spans="1:15">
      <c r="A63" s="1" t="s">
        <v>66</v>
      </c>
      <c r="B63" t="s">
        <v>84</v>
      </c>
      <c r="C63" s="6">
        <v>1.83</v>
      </c>
      <c r="D63" s="6">
        <v>0.91</v>
      </c>
      <c r="E63" t="s">
        <v>65</v>
      </c>
      <c r="G63" s="1"/>
      <c r="I63" s="6"/>
      <c r="J63" s="6"/>
      <c r="L63" s="1"/>
      <c r="N63" s="6"/>
      <c r="O63" s="6"/>
    </row>
    <row r="64" spans="1:15">
      <c r="A64" s="1" t="s">
        <v>66</v>
      </c>
      <c r="B64" t="s">
        <v>85</v>
      </c>
      <c r="C64" s="6">
        <v>1.88</v>
      </c>
      <c r="D64" s="6">
        <v>1.06</v>
      </c>
      <c r="E64" t="s">
        <v>65</v>
      </c>
      <c r="G64" s="1"/>
      <c r="I64" s="6"/>
      <c r="J64" s="6"/>
      <c r="L64" s="1"/>
      <c r="N64" s="6"/>
      <c r="O64" s="6"/>
    </row>
    <row r="65" spans="1:15">
      <c r="A65" s="1" t="s">
        <v>67</v>
      </c>
      <c r="B65" t="s">
        <v>85</v>
      </c>
      <c r="C65" s="6">
        <v>2.5</v>
      </c>
      <c r="D65" s="6">
        <v>1.25</v>
      </c>
      <c r="E65" t="s">
        <v>65</v>
      </c>
      <c r="G65" s="1"/>
      <c r="I65" s="6"/>
      <c r="J65" s="6"/>
      <c r="L65" s="1"/>
      <c r="N65" s="6"/>
      <c r="O65" s="6"/>
    </row>
    <row r="66" spans="1:15">
      <c r="A66" s="1" t="s">
        <v>67</v>
      </c>
      <c r="C66" s="6">
        <v>1.46</v>
      </c>
      <c r="D66" s="6">
        <v>1.24</v>
      </c>
      <c r="E66" t="s">
        <v>65</v>
      </c>
      <c r="G66" s="1"/>
      <c r="I66" s="6"/>
      <c r="J66" s="6"/>
      <c r="L66" s="1"/>
      <c r="N66" s="6"/>
      <c r="O66" s="6"/>
    </row>
    <row r="67" spans="1:15">
      <c r="A67" s="1" t="s">
        <v>67</v>
      </c>
      <c r="B67" t="s">
        <v>86</v>
      </c>
      <c r="C67" s="6">
        <v>4.13</v>
      </c>
      <c r="D67" s="6">
        <v>2.71</v>
      </c>
      <c r="E67" t="s">
        <v>65</v>
      </c>
      <c r="G67" s="1"/>
      <c r="I67" s="6"/>
      <c r="J67" s="6"/>
      <c r="L67" s="1"/>
      <c r="N67" s="6"/>
      <c r="O67" s="6"/>
    </row>
    <row r="68" spans="1:15">
      <c r="A68" s="1" t="s">
        <v>87</v>
      </c>
      <c r="B68" t="s">
        <v>88</v>
      </c>
      <c r="C68" s="6">
        <v>3.81</v>
      </c>
      <c r="D68" s="6">
        <f>AVERAGE(1.93,2.23)</f>
        <v>2.08</v>
      </c>
      <c r="E68" t="s">
        <v>65</v>
      </c>
      <c r="G68" s="1"/>
      <c r="I68" s="6"/>
      <c r="J68" s="6"/>
      <c r="L68" s="1"/>
      <c r="N68" s="6"/>
      <c r="O68" s="6"/>
    </row>
    <row r="69" spans="1:15">
      <c r="A69" s="1" t="s">
        <v>67</v>
      </c>
      <c r="B69" t="s">
        <v>89</v>
      </c>
      <c r="C69" s="6">
        <v>2.12</v>
      </c>
      <c r="D69" s="6">
        <v>0.16</v>
      </c>
      <c r="E69" t="s">
        <v>65</v>
      </c>
      <c r="G69" s="1"/>
      <c r="I69" s="6"/>
      <c r="J69" s="6"/>
      <c r="L69" s="1"/>
      <c r="N69" s="6"/>
      <c r="O69" s="6"/>
    </row>
    <row r="70" spans="1:15">
      <c r="A70" s="1" t="s">
        <v>66</v>
      </c>
      <c r="B70" t="s">
        <v>90</v>
      </c>
      <c r="C70" s="6">
        <v>2.78</v>
      </c>
      <c r="D70" s="6">
        <v>1.98</v>
      </c>
      <c r="E70" t="s">
        <v>65</v>
      </c>
      <c r="G70" s="1"/>
      <c r="I70" s="6"/>
      <c r="J70" s="6"/>
      <c r="L70" s="1"/>
      <c r="N70" s="6"/>
      <c r="O70" s="6"/>
    </row>
    <row r="71" spans="1:15">
      <c r="A71" s="1" t="s">
        <v>67</v>
      </c>
      <c r="B71" t="s">
        <v>76</v>
      </c>
      <c r="C71" s="6">
        <v>2</v>
      </c>
      <c r="D71" s="6">
        <v>1.4</v>
      </c>
      <c r="E71" t="s">
        <v>65</v>
      </c>
      <c r="G71" s="1"/>
      <c r="I71" s="6"/>
      <c r="J71" s="6"/>
      <c r="L71" s="1"/>
      <c r="N71" s="6"/>
      <c r="O71" s="6"/>
    </row>
    <row r="72" spans="1:15">
      <c r="A72" s="1" t="s">
        <v>91</v>
      </c>
      <c r="B72" t="s">
        <v>92</v>
      </c>
      <c r="C72" s="6">
        <v>1.19</v>
      </c>
      <c r="D72" s="6">
        <f>AVERAGE(2.37, 2.37, 2.38, 2.4, 2.43, 2.45, 2.46)</f>
        <v>2.4085714285714284</v>
      </c>
      <c r="E72" t="s">
        <v>65</v>
      </c>
      <c r="G72" s="1"/>
      <c r="I72" s="6"/>
      <c r="J72" s="6"/>
      <c r="L72" s="1"/>
      <c r="N72" s="6"/>
      <c r="O72" s="6"/>
    </row>
    <row r="73" spans="1:15">
      <c r="A73" s="1" t="s">
        <v>78</v>
      </c>
      <c r="B73" t="s">
        <v>79</v>
      </c>
      <c r="C73" s="6">
        <v>1.6</v>
      </c>
      <c r="D73" s="6">
        <v>0.91</v>
      </c>
      <c r="E73" t="s">
        <v>65</v>
      </c>
      <c r="G73" s="1"/>
      <c r="I73" s="6"/>
      <c r="J73" s="6"/>
      <c r="L73" s="1"/>
      <c r="N73" s="6"/>
      <c r="O73" s="6"/>
    </row>
    <row r="74" spans="1:15">
      <c r="A74" s="1" t="s">
        <v>95</v>
      </c>
      <c r="B74" t="s">
        <v>93</v>
      </c>
      <c r="C74" s="6">
        <v>3.9</v>
      </c>
      <c r="D74" s="6">
        <f>LOG10(57.91)</f>
        <v>1.7627535649333739</v>
      </c>
      <c r="E74" s="7" t="s">
        <v>96</v>
      </c>
    </row>
    <row r="75" spans="1:15">
      <c r="A75" s="1" t="s">
        <v>95</v>
      </c>
      <c r="B75" t="s">
        <v>94</v>
      </c>
      <c r="C75" s="6">
        <v>3.9</v>
      </c>
      <c r="D75" s="6">
        <f>LOG10(86.68)</f>
        <v>1.9379189026477803</v>
      </c>
      <c r="E75" s="7" t="s">
        <v>96</v>
      </c>
    </row>
    <row r="76" spans="1:15" ht="16">
      <c r="A76" s="1" t="s">
        <v>97</v>
      </c>
      <c r="C76" s="6">
        <v>1.1599999999999999</v>
      </c>
      <c r="D76" s="6">
        <f>LOG10(0.8)</f>
        <v>-9.6910013008056392E-2</v>
      </c>
      <c r="E76" s="7" t="s">
        <v>99</v>
      </c>
      <c r="F76" s="9"/>
    </row>
    <row r="77" spans="1:15">
      <c r="A77" s="1" t="s">
        <v>98</v>
      </c>
      <c r="C77" s="6">
        <v>4.3</v>
      </c>
      <c r="D77" s="6">
        <f>LOG10(53.89)</f>
        <v>1.7315081835960253</v>
      </c>
      <c r="E77" s="7" t="s">
        <v>99</v>
      </c>
    </row>
    <row r="79" spans="1:15">
      <c r="C79" s="6"/>
      <c r="D79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G13" sqref="G13"/>
    </sheetView>
  </sheetViews>
  <sheetFormatPr baseColWidth="10" defaultRowHeight="15" x14ac:dyDescent="0"/>
  <cols>
    <col min="1" max="1" width="26.1640625" customWidth="1"/>
    <col min="3" max="3" width="0" hidden="1" customWidth="1"/>
    <col min="5" max="5" width="51.1640625" customWidth="1"/>
  </cols>
  <sheetData>
    <row r="1" spans="1:5">
      <c r="A1" s="3" t="s">
        <v>100</v>
      </c>
      <c r="B1" s="4" t="s">
        <v>39</v>
      </c>
      <c r="C1" s="4"/>
      <c r="D1" s="4" t="s">
        <v>40</v>
      </c>
      <c r="E1" s="3" t="s">
        <v>41</v>
      </c>
    </row>
    <row r="2" spans="1:5">
      <c r="A2" t="s">
        <v>101</v>
      </c>
      <c r="B2" s="5">
        <v>4.96</v>
      </c>
      <c r="C2" s="5"/>
      <c r="D2" s="6">
        <f>(3.55+3.84)/2</f>
        <v>3.6949999999999998</v>
      </c>
      <c r="E2" t="s">
        <v>102</v>
      </c>
    </row>
    <row r="3" spans="1:5">
      <c r="A3" t="s">
        <v>103</v>
      </c>
      <c r="B3" s="5">
        <v>2.61</v>
      </c>
      <c r="C3" s="5"/>
      <c r="D3" s="6">
        <f>(1.17+0.6)/2</f>
        <v>0.88500000000000001</v>
      </c>
      <c r="E3" t="s">
        <v>102</v>
      </c>
    </row>
    <row r="4" spans="1:5">
      <c r="A4" t="s">
        <v>104</v>
      </c>
      <c r="B4" s="5">
        <v>5.0199999999999996</v>
      </c>
      <c r="C4" s="5"/>
      <c r="D4" s="6">
        <v>4.32</v>
      </c>
      <c r="E4" t="s">
        <v>102</v>
      </c>
    </row>
    <row r="5" spans="1:5">
      <c r="A5" t="s">
        <v>105</v>
      </c>
      <c r="B5" s="5">
        <v>4.57</v>
      </c>
      <c r="C5" s="5"/>
      <c r="D5" s="6">
        <f>AVERAGE(LOG10(6304),LOG10(6777),LOG10(6252),LOG10(6420))</f>
        <v>3.8085519218843817</v>
      </c>
      <c r="E5" t="s">
        <v>106</v>
      </c>
    </row>
    <row r="6" spans="1:5">
      <c r="A6" t="s">
        <v>107</v>
      </c>
      <c r="B6" s="5">
        <v>6.59</v>
      </c>
      <c r="C6" s="5"/>
      <c r="D6" s="6">
        <f>LOG10(26.9)</f>
        <v>1.4297522800024081</v>
      </c>
      <c r="E6" t="s">
        <v>108</v>
      </c>
    </row>
    <row r="7" spans="1:5">
      <c r="A7" t="s">
        <v>109</v>
      </c>
      <c r="B7" s="5">
        <v>7.17</v>
      </c>
      <c r="C7" s="5"/>
      <c r="D7" s="6">
        <f>LOG10(1207)</f>
        <v>3.0817072700973491</v>
      </c>
      <c r="E7" t="s">
        <v>108</v>
      </c>
    </row>
    <row r="8" spans="1:5">
      <c r="A8" t="s">
        <v>110</v>
      </c>
      <c r="B8" s="5">
        <v>6.76</v>
      </c>
      <c r="C8" s="5"/>
      <c r="D8" s="6">
        <f>LOG10(2489)</f>
        <v>3.3960248966085933</v>
      </c>
      <c r="E8" t="s">
        <v>108</v>
      </c>
    </row>
    <row r="9" spans="1:5">
      <c r="A9" t="s">
        <v>111</v>
      </c>
      <c r="B9" s="5">
        <v>3.83</v>
      </c>
      <c r="C9" s="5"/>
      <c r="D9" s="6">
        <f>LOG10(94)</f>
        <v>1.9731278535996986</v>
      </c>
      <c r="E9" t="s">
        <v>112</v>
      </c>
    </row>
    <row r="10" spans="1:5">
      <c r="A10" t="s">
        <v>113</v>
      </c>
      <c r="B10" s="5">
        <v>3.66</v>
      </c>
      <c r="C10" s="5"/>
      <c r="D10" s="6">
        <f>LOG10(69)</f>
        <v>1.8388490907372552</v>
      </c>
      <c r="E10" t="s">
        <v>112</v>
      </c>
    </row>
    <row r="11" spans="1:5">
      <c r="A11" t="s">
        <v>114</v>
      </c>
      <c r="B11" s="5">
        <v>3.37</v>
      </c>
      <c r="C11" s="5"/>
      <c r="D11" s="6">
        <v>3.1</v>
      </c>
      <c r="E11" t="s">
        <v>115</v>
      </c>
    </row>
    <row r="12" spans="1:5">
      <c r="A12" t="s">
        <v>116</v>
      </c>
      <c r="B12" s="5">
        <v>4.57</v>
      </c>
      <c r="C12" s="5"/>
      <c r="D12" s="6">
        <v>3.9</v>
      </c>
      <c r="E12" t="s">
        <v>115</v>
      </c>
    </row>
    <row r="13" spans="1:5">
      <c r="A13" t="s">
        <v>117</v>
      </c>
      <c r="B13" s="5">
        <v>5.18</v>
      </c>
      <c r="C13" s="5"/>
      <c r="D13" s="6">
        <v>4.74</v>
      </c>
      <c r="E13" t="s">
        <v>115</v>
      </c>
    </row>
    <row r="14" spans="1:5">
      <c r="A14" t="s">
        <v>118</v>
      </c>
      <c r="B14" s="6">
        <v>6.5</v>
      </c>
      <c r="C14" s="6"/>
      <c r="D14" s="6">
        <v>5.52</v>
      </c>
      <c r="E14" t="s">
        <v>115</v>
      </c>
    </row>
    <row r="15" spans="1:5">
      <c r="A15" t="s">
        <v>119</v>
      </c>
      <c r="B15" s="6">
        <v>5.7</v>
      </c>
      <c r="C15" s="6"/>
      <c r="D15" s="6">
        <v>4.8</v>
      </c>
      <c r="E15" t="s">
        <v>115</v>
      </c>
    </row>
    <row r="16" spans="1:5">
      <c r="A16" t="s">
        <v>120</v>
      </c>
      <c r="B16" s="5">
        <v>6.33</v>
      </c>
      <c r="C16" s="5"/>
      <c r="D16" s="6">
        <v>5.54</v>
      </c>
      <c r="E16" t="s">
        <v>115</v>
      </c>
    </row>
    <row r="17" spans="1:5">
      <c r="A17" t="s">
        <v>121</v>
      </c>
      <c r="B17" s="6">
        <v>4.9000000000000004</v>
      </c>
      <c r="C17" s="6"/>
      <c r="D17" s="6">
        <v>2.69</v>
      </c>
      <c r="E17" t="s">
        <v>122</v>
      </c>
    </row>
    <row r="18" spans="1:5">
      <c r="A18" t="s">
        <v>123</v>
      </c>
      <c r="B18" s="6">
        <v>5.4</v>
      </c>
      <c r="C18" s="6"/>
      <c r="D18" s="6">
        <v>2.44</v>
      </c>
      <c r="E18" t="s">
        <v>122</v>
      </c>
    </row>
    <row r="19" spans="1:5">
      <c r="A19" t="s">
        <v>124</v>
      </c>
      <c r="B19" s="6">
        <v>5.5</v>
      </c>
      <c r="C19" s="6"/>
      <c r="D19" s="6">
        <v>2.79</v>
      </c>
      <c r="E19" t="s">
        <v>122</v>
      </c>
    </row>
    <row r="20" spans="1:5">
      <c r="A20" t="s">
        <v>125</v>
      </c>
      <c r="B20" s="6">
        <v>2.79</v>
      </c>
      <c r="C20" s="6"/>
      <c r="D20" s="6">
        <f>LOG10(86)</f>
        <v>1.9344984512435677</v>
      </c>
      <c r="E20" t="s">
        <v>126</v>
      </c>
    </row>
    <row r="21" spans="1:5">
      <c r="A21" t="s">
        <v>127</v>
      </c>
      <c r="B21" s="6">
        <v>0.48</v>
      </c>
      <c r="C21" s="6">
        <v>1.99</v>
      </c>
      <c r="D21" s="6">
        <f t="shared" ref="D21:D56" si="0">LOG10(C21)</f>
        <v>0.29885307640970665</v>
      </c>
      <c r="E21" t="s">
        <v>128</v>
      </c>
    </row>
    <row r="22" spans="1:5">
      <c r="A22" t="s">
        <v>129</v>
      </c>
      <c r="B22" s="6">
        <v>0.26</v>
      </c>
      <c r="C22" s="6">
        <v>1.57</v>
      </c>
      <c r="D22" s="6">
        <f t="shared" si="0"/>
        <v>0.19589965240923377</v>
      </c>
      <c r="E22" t="s">
        <v>128</v>
      </c>
    </row>
    <row r="23" spans="1:5">
      <c r="A23" t="s">
        <v>130</v>
      </c>
      <c r="B23" s="6">
        <v>0.97</v>
      </c>
      <c r="C23" s="6">
        <v>3.34</v>
      </c>
      <c r="D23" s="6">
        <f t="shared" si="0"/>
        <v>0.52374646681156445</v>
      </c>
      <c r="E23" t="s">
        <v>128</v>
      </c>
    </row>
    <row r="24" spans="1:5">
      <c r="A24" t="s">
        <v>131</v>
      </c>
      <c r="B24" s="6">
        <v>0.74</v>
      </c>
      <c r="C24" s="6">
        <v>2.62</v>
      </c>
      <c r="D24" s="6">
        <f t="shared" si="0"/>
        <v>0.41830129131974547</v>
      </c>
      <c r="E24" t="s">
        <v>128</v>
      </c>
    </row>
    <row r="25" spans="1:5">
      <c r="A25" t="s">
        <v>132</v>
      </c>
      <c r="B25" s="6">
        <v>0.73</v>
      </c>
      <c r="C25" s="6">
        <v>2.59</v>
      </c>
      <c r="D25" s="6">
        <f t="shared" si="0"/>
        <v>0.4132997640812518</v>
      </c>
      <c r="E25" t="s">
        <v>128</v>
      </c>
    </row>
    <row r="26" spans="1:5">
      <c r="A26" t="s">
        <v>133</v>
      </c>
      <c r="B26" s="5">
        <v>1.49</v>
      </c>
      <c r="C26" s="6">
        <v>5.8</v>
      </c>
      <c r="D26" s="6">
        <f t="shared" si="0"/>
        <v>0.76342799356293722</v>
      </c>
      <c r="E26" t="s">
        <v>128</v>
      </c>
    </row>
    <row r="27" spans="1:5">
      <c r="A27" t="s">
        <v>134</v>
      </c>
      <c r="B27" s="5">
        <v>1.25</v>
      </c>
      <c r="C27" s="6">
        <v>5.39</v>
      </c>
      <c r="D27" s="6">
        <f t="shared" si="0"/>
        <v>0.73158876518673865</v>
      </c>
      <c r="E27" t="s">
        <v>128</v>
      </c>
    </row>
    <row r="28" spans="1:5">
      <c r="A28" t="s">
        <v>135</v>
      </c>
      <c r="B28" s="6">
        <v>1.49</v>
      </c>
      <c r="C28" s="6">
        <v>5.8</v>
      </c>
      <c r="D28" s="6">
        <f t="shared" si="0"/>
        <v>0.76342799356293722</v>
      </c>
      <c r="E28" t="s">
        <v>128</v>
      </c>
    </row>
    <row r="29" spans="1:5">
      <c r="A29" t="s">
        <v>136</v>
      </c>
      <c r="B29" s="6">
        <v>2.06</v>
      </c>
      <c r="C29" s="6">
        <v>10.63</v>
      </c>
      <c r="D29" s="6">
        <f t="shared" si="0"/>
        <v>1.0265332645232967</v>
      </c>
      <c r="E29" t="s">
        <v>128</v>
      </c>
    </row>
    <row r="30" spans="1:5">
      <c r="A30" t="s">
        <v>137</v>
      </c>
      <c r="B30" s="6">
        <v>2.57</v>
      </c>
      <c r="C30" s="6">
        <v>18.27</v>
      </c>
      <c r="D30" s="6">
        <f t="shared" si="0"/>
        <v>1.2617385473525378</v>
      </c>
      <c r="E30" t="s">
        <v>128</v>
      </c>
    </row>
    <row r="31" spans="1:5">
      <c r="A31" t="s">
        <v>138</v>
      </c>
      <c r="B31" s="6">
        <v>2.9</v>
      </c>
      <c r="C31" s="6">
        <v>25.93</v>
      </c>
      <c r="D31" s="6">
        <f t="shared" si="0"/>
        <v>1.4138025167693515</v>
      </c>
      <c r="E31" t="s">
        <v>128</v>
      </c>
    </row>
    <row r="32" spans="1:5">
      <c r="A32" t="s">
        <v>139</v>
      </c>
      <c r="B32" s="6">
        <v>3.29</v>
      </c>
      <c r="C32" s="6">
        <v>43.62</v>
      </c>
      <c r="D32" s="6">
        <f t="shared" si="0"/>
        <v>1.6396856612426813</v>
      </c>
      <c r="E32" t="s">
        <v>128</v>
      </c>
    </row>
    <row r="33" spans="1:5">
      <c r="A33" t="s">
        <v>140</v>
      </c>
      <c r="B33" s="6">
        <v>3.78</v>
      </c>
      <c r="C33" s="6">
        <v>73.38</v>
      </c>
      <c r="D33" s="6">
        <f t="shared" si="0"/>
        <v>1.8655777074199291</v>
      </c>
      <c r="E33" t="s">
        <v>128</v>
      </c>
    </row>
    <row r="34" spans="1:5">
      <c r="A34" t="s">
        <v>141</v>
      </c>
      <c r="B34" s="6">
        <v>0.57999999999999996</v>
      </c>
      <c r="C34" s="6">
        <v>2.21</v>
      </c>
      <c r="D34" s="6">
        <f t="shared" si="0"/>
        <v>0.34439227368511072</v>
      </c>
      <c r="E34" t="s">
        <v>128</v>
      </c>
    </row>
    <row r="35" spans="1:5">
      <c r="A35" t="s">
        <v>142</v>
      </c>
      <c r="B35" s="6">
        <v>-0.86</v>
      </c>
      <c r="C35" s="6">
        <v>0.48</v>
      </c>
      <c r="D35" s="6">
        <f t="shared" si="0"/>
        <v>-0.31875876262441277</v>
      </c>
      <c r="E35" t="s">
        <v>128</v>
      </c>
    </row>
    <row r="36" spans="1:5">
      <c r="A36" t="s">
        <v>143</v>
      </c>
      <c r="B36" s="6">
        <v>0.84</v>
      </c>
      <c r="C36" s="6">
        <v>2.91</v>
      </c>
      <c r="D36" s="6">
        <f t="shared" si="0"/>
        <v>0.46389298898590731</v>
      </c>
      <c r="E36" t="s">
        <v>128</v>
      </c>
    </row>
    <row r="37" spans="1:5">
      <c r="A37" t="s">
        <v>144</v>
      </c>
      <c r="B37" s="6">
        <v>1.61</v>
      </c>
      <c r="C37" s="6">
        <v>4.55</v>
      </c>
      <c r="D37" s="6">
        <f t="shared" si="0"/>
        <v>0.65801139665711239</v>
      </c>
      <c r="E37" t="s">
        <v>128</v>
      </c>
    </row>
    <row r="38" spans="1:5">
      <c r="A38" t="s">
        <v>145</v>
      </c>
      <c r="B38" s="6">
        <v>1.61</v>
      </c>
      <c r="C38" s="6">
        <v>4.55</v>
      </c>
      <c r="D38" s="6">
        <f t="shared" si="0"/>
        <v>0.65801139665711239</v>
      </c>
      <c r="E38" t="s">
        <v>128</v>
      </c>
    </row>
    <row r="39" spans="1:5">
      <c r="A39" t="s">
        <v>146</v>
      </c>
      <c r="B39" s="6">
        <v>1.68</v>
      </c>
      <c r="C39" s="6">
        <v>7.1</v>
      </c>
      <c r="D39" s="6">
        <f t="shared" si="0"/>
        <v>0.85125834871907524</v>
      </c>
      <c r="E39" t="s">
        <v>128</v>
      </c>
    </row>
    <row r="40" spans="1:5">
      <c r="A40" t="s">
        <v>147</v>
      </c>
      <c r="B40" s="6">
        <v>1.64</v>
      </c>
      <c r="C40" s="6">
        <v>7.65</v>
      </c>
      <c r="D40" s="6">
        <f t="shared" si="0"/>
        <v>0.88366143515361761</v>
      </c>
      <c r="E40" t="s">
        <v>128</v>
      </c>
    </row>
    <row r="41" spans="1:5">
      <c r="A41" t="s">
        <v>148</v>
      </c>
      <c r="B41" s="6">
        <v>1.67</v>
      </c>
      <c r="C41" s="6">
        <v>5.28</v>
      </c>
      <c r="D41" s="6">
        <f t="shared" si="0"/>
        <v>0.72263392253381231</v>
      </c>
      <c r="E41" t="s">
        <v>128</v>
      </c>
    </row>
    <row r="42" spans="1:5">
      <c r="A42" t="s">
        <v>149</v>
      </c>
      <c r="B42" s="6">
        <v>2.1</v>
      </c>
      <c r="C42" s="6">
        <v>7.03</v>
      </c>
      <c r="D42" s="6">
        <f t="shared" si="0"/>
        <v>0.84695532501982396</v>
      </c>
      <c r="E42" t="s">
        <v>128</v>
      </c>
    </row>
    <row r="43" spans="1:5">
      <c r="A43" t="s">
        <v>150</v>
      </c>
      <c r="B43" s="6">
        <v>2.83</v>
      </c>
      <c r="C43" s="6">
        <v>20.53</v>
      </c>
      <c r="D43" s="6">
        <f t="shared" si="0"/>
        <v>1.3123889493705918</v>
      </c>
      <c r="E43" t="s">
        <v>128</v>
      </c>
    </row>
    <row r="44" spans="1:5">
      <c r="A44" t="s">
        <v>151</v>
      </c>
      <c r="B44" s="6">
        <v>2.63</v>
      </c>
      <c r="C44" s="6">
        <v>24.07</v>
      </c>
      <c r="D44" s="6">
        <f t="shared" si="0"/>
        <v>1.38147609027503</v>
      </c>
      <c r="E44" t="s">
        <v>128</v>
      </c>
    </row>
    <row r="45" spans="1:5">
      <c r="A45" t="s">
        <v>152</v>
      </c>
      <c r="B45" s="6">
        <v>3.76</v>
      </c>
      <c r="C45" s="6">
        <v>68.13</v>
      </c>
      <c r="D45" s="6">
        <f t="shared" si="0"/>
        <v>1.8333383889393977</v>
      </c>
      <c r="E45" t="s">
        <v>128</v>
      </c>
    </row>
    <row r="46" spans="1:5">
      <c r="A46" t="s">
        <v>153</v>
      </c>
      <c r="B46" s="6">
        <v>4.37</v>
      </c>
      <c r="C46" s="5">
        <v>106.3</v>
      </c>
      <c r="D46" s="6">
        <f t="shared" si="0"/>
        <v>2.0265332645232967</v>
      </c>
      <c r="E46" t="s">
        <v>128</v>
      </c>
    </row>
    <row r="47" spans="1:5">
      <c r="A47" t="s">
        <v>154</v>
      </c>
      <c r="B47" s="6">
        <v>0.7</v>
      </c>
      <c r="C47" s="6">
        <v>2.5099999999999998</v>
      </c>
      <c r="D47" s="6">
        <f t="shared" si="0"/>
        <v>0.39967372148103808</v>
      </c>
      <c r="E47" t="s">
        <v>128</v>
      </c>
    </row>
    <row r="48" spans="1:5">
      <c r="A48" t="s">
        <v>155</v>
      </c>
      <c r="B48" s="6">
        <v>1.02</v>
      </c>
      <c r="C48" s="6">
        <v>4.22</v>
      </c>
      <c r="D48" s="6">
        <f t="shared" si="0"/>
        <v>0.62531245096167387</v>
      </c>
      <c r="E48" t="s">
        <v>128</v>
      </c>
    </row>
    <row r="49" spans="1:5">
      <c r="A49" t="s">
        <v>156</v>
      </c>
      <c r="B49" s="6">
        <v>1.3</v>
      </c>
      <c r="C49" s="6">
        <v>4.74</v>
      </c>
      <c r="D49" s="6">
        <f t="shared" si="0"/>
        <v>0.67577834167408513</v>
      </c>
      <c r="E49" t="s">
        <v>128</v>
      </c>
    </row>
    <row r="50" spans="1:5">
      <c r="A50" t="s">
        <v>157</v>
      </c>
      <c r="B50" s="6">
        <v>1.7</v>
      </c>
      <c r="C50" s="6">
        <v>7.25</v>
      </c>
      <c r="D50" s="6">
        <f t="shared" si="0"/>
        <v>0.86033800657099369</v>
      </c>
      <c r="E50" t="s">
        <v>128</v>
      </c>
    </row>
    <row r="51" spans="1:5">
      <c r="A51" t="s">
        <v>158</v>
      </c>
      <c r="B51" s="6">
        <v>1.45</v>
      </c>
      <c r="C51" s="6">
        <v>5.56</v>
      </c>
      <c r="D51" s="6">
        <f t="shared" si="0"/>
        <v>0.74507479158205747</v>
      </c>
      <c r="E51" t="s">
        <v>128</v>
      </c>
    </row>
    <row r="52" spans="1:5">
      <c r="A52" t="s">
        <v>159</v>
      </c>
      <c r="B52" s="6">
        <v>1.49</v>
      </c>
      <c r="C52" s="6">
        <v>7.65</v>
      </c>
      <c r="D52" s="6">
        <f t="shared" si="0"/>
        <v>0.88366143515361761</v>
      </c>
      <c r="E52" t="s">
        <v>128</v>
      </c>
    </row>
    <row r="53" spans="1:5">
      <c r="A53" t="s">
        <v>160</v>
      </c>
      <c r="B53" s="6">
        <v>2.31</v>
      </c>
      <c r="C53" s="6">
        <v>11.95</v>
      </c>
      <c r="D53" s="6">
        <f t="shared" si="0"/>
        <v>1.0773679052841565</v>
      </c>
      <c r="E53" t="s">
        <v>128</v>
      </c>
    </row>
    <row r="54" spans="1:5">
      <c r="A54" t="s">
        <v>161</v>
      </c>
      <c r="B54" s="6">
        <v>2.35</v>
      </c>
      <c r="C54" s="6">
        <v>17.690000000000001</v>
      </c>
      <c r="D54" s="6">
        <f t="shared" si="0"/>
        <v>1.2477278329097232</v>
      </c>
      <c r="E54" t="s">
        <v>128</v>
      </c>
    </row>
    <row r="55" spans="1:5">
      <c r="A55" t="s">
        <v>162</v>
      </c>
      <c r="B55" s="6">
        <v>2.79</v>
      </c>
      <c r="C55" s="6">
        <v>23.07</v>
      </c>
      <c r="D55" s="6">
        <f t="shared" si="0"/>
        <v>1.3630475945210936</v>
      </c>
      <c r="E55" t="s">
        <v>128</v>
      </c>
    </row>
    <row r="56" spans="1:5">
      <c r="A56" t="s">
        <v>163</v>
      </c>
      <c r="B56" s="6">
        <v>4.46</v>
      </c>
      <c r="C56" s="6">
        <v>109.8</v>
      </c>
      <c r="D56" s="6">
        <f t="shared" si="0"/>
        <v>2.0406023401140732</v>
      </c>
      <c r="E56" t="s">
        <v>128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4"/>
  <sheetViews>
    <sheetView tabSelected="1" topLeftCell="A45" workbookViewId="0">
      <selection activeCell="G45" sqref="G45"/>
    </sheetView>
  </sheetViews>
  <sheetFormatPr baseColWidth="10" defaultRowHeight="15" x14ac:dyDescent="0"/>
  <cols>
    <col min="1" max="1" width="25" bestFit="1" customWidth="1"/>
    <col min="2" max="2" width="12.33203125" style="5" customWidth="1"/>
    <col min="3" max="3" width="8.1640625" style="5" customWidth="1"/>
    <col min="4" max="4" width="8.5" style="5" customWidth="1"/>
  </cols>
  <sheetData>
    <row r="1" spans="1:7">
      <c r="A1" s="3" t="s">
        <v>195</v>
      </c>
      <c r="B1" s="4" t="s">
        <v>196</v>
      </c>
      <c r="C1" s="4" t="s">
        <v>39</v>
      </c>
      <c r="D1" s="4" t="s">
        <v>40</v>
      </c>
    </row>
    <row r="2" spans="1:7">
      <c r="A2" t="s">
        <v>164</v>
      </c>
      <c r="B2" s="5">
        <v>50293</v>
      </c>
      <c r="C2" s="6">
        <v>6.79</v>
      </c>
      <c r="D2" s="6">
        <v>6.1666666666700003</v>
      </c>
      <c r="F2" s="3" t="s">
        <v>197</v>
      </c>
      <c r="G2" s="10" t="s">
        <v>65</v>
      </c>
    </row>
    <row r="3" spans="1:7">
      <c r="A3" t="s">
        <v>164</v>
      </c>
      <c r="B3" s="5">
        <v>58899</v>
      </c>
      <c r="C3" s="6">
        <v>4.26</v>
      </c>
      <c r="D3" s="6">
        <v>3.43</v>
      </c>
    </row>
    <row r="4" spans="1:7">
      <c r="A4" t="s">
        <v>164</v>
      </c>
      <c r="B4" s="5">
        <v>72548</v>
      </c>
      <c r="C4" s="6">
        <v>5.87</v>
      </c>
      <c r="D4" s="6">
        <v>5.33</v>
      </c>
    </row>
    <row r="5" spans="1:7">
      <c r="A5" t="s">
        <v>164</v>
      </c>
      <c r="B5" s="5">
        <v>72559</v>
      </c>
      <c r="C5" s="6">
        <v>6</v>
      </c>
      <c r="D5" s="6">
        <v>6.45</v>
      </c>
    </row>
    <row r="6" spans="1:7">
      <c r="A6" t="s">
        <v>164</v>
      </c>
      <c r="B6" s="5">
        <v>118741</v>
      </c>
      <c r="C6" s="6">
        <v>5.86</v>
      </c>
      <c r="D6" s="6">
        <v>4.97</v>
      </c>
    </row>
    <row r="7" spans="1:7">
      <c r="A7" t="s">
        <v>164</v>
      </c>
      <c r="B7" s="5">
        <v>319846</v>
      </c>
      <c r="C7" s="6">
        <v>4.26</v>
      </c>
      <c r="D7" s="6">
        <v>3.2450000000000001</v>
      </c>
    </row>
    <row r="8" spans="1:7">
      <c r="A8" t="s">
        <v>164</v>
      </c>
      <c r="B8" s="5">
        <v>608935</v>
      </c>
      <c r="C8" s="6">
        <v>5.22</v>
      </c>
      <c r="D8" s="6">
        <v>4.46</v>
      </c>
    </row>
    <row r="9" spans="1:7">
      <c r="A9" t="s">
        <v>164</v>
      </c>
      <c r="B9" s="5">
        <v>2051243</v>
      </c>
      <c r="C9" s="6">
        <v>10.199999999999999</v>
      </c>
      <c r="D9" s="6">
        <v>6.49</v>
      </c>
    </row>
    <row r="10" spans="1:7">
      <c r="A10" t="s">
        <v>164</v>
      </c>
      <c r="B10" s="5">
        <v>2385855</v>
      </c>
      <c r="C10" s="6">
        <v>7.01</v>
      </c>
      <c r="D10" s="6">
        <v>6.0750000000000002</v>
      </c>
    </row>
    <row r="11" spans="1:7">
      <c r="A11" t="s">
        <v>164</v>
      </c>
      <c r="B11" s="5">
        <v>2437798</v>
      </c>
      <c r="C11" s="6">
        <v>6.34</v>
      </c>
      <c r="D11" s="6">
        <v>5.5250000000000004</v>
      </c>
    </row>
    <row r="12" spans="1:7">
      <c r="A12" t="s">
        <v>164</v>
      </c>
      <c r="B12" s="5">
        <v>7012375</v>
      </c>
      <c r="C12" s="6">
        <v>5.69</v>
      </c>
      <c r="D12" s="6">
        <v>5.31</v>
      </c>
    </row>
    <row r="13" spans="1:7">
      <c r="A13" t="s">
        <v>164</v>
      </c>
      <c r="B13" s="5">
        <v>12789036</v>
      </c>
      <c r="C13" s="6">
        <v>6.26</v>
      </c>
      <c r="D13" s="6">
        <v>5</v>
      </c>
    </row>
    <row r="14" spans="1:7">
      <c r="A14" t="s">
        <v>164</v>
      </c>
      <c r="B14" s="5">
        <v>16606023</v>
      </c>
      <c r="C14" s="6">
        <v>5.69</v>
      </c>
      <c r="D14" s="6">
        <v>5.32</v>
      </c>
    </row>
    <row r="15" spans="1:7">
      <c r="A15" t="s">
        <v>164</v>
      </c>
      <c r="B15" s="5">
        <v>29082744</v>
      </c>
      <c r="C15" s="6">
        <v>7.46</v>
      </c>
      <c r="D15" s="6">
        <v>6.19</v>
      </c>
    </row>
    <row r="16" spans="1:7">
      <c r="A16" t="s">
        <v>164</v>
      </c>
      <c r="B16" s="5">
        <v>31508006</v>
      </c>
      <c r="C16" s="6">
        <v>6.98</v>
      </c>
      <c r="D16" s="6">
        <v>6.16</v>
      </c>
    </row>
    <row r="17" spans="1:4">
      <c r="A17" t="s">
        <v>164</v>
      </c>
      <c r="B17" s="5">
        <v>32598100</v>
      </c>
      <c r="C17" s="6">
        <v>6.34</v>
      </c>
      <c r="D17" s="6">
        <v>5.6266666666700003</v>
      </c>
    </row>
    <row r="18" spans="1:4">
      <c r="A18" t="s">
        <v>164</v>
      </c>
      <c r="B18" s="5">
        <v>32598111</v>
      </c>
      <c r="C18" s="6">
        <v>6.34</v>
      </c>
      <c r="D18" s="6">
        <v>6.0049999999999999</v>
      </c>
    </row>
    <row r="19" spans="1:4">
      <c r="A19" t="s">
        <v>164</v>
      </c>
      <c r="B19" s="5">
        <v>32598133</v>
      </c>
      <c r="C19" s="6">
        <v>6.34</v>
      </c>
      <c r="D19" s="6">
        <v>4.71</v>
      </c>
    </row>
    <row r="20" spans="1:4">
      <c r="A20" t="s">
        <v>164</v>
      </c>
      <c r="B20" s="5">
        <v>32598144</v>
      </c>
      <c r="C20" s="6">
        <v>6.98</v>
      </c>
      <c r="D20" s="6">
        <v>6.36333333333</v>
      </c>
    </row>
    <row r="21" spans="1:4">
      <c r="A21" t="s">
        <v>164</v>
      </c>
      <c r="B21" s="5">
        <v>32690930</v>
      </c>
      <c r="C21" s="6">
        <v>6.34</v>
      </c>
      <c r="D21" s="6">
        <v>5.97</v>
      </c>
    </row>
    <row r="22" spans="1:4">
      <c r="A22" t="s">
        <v>164</v>
      </c>
      <c r="B22" s="5">
        <v>32774166</v>
      </c>
      <c r="C22" s="6">
        <v>7.62</v>
      </c>
      <c r="D22" s="6">
        <v>5.55</v>
      </c>
    </row>
    <row r="23" spans="1:4">
      <c r="A23" t="s">
        <v>164</v>
      </c>
      <c r="B23" s="5">
        <v>35065271</v>
      </c>
      <c r="C23" s="6">
        <v>7.62</v>
      </c>
      <c r="D23" s="6">
        <v>6.3166666666699998</v>
      </c>
    </row>
    <row r="24" spans="1:4">
      <c r="A24" t="s">
        <v>164</v>
      </c>
      <c r="B24" s="5">
        <v>35065282</v>
      </c>
      <c r="C24" s="6">
        <v>7.62</v>
      </c>
      <c r="D24" s="6">
        <v>6.3233333333299999</v>
      </c>
    </row>
    <row r="25" spans="1:4">
      <c r="A25" t="s">
        <v>164</v>
      </c>
      <c r="B25" s="5">
        <v>35065293</v>
      </c>
      <c r="C25" s="6">
        <v>8.27</v>
      </c>
      <c r="D25" s="6">
        <v>6.2466666666700004</v>
      </c>
    </row>
    <row r="26" spans="1:4">
      <c r="A26" t="s">
        <v>164</v>
      </c>
      <c r="B26" s="5">
        <v>35065306</v>
      </c>
      <c r="C26" s="6">
        <v>8.27</v>
      </c>
      <c r="D26" s="6">
        <v>6.66</v>
      </c>
    </row>
    <row r="27" spans="1:4">
      <c r="A27" t="s">
        <v>164</v>
      </c>
      <c r="B27" s="5">
        <v>35693993</v>
      </c>
      <c r="C27" s="6">
        <v>6.34</v>
      </c>
      <c r="D27" s="6">
        <v>5.4233333333299996</v>
      </c>
    </row>
    <row r="28" spans="1:4">
      <c r="A28" t="s">
        <v>164</v>
      </c>
      <c r="B28" s="5">
        <v>35694087</v>
      </c>
      <c r="C28" s="6">
        <v>8.91</v>
      </c>
      <c r="D28" s="6">
        <v>6.0333333333299999</v>
      </c>
    </row>
    <row r="29" spans="1:4">
      <c r="A29" t="s">
        <v>164</v>
      </c>
      <c r="B29" s="5">
        <v>36559225</v>
      </c>
      <c r="C29" s="6">
        <v>6.34</v>
      </c>
      <c r="D29" s="6">
        <v>5.9649999999999999</v>
      </c>
    </row>
    <row r="30" spans="1:4">
      <c r="A30" t="s">
        <v>164</v>
      </c>
      <c r="B30" s="5">
        <v>37680652</v>
      </c>
      <c r="C30" s="6">
        <v>5.69</v>
      </c>
      <c r="D30" s="6">
        <v>5.22</v>
      </c>
    </row>
    <row r="31" spans="1:4">
      <c r="A31" t="s">
        <v>164</v>
      </c>
      <c r="B31" s="5">
        <v>37680732</v>
      </c>
      <c r="C31" s="6">
        <v>6.98</v>
      </c>
      <c r="D31" s="6">
        <v>5.8</v>
      </c>
    </row>
    <row r="32" spans="1:4">
      <c r="A32" t="s">
        <v>164</v>
      </c>
      <c r="B32" s="5">
        <v>38379996</v>
      </c>
      <c r="C32" s="6">
        <v>6.98</v>
      </c>
      <c r="D32" s="6">
        <v>5.4950000000000001</v>
      </c>
    </row>
    <row r="33" spans="1:4">
      <c r="A33" t="s">
        <v>164</v>
      </c>
      <c r="B33" s="5">
        <v>38380017</v>
      </c>
      <c r="C33" s="6">
        <v>6.98</v>
      </c>
      <c r="D33" s="6">
        <v>5.6066666666699998</v>
      </c>
    </row>
    <row r="34" spans="1:4">
      <c r="A34" t="s">
        <v>164</v>
      </c>
      <c r="B34" s="5">
        <v>38380028</v>
      </c>
      <c r="C34" s="6">
        <v>6.98</v>
      </c>
      <c r="D34" s="6">
        <v>6.2933333333299997</v>
      </c>
    </row>
    <row r="35" spans="1:4">
      <c r="A35" t="s">
        <v>164</v>
      </c>
      <c r="B35" s="5">
        <v>38380039</v>
      </c>
      <c r="C35" s="6">
        <v>6.98</v>
      </c>
      <c r="D35" s="6">
        <v>6.0366666666700004</v>
      </c>
    </row>
    <row r="36" spans="1:4">
      <c r="A36" t="s">
        <v>164</v>
      </c>
      <c r="B36" s="5">
        <v>38380040</v>
      </c>
      <c r="C36" s="6">
        <v>7.62</v>
      </c>
      <c r="D36" s="6">
        <v>6.13</v>
      </c>
    </row>
    <row r="37" spans="1:4">
      <c r="A37" t="s">
        <v>164</v>
      </c>
      <c r="B37" s="5">
        <v>38380051</v>
      </c>
      <c r="C37" s="6">
        <v>7.62</v>
      </c>
      <c r="D37" s="6">
        <v>5.7149999999999999</v>
      </c>
    </row>
    <row r="38" spans="1:4">
      <c r="A38" t="s">
        <v>164</v>
      </c>
      <c r="B38" s="5">
        <v>38380084</v>
      </c>
      <c r="C38" s="6">
        <v>7.62</v>
      </c>
      <c r="D38" s="6">
        <v>6.38</v>
      </c>
    </row>
    <row r="39" spans="1:4">
      <c r="A39" t="s">
        <v>164</v>
      </c>
      <c r="B39" s="5">
        <v>38411255</v>
      </c>
      <c r="C39" s="6">
        <v>8.27</v>
      </c>
      <c r="D39" s="6">
        <v>6.5549999999999997</v>
      </c>
    </row>
    <row r="40" spans="1:4">
      <c r="A40" t="s">
        <v>164</v>
      </c>
      <c r="B40" s="5">
        <v>39801144</v>
      </c>
      <c r="C40" s="6">
        <v>6.79</v>
      </c>
      <c r="D40" s="6">
        <v>6.06</v>
      </c>
    </row>
    <row r="41" spans="1:4">
      <c r="A41" t="s">
        <v>164</v>
      </c>
      <c r="B41" s="5">
        <v>41464395</v>
      </c>
      <c r="C41" s="6">
        <v>6.34</v>
      </c>
      <c r="D41" s="6">
        <v>5.4633333333299996</v>
      </c>
    </row>
    <row r="42" spans="1:4">
      <c r="A42" t="s">
        <v>164</v>
      </c>
      <c r="B42" s="5">
        <v>41464408</v>
      </c>
      <c r="C42" s="6">
        <v>6.34</v>
      </c>
      <c r="D42" s="6">
        <v>5.3533333333300002</v>
      </c>
    </row>
    <row r="43" spans="1:4">
      <c r="A43" t="s">
        <v>164</v>
      </c>
      <c r="B43" s="5">
        <v>41464431</v>
      </c>
      <c r="C43" s="6">
        <v>6.34</v>
      </c>
      <c r="D43" s="6">
        <v>6.41</v>
      </c>
    </row>
    <row r="44" spans="1:4">
      <c r="A44" t="s">
        <v>164</v>
      </c>
      <c r="B44" s="5">
        <v>51908168</v>
      </c>
      <c r="C44" s="6">
        <v>7.62</v>
      </c>
      <c r="D44" s="6">
        <v>6.6749999999999998</v>
      </c>
    </row>
    <row r="45" spans="1:4">
      <c r="A45" t="s">
        <v>164</v>
      </c>
      <c r="B45" s="5">
        <v>52663588</v>
      </c>
      <c r="C45" s="6">
        <v>6.34</v>
      </c>
      <c r="D45" s="6">
        <v>5.87</v>
      </c>
    </row>
    <row r="46" spans="1:4">
      <c r="A46" t="s">
        <v>164</v>
      </c>
      <c r="B46" s="5">
        <v>52663602</v>
      </c>
      <c r="C46" s="6">
        <v>6.98</v>
      </c>
      <c r="D46" s="6">
        <v>6.6050000000000004</v>
      </c>
    </row>
    <row r="47" spans="1:4">
      <c r="A47" t="s">
        <v>164</v>
      </c>
      <c r="B47" s="5">
        <v>52663613</v>
      </c>
      <c r="C47" s="6">
        <v>6.98</v>
      </c>
      <c r="D47" s="6">
        <v>5.9249999999999998</v>
      </c>
    </row>
    <row r="48" spans="1:4">
      <c r="A48" t="s">
        <v>164</v>
      </c>
      <c r="B48" s="5">
        <v>52663624</v>
      </c>
      <c r="C48" s="6">
        <v>6.98</v>
      </c>
      <c r="D48" s="6">
        <v>6.44</v>
      </c>
    </row>
    <row r="49" spans="1:4">
      <c r="A49" t="s">
        <v>164</v>
      </c>
      <c r="B49" s="5">
        <v>52663635</v>
      </c>
      <c r="C49" s="6">
        <v>7.62</v>
      </c>
      <c r="D49" s="6">
        <v>6.2</v>
      </c>
    </row>
    <row r="50" spans="1:4">
      <c r="A50" t="s">
        <v>164</v>
      </c>
      <c r="B50" s="5">
        <v>52663680</v>
      </c>
      <c r="C50" s="6">
        <v>8.27</v>
      </c>
      <c r="D50" s="6">
        <v>6.17</v>
      </c>
    </row>
    <row r="51" spans="1:4">
      <c r="A51" t="s">
        <v>164</v>
      </c>
      <c r="B51" s="5">
        <v>52663691</v>
      </c>
      <c r="C51" s="6">
        <v>8.27</v>
      </c>
      <c r="D51" s="6">
        <v>6.7050000000000001</v>
      </c>
    </row>
    <row r="52" spans="1:4">
      <c r="A52" t="s">
        <v>164</v>
      </c>
      <c r="B52" s="5">
        <v>52663704</v>
      </c>
      <c r="C52" s="6">
        <v>8.27</v>
      </c>
      <c r="D52" s="6">
        <v>6.73</v>
      </c>
    </row>
    <row r="53" spans="1:4">
      <c r="A53" t="s">
        <v>164</v>
      </c>
      <c r="B53" s="5">
        <v>52663759</v>
      </c>
      <c r="C53" s="6">
        <v>8.91</v>
      </c>
      <c r="D53" s="6">
        <v>6.37</v>
      </c>
    </row>
    <row r="54" spans="1:4">
      <c r="A54" t="s">
        <v>164</v>
      </c>
      <c r="B54" s="5">
        <v>52663760</v>
      </c>
      <c r="C54" s="6">
        <v>8.91</v>
      </c>
      <c r="D54" s="6">
        <v>6.5650000000000004</v>
      </c>
    </row>
    <row r="55" spans="1:4">
      <c r="A55" t="s">
        <v>164</v>
      </c>
      <c r="B55" s="5">
        <v>52663782</v>
      </c>
      <c r="C55" s="6">
        <v>8.91</v>
      </c>
      <c r="D55" s="6">
        <v>6.36</v>
      </c>
    </row>
    <row r="56" spans="1:4">
      <c r="A56" t="s">
        <v>164</v>
      </c>
      <c r="B56" s="5">
        <v>52712046</v>
      </c>
      <c r="C56" s="6">
        <v>7.62</v>
      </c>
      <c r="D56" s="6">
        <v>6.24</v>
      </c>
    </row>
    <row r="57" spans="1:4">
      <c r="A57" t="s">
        <v>164</v>
      </c>
      <c r="B57" s="5">
        <v>57465288</v>
      </c>
      <c r="C57" s="6">
        <v>6.98</v>
      </c>
      <c r="D57" s="6">
        <v>5.13</v>
      </c>
    </row>
    <row r="58" spans="1:4">
      <c r="A58" t="s">
        <v>164</v>
      </c>
      <c r="B58" s="5">
        <v>65510454</v>
      </c>
      <c r="C58" s="6">
        <v>6.98</v>
      </c>
      <c r="D58" s="6">
        <v>6.09</v>
      </c>
    </row>
    <row r="59" spans="1:4">
      <c r="A59" t="s">
        <v>164</v>
      </c>
      <c r="B59" s="5">
        <v>68194058</v>
      </c>
      <c r="C59" s="6">
        <v>6.98</v>
      </c>
      <c r="D59" s="6">
        <v>5.15</v>
      </c>
    </row>
    <row r="60" spans="1:4">
      <c r="A60" t="s">
        <v>164</v>
      </c>
      <c r="B60" s="5">
        <v>70362504</v>
      </c>
      <c r="C60" s="6">
        <v>6.34</v>
      </c>
      <c r="D60" s="6">
        <v>4.97</v>
      </c>
    </row>
    <row r="61" spans="1:4">
      <c r="A61" t="s">
        <v>165</v>
      </c>
      <c r="B61" s="5">
        <v>50293</v>
      </c>
      <c r="C61" s="6">
        <v>6.79</v>
      </c>
      <c r="D61" s="6">
        <v>6.27</v>
      </c>
    </row>
    <row r="62" spans="1:4">
      <c r="A62" t="s">
        <v>165</v>
      </c>
      <c r="B62" s="5">
        <v>58899</v>
      </c>
      <c r="C62" s="6">
        <v>4.26</v>
      </c>
      <c r="D62" s="6">
        <v>3.85</v>
      </c>
    </row>
    <row r="63" spans="1:4">
      <c r="A63" t="s">
        <v>165</v>
      </c>
      <c r="B63" s="5">
        <v>72548</v>
      </c>
      <c r="C63" s="6">
        <v>5.87</v>
      </c>
      <c r="D63" s="6">
        <v>5.54</v>
      </c>
    </row>
    <row r="64" spans="1:4">
      <c r="A64" t="s">
        <v>165</v>
      </c>
      <c r="B64" s="5">
        <v>72559</v>
      </c>
      <c r="C64" s="6">
        <v>6</v>
      </c>
      <c r="D64" s="6">
        <v>6.37</v>
      </c>
    </row>
    <row r="65" spans="1:4">
      <c r="A65" t="s">
        <v>165</v>
      </c>
      <c r="B65" s="5">
        <v>118741</v>
      </c>
      <c r="C65" s="6">
        <v>5.86</v>
      </c>
      <c r="D65" s="6">
        <v>4.5350000000000001</v>
      </c>
    </row>
    <row r="66" spans="1:4">
      <c r="A66" t="s">
        <v>165</v>
      </c>
      <c r="B66" s="5">
        <v>319846</v>
      </c>
      <c r="C66" s="6">
        <v>4.26</v>
      </c>
      <c r="D66" s="6">
        <v>3.67</v>
      </c>
    </row>
    <row r="67" spans="1:4">
      <c r="A67" t="s">
        <v>165</v>
      </c>
      <c r="B67" s="5">
        <v>608935</v>
      </c>
      <c r="C67" s="6">
        <v>5.22</v>
      </c>
      <c r="D67" s="6">
        <v>3.54</v>
      </c>
    </row>
    <row r="68" spans="1:4">
      <c r="A68" t="s">
        <v>165</v>
      </c>
      <c r="B68" s="5">
        <v>877112</v>
      </c>
      <c r="C68" s="6">
        <v>5.76</v>
      </c>
      <c r="D68" s="6">
        <v>5.21</v>
      </c>
    </row>
    <row r="69" spans="1:4">
      <c r="A69" t="s">
        <v>165</v>
      </c>
      <c r="B69" s="5">
        <v>2051243</v>
      </c>
      <c r="C69" s="6">
        <v>10.199999999999999</v>
      </c>
      <c r="D69" s="6">
        <v>6.35</v>
      </c>
    </row>
    <row r="70" spans="1:4">
      <c r="A70" t="s">
        <v>165</v>
      </c>
      <c r="B70" s="5">
        <v>2385855</v>
      </c>
      <c r="C70" s="6">
        <v>7.01</v>
      </c>
      <c r="D70" s="6">
        <v>6.16</v>
      </c>
    </row>
    <row r="71" spans="1:4">
      <c r="A71" t="s">
        <v>165</v>
      </c>
      <c r="B71" s="5">
        <v>2437798</v>
      </c>
      <c r="C71" s="6">
        <v>6.34</v>
      </c>
      <c r="D71" s="6">
        <v>5.64</v>
      </c>
    </row>
    <row r="72" spans="1:4">
      <c r="A72" t="s">
        <v>165</v>
      </c>
      <c r="B72" s="5">
        <v>7012375</v>
      </c>
      <c r="C72" s="6">
        <v>5.69</v>
      </c>
      <c r="D72" s="6">
        <v>5.48</v>
      </c>
    </row>
    <row r="73" spans="1:4">
      <c r="A73" t="s">
        <v>165</v>
      </c>
      <c r="B73" s="5">
        <v>12789036</v>
      </c>
      <c r="C73" s="6">
        <v>6.26</v>
      </c>
      <c r="D73" s="6">
        <v>5.45</v>
      </c>
    </row>
    <row r="74" spans="1:4">
      <c r="A74" t="s">
        <v>165</v>
      </c>
      <c r="B74" s="5">
        <v>16606023</v>
      </c>
      <c r="C74" s="6">
        <v>5.69</v>
      </c>
      <c r="D74" s="6">
        <v>4.91</v>
      </c>
    </row>
    <row r="75" spans="1:4">
      <c r="A75" t="s">
        <v>165</v>
      </c>
      <c r="B75" s="5">
        <v>29082744</v>
      </c>
      <c r="C75" s="6">
        <v>7.46</v>
      </c>
      <c r="D75" s="6">
        <v>6.33</v>
      </c>
    </row>
    <row r="76" spans="1:4">
      <c r="A76" t="s">
        <v>165</v>
      </c>
      <c r="B76" s="5">
        <v>31508006</v>
      </c>
      <c r="C76" s="6">
        <v>6.98</v>
      </c>
      <c r="D76" s="6">
        <v>6.0266666666699997</v>
      </c>
    </row>
    <row r="77" spans="1:4">
      <c r="A77" t="s">
        <v>165</v>
      </c>
      <c r="B77" s="5">
        <v>32598100</v>
      </c>
      <c r="C77" s="6">
        <v>6.34</v>
      </c>
      <c r="D77" s="6">
        <v>5.71</v>
      </c>
    </row>
    <row r="78" spans="1:4">
      <c r="A78" t="s">
        <v>165</v>
      </c>
      <c r="B78" s="5">
        <v>32598111</v>
      </c>
      <c r="C78" s="6">
        <v>6.34</v>
      </c>
      <c r="D78" s="6">
        <v>5.8</v>
      </c>
    </row>
    <row r="79" spans="1:4">
      <c r="A79" t="s">
        <v>165</v>
      </c>
      <c r="B79" s="5">
        <v>32598133</v>
      </c>
      <c r="C79" s="6">
        <v>6.34</v>
      </c>
      <c r="D79" s="6">
        <v>4.57</v>
      </c>
    </row>
    <row r="80" spans="1:4">
      <c r="A80" t="s">
        <v>165</v>
      </c>
      <c r="B80" s="5">
        <v>32598144</v>
      </c>
      <c r="C80" s="6">
        <v>6.98</v>
      </c>
      <c r="D80" s="6">
        <v>6.1566666666699996</v>
      </c>
    </row>
    <row r="81" spans="1:4">
      <c r="A81" t="s">
        <v>165</v>
      </c>
      <c r="B81" s="5">
        <v>32690930</v>
      </c>
      <c r="C81" s="6">
        <v>6.34</v>
      </c>
      <c r="D81" s="6">
        <v>5.9</v>
      </c>
    </row>
    <row r="82" spans="1:4">
      <c r="A82" t="s">
        <v>165</v>
      </c>
      <c r="B82" s="5">
        <v>32774166</v>
      </c>
      <c r="C82" s="6">
        <v>7.62</v>
      </c>
      <c r="D82" s="6">
        <v>5.48</v>
      </c>
    </row>
    <row r="83" spans="1:4">
      <c r="A83" t="s">
        <v>165</v>
      </c>
      <c r="B83" s="5">
        <v>33025411</v>
      </c>
      <c r="C83" s="6">
        <v>6.34</v>
      </c>
      <c r="D83" s="6">
        <v>5.66</v>
      </c>
    </row>
    <row r="84" spans="1:4">
      <c r="A84" t="s">
        <v>165</v>
      </c>
      <c r="B84" s="5">
        <v>35065271</v>
      </c>
      <c r="C84" s="6">
        <v>7.62</v>
      </c>
      <c r="D84" s="6">
        <v>6.2175000000000002</v>
      </c>
    </row>
    <row r="85" spans="1:4">
      <c r="A85" t="s">
        <v>165</v>
      </c>
      <c r="B85" s="5">
        <v>35065282</v>
      </c>
      <c r="C85" s="6">
        <v>7.62</v>
      </c>
      <c r="D85" s="6">
        <v>6.3266666666700004</v>
      </c>
    </row>
    <row r="86" spans="1:4">
      <c r="A86" t="s">
        <v>165</v>
      </c>
      <c r="B86" s="5">
        <v>35065293</v>
      </c>
      <c r="C86" s="6">
        <v>8.27</v>
      </c>
      <c r="D86" s="6">
        <v>6.3966666666699998</v>
      </c>
    </row>
    <row r="87" spans="1:4">
      <c r="A87" t="s">
        <v>165</v>
      </c>
      <c r="B87" s="5">
        <v>35065306</v>
      </c>
      <c r="C87" s="6">
        <v>8.27</v>
      </c>
      <c r="D87" s="6">
        <v>6.5750000000000002</v>
      </c>
    </row>
    <row r="88" spans="1:4">
      <c r="A88" t="s">
        <v>165</v>
      </c>
      <c r="B88" s="5">
        <v>35693993</v>
      </c>
      <c r="C88" s="6">
        <v>6.34</v>
      </c>
      <c r="D88" s="6">
        <v>5.43</v>
      </c>
    </row>
    <row r="89" spans="1:4">
      <c r="A89" t="s">
        <v>165</v>
      </c>
      <c r="B89" s="5">
        <v>35694087</v>
      </c>
      <c r="C89" s="6">
        <v>8.91</v>
      </c>
      <c r="D89" s="6">
        <v>5.86333333333</v>
      </c>
    </row>
    <row r="90" spans="1:4">
      <c r="A90" t="s">
        <v>165</v>
      </c>
      <c r="B90" s="5">
        <v>36559225</v>
      </c>
      <c r="C90" s="6">
        <v>6.34</v>
      </c>
      <c r="D90" s="6">
        <v>5.99</v>
      </c>
    </row>
    <row r="91" spans="1:4">
      <c r="A91" t="s">
        <v>165</v>
      </c>
      <c r="B91" s="5">
        <v>37680652</v>
      </c>
      <c r="C91" s="6">
        <v>5.69</v>
      </c>
      <c r="D91" s="6">
        <v>5.04</v>
      </c>
    </row>
    <row r="92" spans="1:4">
      <c r="A92" t="s">
        <v>165</v>
      </c>
      <c r="B92" s="5">
        <v>37680732</v>
      </c>
      <c r="C92" s="6">
        <v>6.98</v>
      </c>
      <c r="D92" s="6">
        <v>5.9</v>
      </c>
    </row>
    <row r="93" spans="1:4">
      <c r="A93" t="s">
        <v>165</v>
      </c>
      <c r="B93" s="5">
        <v>38379996</v>
      </c>
      <c r="C93" s="6">
        <v>6.98</v>
      </c>
      <c r="D93" s="6">
        <v>5.89</v>
      </c>
    </row>
    <row r="94" spans="1:4">
      <c r="A94" t="s">
        <v>165</v>
      </c>
      <c r="B94" s="5">
        <v>38380017</v>
      </c>
      <c r="C94" s="6">
        <v>6.98</v>
      </c>
      <c r="D94" s="6">
        <v>5.98</v>
      </c>
    </row>
    <row r="95" spans="1:4">
      <c r="A95" t="s">
        <v>165</v>
      </c>
      <c r="B95" s="5">
        <v>38380028</v>
      </c>
      <c r="C95" s="6">
        <v>6.98</v>
      </c>
      <c r="D95" s="6">
        <v>6.05</v>
      </c>
    </row>
    <row r="96" spans="1:4">
      <c r="A96" t="s">
        <v>165</v>
      </c>
      <c r="B96" s="5">
        <v>38380039</v>
      </c>
      <c r="C96" s="6">
        <v>6.98</v>
      </c>
      <c r="D96" s="6">
        <v>6.0733333333299999</v>
      </c>
    </row>
    <row r="97" spans="1:4">
      <c r="A97" t="s">
        <v>165</v>
      </c>
      <c r="B97" s="5">
        <v>38380040</v>
      </c>
      <c r="C97" s="6">
        <v>7.62</v>
      </c>
      <c r="D97" s="6">
        <v>6.4850000000000003</v>
      </c>
    </row>
    <row r="98" spans="1:4">
      <c r="A98" t="s">
        <v>165</v>
      </c>
      <c r="B98" s="5">
        <v>38380051</v>
      </c>
      <c r="C98" s="6">
        <v>7.62</v>
      </c>
      <c r="D98" s="6">
        <v>6.05</v>
      </c>
    </row>
    <row r="99" spans="1:4">
      <c r="A99" t="s">
        <v>165</v>
      </c>
      <c r="B99" s="5">
        <v>38380084</v>
      </c>
      <c r="C99" s="6">
        <v>7.62</v>
      </c>
      <c r="D99" s="6">
        <v>5.97</v>
      </c>
    </row>
    <row r="100" spans="1:4">
      <c r="A100" t="s">
        <v>165</v>
      </c>
      <c r="B100" s="5">
        <v>38411222</v>
      </c>
      <c r="C100" s="6">
        <v>7.62</v>
      </c>
      <c r="D100" s="6">
        <v>5.97</v>
      </c>
    </row>
    <row r="101" spans="1:4">
      <c r="A101" t="s">
        <v>165</v>
      </c>
      <c r="B101" s="5">
        <v>38411255</v>
      </c>
      <c r="C101" s="6">
        <v>8.27</v>
      </c>
      <c r="D101" s="6">
        <v>6.87</v>
      </c>
    </row>
    <row r="102" spans="1:4">
      <c r="A102" t="s">
        <v>165</v>
      </c>
      <c r="B102" s="5">
        <v>39801144</v>
      </c>
      <c r="C102" s="6">
        <v>6.79</v>
      </c>
      <c r="D102" s="6">
        <v>6.07</v>
      </c>
    </row>
    <row r="103" spans="1:4">
      <c r="A103" t="s">
        <v>165</v>
      </c>
      <c r="B103" s="5">
        <v>40186718</v>
      </c>
      <c r="C103" s="6">
        <v>8.91</v>
      </c>
      <c r="D103" s="6">
        <v>5.49</v>
      </c>
    </row>
    <row r="104" spans="1:4">
      <c r="A104" t="s">
        <v>165</v>
      </c>
      <c r="B104" s="5">
        <v>41464395</v>
      </c>
      <c r="C104" s="6">
        <v>6.34</v>
      </c>
      <c r="D104" s="6">
        <v>5.5433333333299997</v>
      </c>
    </row>
    <row r="105" spans="1:4">
      <c r="A105" t="s">
        <v>165</v>
      </c>
      <c r="B105" s="5">
        <v>41464408</v>
      </c>
      <c r="C105" s="6">
        <v>6.34</v>
      </c>
      <c r="D105" s="6">
        <v>5.49</v>
      </c>
    </row>
    <row r="106" spans="1:4">
      <c r="A106" t="s">
        <v>165</v>
      </c>
      <c r="B106" s="5">
        <v>41464431</v>
      </c>
      <c r="C106" s="6">
        <v>6.34</v>
      </c>
      <c r="D106" s="6">
        <v>6.52</v>
      </c>
    </row>
    <row r="107" spans="1:4">
      <c r="A107" t="s">
        <v>165</v>
      </c>
      <c r="B107" s="5">
        <v>41464511</v>
      </c>
      <c r="C107" s="6">
        <v>6.98</v>
      </c>
      <c r="D107" s="6">
        <v>6.06</v>
      </c>
    </row>
    <row r="108" spans="1:4">
      <c r="A108" t="s">
        <v>165</v>
      </c>
      <c r="B108" s="5">
        <v>51908168</v>
      </c>
      <c r="C108" s="6">
        <v>7.62</v>
      </c>
      <c r="D108" s="6">
        <v>6.65</v>
      </c>
    </row>
    <row r="109" spans="1:4">
      <c r="A109" t="s">
        <v>165</v>
      </c>
      <c r="B109" s="5">
        <v>52663588</v>
      </c>
      <c r="C109" s="6">
        <v>6.34</v>
      </c>
      <c r="D109" s="6">
        <v>6.2850000000000001</v>
      </c>
    </row>
    <row r="110" spans="1:4">
      <c r="A110" t="s">
        <v>165</v>
      </c>
      <c r="B110" s="5">
        <v>52663602</v>
      </c>
      <c r="C110" s="6">
        <v>6.98</v>
      </c>
      <c r="D110" s="6">
        <v>6.66</v>
      </c>
    </row>
    <row r="111" spans="1:4">
      <c r="A111" t="s">
        <v>165</v>
      </c>
      <c r="B111" s="5">
        <v>52663613</v>
      </c>
      <c r="C111" s="6">
        <v>6.98</v>
      </c>
      <c r="D111" s="6">
        <v>6.61</v>
      </c>
    </row>
    <row r="112" spans="1:4">
      <c r="A112" t="s">
        <v>165</v>
      </c>
      <c r="B112" s="5">
        <v>52663624</v>
      </c>
      <c r="C112" s="6">
        <v>6.98</v>
      </c>
      <c r="D112" s="6">
        <v>6.59</v>
      </c>
    </row>
    <row r="113" spans="1:4">
      <c r="A113" t="s">
        <v>165</v>
      </c>
      <c r="B113" s="5">
        <v>52663635</v>
      </c>
      <c r="C113" s="6">
        <v>7.62</v>
      </c>
      <c r="D113" s="6">
        <v>6.3433333333300004</v>
      </c>
    </row>
    <row r="114" spans="1:4">
      <c r="A114" t="s">
        <v>165</v>
      </c>
      <c r="B114" s="5">
        <v>52663680</v>
      </c>
      <c r="C114" s="6">
        <v>8.27</v>
      </c>
      <c r="D114" s="6">
        <v>6.22</v>
      </c>
    </row>
    <row r="115" spans="1:4">
      <c r="A115" t="s">
        <v>165</v>
      </c>
      <c r="B115" s="5">
        <v>52663691</v>
      </c>
      <c r="C115" s="6">
        <v>8.27</v>
      </c>
      <c r="D115" s="6">
        <v>6.76</v>
      </c>
    </row>
    <row r="116" spans="1:4">
      <c r="A116" t="s">
        <v>165</v>
      </c>
      <c r="B116" s="5">
        <v>52663704</v>
      </c>
      <c r="C116" s="6">
        <v>8.27</v>
      </c>
      <c r="D116" s="6">
        <v>6.85</v>
      </c>
    </row>
    <row r="117" spans="1:4">
      <c r="A117" t="s">
        <v>165</v>
      </c>
      <c r="B117" s="5">
        <v>52663759</v>
      </c>
      <c r="C117" s="6">
        <v>8.91</v>
      </c>
      <c r="D117" s="6">
        <v>6.14</v>
      </c>
    </row>
    <row r="118" spans="1:4">
      <c r="A118" t="s">
        <v>165</v>
      </c>
      <c r="B118" s="5">
        <v>52663760</v>
      </c>
      <c r="C118" s="6">
        <v>8.91</v>
      </c>
      <c r="D118" s="6">
        <v>6.66</v>
      </c>
    </row>
    <row r="119" spans="1:4">
      <c r="A119" t="s">
        <v>165</v>
      </c>
      <c r="B119" s="5">
        <v>52663782</v>
      </c>
      <c r="C119" s="6">
        <v>8.91</v>
      </c>
      <c r="D119" s="6">
        <v>6.38</v>
      </c>
    </row>
    <row r="120" spans="1:4">
      <c r="A120" t="s">
        <v>165</v>
      </c>
      <c r="B120" s="5">
        <v>52712046</v>
      </c>
      <c r="C120" s="6">
        <v>7.62</v>
      </c>
      <c r="D120" s="6">
        <v>6.5949999999999998</v>
      </c>
    </row>
    <row r="121" spans="1:4">
      <c r="A121" t="s">
        <v>165</v>
      </c>
      <c r="B121" s="5">
        <v>57465288</v>
      </c>
      <c r="C121" s="6">
        <v>6.98</v>
      </c>
      <c r="D121" s="6">
        <v>4.9000000000000004</v>
      </c>
    </row>
    <row r="122" spans="1:4">
      <c r="A122" t="s">
        <v>165</v>
      </c>
      <c r="B122" s="5">
        <v>65510454</v>
      </c>
      <c r="C122" s="6">
        <v>6.98</v>
      </c>
      <c r="D122" s="6">
        <v>6.37</v>
      </c>
    </row>
    <row r="123" spans="1:4">
      <c r="A123" t="s">
        <v>165</v>
      </c>
      <c r="B123" s="5">
        <v>68194058</v>
      </c>
      <c r="C123" s="6">
        <v>6.98</v>
      </c>
      <c r="D123" s="6">
        <v>5.48</v>
      </c>
    </row>
    <row r="124" spans="1:4">
      <c r="A124" t="s">
        <v>165</v>
      </c>
      <c r="B124" s="5">
        <v>70362504</v>
      </c>
      <c r="C124" s="6">
        <v>6.34</v>
      </c>
      <c r="D124" s="6">
        <v>4.79</v>
      </c>
    </row>
    <row r="125" spans="1:4">
      <c r="A125" t="s">
        <v>166</v>
      </c>
      <c r="B125" s="5">
        <v>50293</v>
      </c>
      <c r="C125" s="6">
        <v>6.79</v>
      </c>
      <c r="D125" s="6">
        <v>6.18</v>
      </c>
    </row>
    <row r="126" spans="1:4">
      <c r="A126" t="s">
        <v>166</v>
      </c>
      <c r="B126" s="5">
        <v>58899</v>
      </c>
      <c r="C126" s="6">
        <v>4.26</v>
      </c>
      <c r="D126" s="6">
        <v>3.95</v>
      </c>
    </row>
    <row r="127" spans="1:4">
      <c r="A127" t="s">
        <v>166</v>
      </c>
      <c r="B127" s="5">
        <v>72548</v>
      </c>
      <c r="C127" s="6">
        <v>5.87</v>
      </c>
      <c r="D127" s="6">
        <v>5.7</v>
      </c>
    </row>
    <row r="128" spans="1:4">
      <c r="A128" t="s">
        <v>166</v>
      </c>
      <c r="B128" s="5">
        <v>72559</v>
      </c>
      <c r="C128" s="6">
        <v>6</v>
      </c>
      <c r="D128" s="6">
        <v>6.4</v>
      </c>
    </row>
    <row r="129" spans="1:4">
      <c r="A129" t="s">
        <v>166</v>
      </c>
      <c r="B129" s="5">
        <v>87683</v>
      </c>
      <c r="C129" s="6">
        <v>4.72</v>
      </c>
      <c r="D129" s="6">
        <v>4.4400000000000004</v>
      </c>
    </row>
    <row r="130" spans="1:4">
      <c r="A130" t="s">
        <v>166</v>
      </c>
      <c r="B130" s="5">
        <v>118741</v>
      </c>
      <c r="C130" s="6">
        <v>5.86</v>
      </c>
      <c r="D130" s="6">
        <v>5.4</v>
      </c>
    </row>
    <row r="131" spans="1:4">
      <c r="A131" t="s">
        <v>166</v>
      </c>
      <c r="B131" s="5">
        <v>120821</v>
      </c>
      <c r="C131" s="6">
        <v>3.93</v>
      </c>
      <c r="D131" s="6">
        <v>3.47</v>
      </c>
    </row>
    <row r="132" spans="1:4">
      <c r="A132" t="s">
        <v>166</v>
      </c>
      <c r="B132" s="5">
        <v>319846</v>
      </c>
      <c r="C132" s="6">
        <v>4.26</v>
      </c>
      <c r="D132" s="6">
        <v>3.59</v>
      </c>
    </row>
    <row r="133" spans="1:4">
      <c r="A133" t="s">
        <v>166</v>
      </c>
      <c r="B133" s="5">
        <v>608935</v>
      </c>
      <c r="C133" s="6">
        <v>5.22</v>
      </c>
      <c r="D133" s="6">
        <v>4.5599999999999996</v>
      </c>
    </row>
    <row r="134" spans="1:4">
      <c r="A134" t="s">
        <v>166</v>
      </c>
      <c r="B134" s="5">
        <v>634662</v>
      </c>
      <c r="C134" s="6">
        <v>4.57</v>
      </c>
      <c r="D134" s="6">
        <v>3.81</v>
      </c>
    </row>
    <row r="135" spans="1:4">
      <c r="A135" t="s">
        <v>166</v>
      </c>
      <c r="B135" s="5">
        <v>877112</v>
      </c>
      <c r="C135" s="6">
        <v>5.76</v>
      </c>
      <c r="D135" s="6">
        <v>5.15</v>
      </c>
    </row>
    <row r="136" spans="1:4">
      <c r="A136" t="s">
        <v>166</v>
      </c>
      <c r="B136" s="5">
        <v>2051243</v>
      </c>
      <c r="C136" s="6">
        <v>10.199999999999999</v>
      </c>
      <c r="D136" s="6">
        <v>6.85</v>
      </c>
    </row>
    <row r="137" spans="1:4">
      <c r="A137" t="s">
        <v>166</v>
      </c>
      <c r="B137" s="5">
        <v>2385855</v>
      </c>
      <c r="C137" s="6">
        <v>7.01</v>
      </c>
      <c r="D137" s="6">
        <v>6.26</v>
      </c>
    </row>
    <row r="138" spans="1:4">
      <c r="A138" t="s">
        <v>166</v>
      </c>
      <c r="B138" s="5">
        <v>2437798</v>
      </c>
      <c r="C138" s="6">
        <v>6.34</v>
      </c>
      <c r="D138" s="6">
        <v>5</v>
      </c>
    </row>
    <row r="139" spans="1:4">
      <c r="A139" t="s">
        <v>166</v>
      </c>
      <c r="B139" s="5">
        <v>7012375</v>
      </c>
      <c r="C139" s="6">
        <v>5.69</v>
      </c>
      <c r="D139" s="6">
        <v>5.23</v>
      </c>
    </row>
    <row r="140" spans="1:4">
      <c r="A140" t="s">
        <v>166</v>
      </c>
      <c r="B140" s="5">
        <v>12789036</v>
      </c>
      <c r="C140" s="6">
        <v>6.26</v>
      </c>
      <c r="D140" s="6">
        <v>5.95</v>
      </c>
    </row>
    <row r="141" spans="1:4">
      <c r="A141" t="s">
        <v>166</v>
      </c>
      <c r="B141" s="5">
        <v>16606023</v>
      </c>
      <c r="C141" s="6">
        <v>5.69</v>
      </c>
      <c r="D141" s="6">
        <v>4.6900000000000004</v>
      </c>
    </row>
    <row r="142" spans="1:4">
      <c r="A142" t="s">
        <v>166</v>
      </c>
      <c r="B142" s="5">
        <v>29082744</v>
      </c>
      <c r="C142" s="6">
        <v>7.46</v>
      </c>
      <c r="D142" s="6">
        <v>6.53</v>
      </c>
    </row>
    <row r="143" spans="1:4">
      <c r="A143" t="s">
        <v>166</v>
      </c>
      <c r="B143" s="5">
        <v>31508006</v>
      </c>
      <c r="C143" s="6">
        <v>6.98</v>
      </c>
      <c r="D143" s="6">
        <v>6.02</v>
      </c>
    </row>
    <row r="144" spans="1:4">
      <c r="A144" t="s">
        <v>166</v>
      </c>
      <c r="B144" s="5">
        <v>32598100</v>
      </c>
      <c r="C144" s="6">
        <v>6.34</v>
      </c>
      <c r="D144" s="6">
        <v>5.7649999999999997</v>
      </c>
    </row>
    <row r="145" spans="1:4">
      <c r="A145" t="s">
        <v>166</v>
      </c>
      <c r="B145" s="5">
        <v>32598111</v>
      </c>
      <c r="C145" s="6">
        <v>6.34</v>
      </c>
      <c r="D145" s="6">
        <v>5.85</v>
      </c>
    </row>
    <row r="146" spans="1:4">
      <c r="A146" t="s">
        <v>166</v>
      </c>
      <c r="B146" s="5">
        <v>32598133</v>
      </c>
      <c r="C146" s="6">
        <v>6.34</v>
      </c>
      <c r="D146" s="6">
        <v>5.0599999999999996</v>
      </c>
    </row>
    <row r="147" spans="1:4">
      <c r="A147" t="s">
        <v>166</v>
      </c>
      <c r="B147" s="5">
        <v>32598144</v>
      </c>
      <c r="C147" s="6">
        <v>6.98</v>
      </c>
      <c r="D147" s="6">
        <v>6.54</v>
      </c>
    </row>
    <row r="148" spans="1:4">
      <c r="A148" t="s">
        <v>166</v>
      </c>
      <c r="B148" s="5">
        <v>32690930</v>
      </c>
      <c r="C148" s="6">
        <v>6.34</v>
      </c>
      <c r="D148" s="6">
        <v>6.08</v>
      </c>
    </row>
    <row r="149" spans="1:4">
      <c r="A149" t="s">
        <v>166</v>
      </c>
      <c r="B149" s="5">
        <v>32774166</v>
      </c>
      <c r="C149" s="6">
        <v>7.62</v>
      </c>
      <c r="D149" s="6">
        <v>5.59</v>
      </c>
    </row>
    <row r="150" spans="1:4">
      <c r="A150" t="s">
        <v>166</v>
      </c>
      <c r="B150" s="5">
        <v>35065271</v>
      </c>
      <c r="C150" s="6">
        <v>7.62</v>
      </c>
      <c r="D150" s="6">
        <v>6.42</v>
      </c>
    </row>
    <row r="151" spans="1:4">
      <c r="A151" t="s">
        <v>166</v>
      </c>
      <c r="B151" s="5">
        <v>35065282</v>
      </c>
      <c r="C151" s="6">
        <v>7.62</v>
      </c>
      <c r="D151" s="6">
        <v>6.4550000000000001</v>
      </c>
    </row>
    <row r="152" spans="1:4">
      <c r="A152" t="s">
        <v>166</v>
      </c>
      <c r="B152" s="5">
        <v>35065293</v>
      </c>
      <c r="C152" s="6">
        <v>8.27</v>
      </c>
      <c r="D152" s="6">
        <v>6.4450000000000003</v>
      </c>
    </row>
    <row r="153" spans="1:4">
      <c r="A153" t="s">
        <v>166</v>
      </c>
      <c r="B153" s="5">
        <v>35065306</v>
      </c>
      <c r="C153" s="6">
        <v>8.27</v>
      </c>
      <c r="D153" s="6">
        <v>6.8250000000000002</v>
      </c>
    </row>
    <row r="154" spans="1:4">
      <c r="A154" t="s">
        <v>166</v>
      </c>
      <c r="B154" s="5">
        <v>35693993</v>
      </c>
      <c r="C154" s="6">
        <v>6.34</v>
      </c>
      <c r="D154" s="6">
        <v>5.64</v>
      </c>
    </row>
    <row r="155" spans="1:4">
      <c r="A155" t="s">
        <v>166</v>
      </c>
      <c r="B155" s="5">
        <v>35694087</v>
      </c>
      <c r="C155" s="6">
        <v>8.91</v>
      </c>
      <c r="D155" s="6">
        <v>6.2450000000000001</v>
      </c>
    </row>
    <row r="156" spans="1:4">
      <c r="A156" t="s">
        <v>166</v>
      </c>
      <c r="B156" s="5">
        <v>36559225</v>
      </c>
      <c r="C156" s="6">
        <v>6.34</v>
      </c>
      <c r="D156" s="6">
        <v>5.93</v>
      </c>
    </row>
    <row r="157" spans="1:4">
      <c r="A157" t="s">
        <v>166</v>
      </c>
      <c r="B157" s="5">
        <v>37680652</v>
      </c>
      <c r="C157" s="6">
        <v>5.69</v>
      </c>
      <c r="D157" s="6">
        <v>4.665</v>
      </c>
    </row>
    <row r="158" spans="1:4">
      <c r="A158" t="s">
        <v>166</v>
      </c>
      <c r="B158" s="5">
        <v>37680732</v>
      </c>
      <c r="C158" s="6">
        <v>6.98</v>
      </c>
      <c r="D158" s="6">
        <v>5.9749999999999996</v>
      </c>
    </row>
    <row r="159" spans="1:4">
      <c r="A159" t="s">
        <v>166</v>
      </c>
      <c r="B159" s="5">
        <v>38379996</v>
      </c>
      <c r="C159" s="6">
        <v>6.98</v>
      </c>
      <c r="D159" s="6">
        <v>5.78</v>
      </c>
    </row>
    <row r="160" spans="1:4">
      <c r="A160" t="s">
        <v>166</v>
      </c>
      <c r="B160" s="5">
        <v>38380017</v>
      </c>
      <c r="C160" s="6">
        <v>6.98</v>
      </c>
      <c r="D160" s="6">
        <v>6.29</v>
      </c>
    </row>
    <row r="161" spans="1:4">
      <c r="A161" t="s">
        <v>166</v>
      </c>
      <c r="B161" s="5">
        <v>38380028</v>
      </c>
      <c r="C161" s="6">
        <v>6.98</v>
      </c>
      <c r="D161" s="6">
        <v>6.06</v>
      </c>
    </row>
    <row r="162" spans="1:4">
      <c r="A162" t="s">
        <v>166</v>
      </c>
      <c r="B162" s="5">
        <v>38380039</v>
      </c>
      <c r="C162" s="6">
        <v>6.98</v>
      </c>
      <c r="D162" s="6">
        <v>5.96</v>
      </c>
    </row>
    <row r="163" spans="1:4">
      <c r="A163" t="s">
        <v>166</v>
      </c>
      <c r="B163" s="5">
        <v>38380040</v>
      </c>
      <c r="C163" s="6">
        <v>7.62</v>
      </c>
      <c r="D163" s="6">
        <v>5.9</v>
      </c>
    </row>
    <row r="164" spans="1:4">
      <c r="A164" t="s">
        <v>166</v>
      </c>
      <c r="B164" s="5">
        <v>38380051</v>
      </c>
      <c r="C164" s="6">
        <v>7.62</v>
      </c>
      <c r="D164" s="6">
        <v>6.07</v>
      </c>
    </row>
    <row r="165" spans="1:4">
      <c r="A165" t="s">
        <v>166</v>
      </c>
      <c r="B165" s="5">
        <v>38380084</v>
      </c>
      <c r="C165" s="6">
        <v>7.62</v>
      </c>
      <c r="D165" s="6">
        <v>6.09</v>
      </c>
    </row>
    <row r="166" spans="1:4">
      <c r="A166" t="s">
        <v>166</v>
      </c>
      <c r="B166" s="5">
        <v>38411222</v>
      </c>
      <c r="C166" s="6">
        <v>7.62</v>
      </c>
      <c r="D166" s="6">
        <v>5.91</v>
      </c>
    </row>
    <row r="167" spans="1:4">
      <c r="A167" t="s">
        <v>166</v>
      </c>
      <c r="B167" s="5">
        <v>38411255</v>
      </c>
      <c r="C167" s="6">
        <v>8.27</v>
      </c>
      <c r="D167" s="6">
        <v>6.59</v>
      </c>
    </row>
    <row r="168" spans="1:4">
      <c r="A168" t="s">
        <v>166</v>
      </c>
      <c r="B168" s="5">
        <v>39801144</v>
      </c>
      <c r="C168" s="6">
        <v>6.79</v>
      </c>
      <c r="D168" s="6">
        <v>6.18</v>
      </c>
    </row>
    <row r="169" spans="1:4">
      <c r="A169" t="s">
        <v>166</v>
      </c>
      <c r="B169" s="5">
        <v>41464395</v>
      </c>
      <c r="C169" s="6">
        <v>6.34</v>
      </c>
      <c r="D169" s="6">
        <v>5.79</v>
      </c>
    </row>
    <row r="170" spans="1:4">
      <c r="A170" t="s">
        <v>166</v>
      </c>
      <c r="B170" s="5">
        <v>41464408</v>
      </c>
      <c r="C170" s="6">
        <v>6.34</v>
      </c>
      <c r="D170" s="6">
        <v>5.5650000000000004</v>
      </c>
    </row>
    <row r="171" spans="1:4">
      <c r="A171" t="s">
        <v>166</v>
      </c>
      <c r="B171" s="5">
        <v>41464431</v>
      </c>
      <c r="C171" s="6">
        <v>6.34</v>
      </c>
      <c r="D171" s="6">
        <v>6.27</v>
      </c>
    </row>
    <row r="172" spans="1:4">
      <c r="A172" t="s">
        <v>166</v>
      </c>
      <c r="B172" s="5">
        <v>51908168</v>
      </c>
      <c r="C172" s="6">
        <v>7.62</v>
      </c>
      <c r="D172" s="6">
        <v>6.99</v>
      </c>
    </row>
    <row r="173" spans="1:4">
      <c r="A173" t="s">
        <v>166</v>
      </c>
      <c r="B173" s="5">
        <v>52663588</v>
      </c>
      <c r="C173" s="6">
        <v>6.34</v>
      </c>
      <c r="D173" s="6">
        <v>6</v>
      </c>
    </row>
    <row r="174" spans="1:4">
      <c r="A174" t="s">
        <v>166</v>
      </c>
      <c r="B174" s="5">
        <v>52663602</v>
      </c>
      <c r="C174" s="6">
        <v>6.98</v>
      </c>
      <c r="D174" s="6">
        <v>6.87</v>
      </c>
    </row>
    <row r="175" spans="1:4">
      <c r="A175" t="s">
        <v>166</v>
      </c>
      <c r="B175" s="5">
        <v>52663613</v>
      </c>
      <c r="C175" s="6">
        <v>6.98</v>
      </c>
      <c r="D175" s="6">
        <v>6.44</v>
      </c>
    </row>
    <row r="176" spans="1:4">
      <c r="A176" t="s">
        <v>166</v>
      </c>
      <c r="B176" s="5">
        <v>52663624</v>
      </c>
      <c r="C176" s="6">
        <v>6.98</v>
      </c>
      <c r="D176" s="6">
        <v>6.38</v>
      </c>
    </row>
    <row r="177" spans="1:4">
      <c r="A177" t="s">
        <v>166</v>
      </c>
      <c r="B177" s="5">
        <v>52663635</v>
      </c>
      <c r="C177" s="6">
        <v>7.62</v>
      </c>
      <c r="D177" s="6">
        <v>6.4</v>
      </c>
    </row>
    <row r="178" spans="1:4">
      <c r="A178" t="s">
        <v>166</v>
      </c>
      <c r="B178" s="5">
        <v>52663680</v>
      </c>
      <c r="C178" s="6">
        <v>8.27</v>
      </c>
      <c r="D178" s="6">
        <v>6.37</v>
      </c>
    </row>
    <row r="179" spans="1:4">
      <c r="A179" t="s">
        <v>166</v>
      </c>
      <c r="B179" s="5">
        <v>52663691</v>
      </c>
      <c r="C179" s="6">
        <v>8.27</v>
      </c>
      <c r="D179" s="6">
        <v>7.09</v>
      </c>
    </row>
    <row r="180" spans="1:4">
      <c r="A180" t="s">
        <v>166</v>
      </c>
      <c r="B180" s="5">
        <v>52663704</v>
      </c>
      <c r="C180" s="6">
        <v>8.27</v>
      </c>
      <c r="D180" s="6">
        <v>7</v>
      </c>
    </row>
    <row r="181" spans="1:4">
      <c r="A181" t="s">
        <v>166</v>
      </c>
      <c r="B181" s="5">
        <v>52663759</v>
      </c>
      <c r="C181" s="6">
        <v>8.91</v>
      </c>
      <c r="D181" s="6">
        <v>6.16</v>
      </c>
    </row>
    <row r="182" spans="1:4">
      <c r="A182" t="s">
        <v>166</v>
      </c>
      <c r="B182" s="5">
        <v>52663760</v>
      </c>
      <c r="C182" s="6">
        <v>8.91</v>
      </c>
      <c r="D182" s="6">
        <v>7.05</v>
      </c>
    </row>
    <row r="183" spans="1:4">
      <c r="A183" t="s">
        <v>166</v>
      </c>
      <c r="B183" s="5">
        <v>52663782</v>
      </c>
      <c r="C183" s="6">
        <v>8.91</v>
      </c>
      <c r="D183" s="6">
        <v>6.58</v>
      </c>
    </row>
    <row r="184" spans="1:4">
      <c r="A184" t="s">
        <v>166</v>
      </c>
      <c r="B184" s="5">
        <v>52712046</v>
      </c>
      <c r="C184" s="6">
        <v>7.62</v>
      </c>
      <c r="D184" s="6">
        <v>6.65</v>
      </c>
    </row>
    <row r="185" spans="1:4">
      <c r="A185" t="s">
        <v>166</v>
      </c>
      <c r="B185" s="5">
        <v>57465288</v>
      </c>
      <c r="C185" s="6">
        <v>6.98</v>
      </c>
      <c r="D185" s="6">
        <v>5.07</v>
      </c>
    </row>
    <row r="186" spans="1:4">
      <c r="A186" t="s">
        <v>166</v>
      </c>
      <c r="B186" s="5">
        <v>65510454</v>
      </c>
      <c r="C186" s="6">
        <v>6.98</v>
      </c>
      <c r="D186" s="6">
        <v>6.26</v>
      </c>
    </row>
    <row r="187" spans="1:4">
      <c r="A187" t="s">
        <v>166</v>
      </c>
      <c r="B187" s="5">
        <v>68194058</v>
      </c>
      <c r="C187" s="6">
        <v>6.98</v>
      </c>
      <c r="D187" s="6">
        <v>5.24</v>
      </c>
    </row>
    <row r="188" spans="1:4">
      <c r="A188" t="s">
        <v>166</v>
      </c>
      <c r="B188" s="5">
        <v>70362504</v>
      </c>
      <c r="C188" s="6">
        <v>6.34</v>
      </c>
      <c r="D188" s="6">
        <v>4.83</v>
      </c>
    </row>
    <row r="189" spans="1:4">
      <c r="A189" t="s">
        <v>167</v>
      </c>
      <c r="B189" s="5">
        <v>50293</v>
      </c>
      <c r="C189" s="6">
        <v>6.79</v>
      </c>
      <c r="D189" s="6">
        <v>6.62</v>
      </c>
    </row>
    <row r="190" spans="1:4">
      <c r="A190" t="s">
        <v>167</v>
      </c>
      <c r="B190" s="5">
        <v>58899</v>
      </c>
      <c r="C190" s="6">
        <v>4.26</v>
      </c>
      <c r="D190" s="6">
        <v>3.97</v>
      </c>
    </row>
    <row r="191" spans="1:4">
      <c r="A191" t="s">
        <v>167</v>
      </c>
      <c r="B191" s="5">
        <v>67721</v>
      </c>
      <c r="C191" s="6">
        <v>4.03</v>
      </c>
      <c r="D191" s="6">
        <v>3.18</v>
      </c>
    </row>
    <row r="192" spans="1:4">
      <c r="A192" t="s">
        <v>167</v>
      </c>
      <c r="B192" s="5">
        <v>87683</v>
      </c>
      <c r="C192" s="6">
        <v>4.72</v>
      </c>
      <c r="D192" s="6">
        <v>3.6</v>
      </c>
    </row>
    <row r="193" spans="1:4">
      <c r="A193" t="s">
        <v>167</v>
      </c>
      <c r="B193" s="5">
        <v>95943</v>
      </c>
      <c r="C193" s="6">
        <v>4.57</v>
      </c>
      <c r="D193" s="6">
        <v>3.7</v>
      </c>
    </row>
    <row r="194" spans="1:4">
      <c r="A194" t="s">
        <v>167</v>
      </c>
      <c r="B194" s="5">
        <v>118741</v>
      </c>
      <c r="C194" s="6">
        <v>5.86</v>
      </c>
      <c r="D194" s="6">
        <v>5.57</v>
      </c>
    </row>
    <row r="195" spans="1:4">
      <c r="A195" t="s">
        <v>167</v>
      </c>
      <c r="B195" s="5">
        <v>120821</v>
      </c>
      <c r="C195" s="6">
        <v>3.93</v>
      </c>
      <c r="D195" s="6">
        <v>3</v>
      </c>
    </row>
    <row r="196" spans="1:4">
      <c r="A196" t="s">
        <v>167</v>
      </c>
      <c r="B196" s="5">
        <v>608935</v>
      </c>
      <c r="C196" s="6">
        <v>5.22</v>
      </c>
      <c r="D196" s="6">
        <v>4.5350000000000001</v>
      </c>
    </row>
    <row r="197" spans="1:4">
      <c r="A197" t="s">
        <v>167</v>
      </c>
      <c r="B197" s="5">
        <v>634662</v>
      </c>
      <c r="C197" s="6">
        <v>4.57</v>
      </c>
      <c r="D197" s="6">
        <v>4.0549999999999997</v>
      </c>
    </row>
    <row r="198" spans="1:4">
      <c r="A198" t="s">
        <v>167</v>
      </c>
      <c r="B198" s="5">
        <v>12789036</v>
      </c>
      <c r="C198" s="6">
        <v>6.26</v>
      </c>
      <c r="D198" s="6">
        <v>5.75</v>
      </c>
    </row>
    <row r="199" spans="1:4">
      <c r="A199" t="s">
        <v>167</v>
      </c>
      <c r="B199" s="5">
        <v>2539175</v>
      </c>
      <c r="C199" s="6">
        <v>3.92</v>
      </c>
      <c r="D199" s="6">
        <v>1.7</v>
      </c>
    </row>
    <row r="200" spans="1:4">
      <c r="A200" t="s">
        <v>167</v>
      </c>
      <c r="B200" s="5">
        <v>2539266</v>
      </c>
      <c r="C200" s="6">
        <v>3.1</v>
      </c>
      <c r="D200" s="6">
        <v>1.78</v>
      </c>
    </row>
    <row r="201" spans="1:4">
      <c r="A201" t="s">
        <v>167</v>
      </c>
      <c r="B201" s="5">
        <v>2668248</v>
      </c>
      <c r="C201" s="6">
        <v>3.27</v>
      </c>
      <c r="D201" s="6">
        <v>2.0049999999999999</v>
      </c>
    </row>
    <row r="202" spans="1:4">
      <c r="A202" t="s">
        <v>167</v>
      </c>
      <c r="B202" s="5">
        <v>57057837</v>
      </c>
      <c r="C202" s="6">
        <v>3.27</v>
      </c>
      <c r="D202" s="6">
        <v>1.6</v>
      </c>
    </row>
    <row r="203" spans="1:4">
      <c r="A203" t="s">
        <v>168</v>
      </c>
      <c r="B203" s="5">
        <v>67721</v>
      </c>
      <c r="C203" s="6">
        <v>4.03</v>
      </c>
      <c r="D203" s="6">
        <v>2.82</v>
      </c>
    </row>
    <row r="204" spans="1:4">
      <c r="A204" t="s">
        <v>168</v>
      </c>
      <c r="B204" s="5">
        <v>87683</v>
      </c>
      <c r="C204" s="6">
        <v>4.72</v>
      </c>
      <c r="D204" s="6">
        <v>3.37</v>
      </c>
    </row>
    <row r="205" spans="1:4">
      <c r="A205" t="s">
        <v>168</v>
      </c>
      <c r="B205" s="5">
        <v>95501</v>
      </c>
      <c r="C205" s="6">
        <v>3.28</v>
      </c>
      <c r="D205" s="6">
        <v>2.2799999999999998</v>
      </c>
    </row>
    <row r="206" spans="1:4">
      <c r="A206" t="s">
        <v>168</v>
      </c>
      <c r="B206" s="5">
        <v>95943</v>
      </c>
      <c r="C206" s="6">
        <v>4.57</v>
      </c>
      <c r="D206" s="6">
        <v>3.39</v>
      </c>
    </row>
    <row r="207" spans="1:4">
      <c r="A207" t="s">
        <v>168</v>
      </c>
      <c r="B207" s="5">
        <v>106467</v>
      </c>
      <c r="C207" s="6">
        <v>3.28</v>
      </c>
      <c r="D207" s="6">
        <v>2.25</v>
      </c>
    </row>
    <row r="208" spans="1:4">
      <c r="A208" t="s">
        <v>168</v>
      </c>
      <c r="B208" s="5">
        <v>108703</v>
      </c>
      <c r="C208" s="6">
        <v>3.93</v>
      </c>
      <c r="D208" s="6">
        <v>2.74</v>
      </c>
    </row>
    <row r="209" spans="1:4">
      <c r="A209" t="s">
        <v>168</v>
      </c>
      <c r="B209" s="5">
        <v>108907</v>
      </c>
      <c r="C209" s="6">
        <v>2.64</v>
      </c>
      <c r="D209" s="6">
        <v>2.09</v>
      </c>
    </row>
    <row r="210" spans="1:4">
      <c r="A210" t="s">
        <v>168</v>
      </c>
      <c r="B210" s="5">
        <v>118741</v>
      </c>
      <c r="C210" s="6">
        <v>5.86</v>
      </c>
      <c r="D210" s="6">
        <v>4.4050000000000002</v>
      </c>
    </row>
    <row r="211" spans="1:4">
      <c r="A211" t="s">
        <v>168</v>
      </c>
      <c r="B211" s="5">
        <v>120821</v>
      </c>
      <c r="C211" s="6">
        <v>3.93</v>
      </c>
      <c r="D211" s="6">
        <v>3.2549999999999999</v>
      </c>
    </row>
    <row r="212" spans="1:4">
      <c r="A212" t="s">
        <v>168</v>
      </c>
      <c r="B212" s="5">
        <v>541731</v>
      </c>
      <c r="C212" s="6">
        <v>3.28</v>
      </c>
      <c r="D212" s="6">
        <v>1.94</v>
      </c>
    </row>
    <row r="213" spans="1:4">
      <c r="A213" t="s">
        <v>168</v>
      </c>
      <c r="B213" s="5">
        <v>608935</v>
      </c>
      <c r="C213" s="6">
        <v>5.22</v>
      </c>
      <c r="D213" s="6">
        <v>4.2050000000000001</v>
      </c>
    </row>
    <row r="214" spans="1:4">
      <c r="A214" t="s">
        <v>168</v>
      </c>
      <c r="B214" s="5">
        <v>634662</v>
      </c>
      <c r="C214" s="6">
        <v>4.57</v>
      </c>
      <c r="D214" s="6">
        <v>3.7650000000000001</v>
      </c>
    </row>
    <row r="215" spans="1:4">
      <c r="A215" t="s">
        <v>168</v>
      </c>
      <c r="B215" s="5">
        <v>2539131</v>
      </c>
      <c r="C215" s="6">
        <v>3.44</v>
      </c>
      <c r="D215" s="6">
        <v>3.13</v>
      </c>
    </row>
    <row r="216" spans="1:4">
      <c r="A216" t="s">
        <v>169</v>
      </c>
      <c r="B216" s="5">
        <v>67721</v>
      </c>
      <c r="C216" s="6">
        <v>4.03</v>
      </c>
      <c r="D216" s="6">
        <v>3.08</v>
      </c>
    </row>
    <row r="217" spans="1:4">
      <c r="A217" t="s">
        <v>169</v>
      </c>
      <c r="B217" s="5">
        <v>87683</v>
      </c>
      <c r="C217" s="6">
        <v>4.72</v>
      </c>
      <c r="D217" s="6">
        <v>4.04</v>
      </c>
    </row>
    <row r="218" spans="1:4">
      <c r="A218" t="s">
        <v>169</v>
      </c>
      <c r="B218" s="5">
        <v>118741</v>
      </c>
      <c r="C218" s="6">
        <v>5.86</v>
      </c>
      <c r="D218" s="6">
        <v>4.66</v>
      </c>
    </row>
    <row r="219" spans="1:4">
      <c r="A219" t="s">
        <v>169</v>
      </c>
      <c r="B219" s="5">
        <v>120821</v>
      </c>
      <c r="C219" s="6">
        <v>3.93</v>
      </c>
      <c r="D219" s="6">
        <v>3.52</v>
      </c>
    </row>
    <row r="220" spans="1:4">
      <c r="A220" t="s">
        <v>169</v>
      </c>
      <c r="B220" s="5">
        <v>608935</v>
      </c>
      <c r="C220" s="6">
        <v>5.22</v>
      </c>
      <c r="D220" s="6">
        <v>4.45</v>
      </c>
    </row>
    <row r="221" spans="1:4">
      <c r="A221" t="s">
        <v>169</v>
      </c>
      <c r="B221" s="5">
        <v>634662</v>
      </c>
      <c r="C221" s="6">
        <v>4.57</v>
      </c>
      <c r="D221" s="6">
        <v>3.93</v>
      </c>
    </row>
    <row r="222" spans="1:4">
      <c r="A222" t="s">
        <v>169</v>
      </c>
      <c r="B222" s="5">
        <v>2539131</v>
      </c>
      <c r="C222" s="6">
        <v>3.44</v>
      </c>
      <c r="D222" s="6">
        <v>3.45</v>
      </c>
    </row>
    <row r="223" spans="1:4">
      <c r="A223" t="s">
        <v>170</v>
      </c>
      <c r="B223" s="5">
        <v>67721</v>
      </c>
      <c r="C223" s="6">
        <v>4.03</v>
      </c>
      <c r="D223" s="6">
        <v>3.08</v>
      </c>
    </row>
    <row r="224" spans="1:4">
      <c r="A224" t="s">
        <v>170</v>
      </c>
      <c r="B224" s="5">
        <v>87683</v>
      </c>
      <c r="C224" s="6">
        <v>4.72</v>
      </c>
      <c r="D224" s="6">
        <v>4.3499999999999996</v>
      </c>
    </row>
    <row r="225" spans="1:4">
      <c r="A225" t="s">
        <v>170</v>
      </c>
      <c r="B225" s="5">
        <v>118741</v>
      </c>
      <c r="C225" s="6">
        <v>5.86</v>
      </c>
      <c r="D225" s="6">
        <v>4.16</v>
      </c>
    </row>
    <row r="226" spans="1:4">
      <c r="A226" t="s">
        <v>170</v>
      </c>
      <c r="B226" s="5">
        <v>120821</v>
      </c>
      <c r="C226" s="6">
        <v>3.93</v>
      </c>
      <c r="D226" s="6">
        <v>3.34</v>
      </c>
    </row>
    <row r="227" spans="1:4">
      <c r="A227" t="s">
        <v>170</v>
      </c>
      <c r="B227" s="5">
        <v>608935</v>
      </c>
      <c r="C227" s="6">
        <v>5.22</v>
      </c>
      <c r="D227" s="6">
        <v>4.1900000000000004</v>
      </c>
    </row>
    <row r="228" spans="1:4">
      <c r="A228" t="s">
        <v>170</v>
      </c>
      <c r="B228" s="5">
        <v>634662</v>
      </c>
      <c r="C228" s="6">
        <v>4.57</v>
      </c>
      <c r="D228" s="6">
        <v>3.68</v>
      </c>
    </row>
    <row r="229" spans="1:4">
      <c r="A229" t="s">
        <v>170</v>
      </c>
      <c r="B229" s="5">
        <v>2539131</v>
      </c>
      <c r="C229" s="6">
        <v>3.44</v>
      </c>
      <c r="D229" s="6">
        <v>3.29</v>
      </c>
    </row>
    <row r="230" spans="1:4">
      <c r="A230" t="s">
        <v>171</v>
      </c>
      <c r="B230" s="5">
        <v>84662</v>
      </c>
      <c r="C230" s="6">
        <v>2.65</v>
      </c>
      <c r="D230" s="6">
        <v>2.29</v>
      </c>
    </row>
    <row r="231" spans="1:4">
      <c r="A231" t="s">
        <v>171</v>
      </c>
      <c r="B231" s="5">
        <v>84695</v>
      </c>
      <c r="C231" s="6">
        <v>4.46</v>
      </c>
      <c r="D231" s="6">
        <v>3.15</v>
      </c>
    </row>
    <row r="232" spans="1:4">
      <c r="A232" t="s">
        <v>171</v>
      </c>
      <c r="B232" s="5">
        <v>84742</v>
      </c>
      <c r="C232" s="6">
        <v>4.6100000000000003</v>
      </c>
      <c r="D232" s="6">
        <v>3.05</v>
      </c>
    </row>
    <row r="233" spans="1:4">
      <c r="A233" t="s">
        <v>171</v>
      </c>
      <c r="B233" s="5">
        <v>84764</v>
      </c>
      <c r="C233" s="6">
        <v>9.52</v>
      </c>
      <c r="D233" s="6">
        <v>2.2000000000000002</v>
      </c>
    </row>
    <row r="234" spans="1:4">
      <c r="A234" t="s">
        <v>171</v>
      </c>
      <c r="B234" s="5">
        <v>85687</v>
      </c>
      <c r="C234" s="6">
        <v>4.84</v>
      </c>
      <c r="D234" s="6">
        <v>4.01</v>
      </c>
    </row>
    <row r="235" spans="1:4">
      <c r="A235" t="s">
        <v>171</v>
      </c>
      <c r="B235" s="5">
        <v>117817</v>
      </c>
      <c r="C235" s="6">
        <v>8.39</v>
      </c>
      <c r="D235" s="6">
        <v>2.83</v>
      </c>
    </row>
    <row r="236" spans="1:4">
      <c r="A236" t="s">
        <v>171</v>
      </c>
      <c r="B236" s="5">
        <v>117840</v>
      </c>
      <c r="C236" s="6">
        <v>8.5399999999999991</v>
      </c>
      <c r="D236" s="6">
        <v>2.71</v>
      </c>
    </row>
    <row r="237" spans="1:4">
      <c r="A237" t="s">
        <v>171</v>
      </c>
      <c r="B237" s="5">
        <v>131113</v>
      </c>
      <c r="C237" s="6">
        <v>1.66</v>
      </c>
      <c r="D237" s="6">
        <v>2.98</v>
      </c>
    </row>
    <row r="238" spans="1:4">
      <c r="A238" t="s">
        <v>172</v>
      </c>
      <c r="B238" s="5">
        <v>84662</v>
      </c>
      <c r="C238" s="6">
        <v>2.65</v>
      </c>
      <c r="D238" s="6">
        <v>2.13</v>
      </c>
    </row>
    <row r="239" spans="1:4">
      <c r="A239" t="s">
        <v>172</v>
      </c>
      <c r="B239" s="5">
        <v>84695</v>
      </c>
      <c r="C239" s="6">
        <v>4.46</v>
      </c>
      <c r="D239" s="6">
        <v>2.69</v>
      </c>
    </row>
    <row r="240" spans="1:4">
      <c r="A240" t="s">
        <v>172</v>
      </c>
      <c r="B240" s="5">
        <v>84742</v>
      </c>
      <c r="C240" s="6">
        <v>4.6100000000000003</v>
      </c>
      <c r="D240" s="6">
        <v>2.46</v>
      </c>
    </row>
    <row r="241" spans="1:4">
      <c r="A241" t="s">
        <v>172</v>
      </c>
      <c r="B241" s="5">
        <v>85687</v>
      </c>
      <c r="C241" s="6">
        <v>4.84</v>
      </c>
      <c r="D241" s="6">
        <v>3.25</v>
      </c>
    </row>
    <row r="242" spans="1:4">
      <c r="A242" t="s">
        <v>172</v>
      </c>
      <c r="B242" s="5">
        <v>117817</v>
      </c>
      <c r="C242" s="6">
        <v>8.39</v>
      </c>
      <c r="D242" s="6">
        <v>1.86</v>
      </c>
    </row>
    <row r="243" spans="1:4">
      <c r="A243" t="s">
        <v>172</v>
      </c>
      <c r="B243" s="5">
        <v>117840</v>
      </c>
      <c r="C243" s="6">
        <v>8.5399999999999991</v>
      </c>
      <c r="D243" s="6">
        <v>1.75</v>
      </c>
    </row>
    <row r="244" spans="1:4">
      <c r="A244" t="s">
        <v>172</v>
      </c>
      <c r="B244" s="5">
        <v>131113</v>
      </c>
      <c r="C244" s="6">
        <v>1.66</v>
      </c>
      <c r="D244" s="6">
        <v>3.14</v>
      </c>
    </row>
    <row r="245" spans="1:4">
      <c r="A245" t="s">
        <v>173</v>
      </c>
      <c r="B245" s="5">
        <v>87683</v>
      </c>
      <c r="C245" s="6">
        <v>4.72</v>
      </c>
      <c r="D245" s="6">
        <v>2.42</v>
      </c>
    </row>
    <row r="246" spans="1:4">
      <c r="A246" t="s">
        <v>173</v>
      </c>
      <c r="B246" s="5">
        <v>95501</v>
      </c>
      <c r="C246" s="6">
        <v>3.28</v>
      </c>
      <c r="D246" s="6">
        <v>2.15</v>
      </c>
    </row>
    <row r="247" spans="1:4">
      <c r="A247" t="s">
        <v>173</v>
      </c>
      <c r="B247" s="5">
        <v>95943</v>
      </c>
      <c r="C247" s="6">
        <v>4.57</v>
      </c>
      <c r="D247" s="6">
        <v>2.63</v>
      </c>
    </row>
    <row r="248" spans="1:4">
      <c r="A248" t="s">
        <v>173</v>
      </c>
      <c r="B248" s="5">
        <v>106467</v>
      </c>
      <c r="C248" s="6">
        <v>3.28</v>
      </c>
      <c r="D248" s="6">
        <v>2.4500000000000002</v>
      </c>
    </row>
    <row r="249" spans="1:4">
      <c r="A249" t="s">
        <v>173</v>
      </c>
      <c r="B249" s="5">
        <v>108703</v>
      </c>
      <c r="C249" s="6">
        <v>3.93</v>
      </c>
      <c r="D249" s="6">
        <v>1.87</v>
      </c>
    </row>
    <row r="250" spans="1:4">
      <c r="A250" t="s">
        <v>173</v>
      </c>
      <c r="B250" s="5">
        <v>108907</v>
      </c>
      <c r="C250" s="6">
        <v>2.64</v>
      </c>
      <c r="D250" s="6">
        <v>1.81</v>
      </c>
    </row>
    <row r="251" spans="1:4">
      <c r="A251" t="s">
        <v>173</v>
      </c>
      <c r="B251" s="5">
        <v>118741</v>
      </c>
      <c r="C251" s="6">
        <v>5.86</v>
      </c>
      <c r="D251" s="6">
        <v>4.32</v>
      </c>
    </row>
    <row r="252" spans="1:4">
      <c r="A252" t="s">
        <v>173</v>
      </c>
      <c r="B252" s="5">
        <v>120821</v>
      </c>
      <c r="C252" s="6">
        <v>3.93</v>
      </c>
      <c r="D252" s="6">
        <v>1.9</v>
      </c>
    </row>
    <row r="253" spans="1:4">
      <c r="A253" t="s">
        <v>173</v>
      </c>
      <c r="B253" s="5">
        <v>541731</v>
      </c>
      <c r="C253" s="6">
        <v>3.28</v>
      </c>
      <c r="D253" s="6">
        <v>1.61</v>
      </c>
    </row>
    <row r="254" spans="1:4">
      <c r="A254" t="s">
        <v>173</v>
      </c>
      <c r="B254" s="5">
        <v>608935</v>
      </c>
      <c r="C254" s="6">
        <v>5.22</v>
      </c>
      <c r="D254" s="6">
        <v>3.32</v>
      </c>
    </row>
    <row r="255" spans="1:4">
      <c r="A255" t="s">
        <v>173</v>
      </c>
      <c r="B255" s="5">
        <v>634662</v>
      </c>
      <c r="C255" s="6">
        <v>4.57</v>
      </c>
      <c r="D255" s="6">
        <v>3.04</v>
      </c>
    </row>
    <row r="256" spans="1:4">
      <c r="A256" t="s">
        <v>173</v>
      </c>
      <c r="B256" s="5">
        <v>2539131</v>
      </c>
      <c r="C256" s="6">
        <v>3.44</v>
      </c>
      <c r="D256" s="6">
        <v>1.49</v>
      </c>
    </row>
    <row r="257" spans="1:4">
      <c r="A257" t="s">
        <v>174</v>
      </c>
      <c r="B257" s="5">
        <v>87683</v>
      </c>
      <c r="C257" s="6">
        <v>4.72</v>
      </c>
      <c r="D257" s="6">
        <v>3.07</v>
      </c>
    </row>
    <row r="258" spans="1:4">
      <c r="A258" t="s">
        <v>174</v>
      </c>
      <c r="B258" s="5">
        <v>95501</v>
      </c>
      <c r="C258" s="6">
        <v>3.28</v>
      </c>
      <c r="D258" s="6">
        <v>2.34</v>
      </c>
    </row>
    <row r="259" spans="1:4">
      <c r="A259" t="s">
        <v>174</v>
      </c>
      <c r="B259" s="5">
        <v>95943</v>
      </c>
      <c r="C259" s="6">
        <v>4.57</v>
      </c>
      <c r="D259" s="6">
        <v>3.42</v>
      </c>
    </row>
    <row r="260" spans="1:4">
      <c r="A260" t="s">
        <v>174</v>
      </c>
      <c r="B260" s="5">
        <v>106467</v>
      </c>
      <c r="C260" s="6">
        <v>3.28</v>
      </c>
      <c r="D260" s="6">
        <v>2.0299999999999998</v>
      </c>
    </row>
    <row r="261" spans="1:4">
      <c r="A261" t="s">
        <v>174</v>
      </c>
      <c r="B261" s="5">
        <v>108703</v>
      </c>
      <c r="C261" s="6">
        <v>3.93</v>
      </c>
      <c r="D261" s="6">
        <v>2.74</v>
      </c>
    </row>
    <row r="262" spans="1:4">
      <c r="A262" t="s">
        <v>174</v>
      </c>
      <c r="B262" s="5">
        <v>108907</v>
      </c>
      <c r="C262" s="6">
        <v>2.64</v>
      </c>
      <c r="D262" s="6">
        <v>2.88</v>
      </c>
    </row>
    <row r="263" spans="1:4">
      <c r="A263" t="s">
        <v>174</v>
      </c>
      <c r="B263" s="5">
        <v>118741</v>
      </c>
      <c r="C263" s="6">
        <v>5.86</v>
      </c>
      <c r="D263" s="6">
        <v>4.5</v>
      </c>
    </row>
    <row r="264" spans="1:4">
      <c r="A264" t="s">
        <v>174</v>
      </c>
      <c r="B264" s="5">
        <v>120821</v>
      </c>
      <c r="C264" s="6">
        <v>3.93</v>
      </c>
      <c r="D264" s="6">
        <v>3.2</v>
      </c>
    </row>
    <row r="265" spans="1:4">
      <c r="A265" t="s">
        <v>174</v>
      </c>
      <c r="B265" s="5">
        <v>541731</v>
      </c>
      <c r="C265" s="6">
        <v>3.28</v>
      </c>
      <c r="D265" s="6">
        <v>1.92</v>
      </c>
    </row>
    <row r="266" spans="1:4">
      <c r="A266" t="s">
        <v>174</v>
      </c>
      <c r="B266" s="5">
        <v>608935</v>
      </c>
      <c r="C266" s="6">
        <v>5.22</v>
      </c>
      <c r="D266" s="6">
        <v>4.09</v>
      </c>
    </row>
    <row r="267" spans="1:4">
      <c r="A267" t="s">
        <v>174</v>
      </c>
      <c r="B267" s="5">
        <v>634662</v>
      </c>
      <c r="C267" s="6">
        <v>4.57</v>
      </c>
      <c r="D267" s="6">
        <v>3.82</v>
      </c>
    </row>
    <row r="268" spans="1:4">
      <c r="A268" t="s">
        <v>174</v>
      </c>
      <c r="B268" s="5">
        <v>2539131</v>
      </c>
      <c r="C268" s="6">
        <v>3.44</v>
      </c>
      <c r="D268" s="6">
        <v>3.01</v>
      </c>
    </row>
    <row r="269" spans="1:4">
      <c r="A269" t="s">
        <v>175</v>
      </c>
      <c r="B269" s="5">
        <v>118741</v>
      </c>
      <c r="C269" s="6">
        <v>5.86</v>
      </c>
      <c r="D269" s="6">
        <v>4.9133333333299998</v>
      </c>
    </row>
    <row r="270" spans="1:4">
      <c r="A270" t="s">
        <v>175</v>
      </c>
      <c r="B270" s="5">
        <v>608935</v>
      </c>
      <c r="C270" s="6">
        <v>5.22</v>
      </c>
      <c r="D270" s="6">
        <v>3.3650000000000002</v>
      </c>
    </row>
    <row r="271" spans="1:4">
      <c r="A271" t="s">
        <v>175</v>
      </c>
      <c r="B271" s="5">
        <v>29082744</v>
      </c>
      <c r="C271" s="6">
        <v>7.46</v>
      </c>
      <c r="D271" s="6">
        <v>5.6433333333300002</v>
      </c>
    </row>
    <row r="272" spans="1:4">
      <c r="A272" t="s">
        <v>175</v>
      </c>
      <c r="B272" s="5">
        <v>35065271</v>
      </c>
      <c r="C272" s="6">
        <v>7.62</v>
      </c>
      <c r="D272" s="6">
        <v>5.86333333333</v>
      </c>
    </row>
    <row r="273" spans="1:4">
      <c r="A273" t="s">
        <v>175</v>
      </c>
      <c r="B273" s="5">
        <v>35693993</v>
      </c>
      <c r="C273" s="6">
        <v>6.34</v>
      </c>
      <c r="D273" s="6">
        <v>5.2366666666699997</v>
      </c>
    </row>
    <row r="274" spans="1:4">
      <c r="A274" t="s">
        <v>175</v>
      </c>
      <c r="B274" s="5">
        <v>35694087</v>
      </c>
      <c r="C274" s="6">
        <v>8.91</v>
      </c>
      <c r="D274" s="6">
        <v>5.9766666666699999</v>
      </c>
    </row>
    <row r="275" spans="1:4">
      <c r="A275" t="s">
        <v>175</v>
      </c>
      <c r="B275" s="5">
        <v>37680732</v>
      </c>
      <c r="C275" s="6">
        <v>6.98</v>
      </c>
      <c r="D275" s="6">
        <v>5.5633333333300001</v>
      </c>
    </row>
    <row r="276" spans="1:4">
      <c r="A276" t="s">
        <v>176</v>
      </c>
      <c r="B276" s="5">
        <v>118741</v>
      </c>
      <c r="C276" s="6">
        <v>5.86</v>
      </c>
      <c r="D276" s="6">
        <v>5.28</v>
      </c>
    </row>
    <row r="277" spans="1:4">
      <c r="A277" t="s">
        <v>176</v>
      </c>
      <c r="B277" s="5">
        <v>608935</v>
      </c>
      <c r="C277" s="6">
        <v>5.22</v>
      </c>
      <c r="D277" s="6">
        <v>3.69</v>
      </c>
    </row>
    <row r="278" spans="1:4">
      <c r="A278" t="s">
        <v>176</v>
      </c>
      <c r="B278" s="5">
        <v>29082744</v>
      </c>
      <c r="C278" s="6">
        <v>7.46</v>
      </c>
      <c r="D278" s="6">
        <v>6.35</v>
      </c>
    </row>
    <row r="279" spans="1:4">
      <c r="A279" t="s">
        <v>176</v>
      </c>
      <c r="B279" s="5">
        <v>35065271</v>
      </c>
      <c r="C279" s="6">
        <v>7.62</v>
      </c>
      <c r="D279" s="6">
        <v>6.59</v>
      </c>
    </row>
    <row r="280" spans="1:4">
      <c r="A280" t="s">
        <v>176</v>
      </c>
      <c r="B280" s="5">
        <v>35693993</v>
      </c>
      <c r="C280" s="6">
        <v>6.34</v>
      </c>
      <c r="D280" s="6">
        <v>5.24</v>
      </c>
    </row>
    <row r="281" spans="1:4">
      <c r="A281" t="s">
        <v>176</v>
      </c>
      <c r="B281" s="5">
        <v>35694087</v>
      </c>
      <c r="C281" s="6">
        <v>8.91</v>
      </c>
      <c r="D281" s="6">
        <v>6.82</v>
      </c>
    </row>
    <row r="282" spans="1:4">
      <c r="A282" t="s">
        <v>176</v>
      </c>
      <c r="B282" s="5">
        <v>37680732</v>
      </c>
      <c r="C282" s="6">
        <v>6.98</v>
      </c>
      <c r="D282" s="6">
        <v>5.99</v>
      </c>
    </row>
    <row r="283" spans="1:4">
      <c r="A283" t="s">
        <v>177</v>
      </c>
      <c r="B283" s="5">
        <v>118741</v>
      </c>
      <c r="C283" s="6">
        <v>5.86</v>
      </c>
      <c r="D283" s="6">
        <v>4.7</v>
      </c>
    </row>
    <row r="284" spans="1:4">
      <c r="A284" t="s">
        <v>177</v>
      </c>
      <c r="B284" s="5">
        <v>608935</v>
      </c>
      <c r="C284" s="6">
        <v>5.22</v>
      </c>
      <c r="D284" s="6">
        <v>2.67</v>
      </c>
    </row>
    <row r="285" spans="1:4">
      <c r="A285" t="s">
        <v>177</v>
      </c>
      <c r="B285" s="5">
        <v>29082744</v>
      </c>
      <c r="C285" s="6">
        <v>7.46</v>
      </c>
      <c r="D285" s="6">
        <v>5.19</v>
      </c>
    </row>
    <row r="286" spans="1:4">
      <c r="A286" t="s">
        <v>177</v>
      </c>
      <c r="B286" s="5">
        <v>31508006</v>
      </c>
      <c r="C286" s="6">
        <v>6.98</v>
      </c>
      <c r="D286" s="6">
        <v>5.34</v>
      </c>
    </row>
    <row r="287" spans="1:4">
      <c r="A287" t="s">
        <v>177</v>
      </c>
      <c r="B287" s="5">
        <v>32598111</v>
      </c>
      <c r="C287" s="6">
        <v>6.34</v>
      </c>
      <c r="D287" s="6">
        <v>4.42</v>
      </c>
    </row>
    <row r="288" spans="1:4">
      <c r="A288" t="s">
        <v>177</v>
      </c>
      <c r="B288" s="5">
        <v>32690930</v>
      </c>
      <c r="C288" s="6">
        <v>6.34</v>
      </c>
      <c r="D288" s="6">
        <v>4.8099999999999996</v>
      </c>
    </row>
    <row r="289" spans="1:4">
      <c r="A289" t="s">
        <v>177</v>
      </c>
      <c r="B289" s="5">
        <v>33025411</v>
      </c>
      <c r="C289" s="6">
        <v>6.34</v>
      </c>
      <c r="D289" s="6">
        <v>5.2</v>
      </c>
    </row>
    <row r="290" spans="1:4">
      <c r="A290" t="s">
        <v>177</v>
      </c>
      <c r="B290" s="5">
        <v>35065271</v>
      </c>
      <c r="C290" s="6">
        <v>7.62</v>
      </c>
      <c r="D290" s="6">
        <v>6.0149999999999997</v>
      </c>
    </row>
    <row r="291" spans="1:4">
      <c r="A291" t="s">
        <v>177</v>
      </c>
      <c r="B291" s="5">
        <v>35065282</v>
      </c>
      <c r="C291" s="6">
        <v>7.62</v>
      </c>
      <c r="D291" s="6">
        <v>5.87</v>
      </c>
    </row>
    <row r="292" spans="1:4">
      <c r="A292" t="s">
        <v>177</v>
      </c>
      <c r="B292" s="5">
        <v>35065293</v>
      </c>
      <c r="C292" s="6">
        <v>8.27</v>
      </c>
      <c r="D292" s="6">
        <v>6.26</v>
      </c>
    </row>
    <row r="293" spans="1:4">
      <c r="A293" t="s">
        <v>177</v>
      </c>
      <c r="B293" s="5">
        <v>35693993</v>
      </c>
      <c r="C293" s="6">
        <v>6.34</v>
      </c>
      <c r="D293" s="6">
        <v>4.8250000000000002</v>
      </c>
    </row>
    <row r="294" spans="1:4">
      <c r="A294" t="s">
        <v>177</v>
      </c>
      <c r="B294" s="5">
        <v>35694087</v>
      </c>
      <c r="C294" s="6">
        <v>8.91</v>
      </c>
      <c r="D294" s="6">
        <v>6.18</v>
      </c>
    </row>
    <row r="295" spans="1:4">
      <c r="A295" t="s">
        <v>177</v>
      </c>
      <c r="B295" s="5">
        <v>36559225</v>
      </c>
      <c r="C295" s="6">
        <v>6.34</v>
      </c>
      <c r="D295" s="6">
        <v>5.03</v>
      </c>
    </row>
    <row r="296" spans="1:4">
      <c r="A296" t="s">
        <v>177</v>
      </c>
      <c r="B296" s="5">
        <v>37680732</v>
      </c>
      <c r="C296" s="6">
        <v>6.98</v>
      </c>
      <c r="D296" s="6">
        <v>5.335</v>
      </c>
    </row>
    <row r="297" spans="1:4">
      <c r="A297" t="s">
        <v>177</v>
      </c>
      <c r="B297" s="5">
        <v>38380017</v>
      </c>
      <c r="C297" s="6">
        <v>6.98</v>
      </c>
      <c r="D297" s="6">
        <v>5.2</v>
      </c>
    </row>
    <row r="298" spans="1:4">
      <c r="A298" t="s">
        <v>177</v>
      </c>
      <c r="B298" s="5">
        <v>38380028</v>
      </c>
      <c r="C298" s="6">
        <v>6.98</v>
      </c>
      <c r="D298" s="6">
        <v>4.9800000000000004</v>
      </c>
    </row>
    <row r="299" spans="1:4">
      <c r="A299" t="s">
        <v>177</v>
      </c>
      <c r="B299" s="5">
        <v>38380039</v>
      </c>
      <c r="C299" s="6">
        <v>6.98</v>
      </c>
      <c r="D299" s="6">
        <v>5.16</v>
      </c>
    </row>
    <row r="300" spans="1:4">
      <c r="A300" t="s">
        <v>177</v>
      </c>
      <c r="B300" s="5">
        <v>38380040</v>
      </c>
      <c r="C300" s="6">
        <v>7.62</v>
      </c>
      <c r="D300" s="6">
        <v>5.65</v>
      </c>
    </row>
    <row r="301" spans="1:4">
      <c r="A301" t="s">
        <v>177</v>
      </c>
      <c r="B301" s="5">
        <v>38411255</v>
      </c>
      <c r="C301" s="6">
        <v>8.27</v>
      </c>
      <c r="D301" s="6">
        <v>5.97</v>
      </c>
    </row>
    <row r="302" spans="1:4">
      <c r="A302" t="s">
        <v>177</v>
      </c>
      <c r="B302" s="5">
        <v>40186718</v>
      </c>
      <c r="C302" s="6">
        <v>8.91</v>
      </c>
      <c r="D302" s="6">
        <v>5.9</v>
      </c>
    </row>
    <row r="303" spans="1:4">
      <c r="A303" t="s">
        <v>177</v>
      </c>
      <c r="B303" s="5">
        <v>41464395</v>
      </c>
      <c r="C303" s="6">
        <v>6.34</v>
      </c>
      <c r="D303" s="6">
        <v>4.75</v>
      </c>
    </row>
    <row r="304" spans="1:4">
      <c r="A304" t="s">
        <v>177</v>
      </c>
      <c r="B304" s="5">
        <v>41464408</v>
      </c>
      <c r="C304" s="6">
        <v>6.34</v>
      </c>
      <c r="D304" s="6">
        <v>4.47</v>
      </c>
    </row>
    <row r="305" spans="1:4">
      <c r="A305" t="s">
        <v>177</v>
      </c>
      <c r="B305" s="5">
        <v>41464511</v>
      </c>
      <c r="C305" s="6">
        <v>6.98</v>
      </c>
      <c r="D305" s="6">
        <v>5.12</v>
      </c>
    </row>
    <row r="306" spans="1:4">
      <c r="A306" t="s">
        <v>177</v>
      </c>
      <c r="B306" s="5">
        <v>51908168</v>
      </c>
      <c r="C306" s="6">
        <v>7.62</v>
      </c>
      <c r="D306" s="6">
        <v>6.08</v>
      </c>
    </row>
    <row r="307" spans="1:4">
      <c r="A307" t="s">
        <v>177</v>
      </c>
      <c r="B307" s="5">
        <v>52663588</v>
      </c>
      <c r="C307" s="6">
        <v>6.34</v>
      </c>
      <c r="D307" s="6">
        <v>4.95</v>
      </c>
    </row>
    <row r="308" spans="1:4">
      <c r="A308" t="s">
        <v>177</v>
      </c>
      <c r="B308" s="5">
        <v>52663635</v>
      </c>
      <c r="C308" s="6">
        <v>7.62</v>
      </c>
      <c r="D308" s="6">
        <v>5.47</v>
      </c>
    </row>
    <row r="309" spans="1:4">
      <c r="A309" t="s">
        <v>177</v>
      </c>
      <c r="B309" s="5">
        <v>52663691</v>
      </c>
      <c r="C309" s="6">
        <v>8.27</v>
      </c>
      <c r="D309" s="6">
        <v>6.26</v>
      </c>
    </row>
    <row r="310" spans="1:4">
      <c r="A310" t="s">
        <v>177</v>
      </c>
      <c r="B310" s="5">
        <v>52712046</v>
      </c>
      <c r="C310" s="6">
        <v>7.62</v>
      </c>
      <c r="D310" s="6">
        <v>6.05</v>
      </c>
    </row>
    <row r="311" spans="1:4">
      <c r="A311" t="s">
        <v>178</v>
      </c>
      <c r="B311" s="5">
        <v>118741</v>
      </c>
      <c r="C311" s="6">
        <v>5.86</v>
      </c>
      <c r="D311" s="6">
        <v>4.8</v>
      </c>
    </row>
    <row r="312" spans="1:4">
      <c r="A312" t="s">
        <v>178</v>
      </c>
      <c r="B312" s="5">
        <v>608935</v>
      </c>
      <c r="C312" s="6">
        <v>5.22</v>
      </c>
      <c r="D312" s="6">
        <v>3.44</v>
      </c>
    </row>
    <row r="313" spans="1:4">
      <c r="A313" t="s">
        <v>178</v>
      </c>
      <c r="B313" s="5">
        <v>29082744</v>
      </c>
      <c r="C313" s="6">
        <v>7.46</v>
      </c>
      <c r="D313" s="6">
        <v>5.38</v>
      </c>
    </row>
    <row r="314" spans="1:4">
      <c r="A314" t="s">
        <v>178</v>
      </c>
      <c r="B314" s="5">
        <v>32598111</v>
      </c>
      <c r="C314" s="6">
        <v>6.34</v>
      </c>
      <c r="D314" s="6">
        <v>4.7300000000000004</v>
      </c>
    </row>
    <row r="315" spans="1:4">
      <c r="A315" t="s">
        <v>178</v>
      </c>
      <c r="B315" s="5">
        <v>32598144</v>
      </c>
      <c r="C315" s="6">
        <v>6.98</v>
      </c>
      <c r="D315" s="6">
        <v>5.86</v>
      </c>
    </row>
    <row r="316" spans="1:4">
      <c r="A316" t="s">
        <v>178</v>
      </c>
      <c r="B316" s="5">
        <v>32690930</v>
      </c>
      <c r="C316" s="6">
        <v>6.34</v>
      </c>
      <c r="D316" s="6">
        <v>5.01</v>
      </c>
    </row>
    <row r="317" spans="1:4">
      <c r="A317" t="s">
        <v>178</v>
      </c>
      <c r="B317" s="5">
        <v>35065271</v>
      </c>
      <c r="C317" s="6">
        <v>7.62</v>
      </c>
      <c r="D317" s="6">
        <v>5.95</v>
      </c>
    </row>
    <row r="318" spans="1:4">
      <c r="A318" t="s">
        <v>178</v>
      </c>
      <c r="B318" s="5">
        <v>35065282</v>
      </c>
      <c r="C318" s="6">
        <v>7.62</v>
      </c>
      <c r="D318" s="6">
        <v>6.06</v>
      </c>
    </row>
    <row r="319" spans="1:4">
      <c r="A319" t="s">
        <v>178</v>
      </c>
      <c r="B319" s="5">
        <v>35065293</v>
      </c>
      <c r="C319" s="6">
        <v>8.27</v>
      </c>
      <c r="D319" s="6">
        <v>6.35</v>
      </c>
    </row>
    <row r="320" spans="1:4">
      <c r="A320" t="s">
        <v>178</v>
      </c>
      <c r="B320" s="5">
        <v>35693993</v>
      </c>
      <c r="C320" s="6">
        <v>6.34</v>
      </c>
      <c r="D320" s="6">
        <v>4.96</v>
      </c>
    </row>
    <row r="321" spans="1:4">
      <c r="A321" t="s">
        <v>178</v>
      </c>
      <c r="B321" s="5">
        <v>35694087</v>
      </c>
      <c r="C321" s="6">
        <v>8.91</v>
      </c>
      <c r="D321" s="6">
        <v>6.12</v>
      </c>
    </row>
    <row r="322" spans="1:4">
      <c r="A322" t="s">
        <v>178</v>
      </c>
      <c r="B322" s="5">
        <v>36559225</v>
      </c>
      <c r="C322" s="6">
        <v>6.34</v>
      </c>
      <c r="D322" s="6">
        <v>5.2</v>
      </c>
    </row>
    <row r="323" spans="1:4">
      <c r="A323" t="s">
        <v>178</v>
      </c>
      <c r="B323" s="5">
        <v>37680732</v>
      </c>
      <c r="C323" s="6">
        <v>6.98</v>
      </c>
      <c r="D323" s="6">
        <v>5.4</v>
      </c>
    </row>
    <row r="324" spans="1:4">
      <c r="A324" t="s">
        <v>178</v>
      </c>
      <c r="B324" s="5">
        <v>38380017</v>
      </c>
      <c r="C324" s="6">
        <v>6.98</v>
      </c>
      <c r="D324" s="6">
        <v>5.53</v>
      </c>
    </row>
    <row r="325" spans="1:4">
      <c r="A325" t="s">
        <v>178</v>
      </c>
      <c r="B325" s="5">
        <v>38380028</v>
      </c>
      <c r="C325" s="6">
        <v>6.98</v>
      </c>
      <c r="D325" s="6">
        <v>5.3</v>
      </c>
    </row>
    <row r="326" spans="1:4">
      <c r="A326" t="s">
        <v>178</v>
      </c>
      <c r="B326" s="5">
        <v>38380039</v>
      </c>
      <c r="C326" s="6">
        <v>6.98</v>
      </c>
      <c r="D326" s="6">
        <v>5.54</v>
      </c>
    </row>
    <row r="327" spans="1:4">
      <c r="A327" t="s">
        <v>178</v>
      </c>
      <c r="B327" s="5">
        <v>38380040</v>
      </c>
      <c r="C327" s="6">
        <v>7.62</v>
      </c>
      <c r="D327" s="6">
        <v>6.08</v>
      </c>
    </row>
    <row r="328" spans="1:4">
      <c r="A328" t="s">
        <v>178</v>
      </c>
      <c r="B328" s="5">
        <v>38411255</v>
      </c>
      <c r="C328" s="6">
        <v>8.27</v>
      </c>
      <c r="D328" s="6">
        <v>6.43</v>
      </c>
    </row>
    <row r="329" spans="1:4">
      <c r="A329" t="s">
        <v>178</v>
      </c>
      <c r="B329" s="5">
        <v>40186718</v>
      </c>
      <c r="C329" s="6">
        <v>8.91</v>
      </c>
      <c r="D329" s="6">
        <v>5.98</v>
      </c>
    </row>
    <row r="330" spans="1:4">
      <c r="A330" t="s">
        <v>178</v>
      </c>
      <c r="B330" s="5">
        <v>41464395</v>
      </c>
      <c r="C330" s="6">
        <v>6.34</v>
      </c>
      <c r="D330" s="6">
        <v>5.04</v>
      </c>
    </row>
    <row r="331" spans="1:4">
      <c r="A331" t="s">
        <v>178</v>
      </c>
      <c r="B331" s="5">
        <v>41464408</v>
      </c>
      <c r="C331" s="6">
        <v>6.34</v>
      </c>
      <c r="D331" s="6">
        <v>4.75</v>
      </c>
    </row>
    <row r="332" spans="1:4">
      <c r="A332" t="s">
        <v>178</v>
      </c>
      <c r="B332" s="5">
        <v>41464511</v>
      </c>
      <c r="C332" s="6">
        <v>6.98</v>
      </c>
      <c r="D332" s="6">
        <v>5.48</v>
      </c>
    </row>
    <row r="333" spans="1:4">
      <c r="A333" t="s">
        <v>178</v>
      </c>
      <c r="B333" s="5">
        <v>51908168</v>
      </c>
      <c r="C333" s="6">
        <v>7.62</v>
      </c>
      <c r="D333" s="6">
        <v>6.31</v>
      </c>
    </row>
    <row r="334" spans="1:4">
      <c r="A334" t="s">
        <v>178</v>
      </c>
      <c r="B334" s="5">
        <v>52663588</v>
      </c>
      <c r="C334" s="6">
        <v>6.34</v>
      </c>
      <c r="D334" s="6">
        <v>5.23</v>
      </c>
    </row>
    <row r="335" spans="1:4">
      <c r="A335" t="s">
        <v>178</v>
      </c>
      <c r="B335" s="5">
        <v>52663635</v>
      </c>
      <c r="C335" s="6">
        <v>7.62</v>
      </c>
      <c r="D335" s="6">
        <v>6.27</v>
      </c>
    </row>
    <row r="336" spans="1:4">
      <c r="A336" t="s">
        <v>178</v>
      </c>
      <c r="B336" s="5">
        <v>52663691</v>
      </c>
      <c r="C336" s="6">
        <v>8.27</v>
      </c>
      <c r="D336" s="6">
        <v>6.37</v>
      </c>
    </row>
    <row r="337" spans="1:4">
      <c r="A337" t="s">
        <v>178</v>
      </c>
      <c r="B337" s="5">
        <v>52712046</v>
      </c>
      <c r="C337" s="6">
        <v>7.62</v>
      </c>
      <c r="D337" s="6">
        <v>6.3</v>
      </c>
    </row>
    <row r="338" spans="1:4">
      <c r="A338" t="s">
        <v>179</v>
      </c>
      <c r="B338" s="5">
        <v>118741</v>
      </c>
      <c r="C338" s="6">
        <v>5.86</v>
      </c>
      <c r="D338" s="6">
        <v>5.16</v>
      </c>
    </row>
    <row r="339" spans="1:4">
      <c r="A339" t="s">
        <v>179</v>
      </c>
      <c r="B339" s="5">
        <v>608935</v>
      </c>
      <c r="C339" s="6">
        <v>5.22</v>
      </c>
      <c r="D339" s="6">
        <v>4.0199999999999996</v>
      </c>
    </row>
    <row r="340" spans="1:4">
      <c r="A340" t="s">
        <v>179</v>
      </c>
      <c r="B340" s="5">
        <v>29082744</v>
      </c>
      <c r="C340" s="6">
        <v>7.46</v>
      </c>
      <c r="D340" s="6">
        <v>5.67</v>
      </c>
    </row>
    <row r="341" spans="1:4">
      <c r="A341" t="s">
        <v>179</v>
      </c>
      <c r="B341" s="5">
        <v>35065271</v>
      </c>
      <c r="C341" s="6">
        <v>7.62</v>
      </c>
      <c r="D341" s="6">
        <v>7.11</v>
      </c>
    </row>
    <row r="342" spans="1:4">
      <c r="A342" t="s">
        <v>179</v>
      </c>
      <c r="B342" s="5">
        <v>35693993</v>
      </c>
      <c r="C342" s="6">
        <v>6.34</v>
      </c>
      <c r="D342" s="6">
        <v>5.98</v>
      </c>
    </row>
    <row r="343" spans="1:4">
      <c r="A343" t="s">
        <v>179</v>
      </c>
      <c r="B343" s="5">
        <v>37680732</v>
      </c>
      <c r="C343" s="6">
        <v>6.98</v>
      </c>
      <c r="D343" s="6">
        <v>6.57</v>
      </c>
    </row>
    <row r="344" spans="1:4">
      <c r="A344" t="s">
        <v>180</v>
      </c>
      <c r="B344" s="5">
        <v>118741</v>
      </c>
      <c r="C344" s="6">
        <v>5.86</v>
      </c>
      <c r="D344" s="6">
        <v>5.05</v>
      </c>
    </row>
    <row r="345" spans="1:4">
      <c r="A345" t="s">
        <v>180</v>
      </c>
      <c r="B345" s="5">
        <v>608935</v>
      </c>
      <c r="C345" s="6">
        <v>5.22</v>
      </c>
      <c r="D345" s="6">
        <v>3.05</v>
      </c>
    </row>
    <row r="346" spans="1:4">
      <c r="A346" t="s">
        <v>180</v>
      </c>
      <c r="B346" s="5">
        <v>29082744</v>
      </c>
      <c r="C346" s="6">
        <v>7.46</v>
      </c>
      <c r="D346" s="6">
        <v>6.76</v>
      </c>
    </row>
    <row r="347" spans="1:4">
      <c r="A347" t="s">
        <v>180</v>
      </c>
      <c r="B347" s="5">
        <v>35065271</v>
      </c>
      <c r="C347" s="6">
        <v>7.62</v>
      </c>
      <c r="D347" s="6">
        <v>6.18</v>
      </c>
    </row>
    <row r="348" spans="1:4">
      <c r="A348" t="s">
        <v>180</v>
      </c>
      <c r="B348" s="5">
        <v>35693993</v>
      </c>
      <c r="C348" s="6">
        <v>6.34</v>
      </c>
      <c r="D348" s="6">
        <v>4.25</v>
      </c>
    </row>
    <row r="349" spans="1:4">
      <c r="A349" t="s">
        <v>180</v>
      </c>
      <c r="B349" s="5">
        <v>35694087</v>
      </c>
      <c r="C349" s="6">
        <v>8.91</v>
      </c>
      <c r="D349" s="6">
        <v>6.52</v>
      </c>
    </row>
    <row r="350" spans="1:4">
      <c r="A350" t="s">
        <v>180</v>
      </c>
      <c r="B350" s="5">
        <v>37680732</v>
      </c>
      <c r="C350" s="6">
        <v>6.98</v>
      </c>
      <c r="D350" s="6">
        <v>5.65</v>
      </c>
    </row>
    <row r="351" spans="1:4">
      <c r="A351" t="s">
        <v>181</v>
      </c>
      <c r="B351" s="5">
        <v>118741</v>
      </c>
      <c r="C351" s="6">
        <v>5.86</v>
      </c>
      <c r="D351" s="6">
        <v>4.9400000000000004</v>
      </c>
    </row>
    <row r="352" spans="1:4">
      <c r="A352" t="s">
        <v>181</v>
      </c>
      <c r="B352" s="5">
        <v>608935</v>
      </c>
      <c r="C352" s="6">
        <v>5.22</v>
      </c>
      <c r="D352" s="6">
        <v>3.72</v>
      </c>
    </row>
    <row r="353" spans="1:4">
      <c r="A353" t="s">
        <v>181</v>
      </c>
      <c r="B353" s="5">
        <v>29082744</v>
      </c>
      <c r="C353" s="6">
        <v>7.46</v>
      </c>
      <c r="D353" s="6">
        <v>5.69</v>
      </c>
    </row>
    <row r="354" spans="1:4">
      <c r="A354" t="s">
        <v>181</v>
      </c>
      <c r="B354" s="5">
        <v>31508006</v>
      </c>
      <c r="C354" s="6">
        <v>6.98</v>
      </c>
      <c r="D354" s="6">
        <v>5.75</v>
      </c>
    </row>
    <row r="355" spans="1:4">
      <c r="A355" t="s">
        <v>181</v>
      </c>
      <c r="B355" s="5">
        <v>32598111</v>
      </c>
      <c r="C355" s="6">
        <v>6.34</v>
      </c>
      <c r="D355" s="6">
        <v>5.05</v>
      </c>
    </row>
    <row r="356" spans="1:4">
      <c r="A356" t="s">
        <v>181</v>
      </c>
      <c r="B356" s="5">
        <v>32598144</v>
      </c>
      <c r="C356" s="6">
        <v>6.98</v>
      </c>
      <c r="D356" s="6">
        <v>6.41</v>
      </c>
    </row>
    <row r="357" spans="1:4">
      <c r="A357" t="s">
        <v>181</v>
      </c>
      <c r="B357" s="5">
        <v>32690930</v>
      </c>
      <c r="C357" s="6">
        <v>6.34</v>
      </c>
      <c r="D357" s="6">
        <v>5.38</v>
      </c>
    </row>
    <row r="358" spans="1:4">
      <c r="A358" t="s">
        <v>181</v>
      </c>
      <c r="B358" s="5">
        <v>33025411</v>
      </c>
      <c r="C358" s="6">
        <v>6.34</v>
      </c>
      <c r="D358" s="6">
        <v>5.6</v>
      </c>
    </row>
    <row r="359" spans="1:4">
      <c r="A359" t="s">
        <v>181</v>
      </c>
      <c r="B359" s="5">
        <v>35065271</v>
      </c>
      <c r="C359" s="6">
        <v>7.62</v>
      </c>
      <c r="D359" s="6">
        <v>6.64</v>
      </c>
    </row>
    <row r="360" spans="1:4">
      <c r="A360" t="s">
        <v>181</v>
      </c>
      <c r="B360" s="5">
        <v>35065282</v>
      </c>
      <c r="C360" s="6">
        <v>7.62</v>
      </c>
      <c r="D360" s="6">
        <v>6.6</v>
      </c>
    </row>
    <row r="361" spans="1:4">
      <c r="A361" t="s">
        <v>181</v>
      </c>
      <c r="B361" s="5">
        <v>35065293</v>
      </c>
      <c r="C361" s="6">
        <v>8.27</v>
      </c>
      <c r="D361" s="6">
        <v>6.81</v>
      </c>
    </row>
    <row r="362" spans="1:4">
      <c r="A362" t="s">
        <v>181</v>
      </c>
      <c r="B362" s="5">
        <v>35693993</v>
      </c>
      <c r="C362" s="6">
        <v>6.34</v>
      </c>
      <c r="D362" s="6">
        <v>5.6849999999999996</v>
      </c>
    </row>
    <row r="363" spans="1:4">
      <c r="A363" t="s">
        <v>181</v>
      </c>
      <c r="B363" s="5">
        <v>36559225</v>
      </c>
      <c r="C363" s="6">
        <v>6.34</v>
      </c>
      <c r="D363" s="6">
        <v>5.29</v>
      </c>
    </row>
    <row r="364" spans="1:4">
      <c r="A364" t="s">
        <v>181</v>
      </c>
      <c r="B364" s="5">
        <v>37680732</v>
      </c>
      <c r="C364" s="6">
        <v>6.98</v>
      </c>
      <c r="D364" s="6">
        <v>5.9649999999999999</v>
      </c>
    </row>
    <row r="365" spans="1:4">
      <c r="A365" t="s">
        <v>181</v>
      </c>
      <c r="B365" s="5">
        <v>38380017</v>
      </c>
      <c r="C365" s="6">
        <v>6.98</v>
      </c>
      <c r="D365" s="6">
        <v>5.83</v>
      </c>
    </row>
    <row r="366" spans="1:4">
      <c r="A366" t="s">
        <v>181</v>
      </c>
      <c r="B366" s="5">
        <v>38380028</v>
      </c>
      <c r="C366" s="6">
        <v>6.98</v>
      </c>
      <c r="D366" s="6">
        <v>5.98</v>
      </c>
    </row>
    <row r="367" spans="1:4">
      <c r="A367" t="s">
        <v>181</v>
      </c>
      <c r="B367" s="5">
        <v>38380039</v>
      </c>
      <c r="C367" s="6">
        <v>6.98</v>
      </c>
      <c r="D367" s="6">
        <v>6.18</v>
      </c>
    </row>
    <row r="368" spans="1:4">
      <c r="A368" t="s">
        <v>181</v>
      </c>
      <c r="B368" s="5">
        <v>38380040</v>
      </c>
      <c r="C368" s="6">
        <v>7.62</v>
      </c>
      <c r="D368" s="6">
        <v>6.47</v>
      </c>
    </row>
    <row r="369" spans="1:4">
      <c r="A369" t="s">
        <v>181</v>
      </c>
      <c r="B369" s="5">
        <v>38411255</v>
      </c>
      <c r="C369" s="6">
        <v>8.27</v>
      </c>
      <c r="D369" s="6">
        <v>6.9</v>
      </c>
    </row>
    <row r="370" spans="1:4">
      <c r="A370" t="s">
        <v>181</v>
      </c>
      <c r="B370" s="5">
        <v>40186718</v>
      </c>
      <c r="C370" s="6">
        <v>8.91</v>
      </c>
      <c r="D370" s="6">
        <v>6.37</v>
      </c>
    </row>
    <row r="371" spans="1:4">
      <c r="A371" t="s">
        <v>181</v>
      </c>
      <c r="B371" s="5">
        <v>41464395</v>
      </c>
      <c r="C371" s="6">
        <v>6.34</v>
      </c>
      <c r="D371" s="6">
        <v>5.07</v>
      </c>
    </row>
    <row r="372" spans="1:4">
      <c r="A372" t="s">
        <v>181</v>
      </c>
      <c r="B372" s="5">
        <v>41464408</v>
      </c>
      <c r="C372" s="6">
        <v>6.34</v>
      </c>
      <c r="D372" s="6">
        <v>4.82</v>
      </c>
    </row>
    <row r="373" spans="1:4">
      <c r="A373" t="s">
        <v>181</v>
      </c>
      <c r="B373" s="5">
        <v>41464511</v>
      </c>
      <c r="C373" s="6">
        <v>6.98</v>
      </c>
      <c r="D373" s="6">
        <v>5.71</v>
      </c>
    </row>
    <row r="374" spans="1:4">
      <c r="A374" t="s">
        <v>181</v>
      </c>
      <c r="B374" s="5">
        <v>51908168</v>
      </c>
      <c r="C374" s="6">
        <v>7.62</v>
      </c>
      <c r="D374" s="6">
        <v>6.74</v>
      </c>
    </row>
    <row r="375" spans="1:4">
      <c r="A375" t="s">
        <v>181</v>
      </c>
      <c r="B375" s="5">
        <v>52663588</v>
      </c>
      <c r="C375" s="6">
        <v>6.34</v>
      </c>
      <c r="D375" s="6">
        <v>5.47</v>
      </c>
    </row>
    <row r="376" spans="1:4">
      <c r="A376" t="s">
        <v>181</v>
      </c>
      <c r="B376" s="5">
        <v>52663635</v>
      </c>
      <c r="C376" s="6">
        <v>7.62</v>
      </c>
      <c r="D376" s="6">
        <v>6.44</v>
      </c>
    </row>
    <row r="377" spans="1:4">
      <c r="A377" t="s">
        <v>181</v>
      </c>
      <c r="B377" s="5">
        <v>52663691</v>
      </c>
      <c r="C377" s="6">
        <v>8.27</v>
      </c>
      <c r="D377" s="6">
        <v>6.8</v>
      </c>
    </row>
    <row r="378" spans="1:4">
      <c r="A378" t="s">
        <v>181</v>
      </c>
      <c r="B378" s="5">
        <v>52712046</v>
      </c>
      <c r="C378" s="6">
        <v>7.62</v>
      </c>
      <c r="D378" s="6">
        <v>6.81</v>
      </c>
    </row>
    <row r="379" spans="1:4">
      <c r="A379" t="s">
        <v>182</v>
      </c>
      <c r="B379" s="5">
        <v>118741</v>
      </c>
      <c r="C379" s="6">
        <v>5.86</v>
      </c>
      <c r="D379" s="6">
        <v>3.91</v>
      </c>
    </row>
    <row r="380" spans="1:4">
      <c r="A380" t="s">
        <v>182</v>
      </c>
      <c r="B380" s="5">
        <v>608935</v>
      </c>
      <c r="C380" s="6">
        <v>5.22</v>
      </c>
      <c r="D380" s="6">
        <v>2.81</v>
      </c>
    </row>
    <row r="381" spans="1:4">
      <c r="A381" t="s">
        <v>182</v>
      </c>
      <c r="B381" s="5">
        <v>29082744</v>
      </c>
      <c r="C381" s="6">
        <v>7.46</v>
      </c>
      <c r="D381" s="6">
        <v>5.91</v>
      </c>
    </row>
    <row r="382" spans="1:4">
      <c r="A382" t="s">
        <v>182</v>
      </c>
      <c r="B382" s="5">
        <v>35065271</v>
      </c>
      <c r="C382" s="6">
        <v>7.62</v>
      </c>
      <c r="D382" s="6">
        <v>6.31</v>
      </c>
    </row>
    <row r="383" spans="1:4">
      <c r="A383" t="s">
        <v>182</v>
      </c>
      <c r="B383" s="5">
        <v>35693993</v>
      </c>
      <c r="C383" s="6">
        <v>6.34</v>
      </c>
      <c r="D383" s="6">
        <v>4.87</v>
      </c>
    </row>
    <row r="384" spans="1:4">
      <c r="A384" t="s">
        <v>182</v>
      </c>
      <c r="B384" s="5">
        <v>35694087</v>
      </c>
      <c r="C384" s="6">
        <v>8.91</v>
      </c>
      <c r="D384" s="6">
        <v>6.3</v>
      </c>
    </row>
    <row r="385" spans="1:4">
      <c r="A385" t="s">
        <v>182</v>
      </c>
      <c r="B385" s="5">
        <v>37680732</v>
      </c>
      <c r="C385" s="6">
        <v>6.98</v>
      </c>
      <c r="D385" s="6">
        <v>5.35</v>
      </c>
    </row>
    <row r="386" spans="1:4">
      <c r="A386" t="s">
        <v>182</v>
      </c>
      <c r="B386" s="5">
        <v>1912249</v>
      </c>
      <c r="C386" s="6">
        <v>2.82</v>
      </c>
      <c r="D386" s="6">
        <v>0.3</v>
      </c>
    </row>
    <row r="387" spans="1:4">
      <c r="A387" t="s">
        <v>183</v>
      </c>
      <c r="B387" s="5">
        <v>118741</v>
      </c>
      <c r="C387" s="6">
        <v>5.86</v>
      </c>
      <c r="D387" s="6">
        <v>4.17</v>
      </c>
    </row>
    <row r="388" spans="1:4">
      <c r="A388" t="s">
        <v>183</v>
      </c>
      <c r="B388" s="5">
        <v>608935</v>
      </c>
      <c r="C388" s="6">
        <v>5.22</v>
      </c>
      <c r="D388" s="6">
        <v>3.1</v>
      </c>
    </row>
    <row r="389" spans="1:4">
      <c r="A389" t="s">
        <v>183</v>
      </c>
      <c r="B389" s="5">
        <v>29082744</v>
      </c>
      <c r="C389" s="6">
        <v>7.46</v>
      </c>
      <c r="D389" s="6">
        <v>5.59</v>
      </c>
    </row>
    <row r="390" spans="1:4">
      <c r="A390" t="s">
        <v>183</v>
      </c>
      <c r="B390" s="5">
        <v>31508006</v>
      </c>
      <c r="C390" s="6">
        <v>6.98</v>
      </c>
      <c r="D390" s="6">
        <v>6.09</v>
      </c>
    </row>
    <row r="391" spans="1:4">
      <c r="A391" t="s">
        <v>183</v>
      </c>
      <c r="B391" s="5">
        <v>32598111</v>
      </c>
      <c r="C391" s="6">
        <v>6.34</v>
      </c>
      <c r="D391" s="6">
        <v>5.46</v>
      </c>
    </row>
    <row r="392" spans="1:4">
      <c r="A392" t="s">
        <v>183</v>
      </c>
      <c r="B392" s="5">
        <v>32598144</v>
      </c>
      <c r="C392" s="6">
        <v>6.98</v>
      </c>
      <c r="D392" s="6">
        <v>6.33</v>
      </c>
    </row>
    <row r="393" spans="1:4">
      <c r="A393" t="s">
        <v>183</v>
      </c>
      <c r="B393" s="5">
        <v>32690930</v>
      </c>
      <c r="C393" s="6">
        <v>6.34</v>
      </c>
      <c r="D393" s="6">
        <v>5.86</v>
      </c>
    </row>
    <row r="394" spans="1:4">
      <c r="A394" t="s">
        <v>183</v>
      </c>
      <c r="B394" s="5">
        <v>33025411</v>
      </c>
      <c r="C394" s="6">
        <v>6.34</v>
      </c>
      <c r="D394" s="6">
        <v>5.8</v>
      </c>
    </row>
    <row r="395" spans="1:4">
      <c r="A395" t="s">
        <v>183</v>
      </c>
      <c r="B395" s="5">
        <v>35065271</v>
      </c>
      <c r="C395" s="6">
        <v>7.62</v>
      </c>
      <c r="D395" s="6">
        <v>6.08</v>
      </c>
    </row>
    <row r="396" spans="1:4">
      <c r="A396" t="s">
        <v>183</v>
      </c>
      <c r="B396" s="5">
        <v>35065282</v>
      </c>
      <c r="C396" s="6">
        <v>7.62</v>
      </c>
      <c r="D396" s="6">
        <v>6.55</v>
      </c>
    </row>
    <row r="397" spans="1:4">
      <c r="A397" t="s">
        <v>183</v>
      </c>
      <c r="B397" s="5">
        <v>35065293</v>
      </c>
      <c r="C397" s="6">
        <v>8.27</v>
      </c>
      <c r="D397" s="6">
        <v>6.65</v>
      </c>
    </row>
    <row r="398" spans="1:4">
      <c r="A398" t="s">
        <v>183</v>
      </c>
      <c r="B398" s="5">
        <v>35693993</v>
      </c>
      <c r="C398" s="6">
        <v>6.34</v>
      </c>
      <c r="D398" s="6">
        <v>5.32</v>
      </c>
    </row>
    <row r="399" spans="1:4">
      <c r="A399" t="s">
        <v>183</v>
      </c>
      <c r="B399" s="5">
        <v>35694087</v>
      </c>
      <c r="C399" s="6">
        <v>8.91</v>
      </c>
      <c r="D399" s="6">
        <v>5.82</v>
      </c>
    </row>
    <row r="400" spans="1:4">
      <c r="A400" t="s">
        <v>183</v>
      </c>
      <c r="B400" s="5">
        <v>36559225</v>
      </c>
      <c r="C400" s="6">
        <v>6.34</v>
      </c>
      <c r="D400" s="6">
        <v>5.79</v>
      </c>
    </row>
    <row r="401" spans="1:4">
      <c r="A401" t="s">
        <v>183</v>
      </c>
      <c r="B401" s="5">
        <v>37680732</v>
      </c>
      <c r="C401" s="6">
        <v>6.98</v>
      </c>
      <c r="D401" s="6">
        <v>5.5549999999999997</v>
      </c>
    </row>
    <row r="402" spans="1:4">
      <c r="A402" t="s">
        <v>183</v>
      </c>
      <c r="B402" s="5">
        <v>38380017</v>
      </c>
      <c r="C402" s="6">
        <v>6.98</v>
      </c>
      <c r="D402" s="6">
        <v>6.08</v>
      </c>
    </row>
    <row r="403" spans="1:4">
      <c r="A403" t="s">
        <v>183</v>
      </c>
      <c r="B403" s="5">
        <v>38380028</v>
      </c>
      <c r="C403" s="6">
        <v>6.98</v>
      </c>
      <c r="D403" s="6">
        <v>5.8</v>
      </c>
    </row>
    <row r="404" spans="1:4">
      <c r="A404" t="s">
        <v>183</v>
      </c>
      <c r="B404" s="5">
        <v>38380039</v>
      </c>
      <c r="C404" s="6">
        <v>6.98</v>
      </c>
      <c r="D404" s="6">
        <v>6.07</v>
      </c>
    </row>
    <row r="405" spans="1:4">
      <c r="A405" t="s">
        <v>183</v>
      </c>
      <c r="B405" s="5">
        <v>38380040</v>
      </c>
      <c r="C405" s="6">
        <v>7.62</v>
      </c>
      <c r="D405" s="6">
        <v>6.4</v>
      </c>
    </row>
    <row r="406" spans="1:4">
      <c r="A406" t="s">
        <v>183</v>
      </c>
      <c r="B406" s="5">
        <v>38411255</v>
      </c>
      <c r="C406" s="6">
        <v>8.27</v>
      </c>
      <c r="D406" s="6">
        <v>6.95</v>
      </c>
    </row>
    <row r="407" spans="1:4">
      <c r="A407" t="s">
        <v>183</v>
      </c>
      <c r="B407" s="5">
        <v>40186718</v>
      </c>
      <c r="C407" s="6">
        <v>8.91</v>
      </c>
      <c r="D407" s="6">
        <v>6.51</v>
      </c>
    </row>
    <row r="408" spans="1:4">
      <c r="A408" t="s">
        <v>183</v>
      </c>
      <c r="B408" s="5">
        <v>41464395</v>
      </c>
      <c r="C408" s="6">
        <v>6.34</v>
      </c>
      <c r="D408" s="6">
        <v>5.49</v>
      </c>
    </row>
    <row r="409" spans="1:4">
      <c r="A409" t="s">
        <v>183</v>
      </c>
      <c r="B409" s="5">
        <v>41464408</v>
      </c>
      <c r="C409" s="6">
        <v>6.34</v>
      </c>
      <c r="D409" s="6">
        <v>5.6</v>
      </c>
    </row>
    <row r="410" spans="1:4">
      <c r="A410" t="s">
        <v>183</v>
      </c>
      <c r="B410" s="5">
        <v>41464511</v>
      </c>
      <c r="C410" s="6">
        <v>6.98</v>
      </c>
      <c r="D410" s="6">
        <v>5.96</v>
      </c>
    </row>
    <row r="411" spans="1:4">
      <c r="A411" t="s">
        <v>183</v>
      </c>
      <c r="B411" s="5">
        <v>51908168</v>
      </c>
      <c r="C411" s="6">
        <v>7.62</v>
      </c>
      <c r="D411" s="6">
        <v>6.68</v>
      </c>
    </row>
    <row r="412" spans="1:4">
      <c r="A412" t="s">
        <v>183</v>
      </c>
      <c r="B412" s="5">
        <v>52663588</v>
      </c>
      <c r="C412" s="6">
        <v>6.34</v>
      </c>
      <c r="D412" s="6">
        <v>5.97</v>
      </c>
    </row>
    <row r="413" spans="1:4">
      <c r="A413" t="s">
        <v>183</v>
      </c>
      <c r="B413" s="5">
        <v>52663635</v>
      </c>
      <c r="C413" s="6">
        <v>7.62</v>
      </c>
      <c r="D413" s="6">
        <v>6.42</v>
      </c>
    </row>
    <row r="414" spans="1:4">
      <c r="A414" t="s">
        <v>183</v>
      </c>
      <c r="B414" s="5">
        <v>52663691</v>
      </c>
      <c r="C414" s="6">
        <v>8.27</v>
      </c>
      <c r="D414" s="6">
        <v>6.82</v>
      </c>
    </row>
    <row r="415" spans="1:4">
      <c r="A415" t="s">
        <v>183</v>
      </c>
      <c r="B415" s="5">
        <v>52712046</v>
      </c>
      <c r="C415" s="6">
        <v>7.62</v>
      </c>
      <c r="D415" s="6">
        <v>6.69</v>
      </c>
    </row>
    <row r="416" spans="1:4">
      <c r="A416" t="s">
        <v>184</v>
      </c>
      <c r="B416" s="5">
        <v>118741</v>
      </c>
      <c r="C416" s="6">
        <v>5.86</v>
      </c>
      <c r="D416" s="6">
        <v>4.62</v>
      </c>
    </row>
    <row r="417" spans="1:4">
      <c r="A417" t="s">
        <v>184</v>
      </c>
      <c r="B417" s="5">
        <v>608935</v>
      </c>
      <c r="C417" s="6">
        <v>5.22</v>
      </c>
      <c r="D417" s="6">
        <v>3.28</v>
      </c>
    </row>
    <row r="418" spans="1:4">
      <c r="A418" t="s">
        <v>184</v>
      </c>
      <c r="B418" s="5">
        <v>29082744</v>
      </c>
      <c r="C418" s="6">
        <v>7.46</v>
      </c>
      <c r="D418" s="6">
        <v>5.98</v>
      </c>
    </row>
    <row r="419" spans="1:4">
      <c r="A419" t="s">
        <v>184</v>
      </c>
      <c r="B419" s="5">
        <v>35065271</v>
      </c>
      <c r="C419" s="6">
        <v>7.62</v>
      </c>
      <c r="D419" s="6">
        <v>6.14</v>
      </c>
    </row>
    <row r="420" spans="1:4">
      <c r="A420" t="s">
        <v>184</v>
      </c>
      <c r="B420" s="5">
        <v>35693993</v>
      </c>
      <c r="C420" s="6">
        <v>6.34</v>
      </c>
      <c r="D420" s="6">
        <v>5.74</v>
      </c>
    </row>
    <row r="421" spans="1:4">
      <c r="A421" t="s">
        <v>184</v>
      </c>
      <c r="B421" s="5">
        <v>35694087</v>
      </c>
      <c r="C421" s="6">
        <v>8.91</v>
      </c>
      <c r="D421" s="6">
        <v>6.2</v>
      </c>
    </row>
    <row r="422" spans="1:4">
      <c r="A422" t="s">
        <v>184</v>
      </c>
      <c r="B422" s="5">
        <v>37680732</v>
      </c>
      <c r="C422" s="6">
        <v>6.98</v>
      </c>
      <c r="D422" s="6">
        <v>5.8</v>
      </c>
    </row>
    <row r="423" spans="1:4">
      <c r="A423" t="s">
        <v>185</v>
      </c>
      <c r="B423" s="5">
        <v>118741</v>
      </c>
      <c r="C423" s="6">
        <v>5.86</v>
      </c>
      <c r="D423" s="6">
        <v>4.7300000000000004</v>
      </c>
    </row>
    <row r="424" spans="1:4">
      <c r="A424" t="s">
        <v>185</v>
      </c>
      <c r="B424" s="5">
        <v>608935</v>
      </c>
      <c r="C424" s="6">
        <v>5.22</v>
      </c>
      <c r="D424" s="6">
        <v>3.42</v>
      </c>
    </row>
    <row r="425" spans="1:4">
      <c r="A425" t="s">
        <v>185</v>
      </c>
      <c r="B425" s="5">
        <v>29082744</v>
      </c>
      <c r="C425" s="6">
        <v>7.46</v>
      </c>
      <c r="D425" s="6">
        <v>5.82</v>
      </c>
    </row>
    <row r="426" spans="1:4">
      <c r="A426" t="s">
        <v>185</v>
      </c>
      <c r="B426" s="5">
        <v>31508006</v>
      </c>
      <c r="C426" s="6">
        <v>6.98</v>
      </c>
      <c r="D426" s="6">
        <v>6.26</v>
      </c>
    </row>
    <row r="427" spans="1:4">
      <c r="A427" t="s">
        <v>185</v>
      </c>
      <c r="B427" s="5">
        <v>32598111</v>
      </c>
      <c r="C427" s="6">
        <v>6.34</v>
      </c>
      <c r="D427" s="6">
        <v>5.67</v>
      </c>
    </row>
    <row r="428" spans="1:4">
      <c r="A428" t="s">
        <v>185</v>
      </c>
      <c r="B428" s="5">
        <v>32598144</v>
      </c>
      <c r="C428" s="6">
        <v>6.98</v>
      </c>
      <c r="D428" s="6">
        <v>6.41</v>
      </c>
    </row>
    <row r="429" spans="1:4">
      <c r="A429" t="s">
        <v>185</v>
      </c>
      <c r="B429" s="5">
        <v>32690930</v>
      </c>
      <c r="C429" s="6">
        <v>6.34</v>
      </c>
      <c r="D429" s="6">
        <v>6.08</v>
      </c>
    </row>
    <row r="430" spans="1:4">
      <c r="A430" t="s">
        <v>185</v>
      </c>
      <c r="B430" s="5">
        <v>33025411</v>
      </c>
      <c r="C430" s="6">
        <v>6.34</v>
      </c>
      <c r="D430" s="6">
        <v>6.11</v>
      </c>
    </row>
    <row r="431" spans="1:4">
      <c r="A431" t="s">
        <v>185</v>
      </c>
      <c r="B431" s="5">
        <v>35065271</v>
      </c>
      <c r="C431" s="6">
        <v>7.62</v>
      </c>
      <c r="D431" s="6">
        <v>6.4550000000000001</v>
      </c>
    </row>
    <row r="432" spans="1:4">
      <c r="A432" t="s">
        <v>185</v>
      </c>
      <c r="B432" s="5">
        <v>35065282</v>
      </c>
      <c r="C432" s="6">
        <v>7.62</v>
      </c>
      <c r="D432" s="6">
        <v>6.6</v>
      </c>
    </row>
    <row r="433" spans="1:4">
      <c r="A433" t="s">
        <v>185</v>
      </c>
      <c r="B433" s="5">
        <v>35065293</v>
      </c>
      <c r="C433" s="6">
        <v>8.27</v>
      </c>
      <c r="D433" s="6">
        <v>6.81</v>
      </c>
    </row>
    <row r="434" spans="1:4">
      <c r="A434" t="s">
        <v>185</v>
      </c>
      <c r="B434" s="5">
        <v>35693993</v>
      </c>
      <c r="C434" s="6">
        <v>6.34</v>
      </c>
      <c r="D434" s="6">
        <v>5.7249999999999996</v>
      </c>
    </row>
    <row r="435" spans="1:4">
      <c r="A435" t="s">
        <v>185</v>
      </c>
      <c r="B435" s="5">
        <v>35694087</v>
      </c>
      <c r="C435" s="6">
        <v>8.91</v>
      </c>
      <c r="D435" s="6">
        <v>6.88</v>
      </c>
    </row>
    <row r="436" spans="1:4">
      <c r="A436" t="s">
        <v>185</v>
      </c>
      <c r="B436" s="5">
        <v>36559225</v>
      </c>
      <c r="C436" s="6">
        <v>6.34</v>
      </c>
      <c r="D436" s="6">
        <v>5.97</v>
      </c>
    </row>
    <row r="437" spans="1:4">
      <c r="A437" t="s">
        <v>185</v>
      </c>
      <c r="B437" s="5">
        <v>37680732</v>
      </c>
      <c r="C437" s="6">
        <v>6.98</v>
      </c>
      <c r="D437" s="6">
        <v>6.0549999999999997</v>
      </c>
    </row>
    <row r="438" spans="1:4">
      <c r="A438" t="s">
        <v>185</v>
      </c>
      <c r="B438" s="5">
        <v>38380017</v>
      </c>
      <c r="C438" s="6">
        <v>6.98</v>
      </c>
      <c r="D438" s="6">
        <v>6.14</v>
      </c>
    </row>
    <row r="439" spans="1:4">
      <c r="A439" t="s">
        <v>185</v>
      </c>
      <c r="B439" s="5">
        <v>38380028</v>
      </c>
      <c r="C439" s="6">
        <v>6.98</v>
      </c>
      <c r="D439" s="6">
        <v>5.98</v>
      </c>
    </row>
    <row r="440" spans="1:4">
      <c r="A440" t="s">
        <v>185</v>
      </c>
      <c r="B440" s="5">
        <v>38380039</v>
      </c>
      <c r="C440" s="6">
        <v>6.98</v>
      </c>
      <c r="D440" s="6">
        <v>6.18</v>
      </c>
    </row>
    <row r="441" spans="1:4">
      <c r="A441" t="s">
        <v>185</v>
      </c>
      <c r="B441" s="5">
        <v>38380040</v>
      </c>
      <c r="C441" s="6">
        <v>7.62</v>
      </c>
      <c r="D441" s="6">
        <v>6.47</v>
      </c>
    </row>
    <row r="442" spans="1:4">
      <c r="A442" t="s">
        <v>185</v>
      </c>
      <c r="B442" s="5">
        <v>38411255</v>
      </c>
      <c r="C442" s="6">
        <v>8.27</v>
      </c>
      <c r="D442" s="6">
        <v>6.9</v>
      </c>
    </row>
    <row r="443" spans="1:4">
      <c r="A443" t="s">
        <v>185</v>
      </c>
      <c r="B443" s="5">
        <v>40186718</v>
      </c>
      <c r="C443" s="6">
        <v>8.91</v>
      </c>
      <c r="D443" s="6">
        <v>6.37</v>
      </c>
    </row>
    <row r="444" spans="1:4">
      <c r="A444" t="s">
        <v>185</v>
      </c>
      <c r="B444" s="5">
        <v>41464395</v>
      </c>
      <c r="C444" s="6">
        <v>6.34</v>
      </c>
      <c r="D444" s="6">
        <v>5.71</v>
      </c>
    </row>
    <row r="445" spans="1:4">
      <c r="A445" t="s">
        <v>185</v>
      </c>
      <c r="B445" s="5">
        <v>41464408</v>
      </c>
      <c r="C445" s="6">
        <v>6.34</v>
      </c>
      <c r="D445" s="6">
        <v>5.79</v>
      </c>
    </row>
    <row r="446" spans="1:4">
      <c r="A446" t="s">
        <v>185</v>
      </c>
      <c r="B446" s="5">
        <v>41464511</v>
      </c>
      <c r="C446" s="6">
        <v>6.98</v>
      </c>
      <c r="D446" s="6">
        <v>6.11</v>
      </c>
    </row>
    <row r="447" spans="1:4">
      <c r="A447" t="s">
        <v>185</v>
      </c>
      <c r="B447" s="5">
        <v>51908168</v>
      </c>
      <c r="C447" s="6">
        <v>7.62</v>
      </c>
      <c r="D447" s="6">
        <v>6.74</v>
      </c>
    </row>
    <row r="448" spans="1:4">
      <c r="A448" t="s">
        <v>185</v>
      </c>
      <c r="B448" s="5">
        <v>52663588</v>
      </c>
      <c r="C448" s="6">
        <v>6.34</v>
      </c>
      <c r="D448" s="6">
        <v>6.11</v>
      </c>
    </row>
    <row r="449" spans="1:4">
      <c r="A449" t="s">
        <v>185</v>
      </c>
      <c r="B449" s="5">
        <v>52663635</v>
      </c>
      <c r="C449" s="6">
        <v>7.62</v>
      </c>
      <c r="D449" s="6">
        <v>6.44</v>
      </c>
    </row>
    <row r="450" spans="1:4">
      <c r="A450" t="s">
        <v>185</v>
      </c>
      <c r="B450" s="5">
        <v>52663691</v>
      </c>
      <c r="C450" s="6">
        <v>8.27</v>
      </c>
      <c r="D450" s="6">
        <v>6.8</v>
      </c>
    </row>
    <row r="451" spans="1:4">
      <c r="A451" t="s">
        <v>185</v>
      </c>
      <c r="B451" s="5">
        <v>52712046</v>
      </c>
      <c r="C451" s="6">
        <v>7.62</v>
      </c>
      <c r="D451" s="6">
        <v>6.81</v>
      </c>
    </row>
    <row r="452" spans="1:4">
      <c r="A452" t="s">
        <v>186</v>
      </c>
      <c r="B452" s="5">
        <v>118741</v>
      </c>
      <c r="C452" s="6">
        <v>5.86</v>
      </c>
      <c r="D452" s="6">
        <v>4.1500000000000004</v>
      </c>
    </row>
    <row r="453" spans="1:4">
      <c r="A453" t="s">
        <v>186</v>
      </c>
      <c r="B453" s="5">
        <v>608935</v>
      </c>
      <c r="C453" s="6">
        <v>5.22</v>
      </c>
      <c r="D453" s="6">
        <v>3.27</v>
      </c>
    </row>
    <row r="454" spans="1:4">
      <c r="A454" t="s">
        <v>186</v>
      </c>
      <c r="B454" s="5">
        <v>29082744</v>
      </c>
      <c r="C454" s="6">
        <v>7.46</v>
      </c>
      <c r="D454" s="6">
        <v>4.29</v>
      </c>
    </row>
    <row r="455" spans="1:4">
      <c r="A455" t="s">
        <v>186</v>
      </c>
      <c r="B455" s="5">
        <v>35065271</v>
      </c>
      <c r="C455" s="6">
        <v>7.62</v>
      </c>
      <c r="D455" s="6">
        <v>6.27</v>
      </c>
    </row>
    <row r="456" spans="1:4">
      <c r="A456" t="s">
        <v>186</v>
      </c>
      <c r="B456" s="5">
        <v>35693993</v>
      </c>
      <c r="C456" s="6">
        <v>6.34</v>
      </c>
      <c r="D456" s="6">
        <v>5.69</v>
      </c>
    </row>
    <row r="457" spans="1:4">
      <c r="A457" t="s">
        <v>186</v>
      </c>
      <c r="B457" s="5">
        <v>35694087</v>
      </c>
      <c r="C457" s="6">
        <v>8.91</v>
      </c>
      <c r="D457" s="6">
        <v>6.45</v>
      </c>
    </row>
    <row r="458" spans="1:4">
      <c r="A458" t="s">
        <v>186</v>
      </c>
      <c r="B458" s="5">
        <v>37680732</v>
      </c>
      <c r="C458" s="6">
        <v>6.98</v>
      </c>
      <c r="D458" s="6">
        <v>5.96</v>
      </c>
    </row>
    <row r="459" spans="1:4">
      <c r="A459" t="s">
        <v>187</v>
      </c>
      <c r="B459" s="5">
        <v>2051243</v>
      </c>
      <c r="C459" s="6">
        <v>10.199999999999999</v>
      </c>
      <c r="D459" s="6">
        <v>5.1100000000000003</v>
      </c>
    </row>
    <row r="460" spans="1:4">
      <c r="A460" t="s">
        <v>187</v>
      </c>
      <c r="B460" s="5">
        <v>31508006</v>
      </c>
      <c r="C460" s="6">
        <v>6.98</v>
      </c>
      <c r="D460" s="6">
        <v>4.6900000000000004</v>
      </c>
    </row>
    <row r="461" spans="1:4">
      <c r="A461" t="s">
        <v>187</v>
      </c>
      <c r="B461" s="5">
        <v>32598100</v>
      </c>
      <c r="C461" s="6">
        <v>6.34</v>
      </c>
      <c r="D461" s="6">
        <v>5.4</v>
      </c>
    </row>
    <row r="462" spans="1:4">
      <c r="A462" t="s">
        <v>187</v>
      </c>
      <c r="B462" s="5">
        <v>32598111</v>
      </c>
      <c r="C462" s="6">
        <v>6.34</v>
      </c>
      <c r="D462" s="6">
        <v>4.8099999999999996</v>
      </c>
    </row>
    <row r="463" spans="1:4">
      <c r="A463" t="s">
        <v>187</v>
      </c>
      <c r="B463" s="5">
        <v>32598133</v>
      </c>
      <c r="C463" s="6">
        <v>6.34</v>
      </c>
      <c r="D463" s="6">
        <v>4.55</v>
      </c>
    </row>
    <row r="464" spans="1:4">
      <c r="A464" t="s">
        <v>187</v>
      </c>
      <c r="B464" s="5">
        <v>32598144</v>
      </c>
      <c r="C464" s="6">
        <v>6.98</v>
      </c>
      <c r="D464" s="6">
        <v>5.9366666666699999</v>
      </c>
    </row>
    <row r="465" spans="1:4">
      <c r="A465" t="s">
        <v>187</v>
      </c>
      <c r="B465" s="5">
        <v>32690930</v>
      </c>
      <c r="C465" s="6">
        <v>6.34</v>
      </c>
      <c r="D465" s="6">
        <v>5.3</v>
      </c>
    </row>
    <row r="466" spans="1:4">
      <c r="A466" t="s">
        <v>187</v>
      </c>
      <c r="B466" s="5">
        <v>32774166</v>
      </c>
      <c r="C466" s="6">
        <v>7.62</v>
      </c>
      <c r="D466" s="6">
        <v>5.19</v>
      </c>
    </row>
    <row r="467" spans="1:4">
      <c r="A467" t="s">
        <v>187</v>
      </c>
      <c r="B467" s="5">
        <v>33025411</v>
      </c>
      <c r="C467" s="6">
        <v>6.34</v>
      </c>
      <c r="D467" s="6">
        <v>5.22</v>
      </c>
    </row>
    <row r="468" spans="1:4">
      <c r="A468" t="s">
        <v>187</v>
      </c>
      <c r="B468" s="5">
        <v>35065271</v>
      </c>
      <c r="C468" s="6">
        <v>7.62</v>
      </c>
      <c r="D468" s="6">
        <v>6.0766666666700004</v>
      </c>
    </row>
    <row r="469" spans="1:4">
      <c r="A469" t="s">
        <v>187</v>
      </c>
      <c r="B469" s="5">
        <v>35065282</v>
      </c>
      <c r="C469" s="6">
        <v>7.62</v>
      </c>
      <c r="D469" s="6">
        <v>6.0633333333300001</v>
      </c>
    </row>
    <row r="470" spans="1:4">
      <c r="A470" t="s">
        <v>187</v>
      </c>
      <c r="B470" s="5">
        <v>35065293</v>
      </c>
      <c r="C470" s="6">
        <v>8.27</v>
      </c>
      <c r="D470" s="6">
        <v>6.23</v>
      </c>
    </row>
    <row r="471" spans="1:4">
      <c r="A471" t="s">
        <v>187</v>
      </c>
      <c r="B471" s="5">
        <v>35065306</v>
      </c>
      <c r="C471" s="6">
        <v>8.27</v>
      </c>
      <c r="D471" s="6">
        <v>5.57</v>
      </c>
    </row>
    <row r="472" spans="1:4">
      <c r="A472" t="s">
        <v>187</v>
      </c>
      <c r="B472" s="5">
        <v>35693993</v>
      </c>
      <c r="C472" s="6">
        <v>6.34</v>
      </c>
      <c r="D472" s="6">
        <v>4.5666666666699998</v>
      </c>
    </row>
    <row r="473" spans="1:4">
      <c r="A473" t="s">
        <v>187</v>
      </c>
      <c r="B473" s="5">
        <v>35694087</v>
      </c>
      <c r="C473" s="6">
        <v>8.91</v>
      </c>
      <c r="D473" s="6">
        <v>5.2</v>
      </c>
    </row>
    <row r="474" spans="1:4">
      <c r="A474" t="s">
        <v>187</v>
      </c>
      <c r="B474" s="5">
        <v>36559225</v>
      </c>
      <c r="C474" s="6">
        <v>6.34</v>
      </c>
      <c r="D474" s="6">
        <v>5.125</v>
      </c>
    </row>
    <row r="475" spans="1:4">
      <c r="A475" t="s">
        <v>187</v>
      </c>
      <c r="B475" s="5">
        <v>37680732</v>
      </c>
      <c r="C475" s="6">
        <v>6.98</v>
      </c>
      <c r="D475" s="6">
        <v>5.4</v>
      </c>
    </row>
    <row r="476" spans="1:4">
      <c r="A476" t="s">
        <v>187</v>
      </c>
      <c r="B476" s="5">
        <v>38380017</v>
      </c>
      <c r="C476" s="6">
        <v>6.98</v>
      </c>
      <c r="D476" s="6">
        <v>5.55666666667</v>
      </c>
    </row>
    <row r="477" spans="1:4">
      <c r="A477" t="s">
        <v>187</v>
      </c>
      <c r="B477" s="5">
        <v>38380028</v>
      </c>
      <c r="C477" s="6">
        <v>6.98</v>
      </c>
      <c r="D477" s="6">
        <v>5.3533333333300002</v>
      </c>
    </row>
    <row r="478" spans="1:4">
      <c r="A478" t="s">
        <v>187</v>
      </c>
      <c r="B478" s="5">
        <v>38380039</v>
      </c>
      <c r="C478" s="6">
        <v>6.98</v>
      </c>
      <c r="D478" s="6">
        <v>5.4866666666699997</v>
      </c>
    </row>
    <row r="479" spans="1:4">
      <c r="A479" t="s">
        <v>187</v>
      </c>
      <c r="B479" s="5">
        <v>38380040</v>
      </c>
      <c r="C479" s="6">
        <v>7.62</v>
      </c>
      <c r="D479" s="6">
        <v>6.3250000000000002</v>
      </c>
    </row>
    <row r="480" spans="1:4">
      <c r="A480" t="s">
        <v>187</v>
      </c>
      <c r="B480" s="5">
        <v>38380084</v>
      </c>
      <c r="C480" s="6">
        <v>7.62</v>
      </c>
      <c r="D480" s="6">
        <v>5.34</v>
      </c>
    </row>
    <row r="481" spans="1:4">
      <c r="A481" t="s">
        <v>187</v>
      </c>
      <c r="B481" s="5">
        <v>38411255</v>
      </c>
      <c r="C481" s="6">
        <v>8.27</v>
      </c>
      <c r="D481" s="6">
        <v>6.67</v>
      </c>
    </row>
    <row r="482" spans="1:4">
      <c r="A482" t="s">
        <v>187</v>
      </c>
      <c r="B482" s="5">
        <v>40186718</v>
      </c>
      <c r="C482" s="6">
        <v>8.91</v>
      </c>
      <c r="D482" s="6">
        <v>6.35</v>
      </c>
    </row>
    <row r="483" spans="1:4">
      <c r="A483" t="s">
        <v>187</v>
      </c>
      <c r="B483" s="5">
        <v>41464395</v>
      </c>
      <c r="C483" s="6">
        <v>6.34</v>
      </c>
      <c r="D483" s="6">
        <v>4.8099999999999996</v>
      </c>
    </row>
    <row r="484" spans="1:4">
      <c r="A484" t="s">
        <v>187</v>
      </c>
      <c r="B484" s="5">
        <v>41464408</v>
      </c>
      <c r="C484" s="6">
        <v>6.34</v>
      </c>
      <c r="D484" s="6">
        <v>4.6333333333300004</v>
      </c>
    </row>
    <row r="485" spans="1:4">
      <c r="A485" t="s">
        <v>187</v>
      </c>
      <c r="B485" s="5">
        <v>41464511</v>
      </c>
      <c r="C485" s="6">
        <v>6.98</v>
      </c>
      <c r="D485" s="6">
        <v>5.665</v>
      </c>
    </row>
    <row r="486" spans="1:4">
      <c r="A486" t="s">
        <v>187</v>
      </c>
      <c r="B486" s="5">
        <v>51908168</v>
      </c>
      <c r="C486" s="6">
        <v>7.62</v>
      </c>
      <c r="D486" s="6">
        <v>6.5350000000000001</v>
      </c>
    </row>
    <row r="487" spans="1:4">
      <c r="A487" t="s">
        <v>187</v>
      </c>
      <c r="B487" s="5">
        <v>52663588</v>
      </c>
      <c r="C487" s="6">
        <v>6.34</v>
      </c>
      <c r="D487" s="6">
        <v>5.3250000000000002</v>
      </c>
    </row>
    <row r="488" spans="1:4">
      <c r="A488" t="s">
        <v>187</v>
      </c>
      <c r="B488" s="5">
        <v>52663635</v>
      </c>
      <c r="C488" s="6">
        <v>7.62</v>
      </c>
      <c r="D488" s="6">
        <v>5.65</v>
      </c>
    </row>
    <row r="489" spans="1:4">
      <c r="A489" t="s">
        <v>187</v>
      </c>
      <c r="B489" s="5">
        <v>52663691</v>
      </c>
      <c r="C489" s="6">
        <v>8.27</v>
      </c>
      <c r="D489" s="6">
        <v>6.6550000000000002</v>
      </c>
    </row>
    <row r="490" spans="1:4">
      <c r="A490" t="s">
        <v>187</v>
      </c>
      <c r="B490" s="5">
        <v>52663759</v>
      </c>
      <c r="C490" s="6">
        <v>8.91</v>
      </c>
      <c r="D490" s="6">
        <v>5.39</v>
      </c>
    </row>
    <row r="491" spans="1:4">
      <c r="A491" t="s">
        <v>187</v>
      </c>
      <c r="B491" s="5">
        <v>52663782</v>
      </c>
      <c r="C491" s="6">
        <v>8.91</v>
      </c>
      <c r="D491" s="6">
        <v>5.51</v>
      </c>
    </row>
    <row r="492" spans="1:4">
      <c r="A492" t="s">
        <v>187</v>
      </c>
      <c r="B492" s="5">
        <v>52712046</v>
      </c>
      <c r="C492" s="6">
        <v>7.62</v>
      </c>
      <c r="D492" s="6">
        <v>6.4349999999999996</v>
      </c>
    </row>
    <row r="493" spans="1:4">
      <c r="A493" t="s">
        <v>187</v>
      </c>
      <c r="B493" s="5">
        <v>57465288</v>
      </c>
      <c r="C493" s="6">
        <v>6.98</v>
      </c>
      <c r="D493" s="6">
        <v>4.63</v>
      </c>
    </row>
    <row r="494" spans="1:4">
      <c r="A494" t="s">
        <v>187</v>
      </c>
      <c r="B494" s="5">
        <v>70362504</v>
      </c>
      <c r="C494" s="6">
        <v>6.34</v>
      </c>
      <c r="D494" s="6">
        <v>4.57</v>
      </c>
    </row>
    <row r="495" spans="1:4">
      <c r="A495" t="s">
        <v>188</v>
      </c>
      <c r="B495" s="5">
        <v>2051243</v>
      </c>
      <c r="C495" s="6">
        <v>10.199999999999999</v>
      </c>
      <c r="D495" s="6">
        <v>6.56</v>
      </c>
    </row>
    <row r="496" spans="1:4">
      <c r="A496" t="s">
        <v>188</v>
      </c>
      <c r="B496" s="5">
        <v>16606023</v>
      </c>
      <c r="C496" s="6">
        <v>5.69</v>
      </c>
      <c r="D496" s="6">
        <v>5.38</v>
      </c>
    </row>
    <row r="497" spans="1:4">
      <c r="A497" t="s">
        <v>188</v>
      </c>
      <c r="B497" s="5">
        <v>31508006</v>
      </c>
      <c r="C497" s="6">
        <v>6.98</v>
      </c>
      <c r="D497" s="6">
        <v>6.1</v>
      </c>
    </row>
    <row r="498" spans="1:4">
      <c r="A498" t="s">
        <v>188</v>
      </c>
      <c r="B498" s="5">
        <v>32598100</v>
      </c>
      <c r="C498" s="6">
        <v>6.34</v>
      </c>
      <c r="D498" s="6">
        <v>6.53</v>
      </c>
    </row>
    <row r="499" spans="1:4">
      <c r="A499" t="s">
        <v>188</v>
      </c>
      <c r="B499" s="5">
        <v>32598133</v>
      </c>
      <c r="C499" s="6">
        <v>6.34</v>
      </c>
      <c r="D499" s="6">
        <v>5.3</v>
      </c>
    </row>
    <row r="500" spans="1:4">
      <c r="A500" t="s">
        <v>188</v>
      </c>
      <c r="B500" s="5">
        <v>32598144</v>
      </c>
      <c r="C500" s="6">
        <v>6.98</v>
      </c>
      <c r="D500" s="6">
        <v>6.44</v>
      </c>
    </row>
    <row r="501" spans="1:4">
      <c r="A501" t="s">
        <v>188</v>
      </c>
      <c r="B501" s="5">
        <v>32774166</v>
      </c>
      <c r="C501" s="6">
        <v>7.62</v>
      </c>
      <c r="D501" s="6">
        <v>5.46</v>
      </c>
    </row>
    <row r="502" spans="1:4">
      <c r="A502" t="s">
        <v>188</v>
      </c>
      <c r="B502" s="5">
        <v>35065271</v>
      </c>
      <c r="C502" s="6">
        <v>7.62</v>
      </c>
      <c r="D502" s="6">
        <v>6.41</v>
      </c>
    </row>
    <row r="503" spans="1:4">
      <c r="A503" t="s">
        <v>188</v>
      </c>
      <c r="B503" s="5">
        <v>35065282</v>
      </c>
      <c r="C503" s="6">
        <v>7.62</v>
      </c>
      <c r="D503" s="6">
        <v>6.45</v>
      </c>
    </row>
    <row r="504" spans="1:4">
      <c r="A504" t="s">
        <v>188</v>
      </c>
      <c r="B504" s="5">
        <v>35065293</v>
      </c>
      <c r="C504" s="6">
        <v>8.27</v>
      </c>
      <c r="D504" s="6">
        <v>6.45</v>
      </c>
    </row>
    <row r="505" spans="1:4">
      <c r="A505" t="s">
        <v>188</v>
      </c>
      <c r="B505" s="5">
        <v>35065306</v>
      </c>
      <c r="C505" s="6">
        <v>8.27</v>
      </c>
      <c r="D505" s="6">
        <v>6.45</v>
      </c>
    </row>
    <row r="506" spans="1:4">
      <c r="A506" t="s">
        <v>188</v>
      </c>
      <c r="B506" s="5">
        <v>35693993</v>
      </c>
      <c r="C506" s="6">
        <v>6.34</v>
      </c>
      <c r="D506" s="6">
        <v>5.78</v>
      </c>
    </row>
    <row r="507" spans="1:4">
      <c r="A507" t="s">
        <v>188</v>
      </c>
      <c r="B507" s="5">
        <v>35694087</v>
      </c>
      <c r="C507" s="6">
        <v>8.91</v>
      </c>
      <c r="D507" s="6">
        <v>6.27</v>
      </c>
    </row>
    <row r="508" spans="1:4">
      <c r="A508" t="s">
        <v>188</v>
      </c>
      <c r="B508" s="5">
        <v>37680652</v>
      </c>
      <c r="C508" s="6">
        <v>5.69</v>
      </c>
      <c r="D508" s="6">
        <v>5.31</v>
      </c>
    </row>
    <row r="509" spans="1:4">
      <c r="A509" t="s">
        <v>188</v>
      </c>
      <c r="B509" s="5">
        <v>37680732</v>
      </c>
      <c r="C509" s="6">
        <v>6.98</v>
      </c>
      <c r="D509" s="6">
        <v>6.13</v>
      </c>
    </row>
    <row r="510" spans="1:4">
      <c r="A510" t="s">
        <v>188</v>
      </c>
      <c r="B510" s="5">
        <v>38380017</v>
      </c>
      <c r="C510" s="6">
        <v>6.98</v>
      </c>
      <c r="D510" s="6">
        <v>6.48</v>
      </c>
    </row>
    <row r="511" spans="1:4">
      <c r="A511" t="s">
        <v>188</v>
      </c>
      <c r="B511" s="5">
        <v>38380028</v>
      </c>
      <c r="C511" s="6">
        <v>6.98</v>
      </c>
      <c r="D511" s="6">
        <v>6.12</v>
      </c>
    </row>
    <row r="512" spans="1:4">
      <c r="A512" t="s">
        <v>188</v>
      </c>
      <c r="B512" s="5">
        <v>38380039</v>
      </c>
      <c r="C512" s="6">
        <v>6.98</v>
      </c>
      <c r="D512" s="6">
        <v>6.05</v>
      </c>
    </row>
    <row r="513" spans="1:4">
      <c r="A513" t="s">
        <v>188</v>
      </c>
      <c r="B513" s="5">
        <v>38380084</v>
      </c>
      <c r="C513" s="6">
        <v>7.62</v>
      </c>
      <c r="D513" s="6">
        <v>6.27</v>
      </c>
    </row>
    <row r="514" spans="1:4">
      <c r="A514" t="s">
        <v>188</v>
      </c>
      <c r="B514" s="5">
        <v>41464395</v>
      </c>
      <c r="C514" s="6">
        <v>6.34</v>
      </c>
      <c r="D514" s="6">
        <v>6.09</v>
      </c>
    </row>
    <row r="515" spans="1:4">
      <c r="A515" t="s">
        <v>188</v>
      </c>
      <c r="B515" s="5">
        <v>41464408</v>
      </c>
      <c r="C515" s="6">
        <v>6.34</v>
      </c>
      <c r="D515" s="6">
        <v>5.62</v>
      </c>
    </row>
    <row r="516" spans="1:4">
      <c r="A516" t="s">
        <v>188</v>
      </c>
      <c r="B516" s="5">
        <v>52663635</v>
      </c>
      <c r="C516" s="6">
        <v>7.62</v>
      </c>
      <c r="D516" s="6">
        <v>5.95</v>
      </c>
    </row>
    <row r="517" spans="1:4">
      <c r="A517" t="s">
        <v>188</v>
      </c>
      <c r="B517" s="5">
        <v>52663759</v>
      </c>
      <c r="C517" s="6">
        <v>8.91</v>
      </c>
      <c r="D517" s="6">
        <v>6.39</v>
      </c>
    </row>
    <row r="518" spans="1:4">
      <c r="A518" t="s">
        <v>188</v>
      </c>
      <c r="B518" s="5">
        <v>52663782</v>
      </c>
      <c r="C518" s="6">
        <v>8.91</v>
      </c>
      <c r="D518" s="6">
        <v>6.61</v>
      </c>
    </row>
    <row r="519" spans="1:4">
      <c r="A519" t="s">
        <v>188</v>
      </c>
      <c r="B519" s="5">
        <v>57465288</v>
      </c>
      <c r="C519" s="6">
        <v>6.98</v>
      </c>
      <c r="D519" s="6">
        <v>5.13</v>
      </c>
    </row>
    <row r="520" spans="1:4">
      <c r="A520" t="s">
        <v>188</v>
      </c>
      <c r="B520" s="5">
        <v>70362504</v>
      </c>
      <c r="C520" s="6">
        <v>6.34</v>
      </c>
      <c r="D520" s="6">
        <v>4.97</v>
      </c>
    </row>
    <row r="521" spans="1:4">
      <c r="A521" t="s">
        <v>189</v>
      </c>
      <c r="B521" s="5">
        <v>31508006</v>
      </c>
      <c r="C521" s="6">
        <v>6.98</v>
      </c>
      <c r="D521" s="6">
        <v>5.01</v>
      </c>
    </row>
    <row r="522" spans="1:4">
      <c r="A522" t="s">
        <v>189</v>
      </c>
      <c r="B522" s="5">
        <v>32598111</v>
      </c>
      <c r="C522" s="6">
        <v>6.34</v>
      </c>
      <c r="D522" s="6">
        <v>4.3899999999999997</v>
      </c>
    </row>
    <row r="523" spans="1:4">
      <c r="A523" t="s">
        <v>189</v>
      </c>
      <c r="B523" s="5">
        <v>32598144</v>
      </c>
      <c r="C523" s="6">
        <v>6.98</v>
      </c>
      <c r="D523" s="6">
        <v>5.23</v>
      </c>
    </row>
    <row r="524" spans="1:4">
      <c r="A524" t="s">
        <v>189</v>
      </c>
      <c r="B524" s="5">
        <v>32690930</v>
      </c>
      <c r="C524" s="6">
        <v>6.34</v>
      </c>
      <c r="D524" s="6">
        <v>4.63</v>
      </c>
    </row>
    <row r="525" spans="1:4">
      <c r="A525" t="s">
        <v>189</v>
      </c>
      <c r="B525" s="5">
        <v>33025411</v>
      </c>
      <c r="C525" s="6">
        <v>6.34</v>
      </c>
      <c r="D525" s="6">
        <v>4.8600000000000003</v>
      </c>
    </row>
    <row r="526" spans="1:4">
      <c r="A526" t="s">
        <v>189</v>
      </c>
      <c r="B526" s="5">
        <v>35065271</v>
      </c>
      <c r="C526" s="6">
        <v>7.62</v>
      </c>
      <c r="D526" s="6">
        <v>5.51</v>
      </c>
    </row>
    <row r="527" spans="1:4">
      <c r="A527" t="s">
        <v>189</v>
      </c>
      <c r="B527" s="5">
        <v>35065282</v>
      </c>
      <c r="C527" s="6">
        <v>7.62</v>
      </c>
      <c r="D527" s="6">
        <v>5.43</v>
      </c>
    </row>
    <row r="528" spans="1:4">
      <c r="A528" t="s">
        <v>189</v>
      </c>
      <c r="B528" s="5">
        <v>35693993</v>
      </c>
      <c r="C528" s="6">
        <v>6.34</v>
      </c>
      <c r="D528" s="6">
        <v>4.3099999999999996</v>
      </c>
    </row>
    <row r="529" spans="1:4">
      <c r="A529" t="s">
        <v>189</v>
      </c>
      <c r="B529" s="5">
        <v>37680732</v>
      </c>
      <c r="C529" s="6">
        <v>6.98</v>
      </c>
      <c r="D529" s="6">
        <v>4.88</v>
      </c>
    </row>
    <row r="530" spans="1:4">
      <c r="A530" t="s">
        <v>189</v>
      </c>
      <c r="B530" s="5">
        <v>38380017</v>
      </c>
      <c r="C530" s="6">
        <v>6.98</v>
      </c>
      <c r="D530" s="6">
        <v>4.91</v>
      </c>
    </row>
    <row r="531" spans="1:4">
      <c r="A531" t="s">
        <v>189</v>
      </c>
      <c r="B531" s="5">
        <v>38380028</v>
      </c>
      <c r="C531" s="6">
        <v>6.98</v>
      </c>
      <c r="D531" s="6">
        <v>4.76</v>
      </c>
    </row>
    <row r="532" spans="1:4">
      <c r="A532" t="s">
        <v>189</v>
      </c>
      <c r="B532" s="5">
        <v>38380039</v>
      </c>
      <c r="C532" s="6">
        <v>6.98</v>
      </c>
      <c r="D532" s="6">
        <v>5</v>
      </c>
    </row>
    <row r="533" spans="1:4">
      <c r="A533" t="s">
        <v>189</v>
      </c>
      <c r="B533" s="5">
        <v>38380040</v>
      </c>
      <c r="C533" s="6">
        <v>7.62</v>
      </c>
      <c r="D533" s="6">
        <v>5.29</v>
      </c>
    </row>
    <row r="534" spans="1:4">
      <c r="A534" t="s">
        <v>189</v>
      </c>
      <c r="B534" s="5">
        <v>38411255</v>
      </c>
      <c r="C534" s="6">
        <v>8.27</v>
      </c>
      <c r="D534" s="6">
        <v>5.72</v>
      </c>
    </row>
    <row r="535" spans="1:4">
      <c r="A535" t="s">
        <v>189</v>
      </c>
      <c r="B535" s="5">
        <v>40186718</v>
      </c>
      <c r="C535" s="6">
        <v>8.91</v>
      </c>
      <c r="D535" s="6">
        <v>5.25</v>
      </c>
    </row>
    <row r="536" spans="1:4">
      <c r="A536" t="s">
        <v>189</v>
      </c>
      <c r="B536" s="5">
        <v>41464395</v>
      </c>
      <c r="C536" s="6">
        <v>6.34</v>
      </c>
      <c r="D536" s="6">
        <v>4.4400000000000004</v>
      </c>
    </row>
    <row r="537" spans="1:4">
      <c r="A537" t="s">
        <v>189</v>
      </c>
      <c r="B537" s="5">
        <v>41464408</v>
      </c>
      <c r="C537" s="6">
        <v>6.34</v>
      </c>
      <c r="D537" s="6">
        <v>4.2300000000000004</v>
      </c>
    </row>
    <row r="538" spans="1:4">
      <c r="A538" t="s">
        <v>189</v>
      </c>
      <c r="B538" s="5">
        <v>41464511</v>
      </c>
      <c r="C538" s="6">
        <v>6.98</v>
      </c>
      <c r="D538" s="6">
        <v>4.9000000000000004</v>
      </c>
    </row>
    <row r="539" spans="1:4">
      <c r="A539" t="s">
        <v>189</v>
      </c>
      <c r="B539" s="5">
        <v>51908168</v>
      </c>
      <c r="C539" s="6">
        <v>7.62</v>
      </c>
      <c r="D539" s="6">
        <v>5.58</v>
      </c>
    </row>
    <row r="540" spans="1:4">
      <c r="A540" t="s">
        <v>189</v>
      </c>
      <c r="B540" s="5">
        <v>52663588</v>
      </c>
      <c r="C540" s="6">
        <v>6.34</v>
      </c>
      <c r="D540" s="6">
        <v>4.71</v>
      </c>
    </row>
    <row r="541" spans="1:4">
      <c r="A541" t="s">
        <v>189</v>
      </c>
      <c r="B541" s="5">
        <v>52663635</v>
      </c>
      <c r="C541" s="6">
        <v>7.62</v>
      </c>
      <c r="D541" s="6">
        <v>5.28</v>
      </c>
    </row>
    <row r="542" spans="1:4">
      <c r="A542" t="s">
        <v>189</v>
      </c>
      <c r="B542" s="5">
        <v>52663691</v>
      </c>
      <c r="C542" s="6">
        <v>8.27</v>
      </c>
      <c r="D542" s="6">
        <v>5.61</v>
      </c>
    </row>
    <row r="543" spans="1:4">
      <c r="A543" t="s">
        <v>190</v>
      </c>
      <c r="B543" s="5">
        <v>31508006</v>
      </c>
      <c r="C543" s="6">
        <v>6.98</v>
      </c>
      <c r="D543" s="6">
        <v>5.89</v>
      </c>
    </row>
    <row r="544" spans="1:4">
      <c r="A544" t="s">
        <v>190</v>
      </c>
      <c r="B544" s="5">
        <v>32598111</v>
      </c>
      <c r="C544" s="6">
        <v>6.34</v>
      </c>
      <c r="D544" s="6">
        <v>5.0999999999999996</v>
      </c>
    </row>
    <row r="545" spans="1:4">
      <c r="A545" t="s">
        <v>190</v>
      </c>
      <c r="B545" s="5">
        <v>32598144</v>
      </c>
      <c r="C545" s="6">
        <v>6.98</v>
      </c>
      <c r="D545" s="6">
        <v>6.11</v>
      </c>
    </row>
    <row r="546" spans="1:4">
      <c r="A546" t="s">
        <v>190</v>
      </c>
      <c r="B546" s="5">
        <v>32690930</v>
      </c>
      <c r="C546" s="6">
        <v>6.34</v>
      </c>
      <c r="D546" s="6">
        <v>5.46</v>
      </c>
    </row>
    <row r="547" spans="1:4">
      <c r="A547" t="s">
        <v>190</v>
      </c>
      <c r="B547" s="5">
        <v>33025411</v>
      </c>
      <c r="C547" s="6">
        <v>6.34</v>
      </c>
      <c r="D547" s="6">
        <v>5.55</v>
      </c>
    </row>
    <row r="548" spans="1:4">
      <c r="A548" t="s">
        <v>190</v>
      </c>
      <c r="B548" s="5">
        <v>35065271</v>
      </c>
      <c r="C548" s="6">
        <v>7.62</v>
      </c>
      <c r="D548" s="6">
        <v>6.45</v>
      </c>
    </row>
    <row r="549" spans="1:4">
      <c r="A549" t="s">
        <v>190</v>
      </c>
      <c r="B549" s="5">
        <v>35065282</v>
      </c>
      <c r="C549" s="6">
        <v>7.62</v>
      </c>
      <c r="D549" s="6">
        <v>6.36</v>
      </c>
    </row>
    <row r="550" spans="1:4">
      <c r="A550" t="s">
        <v>190</v>
      </c>
      <c r="B550" s="5">
        <v>35065293</v>
      </c>
      <c r="C550" s="6">
        <v>8.27</v>
      </c>
      <c r="D550" s="6">
        <v>6.58</v>
      </c>
    </row>
    <row r="551" spans="1:4">
      <c r="A551" t="s">
        <v>190</v>
      </c>
      <c r="B551" s="5">
        <v>35693993</v>
      </c>
      <c r="C551" s="6">
        <v>6.34</v>
      </c>
      <c r="D551" s="6">
        <v>5.17</v>
      </c>
    </row>
    <row r="552" spans="1:4">
      <c r="A552" t="s">
        <v>190</v>
      </c>
      <c r="B552" s="5">
        <v>36559225</v>
      </c>
      <c r="C552" s="6">
        <v>6.34</v>
      </c>
      <c r="D552" s="6">
        <v>5.42</v>
      </c>
    </row>
    <row r="553" spans="1:4">
      <c r="A553" t="s">
        <v>190</v>
      </c>
      <c r="B553" s="5">
        <v>37680732</v>
      </c>
      <c r="C553" s="6">
        <v>6.98</v>
      </c>
      <c r="D553" s="6">
        <v>5.73</v>
      </c>
    </row>
    <row r="554" spans="1:4">
      <c r="A554" t="s">
        <v>190</v>
      </c>
      <c r="B554" s="5">
        <v>38380017</v>
      </c>
      <c r="C554" s="6">
        <v>6.98</v>
      </c>
      <c r="D554" s="6">
        <v>5.71</v>
      </c>
    </row>
    <row r="555" spans="1:4">
      <c r="A555" t="s">
        <v>190</v>
      </c>
      <c r="B555" s="5">
        <v>38380028</v>
      </c>
      <c r="C555" s="6">
        <v>6.98</v>
      </c>
      <c r="D555" s="6">
        <v>5.64</v>
      </c>
    </row>
    <row r="556" spans="1:4">
      <c r="A556" t="s">
        <v>190</v>
      </c>
      <c r="B556" s="5">
        <v>38380039</v>
      </c>
      <c r="C556" s="6">
        <v>6.98</v>
      </c>
      <c r="D556" s="6">
        <v>5.87</v>
      </c>
    </row>
    <row r="557" spans="1:4">
      <c r="A557" t="s">
        <v>190</v>
      </c>
      <c r="B557" s="5">
        <v>38380040</v>
      </c>
      <c r="C557" s="6">
        <v>7.62</v>
      </c>
      <c r="D557" s="6">
        <v>6.23</v>
      </c>
    </row>
    <row r="558" spans="1:4">
      <c r="A558" t="s">
        <v>190</v>
      </c>
      <c r="B558" s="5">
        <v>38411255</v>
      </c>
      <c r="C558" s="6">
        <v>8.27</v>
      </c>
      <c r="D558" s="6">
        <v>6.7</v>
      </c>
    </row>
    <row r="559" spans="1:4">
      <c r="A559" t="s">
        <v>190</v>
      </c>
      <c r="B559" s="5">
        <v>40186718</v>
      </c>
      <c r="C559" s="6">
        <v>8.91</v>
      </c>
      <c r="D559" s="6">
        <v>6.21</v>
      </c>
    </row>
    <row r="560" spans="1:4">
      <c r="A560" t="s">
        <v>190</v>
      </c>
      <c r="B560" s="5">
        <v>41464395</v>
      </c>
      <c r="C560" s="6">
        <v>6.34</v>
      </c>
      <c r="D560" s="6">
        <v>5.32</v>
      </c>
    </row>
    <row r="561" spans="1:4">
      <c r="A561" t="s">
        <v>190</v>
      </c>
      <c r="B561" s="5">
        <v>41464408</v>
      </c>
      <c r="C561" s="6">
        <v>6.34</v>
      </c>
      <c r="D561" s="6">
        <v>5.25</v>
      </c>
    </row>
    <row r="562" spans="1:4">
      <c r="A562" t="s">
        <v>190</v>
      </c>
      <c r="B562" s="5">
        <v>41464511</v>
      </c>
      <c r="C562" s="6">
        <v>6.98</v>
      </c>
      <c r="D562" s="6">
        <v>5.81</v>
      </c>
    </row>
    <row r="563" spans="1:4">
      <c r="A563" t="s">
        <v>190</v>
      </c>
      <c r="B563" s="5">
        <v>51908168</v>
      </c>
      <c r="C563" s="6">
        <v>7.62</v>
      </c>
      <c r="D563" s="6">
        <v>6.53</v>
      </c>
    </row>
    <row r="564" spans="1:4">
      <c r="A564" t="s">
        <v>190</v>
      </c>
      <c r="B564" s="5">
        <v>52663588</v>
      </c>
      <c r="C564" s="6">
        <v>6.34</v>
      </c>
      <c r="D564" s="6">
        <v>5.62</v>
      </c>
    </row>
    <row r="565" spans="1:4">
      <c r="A565" t="s">
        <v>190</v>
      </c>
      <c r="B565" s="5">
        <v>52663635</v>
      </c>
      <c r="C565" s="6">
        <v>7.62</v>
      </c>
      <c r="D565" s="6">
        <v>6.25</v>
      </c>
    </row>
    <row r="566" spans="1:4">
      <c r="A566" t="s">
        <v>190</v>
      </c>
      <c r="B566" s="5">
        <v>52663691</v>
      </c>
      <c r="C566" s="6">
        <v>8.27</v>
      </c>
      <c r="D566" s="6">
        <v>6.63</v>
      </c>
    </row>
    <row r="567" spans="1:4">
      <c r="A567" t="s">
        <v>190</v>
      </c>
      <c r="B567" s="5">
        <v>52712046</v>
      </c>
      <c r="C567" s="6">
        <v>7.62</v>
      </c>
      <c r="D567" s="6">
        <v>6.55</v>
      </c>
    </row>
    <row r="568" spans="1:4">
      <c r="A568" t="s">
        <v>191</v>
      </c>
      <c r="B568" s="5">
        <v>31508006</v>
      </c>
      <c r="C568" s="6">
        <v>6.98</v>
      </c>
      <c r="D568" s="6">
        <v>5.79</v>
      </c>
    </row>
    <row r="569" spans="1:4">
      <c r="A569" t="s">
        <v>191</v>
      </c>
      <c r="B569" s="5">
        <v>32598111</v>
      </c>
      <c r="C569" s="6">
        <v>6.34</v>
      </c>
      <c r="D569" s="6">
        <v>4.99</v>
      </c>
    </row>
    <row r="570" spans="1:4">
      <c r="A570" t="s">
        <v>191</v>
      </c>
      <c r="B570" s="5">
        <v>32598144</v>
      </c>
      <c r="C570" s="6">
        <v>6.98</v>
      </c>
      <c r="D570" s="6">
        <v>6.08</v>
      </c>
    </row>
    <row r="571" spans="1:4">
      <c r="A571" t="s">
        <v>191</v>
      </c>
      <c r="B571" s="5">
        <v>32690930</v>
      </c>
      <c r="C571" s="6">
        <v>6.34</v>
      </c>
      <c r="D571" s="6">
        <v>5.23</v>
      </c>
    </row>
    <row r="572" spans="1:4">
      <c r="A572" t="s">
        <v>191</v>
      </c>
      <c r="B572" s="5">
        <v>33025411</v>
      </c>
      <c r="C572" s="6">
        <v>6.34</v>
      </c>
      <c r="D572" s="6">
        <v>5.5</v>
      </c>
    </row>
    <row r="573" spans="1:4">
      <c r="A573" t="s">
        <v>191</v>
      </c>
      <c r="B573" s="5">
        <v>35065271</v>
      </c>
      <c r="C573" s="6">
        <v>7.62</v>
      </c>
      <c r="D573" s="6">
        <v>6.45</v>
      </c>
    </row>
    <row r="574" spans="1:4">
      <c r="A574" t="s">
        <v>191</v>
      </c>
      <c r="B574" s="5">
        <v>35065282</v>
      </c>
      <c r="C574" s="6">
        <v>7.62</v>
      </c>
      <c r="D574" s="6">
        <v>6.38</v>
      </c>
    </row>
    <row r="575" spans="1:4">
      <c r="A575" t="s">
        <v>191</v>
      </c>
      <c r="B575" s="5">
        <v>35065293</v>
      </c>
      <c r="C575" s="6">
        <v>8.27</v>
      </c>
      <c r="D575" s="6">
        <v>6.77</v>
      </c>
    </row>
    <row r="576" spans="1:4">
      <c r="A576" t="s">
        <v>191</v>
      </c>
      <c r="B576" s="5">
        <v>35693993</v>
      </c>
      <c r="C576" s="6">
        <v>6.34</v>
      </c>
      <c r="D576" s="6">
        <v>5.0199999999999996</v>
      </c>
    </row>
    <row r="577" spans="1:4">
      <c r="A577" t="s">
        <v>191</v>
      </c>
      <c r="B577" s="5">
        <v>36559225</v>
      </c>
      <c r="C577" s="6">
        <v>6.34</v>
      </c>
      <c r="D577" s="6">
        <v>5.43</v>
      </c>
    </row>
    <row r="578" spans="1:4">
      <c r="A578" t="s">
        <v>191</v>
      </c>
      <c r="B578" s="5">
        <v>37680732</v>
      </c>
      <c r="C578" s="6">
        <v>6.98</v>
      </c>
      <c r="D578" s="6">
        <v>5.63</v>
      </c>
    </row>
    <row r="579" spans="1:4">
      <c r="A579" t="s">
        <v>191</v>
      </c>
      <c r="B579" s="5">
        <v>38380017</v>
      </c>
      <c r="C579" s="6">
        <v>6.98</v>
      </c>
      <c r="D579" s="6">
        <v>5.69</v>
      </c>
    </row>
    <row r="580" spans="1:4">
      <c r="A580" t="s">
        <v>191</v>
      </c>
      <c r="B580" s="5">
        <v>38380028</v>
      </c>
      <c r="C580" s="6">
        <v>6.98</v>
      </c>
      <c r="D580" s="6">
        <v>5.48</v>
      </c>
    </row>
    <row r="581" spans="1:4">
      <c r="A581" t="s">
        <v>191</v>
      </c>
      <c r="B581" s="5">
        <v>38380039</v>
      </c>
      <c r="C581" s="6">
        <v>6.98</v>
      </c>
      <c r="D581" s="6">
        <v>5.75</v>
      </c>
    </row>
    <row r="582" spans="1:4">
      <c r="A582" t="s">
        <v>191</v>
      </c>
      <c r="B582" s="5">
        <v>38380040</v>
      </c>
      <c r="C582" s="6">
        <v>7.62</v>
      </c>
      <c r="D582" s="6">
        <v>6.16</v>
      </c>
    </row>
    <row r="583" spans="1:4">
      <c r="A583" t="s">
        <v>191</v>
      </c>
      <c r="B583" s="5">
        <v>38411255</v>
      </c>
      <c r="C583" s="6">
        <v>8.27</v>
      </c>
      <c r="D583" s="6">
        <v>6.76</v>
      </c>
    </row>
    <row r="584" spans="1:4">
      <c r="A584" t="s">
        <v>191</v>
      </c>
      <c r="B584" s="5">
        <v>40186718</v>
      </c>
      <c r="C584" s="6">
        <v>8.91</v>
      </c>
      <c r="D584" s="6">
        <v>6.43</v>
      </c>
    </row>
    <row r="585" spans="1:4">
      <c r="A585" t="s">
        <v>191</v>
      </c>
      <c r="B585" s="5">
        <v>41464395</v>
      </c>
      <c r="C585" s="6">
        <v>6.34</v>
      </c>
      <c r="D585" s="6">
        <v>5.15</v>
      </c>
    </row>
    <row r="586" spans="1:4">
      <c r="A586" t="s">
        <v>191</v>
      </c>
      <c r="B586" s="5">
        <v>41464408</v>
      </c>
      <c r="C586" s="6">
        <v>6.34</v>
      </c>
      <c r="D586" s="6">
        <v>5.0599999999999996</v>
      </c>
    </row>
    <row r="587" spans="1:4">
      <c r="A587" t="s">
        <v>191</v>
      </c>
      <c r="B587" s="5">
        <v>41464511</v>
      </c>
      <c r="C587" s="6">
        <v>6.98</v>
      </c>
      <c r="D587" s="6">
        <v>5.67</v>
      </c>
    </row>
    <row r="588" spans="1:4">
      <c r="A588" t="s">
        <v>191</v>
      </c>
      <c r="B588" s="5">
        <v>51908168</v>
      </c>
      <c r="C588" s="6">
        <v>7.62</v>
      </c>
      <c r="D588" s="6">
        <v>6.51</v>
      </c>
    </row>
    <row r="589" spans="1:4">
      <c r="A589" t="s">
        <v>191</v>
      </c>
      <c r="B589" s="5">
        <v>52663588</v>
      </c>
      <c r="C589" s="6">
        <v>6.34</v>
      </c>
      <c r="D589" s="6">
        <v>5.54</v>
      </c>
    </row>
    <row r="590" spans="1:4">
      <c r="A590" t="s">
        <v>191</v>
      </c>
      <c r="B590" s="5">
        <v>52663635</v>
      </c>
      <c r="C590" s="6">
        <v>7.62</v>
      </c>
      <c r="D590" s="6">
        <v>6.19</v>
      </c>
    </row>
    <row r="591" spans="1:4">
      <c r="A591" t="s">
        <v>191</v>
      </c>
      <c r="B591" s="5">
        <v>52663691</v>
      </c>
      <c r="C591" s="6">
        <v>8.27</v>
      </c>
      <c r="D591" s="6">
        <v>6.69</v>
      </c>
    </row>
    <row r="592" spans="1:4">
      <c r="A592" t="s">
        <v>191</v>
      </c>
      <c r="B592" s="5">
        <v>52712046</v>
      </c>
      <c r="C592" s="6">
        <v>7.62</v>
      </c>
      <c r="D592" s="6">
        <v>6.53</v>
      </c>
    </row>
    <row r="593" spans="1:4">
      <c r="A593" t="s">
        <v>192</v>
      </c>
      <c r="B593" s="5">
        <v>32598111</v>
      </c>
      <c r="C593" s="6">
        <v>6.34</v>
      </c>
      <c r="D593" s="6">
        <v>4.1500000000000004</v>
      </c>
    </row>
    <row r="594" spans="1:4">
      <c r="A594" t="s">
        <v>192</v>
      </c>
      <c r="B594" s="5">
        <v>32598144</v>
      </c>
      <c r="C594" s="6">
        <v>6.98</v>
      </c>
      <c r="D594" s="6">
        <v>5.53</v>
      </c>
    </row>
    <row r="595" spans="1:4">
      <c r="A595" t="s">
        <v>192</v>
      </c>
      <c r="B595" s="5">
        <v>32690930</v>
      </c>
      <c r="C595" s="6">
        <v>6.34</v>
      </c>
      <c r="D595" s="6">
        <v>4.72</v>
      </c>
    </row>
    <row r="596" spans="1:4">
      <c r="A596" t="s">
        <v>192</v>
      </c>
      <c r="B596" s="5">
        <v>35065271</v>
      </c>
      <c r="C596" s="6">
        <v>7.62</v>
      </c>
      <c r="D596" s="6">
        <v>5.88</v>
      </c>
    </row>
    <row r="597" spans="1:4">
      <c r="A597" t="s">
        <v>192</v>
      </c>
      <c r="B597" s="5">
        <v>35065282</v>
      </c>
      <c r="C597" s="6">
        <v>7.62</v>
      </c>
      <c r="D597" s="6">
        <v>5.77</v>
      </c>
    </row>
    <row r="598" spans="1:4">
      <c r="A598" t="s">
        <v>192</v>
      </c>
      <c r="B598" s="5">
        <v>35065293</v>
      </c>
      <c r="C598" s="6">
        <v>8.27</v>
      </c>
      <c r="D598" s="6">
        <v>6.01</v>
      </c>
    </row>
    <row r="599" spans="1:4">
      <c r="A599" t="s">
        <v>192</v>
      </c>
      <c r="B599" s="5">
        <v>35693993</v>
      </c>
      <c r="C599" s="6">
        <v>6.34</v>
      </c>
      <c r="D599" s="6">
        <v>4.51</v>
      </c>
    </row>
    <row r="600" spans="1:4">
      <c r="A600" t="s">
        <v>192</v>
      </c>
      <c r="B600" s="5">
        <v>36559225</v>
      </c>
      <c r="C600" s="6">
        <v>6.34</v>
      </c>
      <c r="D600" s="6">
        <v>4.91</v>
      </c>
    </row>
    <row r="601" spans="1:4">
      <c r="A601" t="s">
        <v>192</v>
      </c>
      <c r="B601" s="5">
        <v>37680732</v>
      </c>
      <c r="C601" s="6">
        <v>6.98</v>
      </c>
      <c r="D601" s="6">
        <v>5.13</v>
      </c>
    </row>
    <row r="602" spans="1:4">
      <c r="A602" t="s">
        <v>192</v>
      </c>
      <c r="B602" s="5">
        <v>38380017</v>
      </c>
      <c r="C602" s="6">
        <v>6.98</v>
      </c>
      <c r="D602" s="6">
        <v>5.23</v>
      </c>
    </row>
    <row r="603" spans="1:4">
      <c r="A603" t="s">
        <v>192</v>
      </c>
      <c r="B603" s="5">
        <v>38380028</v>
      </c>
      <c r="C603" s="6">
        <v>6.98</v>
      </c>
      <c r="D603" s="6">
        <v>4.96</v>
      </c>
    </row>
    <row r="604" spans="1:4">
      <c r="A604" t="s">
        <v>192</v>
      </c>
      <c r="B604" s="5">
        <v>38380039</v>
      </c>
      <c r="C604" s="6">
        <v>6.98</v>
      </c>
      <c r="D604" s="6">
        <v>5.16</v>
      </c>
    </row>
    <row r="605" spans="1:4">
      <c r="A605" t="s">
        <v>192</v>
      </c>
      <c r="B605" s="5">
        <v>38380040</v>
      </c>
      <c r="C605" s="6">
        <v>7.62</v>
      </c>
      <c r="D605" s="6">
        <v>5.76</v>
      </c>
    </row>
    <row r="606" spans="1:4">
      <c r="A606" t="s">
        <v>192</v>
      </c>
      <c r="B606" s="5">
        <v>38411255</v>
      </c>
      <c r="C606" s="6">
        <v>8.27</v>
      </c>
      <c r="D606" s="6">
        <v>6.1</v>
      </c>
    </row>
    <row r="607" spans="1:4">
      <c r="A607" t="s">
        <v>192</v>
      </c>
      <c r="B607" s="5">
        <v>40186718</v>
      </c>
      <c r="C607" s="6">
        <v>8.91</v>
      </c>
      <c r="D607" s="6">
        <v>5.59</v>
      </c>
    </row>
    <row r="608" spans="1:4">
      <c r="A608" t="s">
        <v>192</v>
      </c>
      <c r="B608" s="5">
        <v>41464395</v>
      </c>
      <c r="C608" s="6">
        <v>6.34</v>
      </c>
      <c r="D608" s="6">
        <v>4.6900000000000004</v>
      </c>
    </row>
    <row r="609" spans="1:4">
      <c r="A609" t="s">
        <v>192</v>
      </c>
      <c r="B609" s="5">
        <v>41464408</v>
      </c>
      <c r="C609" s="6">
        <v>6.34</v>
      </c>
      <c r="D609" s="6">
        <v>4.49</v>
      </c>
    </row>
    <row r="610" spans="1:4">
      <c r="A610" t="s">
        <v>192</v>
      </c>
      <c r="B610" s="5">
        <v>41464511</v>
      </c>
      <c r="C610" s="6">
        <v>6.98</v>
      </c>
      <c r="D610" s="6">
        <v>5.03</v>
      </c>
    </row>
    <row r="611" spans="1:4">
      <c r="A611" t="s">
        <v>192</v>
      </c>
      <c r="B611" s="5">
        <v>51908168</v>
      </c>
      <c r="C611" s="6">
        <v>7.62</v>
      </c>
      <c r="D611" s="6">
        <v>5.89</v>
      </c>
    </row>
    <row r="612" spans="1:4">
      <c r="A612" t="s">
        <v>192</v>
      </c>
      <c r="B612" s="5">
        <v>52663588</v>
      </c>
      <c r="C612" s="6">
        <v>6.34</v>
      </c>
      <c r="D612" s="6">
        <v>4.96</v>
      </c>
    </row>
    <row r="613" spans="1:4">
      <c r="A613" t="s">
        <v>192</v>
      </c>
      <c r="B613" s="5">
        <v>52663635</v>
      </c>
      <c r="C613" s="6">
        <v>7.62</v>
      </c>
      <c r="D613" s="6">
        <v>5.58</v>
      </c>
    </row>
    <row r="614" spans="1:4">
      <c r="A614" t="s">
        <v>192</v>
      </c>
      <c r="B614" s="5">
        <v>52663691</v>
      </c>
      <c r="C614" s="6">
        <v>8.27</v>
      </c>
      <c r="D614" s="6">
        <v>5.98</v>
      </c>
    </row>
    <row r="615" spans="1:4">
      <c r="A615" t="s">
        <v>192</v>
      </c>
      <c r="B615" s="5">
        <v>52712046</v>
      </c>
      <c r="C615" s="6">
        <v>7.62</v>
      </c>
      <c r="D615" s="6">
        <v>5.91</v>
      </c>
    </row>
    <row r="616" spans="1:4">
      <c r="A616" t="s">
        <v>193</v>
      </c>
      <c r="B616" s="5">
        <v>50293</v>
      </c>
      <c r="C616" s="6">
        <v>6.79</v>
      </c>
      <c r="D616" s="6">
        <v>5.5</v>
      </c>
    </row>
    <row r="617" spans="1:4">
      <c r="A617" t="s">
        <v>193</v>
      </c>
      <c r="B617" s="5">
        <v>32598111</v>
      </c>
      <c r="C617" s="6">
        <v>6.34</v>
      </c>
      <c r="D617" s="6">
        <v>5.66</v>
      </c>
    </row>
    <row r="618" spans="1:4">
      <c r="A618" t="s">
        <v>193</v>
      </c>
      <c r="B618" s="5">
        <v>32598144</v>
      </c>
      <c r="C618" s="6">
        <v>6.98</v>
      </c>
      <c r="D618" s="6">
        <v>6.76</v>
      </c>
    </row>
    <row r="619" spans="1:4">
      <c r="A619" t="s">
        <v>193</v>
      </c>
      <c r="B619" s="5">
        <v>32690930</v>
      </c>
      <c r="C619" s="6">
        <v>6.34</v>
      </c>
      <c r="D619" s="6">
        <v>6.09</v>
      </c>
    </row>
    <row r="620" spans="1:4">
      <c r="A620" t="s">
        <v>193</v>
      </c>
      <c r="B620" s="5">
        <v>35065271</v>
      </c>
      <c r="C620" s="6">
        <v>7.62</v>
      </c>
      <c r="D620" s="6">
        <v>7.1</v>
      </c>
    </row>
    <row r="621" spans="1:4">
      <c r="A621" t="s">
        <v>193</v>
      </c>
      <c r="B621" s="5">
        <v>35065282</v>
      </c>
      <c r="C621" s="6">
        <v>7.62</v>
      </c>
      <c r="D621" s="6">
        <v>7</v>
      </c>
    </row>
    <row r="622" spans="1:4">
      <c r="A622" t="s">
        <v>193</v>
      </c>
      <c r="B622" s="5">
        <v>35065293</v>
      </c>
      <c r="C622" s="6">
        <v>8.27</v>
      </c>
      <c r="D622" s="6">
        <v>7.33</v>
      </c>
    </row>
    <row r="623" spans="1:4">
      <c r="A623" t="s">
        <v>193</v>
      </c>
      <c r="B623" s="5">
        <v>35693993</v>
      </c>
      <c r="C623" s="6">
        <v>6.34</v>
      </c>
      <c r="D623" s="6">
        <v>5.75</v>
      </c>
    </row>
    <row r="624" spans="1:4">
      <c r="A624" t="s">
        <v>193</v>
      </c>
      <c r="B624" s="5">
        <v>36559225</v>
      </c>
      <c r="C624" s="6">
        <v>6.34</v>
      </c>
      <c r="D624" s="6">
        <v>5.97</v>
      </c>
    </row>
    <row r="625" spans="1:4">
      <c r="A625" t="s">
        <v>193</v>
      </c>
      <c r="B625" s="5">
        <v>37680732</v>
      </c>
      <c r="C625" s="6">
        <v>6.98</v>
      </c>
      <c r="D625" s="6">
        <v>6.33</v>
      </c>
    </row>
    <row r="626" spans="1:4">
      <c r="A626" t="s">
        <v>193</v>
      </c>
      <c r="B626" s="5">
        <v>38380017</v>
      </c>
      <c r="C626" s="6">
        <v>6.98</v>
      </c>
      <c r="D626" s="6">
        <v>6.39</v>
      </c>
    </row>
    <row r="627" spans="1:4">
      <c r="A627" t="s">
        <v>193</v>
      </c>
      <c r="B627" s="5">
        <v>38380028</v>
      </c>
      <c r="C627" s="6">
        <v>6.98</v>
      </c>
      <c r="D627" s="6">
        <v>6.23</v>
      </c>
    </row>
    <row r="628" spans="1:4">
      <c r="A628" t="s">
        <v>193</v>
      </c>
      <c r="B628" s="5">
        <v>38380039</v>
      </c>
      <c r="C628" s="6">
        <v>6.98</v>
      </c>
      <c r="D628" s="6">
        <v>6.47</v>
      </c>
    </row>
    <row r="629" spans="1:4">
      <c r="A629" t="s">
        <v>193</v>
      </c>
      <c r="B629" s="5">
        <v>38380040</v>
      </c>
      <c r="C629" s="6">
        <v>7.62</v>
      </c>
      <c r="D629" s="6">
        <v>6.96</v>
      </c>
    </row>
    <row r="630" spans="1:4">
      <c r="A630" t="s">
        <v>193</v>
      </c>
      <c r="B630" s="5">
        <v>38411255</v>
      </c>
      <c r="C630" s="6">
        <v>8.27</v>
      </c>
      <c r="D630" s="6">
        <v>7.37</v>
      </c>
    </row>
    <row r="631" spans="1:4">
      <c r="A631" t="s">
        <v>193</v>
      </c>
      <c r="B631" s="5">
        <v>40186718</v>
      </c>
      <c r="C631" s="6">
        <v>8.91</v>
      </c>
      <c r="D631" s="6">
        <v>6.9</v>
      </c>
    </row>
    <row r="632" spans="1:4">
      <c r="A632" t="s">
        <v>193</v>
      </c>
      <c r="B632" s="5">
        <v>41464395</v>
      </c>
      <c r="C632" s="6">
        <v>6.34</v>
      </c>
      <c r="D632" s="6">
        <v>5.8</v>
      </c>
    </row>
    <row r="633" spans="1:4">
      <c r="A633" t="s">
        <v>193</v>
      </c>
      <c r="B633" s="5">
        <v>41464408</v>
      </c>
      <c r="C633" s="6">
        <v>6.34</v>
      </c>
      <c r="D633" s="6">
        <v>5.81</v>
      </c>
    </row>
    <row r="634" spans="1:4">
      <c r="A634" t="s">
        <v>193</v>
      </c>
      <c r="B634" s="5">
        <v>41464511</v>
      </c>
      <c r="C634" s="6">
        <v>6.98</v>
      </c>
      <c r="D634" s="6">
        <v>6.41</v>
      </c>
    </row>
    <row r="635" spans="1:4">
      <c r="A635" t="s">
        <v>193</v>
      </c>
      <c r="B635" s="5">
        <v>51908168</v>
      </c>
      <c r="C635" s="6">
        <v>7.62</v>
      </c>
      <c r="D635" s="6">
        <v>7.15</v>
      </c>
    </row>
    <row r="636" spans="1:4">
      <c r="A636" t="s">
        <v>193</v>
      </c>
      <c r="B636" s="5">
        <v>52663588</v>
      </c>
      <c r="C636" s="6">
        <v>6.34</v>
      </c>
      <c r="D636" s="6">
        <v>6.14</v>
      </c>
    </row>
    <row r="637" spans="1:4">
      <c r="A637" t="s">
        <v>193</v>
      </c>
      <c r="B637" s="5">
        <v>52663635</v>
      </c>
      <c r="C637" s="6">
        <v>7.62</v>
      </c>
      <c r="D637" s="6">
        <v>6.89</v>
      </c>
    </row>
    <row r="638" spans="1:4">
      <c r="A638" t="s">
        <v>193</v>
      </c>
      <c r="B638" s="5">
        <v>52663691</v>
      </c>
      <c r="C638" s="6">
        <v>8.27</v>
      </c>
      <c r="D638" s="6">
        <v>7.3</v>
      </c>
    </row>
    <row r="639" spans="1:4">
      <c r="A639" t="s">
        <v>193</v>
      </c>
      <c r="B639" s="5">
        <v>52712046</v>
      </c>
      <c r="C639" s="6">
        <v>7.62</v>
      </c>
      <c r="D639" s="6">
        <v>7.22</v>
      </c>
    </row>
    <row r="640" spans="1:4">
      <c r="A640" t="s">
        <v>194</v>
      </c>
      <c r="B640" s="5">
        <v>50293</v>
      </c>
      <c r="C640" s="6">
        <v>6.79</v>
      </c>
      <c r="D640" s="6">
        <v>3.105</v>
      </c>
    </row>
    <row r="641" spans="1:4">
      <c r="A641" t="s">
        <v>194</v>
      </c>
      <c r="B641" s="5">
        <v>58899</v>
      </c>
      <c r="C641" s="6">
        <v>4.26</v>
      </c>
      <c r="D641" s="6">
        <v>2.3975</v>
      </c>
    </row>
    <row r="642" spans="1:4">
      <c r="A642" t="s">
        <v>194</v>
      </c>
      <c r="B642" s="5">
        <v>108907</v>
      </c>
      <c r="C642" s="6">
        <v>2.64</v>
      </c>
      <c r="D642" s="6">
        <v>2.81</v>
      </c>
    </row>
    <row r="643" spans="1:4">
      <c r="A643" t="s">
        <v>194</v>
      </c>
      <c r="B643" s="5">
        <v>117840</v>
      </c>
      <c r="C643" s="6">
        <v>8.5399999999999991</v>
      </c>
      <c r="D643" s="6">
        <v>2.0150000000000001</v>
      </c>
    </row>
    <row r="644" spans="1:4">
      <c r="A644" t="s">
        <v>194</v>
      </c>
      <c r="B644" s="5">
        <v>118741</v>
      </c>
      <c r="C644" s="6">
        <v>5.86</v>
      </c>
      <c r="D644" s="6">
        <v>2.71888888889</v>
      </c>
    </row>
    <row r="645" spans="1:4">
      <c r="A645" t="s">
        <v>194</v>
      </c>
      <c r="B645" s="5">
        <v>50328</v>
      </c>
      <c r="C645" s="6">
        <v>6.11</v>
      </c>
      <c r="D645" s="6">
        <v>2.2250000000000001</v>
      </c>
    </row>
    <row r="646" spans="1:4">
      <c r="A646" t="s">
        <v>194</v>
      </c>
      <c r="B646" s="5">
        <v>62533</v>
      </c>
      <c r="C646" s="6">
        <v>1.08</v>
      </c>
      <c r="D646" s="6">
        <v>0.78</v>
      </c>
    </row>
    <row r="647" spans="1:4">
      <c r="A647" t="s">
        <v>194</v>
      </c>
      <c r="B647" s="5">
        <v>65850</v>
      </c>
      <c r="C647" s="6">
        <v>1.87</v>
      </c>
      <c r="D647" s="6">
        <v>1.32</v>
      </c>
    </row>
    <row r="648" spans="1:4">
      <c r="A648" t="s">
        <v>194</v>
      </c>
      <c r="B648" s="5">
        <v>87865</v>
      </c>
      <c r="C648" s="6">
        <v>4.74</v>
      </c>
      <c r="D648" s="6">
        <v>2.4700000000000002</v>
      </c>
    </row>
    <row r="649" spans="1:4">
      <c r="A649" t="s">
        <v>194</v>
      </c>
      <c r="B649" s="5">
        <v>92875</v>
      </c>
      <c r="C649" s="6">
        <v>1.92</v>
      </c>
      <c r="D649" s="6">
        <v>2.04</v>
      </c>
    </row>
    <row r="650" spans="1:4">
      <c r="A650" t="s">
        <v>194</v>
      </c>
      <c r="B650" s="5">
        <v>100663</v>
      </c>
      <c r="C650" s="6">
        <v>2.0699999999999998</v>
      </c>
      <c r="D650" s="6">
        <v>1.34</v>
      </c>
    </row>
    <row r="651" spans="1:4">
      <c r="A651" t="s">
        <v>194</v>
      </c>
      <c r="B651" s="5">
        <v>330541</v>
      </c>
      <c r="C651" s="6">
        <v>2.67</v>
      </c>
      <c r="D651" s="6">
        <v>2.46</v>
      </c>
    </row>
    <row r="652" spans="1:4">
      <c r="A652" t="s">
        <v>194</v>
      </c>
      <c r="B652" s="5">
        <v>579668</v>
      </c>
      <c r="C652" s="6">
        <v>3.15</v>
      </c>
      <c r="D652" s="6">
        <v>2.08</v>
      </c>
    </row>
    <row r="653" spans="1:4">
      <c r="A653" t="s">
        <v>194</v>
      </c>
      <c r="B653" s="5">
        <v>1582098</v>
      </c>
      <c r="C653" s="6">
        <v>5.31</v>
      </c>
      <c r="D653" s="6">
        <v>3.161</v>
      </c>
    </row>
    <row r="654" spans="1:4">
      <c r="A654" t="s">
        <v>194</v>
      </c>
      <c r="B654" s="5">
        <v>1912249</v>
      </c>
      <c r="C654" s="6">
        <v>2.82</v>
      </c>
      <c r="D654" s="6">
        <v>0.89428571428600001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 Zebrafish</vt:lpstr>
      <vt:lpstr>Zebrafish Embryos</vt:lpstr>
      <vt:lpstr>Other Fish Species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 , Michael A ERDC-RDE-EL-MS Contractor</dc:creator>
  <cp:lastModifiedBy>Rowland , Michael A ERDC-RDE-EL-MS Contractor</cp:lastModifiedBy>
  <dcterms:created xsi:type="dcterms:W3CDTF">2017-02-02T21:42:55Z</dcterms:created>
  <dcterms:modified xsi:type="dcterms:W3CDTF">2017-03-15T19:04:29Z</dcterms:modified>
</cp:coreProperties>
</file>