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7050" windowHeight="514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N20" i="1" l="1"/>
  <c r="F60" i="1"/>
  <c r="H60" i="1" s="1"/>
  <c r="E60" i="1"/>
  <c r="F58" i="1"/>
  <c r="E58" i="1"/>
  <c r="F56" i="1"/>
  <c r="E56" i="1"/>
  <c r="F54" i="1"/>
  <c r="E54" i="1"/>
  <c r="F52" i="1"/>
  <c r="H52" i="1" s="1"/>
  <c r="E52" i="1"/>
  <c r="F50" i="1"/>
  <c r="E50" i="1"/>
  <c r="H54" i="1" l="1"/>
  <c r="H56" i="1"/>
  <c r="I56" i="1"/>
  <c r="J56" i="1" s="1"/>
  <c r="H50" i="1"/>
  <c r="I52" i="1" s="1"/>
  <c r="J52" i="1" s="1"/>
  <c r="H58" i="1"/>
  <c r="I60" i="1" s="1"/>
  <c r="J60" i="1" s="1"/>
  <c r="N30" i="1" l="1"/>
  <c r="N27" i="1"/>
  <c r="N33" i="1"/>
  <c r="N26" i="1"/>
  <c r="N25" i="1"/>
  <c r="N21" i="1"/>
  <c r="N22" i="1"/>
  <c r="N23" i="1"/>
  <c r="N24" i="1"/>
  <c r="N28" i="1"/>
  <c r="N29" i="1"/>
  <c r="N31" i="1"/>
  <c r="N32" i="1"/>
  <c r="N34" i="1"/>
  <c r="N35" i="1"/>
  <c r="E34" i="1" l="1"/>
  <c r="F34" i="1"/>
  <c r="E36" i="1"/>
  <c r="F36" i="1"/>
  <c r="E38" i="1"/>
  <c r="F38" i="1"/>
  <c r="E40" i="1"/>
  <c r="F40" i="1"/>
  <c r="E42" i="1"/>
  <c r="F42" i="1"/>
  <c r="E44" i="1"/>
  <c r="F44" i="1"/>
  <c r="E46" i="1"/>
  <c r="F46" i="1"/>
  <c r="E48" i="1"/>
  <c r="F48" i="1"/>
  <c r="H48" i="1" l="1"/>
  <c r="H44" i="1"/>
  <c r="H40" i="1"/>
  <c r="H36" i="1"/>
  <c r="H46" i="1"/>
  <c r="H38" i="1"/>
  <c r="H42" i="1"/>
  <c r="H34" i="1"/>
  <c r="I40" i="1" s="1"/>
  <c r="J40" i="1" s="1"/>
  <c r="E4" i="1"/>
  <c r="F4" i="1"/>
  <c r="E6" i="1"/>
  <c r="F6" i="1"/>
  <c r="E8" i="1"/>
  <c r="F8" i="1"/>
  <c r="E10" i="1"/>
  <c r="F10" i="1"/>
  <c r="E12" i="1"/>
  <c r="F12" i="1"/>
  <c r="E14" i="1"/>
  <c r="F14" i="1"/>
  <c r="E16" i="1"/>
  <c r="F16" i="1"/>
  <c r="E18" i="1"/>
  <c r="F18" i="1"/>
  <c r="E20" i="1"/>
  <c r="F20" i="1"/>
  <c r="E22" i="1"/>
  <c r="F22" i="1"/>
  <c r="E24" i="1"/>
  <c r="F24" i="1"/>
  <c r="E26" i="1"/>
  <c r="F26" i="1"/>
  <c r="E28" i="1"/>
  <c r="F28" i="1"/>
  <c r="E30" i="1"/>
  <c r="F30" i="1"/>
  <c r="E32" i="1"/>
  <c r="F32" i="1"/>
  <c r="F2" i="1"/>
  <c r="E2" i="1"/>
  <c r="I48" i="1" l="1"/>
  <c r="J48" i="1" s="1"/>
  <c r="H14" i="1"/>
  <c r="I38" i="1"/>
  <c r="J38" i="1" s="1"/>
  <c r="I46" i="1"/>
  <c r="J46" i="1" s="1"/>
  <c r="H16" i="1"/>
  <c r="H30" i="1"/>
  <c r="H32" i="1"/>
  <c r="H28" i="1"/>
  <c r="H24" i="1"/>
  <c r="H20" i="1"/>
  <c r="H12" i="1"/>
  <c r="H8" i="1"/>
  <c r="H4" i="1"/>
  <c r="I36" i="1"/>
  <c r="J36" i="1" s="1"/>
  <c r="H6" i="1"/>
  <c r="I44" i="1"/>
  <c r="J44" i="1" s="1"/>
  <c r="H2" i="1"/>
  <c r="H26" i="1"/>
  <c r="H22" i="1"/>
  <c r="H18" i="1"/>
  <c r="H10" i="1"/>
  <c r="I12" i="1" s="1"/>
  <c r="J12" i="1" s="1"/>
  <c r="I16" i="1" l="1"/>
  <c r="J16" i="1" s="1"/>
  <c r="I14" i="1"/>
  <c r="J14" i="1" s="1"/>
  <c r="I30" i="1"/>
  <c r="J30" i="1" s="1"/>
  <c r="I20" i="1"/>
  <c r="J20" i="1" s="1"/>
  <c r="I22" i="1"/>
  <c r="J22" i="1" s="1"/>
  <c r="I24" i="1"/>
  <c r="J24" i="1" s="1"/>
  <c r="I32" i="1"/>
  <c r="J32" i="1" s="1"/>
  <c r="I6" i="1"/>
  <c r="J6" i="1" s="1"/>
  <c r="I28" i="1"/>
  <c r="J28" i="1" s="1"/>
  <c r="I4" i="1"/>
  <c r="J4" i="1" s="1"/>
  <c r="I8" i="1"/>
  <c r="J8" i="1" s="1"/>
</calcChain>
</file>

<file path=xl/sharedStrings.xml><?xml version="1.0" encoding="utf-8"?>
<sst xmlns="http://schemas.openxmlformats.org/spreadsheetml/2006/main" count="74" uniqueCount="36">
  <si>
    <t>Co5</t>
  </si>
  <si>
    <t>K5</t>
  </si>
  <si>
    <t>R5</t>
  </si>
  <si>
    <t>RK5</t>
  </si>
  <si>
    <t>Co 6</t>
  </si>
  <si>
    <t>K6</t>
  </si>
  <si>
    <t>R6</t>
  </si>
  <si>
    <t>RK6</t>
  </si>
  <si>
    <t>Co 7</t>
  </si>
  <si>
    <t xml:space="preserve">K7 </t>
  </si>
  <si>
    <t>R7</t>
  </si>
  <si>
    <t>RK7</t>
  </si>
  <si>
    <t>Co 8</t>
  </si>
  <si>
    <t>K8</t>
  </si>
  <si>
    <t>R8</t>
  </si>
  <si>
    <t>RK8</t>
  </si>
  <si>
    <t>IDH</t>
  </si>
  <si>
    <t>TOR</t>
  </si>
  <si>
    <t>TOR-IDH</t>
  </si>
  <si>
    <t>2 e delta delta</t>
  </si>
  <si>
    <t>weeks</t>
  </si>
  <si>
    <t>Karla</t>
  </si>
  <si>
    <t>Rap</t>
  </si>
  <si>
    <t>Rap+Karla</t>
  </si>
  <si>
    <t>Co12</t>
  </si>
  <si>
    <t>Co</t>
  </si>
  <si>
    <t>K</t>
  </si>
  <si>
    <t>R</t>
  </si>
  <si>
    <t>RK</t>
  </si>
  <si>
    <t>Co14</t>
  </si>
  <si>
    <t>Co 16</t>
  </si>
  <si>
    <t>K 16</t>
  </si>
  <si>
    <t>Co 18</t>
  </si>
  <si>
    <t>K 18</t>
  </si>
  <si>
    <t>Co 20</t>
  </si>
  <si>
    <t>K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</si>
</sst>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16" fontId="0" fillId="0" borderId="0" xfId="0" applyNumberFormat="1"/>
    <xf numFmtId="0" fontId="1" fillId="0" borderId="0" xfId="0" applyFont="1"/>
    <xf numFmtId="0" fontId="1" fillId="0" borderId="0" xfId="0" applyFont="1" applyAlignme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80796150481189"/>
          <c:y val="6.9803514144065312E-2"/>
          <c:w val="0.79459492563429557"/>
          <c:h val="0.72921644794400697"/>
        </c:manualLayout>
      </c:layout>
      <c:scatterChart>
        <c:scatterStyle val="lineMarker"/>
        <c:varyColors val="0"/>
        <c:ser>
          <c:idx val="0"/>
          <c:order val="0"/>
          <c:tx>
            <c:v>Karla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Hoja1!$S$3:$S$12</c:f>
                <c:numCache>
                  <c:formatCode>General</c:formatCode>
                  <c:ptCount val="10"/>
                  <c:pt idx="0">
                    <c:v>0.01</c:v>
                  </c:pt>
                  <c:pt idx="1">
                    <c:v>0.5</c:v>
                  </c:pt>
                  <c:pt idx="2">
                    <c:v>0.4</c:v>
                  </c:pt>
                  <c:pt idx="3">
                    <c:v>0.7</c:v>
                  </c:pt>
                  <c:pt idx="4">
                    <c:v>0.3</c:v>
                  </c:pt>
                  <c:pt idx="5">
                    <c:v>0.5</c:v>
                  </c:pt>
                  <c:pt idx="6">
                    <c:v>0.2</c:v>
                  </c:pt>
                  <c:pt idx="7">
                    <c:v>0.4</c:v>
                  </c:pt>
                  <c:pt idx="8">
                    <c:v>0.5</c:v>
                  </c:pt>
                  <c:pt idx="9">
                    <c:v>0.4</c:v>
                  </c:pt>
                </c:numCache>
              </c:numRef>
            </c:plus>
            <c:minus>
              <c:numRef>
                <c:f>Hoja1!$S$3:$S$12</c:f>
                <c:numCache>
                  <c:formatCode>General</c:formatCode>
                  <c:ptCount val="10"/>
                  <c:pt idx="0">
                    <c:v>0.01</c:v>
                  </c:pt>
                  <c:pt idx="1">
                    <c:v>0.5</c:v>
                  </c:pt>
                  <c:pt idx="2">
                    <c:v>0.4</c:v>
                  </c:pt>
                  <c:pt idx="3">
                    <c:v>0.7</c:v>
                  </c:pt>
                  <c:pt idx="4">
                    <c:v>0.3</c:v>
                  </c:pt>
                  <c:pt idx="5">
                    <c:v>0.5</c:v>
                  </c:pt>
                  <c:pt idx="6">
                    <c:v>0.2</c:v>
                  </c:pt>
                  <c:pt idx="7">
                    <c:v>0.4</c:v>
                  </c:pt>
                  <c:pt idx="8">
                    <c:v>0.5</c:v>
                  </c:pt>
                  <c:pt idx="9">
                    <c:v>0.4</c:v>
                  </c:pt>
                </c:numCache>
              </c:numRef>
            </c:minus>
          </c:errBars>
          <c:xVal>
            <c:numRef>
              <c:f>Hoja1!$M$3:$M$14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</c:numCache>
            </c:numRef>
          </c:xVal>
          <c:yVal>
            <c:numRef>
              <c:f>Hoja1!$N$3:$N$14</c:f>
              <c:numCache>
                <c:formatCode>0.0</c:formatCode>
                <c:ptCount val="12"/>
                <c:pt idx="0">
                  <c:v>0.7</c:v>
                </c:pt>
                <c:pt idx="1">
                  <c:v>3</c:v>
                </c:pt>
                <c:pt idx="2">
                  <c:v>3.8</c:v>
                </c:pt>
                <c:pt idx="3">
                  <c:v>5.5</c:v>
                </c:pt>
                <c:pt idx="4">
                  <c:v>1</c:v>
                </c:pt>
                <c:pt idx="5">
                  <c:v>2</c:v>
                </c:pt>
                <c:pt idx="6">
                  <c:v>2.0633663586027202</c:v>
                </c:pt>
                <c:pt idx="7">
                  <c:v>4.9760466131938674</c:v>
                </c:pt>
                <c:pt idx="8">
                  <c:v>4.2722616321914026</c:v>
                </c:pt>
                <c:pt idx="9">
                  <c:v>2.0279189595800524</c:v>
                </c:pt>
                <c:pt idx="10">
                  <c:v>4.0278222002268702</c:v>
                </c:pt>
                <c:pt idx="11">
                  <c:v>2.6665973541823957</c:v>
                </c:pt>
              </c:numCache>
            </c:numRef>
          </c:yVal>
          <c:smooth val="0"/>
        </c:ser>
        <c:ser>
          <c:idx val="1"/>
          <c:order val="1"/>
          <c:tx>
            <c:v>Rap</c:v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[1]Hoja1!$P$15:$P$20</c:f>
                <c:numCache>
                  <c:formatCode>General</c:formatCode>
                  <c:ptCount val="6"/>
                  <c:pt idx="0">
                    <c:v>5.5596728793693533</c:v>
                  </c:pt>
                  <c:pt idx="2">
                    <c:v>0.41842309990512172</c:v>
                  </c:pt>
                  <c:pt idx="3">
                    <c:v>1.9449068669038658</c:v>
                  </c:pt>
                  <c:pt idx="4">
                    <c:v>0.52962179777439167</c:v>
                  </c:pt>
                  <c:pt idx="5">
                    <c:v>0.31273972825233537</c:v>
                  </c:pt>
                </c:numCache>
              </c:numRef>
            </c:plus>
            <c:minus>
              <c:numRef>
                <c:f>[1]Hoja1!$P$15:$P$20</c:f>
                <c:numCache>
                  <c:formatCode>General</c:formatCode>
                  <c:ptCount val="6"/>
                  <c:pt idx="0">
                    <c:v>5.5596728793693533</c:v>
                  </c:pt>
                  <c:pt idx="2">
                    <c:v>0.41842309990512172</c:v>
                  </c:pt>
                  <c:pt idx="3">
                    <c:v>1.9449068669038658</c:v>
                  </c:pt>
                  <c:pt idx="4">
                    <c:v>0.52962179777439167</c:v>
                  </c:pt>
                  <c:pt idx="5">
                    <c:v>0.31273972825233537</c:v>
                  </c:pt>
                </c:numCache>
              </c:numRef>
            </c:minus>
          </c:errBars>
          <c:xVal>
            <c:numRef>
              <c:f>Hoja1!$M$3:$M$14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</c:numCache>
            </c:numRef>
          </c:xVal>
          <c:yVal>
            <c:numRef>
              <c:f>Hoja1!$O$3:$O$14</c:f>
              <c:numCache>
                <c:formatCode>0.0</c:formatCode>
                <c:ptCount val="12"/>
                <c:pt idx="0">
                  <c:v>0.77166242333333335</c:v>
                </c:pt>
                <c:pt idx="1">
                  <c:v>7.9</c:v>
                </c:pt>
                <c:pt idx="2">
                  <c:v>3.6685526666666668</c:v>
                </c:pt>
                <c:pt idx="3">
                  <c:v>1.5570624666666666</c:v>
                </c:pt>
                <c:pt idx="4">
                  <c:v>2.1229210333333302</c:v>
                </c:pt>
                <c:pt idx="5">
                  <c:v>1.8474950000000001</c:v>
                </c:pt>
                <c:pt idx="6">
                  <c:v>1.6529006363084251</c:v>
                </c:pt>
                <c:pt idx="7">
                  <c:v>3.5430700764094318</c:v>
                </c:pt>
                <c:pt idx="8">
                  <c:v>3.5677140776803733</c:v>
                </c:pt>
                <c:pt idx="9">
                  <c:v>2.3456698984637523</c:v>
                </c:pt>
                <c:pt idx="10">
                  <c:v>6.0839150129640229</c:v>
                </c:pt>
                <c:pt idx="11">
                  <c:v>9.0317152384490544</c:v>
                </c:pt>
              </c:numCache>
            </c:numRef>
          </c:yVal>
          <c:smooth val="0"/>
        </c:ser>
        <c:ser>
          <c:idx val="2"/>
          <c:order val="2"/>
          <c:tx>
            <c:v>Rap+K</c:v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[1]Hoja1!$Q$15:$Q$20</c:f>
                <c:numCache>
                  <c:formatCode>General</c:formatCode>
                  <c:ptCount val="6"/>
                  <c:pt idx="0">
                    <c:v>7.3106516018352083</c:v>
                  </c:pt>
                  <c:pt idx="2">
                    <c:v>0.41745745325352479</c:v>
                  </c:pt>
                  <c:pt idx="3">
                    <c:v>1.0067469297219021</c:v>
                  </c:pt>
                  <c:pt idx="4">
                    <c:v>0.86836154246422337</c:v>
                  </c:pt>
                  <c:pt idx="5">
                    <c:v>5.5541158210746219E-2</c:v>
                  </c:pt>
                </c:numCache>
              </c:numRef>
            </c:plus>
            <c:minus>
              <c:numRef>
                <c:f>[1]Hoja1!$Q$15:$Q$20</c:f>
                <c:numCache>
                  <c:formatCode>General</c:formatCode>
                  <c:ptCount val="6"/>
                  <c:pt idx="0">
                    <c:v>7.3106516018352083</c:v>
                  </c:pt>
                  <c:pt idx="2">
                    <c:v>0.41745745325352479</c:v>
                  </c:pt>
                  <c:pt idx="3">
                    <c:v>1.0067469297219021</c:v>
                  </c:pt>
                  <c:pt idx="4">
                    <c:v>0.86836154246422337</c:v>
                  </c:pt>
                  <c:pt idx="5">
                    <c:v>5.5541158210746219E-2</c:v>
                  </c:pt>
                </c:numCache>
              </c:numRef>
            </c:minus>
          </c:errBars>
          <c:xVal>
            <c:numRef>
              <c:f>Hoja1!$M$3:$M$14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</c:numCache>
            </c:numRef>
          </c:xVal>
          <c:yVal>
            <c:numRef>
              <c:f>Hoja1!$P$3:$P$14</c:f>
              <c:numCache>
                <c:formatCode>0.0</c:formatCode>
                <c:ptCount val="12"/>
                <c:pt idx="0">
                  <c:v>0.77166242333333335</c:v>
                </c:pt>
                <c:pt idx="1">
                  <c:v>3.1565954999999999</c:v>
                </c:pt>
                <c:pt idx="2">
                  <c:v>4.4314715000000007</c:v>
                </c:pt>
                <c:pt idx="3">
                  <c:v>1.7671945</c:v>
                </c:pt>
                <c:pt idx="4">
                  <c:v>0.69788045499999996</c:v>
                </c:pt>
                <c:pt idx="5">
                  <c:v>0.87342399999999998</c:v>
                </c:pt>
                <c:pt idx="6">
                  <c:v>1.0245568230328042</c:v>
                </c:pt>
                <c:pt idx="7">
                  <c:v>1.2613774088312473</c:v>
                </c:pt>
                <c:pt idx="8">
                  <c:v>3.1711365464411361</c:v>
                </c:pt>
                <c:pt idx="9">
                  <c:v>2.4622888266898277</c:v>
                </c:pt>
                <c:pt idx="10">
                  <c:v>2.8284271247461827</c:v>
                </c:pt>
                <c:pt idx="11">
                  <c:v>3.6680161728186849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29056"/>
        <c:axId val="82430976"/>
      </c:scatterChart>
      <c:valAx>
        <c:axId val="8242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 (weeks)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L"/>
          </a:p>
        </c:txPr>
        <c:crossAx val="82430976"/>
        <c:crosses val="autoZero"/>
        <c:crossBetween val="midCat"/>
      </c:valAx>
      <c:valAx>
        <c:axId val="82430976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Relative level</a:t>
                </a:r>
              </a:p>
            </c:rich>
          </c:tx>
          <c:layout>
            <c:manualLayout>
              <c:xMode val="edge"/>
              <c:yMode val="edge"/>
              <c:x val="4.3874890638670165E-2"/>
              <c:y val="0.2972783902012248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s-CL"/>
          </a:p>
        </c:txPr>
        <c:crossAx val="8242905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827690288713913"/>
          <c:y val="0.17944706911636046"/>
          <c:w val="0.30095909886264216"/>
          <c:h val="0.24110551181102363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80796150481189"/>
          <c:y val="6.9803514144065312E-2"/>
          <c:w val="0.79459492563429557"/>
          <c:h val="0.7292164479440069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Hoja1!$N$20:$N$35</c:f>
                <c:numCache>
                  <c:formatCode>General</c:formatCode>
                  <c:ptCount val="16"/>
                  <c:pt idx="0">
                    <c:v>0.80280000000000007</c:v>
                  </c:pt>
                  <c:pt idx="1">
                    <c:v>0.91889999999999994</c:v>
                  </c:pt>
                  <c:pt idx="2">
                    <c:v>0.8901</c:v>
                  </c:pt>
                  <c:pt idx="3">
                    <c:v>0.82739999999999991</c:v>
                  </c:pt>
                  <c:pt idx="4">
                    <c:v>0.82229999999999992</c:v>
                  </c:pt>
                  <c:pt idx="5">
                    <c:v>1.1435999999999999</c:v>
                  </c:pt>
                  <c:pt idx="6">
                    <c:v>1.1952</c:v>
                  </c:pt>
                  <c:pt idx="7">
                    <c:v>0.88889999999999991</c:v>
                  </c:pt>
                  <c:pt idx="8">
                    <c:v>0.89219999999999988</c:v>
                  </c:pt>
                  <c:pt idx="9">
                    <c:v>0.77280000000000004</c:v>
                  </c:pt>
                  <c:pt idx="10">
                    <c:v>1.024</c:v>
                  </c:pt>
                  <c:pt idx="11">
                    <c:v>0.74579999999999991</c:v>
                  </c:pt>
                  <c:pt idx="12">
                    <c:v>0.73109999999999997</c:v>
                  </c:pt>
                  <c:pt idx="13">
                    <c:v>1.1059999999999999</c:v>
                  </c:pt>
                  <c:pt idx="14">
                    <c:v>0.74129999999999996</c:v>
                  </c:pt>
                  <c:pt idx="15">
                    <c:v>0.73469999999999991</c:v>
                  </c:pt>
                </c:numCache>
              </c:numRef>
            </c:plus>
            <c:minus>
              <c:numRef>
                <c:f>Hoja1!$N$20:$N$35</c:f>
                <c:numCache>
                  <c:formatCode>General</c:formatCode>
                  <c:ptCount val="16"/>
                  <c:pt idx="0">
                    <c:v>0.80280000000000007</c:v>
                  </c:pt>
                  <c:pt idx="1">
                    <c:v>0.91889999999999994</c:v>
                  </c:pt>
                  <c:pt idx="2">
                    <c:v>0.8901</c:v>
                  </c:pt>
                  <c:pt idx="3">
                    <c:v>0.82739999999999991</c:v>
                  </c:pt>
                  <c:pt idx="4">
                    <c:v>0.82229999999999992</c:v>
                  </c:pt>
                  <c:pt idx="5">
                    <c:v>1.1435999999999999</c:v>
                  </c:pt>
                  <c:pt idx="6">
                    <c:v>1.1952</c:v>
                  </c:pt>
                  <c:pt idx="7">
                    <c:v>0.88889999999999991</c:v>
                  </c:pt>
                  <c:pt idx="8">
                    <c:v>0.89219999999999988</c:v>
                  </c:pt>
                  <c:pt idx="9">
                    <c:v>0.77280000000000004</c:v>
                  </c:pt>
                  <c:pt idx="10">
                    <c:v>1.024</c:v>
                  </c:pt>
                  <c:pt idx="11">
                    <c:v>0.74579999999999991</c:v>
                  </c:pt>
                  <c:pt idx="12">
                    <c:v>0.73109999999999997</c:v>
                  </c:pt>
                  <c:pt idx="13">
                    <c:v>1.1059999999999999</c:v>
                  </c:pt>
                  <c:pt idx="14">
                    <c:v>0.74129999999999996</c:v>
                  </c:pt>
                  <c:pt idx="15">
                    <c:v>0.73469999999999991</c:v>
                  </c:pt>
                </c:numCache>
              </c:numRef>
            </c:minus>
          </c:errBars>
          <c:xVal>
            <c:numRef>
              <c:f>Hoja1!$M$3:$M$17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</c:numCache>
            </c:numRef>
          </c:xVal>
          <c:yVal>
            <c:numRef>
              <c:f>Hoja1!$N$3:$N$17</c:f>
              <c:numCache>
                <c:formatCode>0.0</c:formatCode>
                <c:ptCount val="15"/>
                <c:pt idx="0">
                  <c:v>0.7</c:v>
                </c:pt>
                <c:pt idx="1">
                  <c:v>3</c:v>
                </c:pt>
                <c:pt idx="2">
                  <c:v>3.8</c:v>
                </c:pt>
                <c:pt idx="3">
                  <c:v>5.5</c:v>
                </c:pt>
                <c:pt idx="4">
                  <c:v>1</c:v>
                </c:pt>
                <c:pt idx="5">
                  <c:v>2</c:v>
                </c:pt>
                <c:pt idx="6">
                  <c:v>2.0633663586027202</c:v>
                </c:pt>
                <c:pt idx="7">
                  <c:v>4.9760466131938674</c:v>
                </c:pt>
                <c:pt idx="8">
                  <c:v>4.2722616321914026</c:v>
                </c:pt>
                <c:pt idx="9">
                  <c:v>2.0279189595800524</c:v>
                </c:pt>
                <c:pt idx="10">
                  <c:v>4.0278222002268702</c:v>
                </c:pt>
                <c:pt idx="11">
                  <c:v>2.6665973541823957</c:v>
                </c:pt>
                <c:pt idx="12">
                  <c:v>1.6934906247250476</c:v>
                </c:pt>
                <c:pt idx="13">
                  <c:v>1.3332986770912012</c:v>
                </c:pt>
                <c:pt idx="14" formatCode="General">
                  <c:v>1.0388591032976653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57984"/>
        <c:axId val="82859904"/>
      </c:scatterChart>
      <c:valAx>
        <c:axId val="82857984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Time (weeks)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s-CL"/>
          </a:p>
        </c:txPr>
        <c:crossAx val="82859904"/>
        <c:crosses val="autoZero"/>
        <c:crossBetween val="midCat"/>
        <c:majorUnit val="1"/>
        <c:minorUnit val="1"/>
      </c:valAx>
      <c:valAx>
        <c:axId val="82859904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Relative level</a:t>
                </a:r>
              </a:p>
            </c:rich>
          </c:tx>
          <c:layout>
            <c:manualLayout>
              <c:xMode val="edge"/>
              <c:yMode val="edge"/>
              <c:x val="4.3874890638670165E-2"/>
              <c:y val="0.2972783902012248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s-CL"/>
          </a:p>
        </c:txPr>
        <c:crossAx val="8285798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Clorofila total</a:t>
            </a:r>
          </a:p>
        </c:rich>
      </c:tx>
      <c:layout>
        <c:manualLayout>
          <c:xMode val="edge"/>
          <c:yMode val="edge"/>
          <c:x val="0.4151687289088864"/>
          <c:y val="8.19786526684164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114222318220201"/>
          <c:y val="6.7287489063867015E-2"/>
          <c:w val="0.79204979676792264"/>
          <c:h val="0.740732108486439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[2]Hoja1!$C$2</c:f>
              <c:strCache>
                <c:ptCount val="1"/>
                <c:pt idx="0">
                  <c:v>Control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[2]Hoja1!$C$17:$C$22</c:f>
                <c:numCache>
                  <c:formatCode>General</c:formatCode>
                  <c:ptCount val="6"/>
                  <c:pt idx="0">
                    <c:v>4</c:v>
                  </c:pt>
                  <c:pt idx="1">
                    <c:v>4</c:v>
                  </c:pt>
                  <c:pt idx="2">
                    <c:v>3</c:v>
                  </c:pt>
                  <c:pt idx="3">
                    <c:v>1</c:v>
                  </c:pt>
                  <c:pt idx="4">
                    <c:v>4</c:v>
                  </c:pt>
                  <c:pt idx="5">
                    <c:v>3</c:v>
                  </c:pt>
                </c:numCache>
              </c:numRef>
            </c:plus>
            <c:minus>
              <c:numRef>
                <c:f>[2]Hoja1!$C$17:$C$22</c:f>
                <c:numCache>
                  <c:formatCode>General</c:formatCode>
                  <c:ptCount val="6"/>
                  <c:pt idx="0">
                    <c:v>4</c:v>
                  </c:pt>
                  <c:pt idx="1">
                    <c:v>4</c:v>
                  </c:pt>
                  <c:pt idx="2">
                    <c:v>3</c:v>
                  </c:pt>
                  <c:pt idx="3">
                    <c:v>1</c:v>
                  </c:pt>
                  <c:pt idx="4">
                    <c:v>4</c:v>
                  </c:pt>
                  <c:pt idx="5">
                    <c:v>3</c:v>
                  </c:pt>
                </c:numCache>
              </c:numRef>
            </c:minus>
          </c:errBars>
          <c:xVal>
            <c:numRef>
              <c:f>[2]Hoja1!$B$3:$B$8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14</c:v>
                </c:pt>
              </c:numCache>
            </c:numRef>
          </c:xVal>
          <c:yVal>
            <c:numRef>
              <c:f>[2]Hoja1!$C$3:$C$8</c:f>
              <c:numCache>
                <c:formatCode>General</c:formatCode>
                <c:ptCount val="6"/>
                <c:pt idx="0">
                  <c:v>18</c:v>
                </c:pt>
                <c:pt idx="1">
                  <c:v>17</c:v>
                </c:pt>
                <c:pt idx="2">
                  <c:v>82</c:v>
                </c:pt>
                <c:pt idx="3">
                  <c:v>78</c:v>
                </c:pt>
                <c:pt idx="4">
                  <c:v>69</c:v>
                </c:pt>
                <c:pt idx="5">
                  <c:v>40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[2]Hoja1!$D$2</c:f>
              <c:strCache>
                <c:ptCount val="1"/>
                <c:pt idx="0">
                  <c:v>Kappa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[2]Hoja1!$D$17:$D$22</c:f>
                <c:numCache>
                  <c:formatCode>General</c:formatCode>
                  <c:ptCount val="6"/>
                  <c:pt idx="0">
                    <c:v>4</c:v>
                  </c:pt>
                  <c:pt idx="1">
                    <c:v>2</c:v>
                  </c:pt>
                  <c:pt idx="2">
                    <c:v>5</c:v>
                  </c:pt>
                  <c:pt idx="3">
                    <c:v>1</c:v>
                  </c:pt>
                  <c:pt idx="4">
                    <c:v>0.3</c:v>
                  </c:pt>
                  <c:pt idx="5">
                    <c:v>1</c:v>
                  </c:pt>
                </c:numCache>
              </c:numRef>
            </c:plus>
            <c:minus>
              <c:numRef>
                <c:f>[2]Hoja1!$D$17:$D$22</c:f>
                <c:numCache>
                  <c:formatCode>General</c:formatCode>
                  <c:ptCount val="6"/>
                  <c:pt idx="0">
                    <c:v>4</c:v>
                  </c:pt>
                  <c:pt idx="1">
                    <c:v>2</c:v>
                  </c:pt>
                  <c:pt idx="2">
                    <c:v>5</c:v>
                  </c:pt>
                  <c:pt idx="3">
                    <c:v>1</c:v>
                  </c:pt>
                  <c:pt idx="4">
                    <c:v>0.3</c:v>
                  </c:pt>
                  <c:pt idx="5">
                    <c:v>1</c:v>
                  </c:pt>
                </c:numCache>
              </c:numRef>
            </c:minus>
          </c:errBars>
          <c:xVal>
            <c:numRef>
              <c:f>[2]Hoja1!$B$3:$B$8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14</c:v>
                </c:pt>
              </c:numCache>
            </c:numRef>
          </c:xVal>
          <c:yVal>
            <c:numRef>
              <c:f>[2]Hoja1!$D$3:$D$8</c:f>
              <c:numCache>
                <c:formatCode>General</c:formatCode>
                <c:ptCount val="6"/>
                <c:pt idx="0">
                  <c:v>18</c:v>
                </c:pt>
                <c:pt idx="1">
                  <c:v>24</c:v>
                </c:pt>
                <c:pt idx="2">
                  <c:v>101</c:v>
                </c:pt>
                <c:pt idx="3">
                  <c:v>83</c:v>
                </c:pt>
                <c:pt idx="4">
                  <c:v>82</c:v>
                </c:pt>
                <c:pt idx="5">
                  <c:v>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75136"/>
        <c:axId val="82877056"/>
      </c:scatterChart>
      <c:valAx>
        <c:axId val="82875136"/>
        <c:scaling>
          <c:orientation val="minMax"/>
          <c:max val="1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(weeks)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2877056"/>
        <c:crosses val="autoZero"/>
        <c:crossBetween val="midCat"/>
        <c:majorUnit val="1"/>
      </c:valAx>
      <c:valAx>
        <c:axId val="82877056"/>
        <c:scaling>
          <c:orientation val="minMax"/>
          <c:max val="1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 i="0" baseline="0">
                    <a:effectLst/>
                  </a:rPr>
                  <a:t>Clorofila total (µg g</a:t>
                </a:r>
                <a:r>
                  <a:rPr lang="en-US" sz="1050" b="1" i="0" baseline="30000">
                    <a:effectLst/>
                  </a:rPr>
                  <a:t>-1</a:t>
                </a:r>
                <a:r>
                  <a:rPr lang="en-US" sz="1050" b="1" i="0" baseline="0">
                    <a:effectLst/>
                  </a:rPr>
                  <a:t> FT)</a:t>
                </a:r>
                <a:endParaRPr lang="es-CL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2.8862954630671168E-2"/>
              <c:y val="0.208442344706911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2875136"/>
        <c:crosses val="autoZero"/>
        <c:crossBetween val="midCat"/>
        <c:majorUnit val="2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7873968878890141"/>
          <c:y val="0.58578652668416453"/>
          <c:w val="0.27396574181344541"/>
          <c:h val="0.1411380577427821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0</xdr:rowOff>
    </xdr:from>
    <xdr:to>
      <xdr:col>29</xdr:col>
      <xdr:colOff>19050</xdr:colOff>
      <xdr:row>16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16</xdr:row>
      <xdr:rowOff>0</xdr:rowOff>
    </xdr:from>
    <xdr:to>
      <xdr:col>29</xdr:col>
      <xdr:colOff>19050</xdr:colOff>
      <xdr:row>31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47</xdr:row>
      <xdr:rowOff>0</xdr:rowOff>
    </xdr:from>
    <xdr:to>
      <xdr:col>29</xdr:col>
      <xdr:colOff>0</xdr:colOff>
      <xdr:row>62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0.44584</cdr:x>
      <cdr:y>0.06666</cdr:y>
    </cdr:from>
    <cdr:to>
      <cdr:x>0.64584</cdr:x>
      <cdr:y>0.17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38365" y="190490"/>
          <a:ext cx="914400" cy="295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400" b="1"/>
            <a:t>Target Of Rapamycin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0.45695</cdr:x>
      <cdr:y>0.06999</cdr:y>
    </cdr:from>
    <cdr:to>
      <cdr:x>0.65695</cdr:x>
      <cdr:y>0.17333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58607" y="200006"/>
          <a:ext cx="857250" cy="29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400" b="1"/>
            <a:t>Target Of Rapamycin</a:t>
          </a:r>
        </a:p>
      </cdr:txBody>
    </cdr:sp>
  </cdr:relSizeAnchor>
  <cdr:relSizeAnchor xmlns:cdr="http://schemas.openxmlformats.org/drawingml/2006/chartDrawing">
    <cdr:from>
      <cdr:x>0.24</cdr:x>
      <cdr:y>0.37</cdr:y>
    </cdr:from>
    <cdr:to>
      <cdr:x>0.32667</cdr:x>
      <cdr:y>0.46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028700" y="1057275"/>
          <a:ext cx="3714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100" b="1"/>
            <a:t>3</a:t>
          </a:r>
        </a:p>
      </cdr:txBody>
    </cdr:sp>
  </cdr:relSizeAnchor>
  <cdr:relSizeAnchor xmlns:cdr="http://schemas.openxmlformats.org/drawingml/2006/chartDrawing">
    <cdr:from>
      <cdr:x>0.60296</cdr:x>
      <cdr:y>0.43778</cdr:y>
    </cdr:from>
    <cdr:to>
      <cdr:x>0.68963</cdr:x>
      <cdr:y>0.52778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2584450" y="1250950"/>
          <a:ext cx="3714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12</a:t>
          </a:r>
        </a:p>
      </cdr:txBody>
    </cdr:sp>
  </cdr:relSizeAnchor>
  <cdr:relSizeAnchor xmlns:cdr="http://schemas.openxmlformats.org/drawingml/2006/chartDrawing">
    <cdr:from>
      <cdr:x>0.39852</cdr:x>
      <cdr:y>0.39444</cdr:y>
    </cdr:from>
    <cdr:to>
      <cdr:x>0.48519</cdr:x>
      <cdr:y>0.48444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708150" y="1127125"/>
          <a:ext cx="3714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1100" b="1"/>
            <a:t>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g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ucalipto/Progresion%20clorof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5">
          <cell r="P15">
            <v>5.5596728793693533</v>
          </cell>
          <cell r="Q15">
            <v>7.3106516018352083</v>
          </cell>
        </row>
        <row r="17">
          <cell r="P17">
            <v>0.41842309990512172</v>
          </cell>
          <cell r="Q17">
            <v>0.41745745325352479</v>
          </cell>
        </row>
        <row r="18">
          <cell r="P18">
            <v>1.9449068669038658</v>
          </cell>
          <cell r="Q18">
            <v>1.0067469297219021</v>
          </cell>
        </row>
        <row r="19">
          <cell r="P19">
            <v>0.52962179777439167</v>
          </cell>
          <cell r="Q19">
            <v>0.86836154246422337</v>
          </cell>
        </row>
        <row r="20">
          <cell r="P20">
            <v>0.31273972825233537</v>
          </cell>
          <cell r="Q20">
            <v>5.5541158210746219E-2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Hoja1"/>
      <sheetName val="Hoja2"/>
    </sheetNames>
    <sheetDataSet>
      <sheetData sheetId="0" refreshError="1"/>
      <sheetData sheetId="1">
        <row r="2">
          <cell r="C2" t="str">
            <v>Control</v>
          </cell>
          <cell r="D2" t="str">
            <v xml:space="preserve">Kappa </v>
          </cell>
        </row>
        <row r="3">
          <cell r="B3">
            <v>0</v>
          </cell>
          <cell r="C3">
            <v>18</v>
          </cell>
          <cell r="D3">
            <v>18</v>
          </cell>
        </row>
        <row r="4">
          <cell r="B4">
            <v>1</v>
          </cell>
          <cell r="C4">
            <v>17</v>
          </cell>
          <cell r="D4">
            <v>24</v>
          </cell>
        </row>
        <row r="5">
          <cell r="B5">
            <v>4</v>
          </cell>
          <cell r="C5">
            <v>82</v>
          </cell>
          <cell r="D5">
            <v>101</v>
          </cell>
        </row>
        <row r="6">
          <cell r="B6">
            <v>7</v>
          </cell>
          <cell r="C6">
            <v>78</v>
          </cell>
          <cell r="D6">
            <v>83</v>
          </cell>
        </row>
        <row r="7">
          <cell r="B7">
            <v>10</v>
          </cell>
          <cell r="C7">
            <v>69</v>
          </cell>
          <cell r="D7">
            <v>82</v>
          </cell>
        </row>
        <row r="8">
          <cell r="B8">
            <v>14</v>
          </cell>
          <cell r="C8">
            <v>40</v>
          </cell>
          <cell r="D8">
            <v>80</v>
          </cell>
        </row>
        <row r="17">
          <cell r="C17">
            <v>4</v>
          </cell>
          <cell r="D17">
            <v>4</v>
          </cell>
        </row>
        <row r="18">
          <cell r="C18">
            <v>4</v>
          </cell>
          <cell r="D18">
            <v>2</v>
          </cell>
        </row>
        <row r="19">
          <cell r="C19">
            <v>3</v>
          </cell>
          <cell r="D19">
            <v>5</v>
          </cell>
        </row>
        <row r="20">
          <cell r="C20">
            <v>1</v>
          </cell>
          <cell r="D20">
            <v>1</v>
          </cell>
        </row>
        <row r="21">
          <cell r="C21">
            <v>4</v>
          </cell>
          <cell r="D21">
            <v>0.3</v>
          </cell>
        </row>
        <row r="22">
          <cell r="C22">
            <v>3</v>
          </cell>
          <cell r="D22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38" workbookViewId="0">
      <selection activeCell="A62" sqref="A62"/>
    </sheetView>
  </sheetViews>
  <sheetFormatPr baseColWidth="10" defaultColWidth="9.140625" defaultRowHeight="15" x14ac:dyDescent="0.25"/>
  <cols>
    <col min="2" max="2" width="9.140625" style="1"/>
  </cols>
  <sheetData>
    <row r="1" spans="1:21" x14ac:dyDescent="0.25">
      <c r="B1" s="2" t="s">
        <v>16</v>
      </c>
      <c r="C1" t="s">
        <v>17</v>
      </c>
      <c r="E1" t="s">
        <v>16</v>
      </c>
      <c r="F1" t="s">
        <v>17</v>
      </c>
      <c r="H1" t="s">
        <v>18</v>
      </c>
      <c r="J1" t="s">
        <v>19</v>
      </c>
    </row>
    <row r="2" spans="1:21" x14ac:dyDescent="0.25">
      <c r="A2" t="s">
        <v>0</v>
      </c>
      <c r="B2" s="1">
        <v>20.350000000000001</v>
      </c>
      <c r="C2">
        <v>24.6</v>
      </c>
      <c r="E2" s="1">
        <f>AVERAGE(B2:B3)</f>
        <v>20.344999999999999</v>
      </c>
      <c r="F2" s="1">
        <f>AVERAGE(C2:C3)</f>
        <v>24.96</v>
      </c>
      <c r="H2" s="1">
        <f>F2-E2</f>
        <v>4.615000000000002</v>
      </c>
      <c r="M2" s="4" t="s">
        <v>20</v>
      </c>
      <c r="N2" s="4" t="s">
        <v>21</v>
      </c>
      <c r="O2" s="4" t="s">
        <v>22</v>
      </c>
      <c r="P2" s="4" t="s">
        <v>23</v>
      </c>
      <c r="R2" s="4" t="s">
        <v>20</v>
      </c>
      <c r="S2" s="4" t="s">
        <v>21</v>
      </c>
      <c r="T2" s="4" t="s">
        <v>22</v>
      </c>
      <c r="U2" s="4" t="s">
        <v>23</v>
      </c>
    </row>
    <row r="3" spans="1:21" x14ac:dyDescent="0.25">
      <c r="A3" t="s">
        <v>0</v>
      </c>
      <c r="B3" s="1">
        <v>20.34</v>
      </c>
      <c r="C3">
        <v>25.32</v>
      </c>
      <c r="L3" s="3">
        <v>42035</v>
      </c>
      <c r="M3" s="5">
        <v>0</v>
      </c>
      <c r="N3" s="6">
        <v>0.7</v>
      </c>
      <c r="O3" s="6">
        <v>0.77166242333333335</v>
      </c>
      <c r="P3" s="6">
        <v>0.77166242333333335</v>
      </c>
      <c r="R3" s="5">
        <v>0</v>
      </c>
      <c r="S3" s="7">
        <v>0.01</v>
      </c>
      <c r="T3" s="7"/>
      <c r="U3" s="7"/>
    </row>
    <row r="4" spans="1:21" x14ac:dyDescent="0.25">
      <c r="A4" t="s">
        <v>1</v>
      </c>
      <c r="B4" s="1">
        <v>20.43</v>
      </c>
      <c r="C4">
        <v>24.3</v>
      </c>
      <c r="E4" s="1">
        <f t="shared" ref="E4" si="0">AVERAGE(B4:B5)</f>
        <v>20.494999999999997</v>
      </c>
      <c r="F4" s="1">
        <f t="shared" ref="F4" si="1">AVERAGE(C4:C5)</f>
        <v>24.064999999999998</v>
      </c>
      <c r="H4" s="1">
        <f>F4-E4</f>
        <v>3.5700000000000003</v>
      </c>
      <c r="I4" s="1">
        <f>H4-H2</f>
        <v>-1.0450000000000017</v>
      </c>
      <c r="J4" s="1">
        <f>2^-I4</f>
        <v>2.0633663586027202</v>
      </c>
      <c r="L4" s="3">
        <v>42038</v>
      </c>
      <c r="M4" s="5">
        <v>1</v>
      </c>
      <c r="N4" s="6">
        <v>3</v>
      </c>
      <c r="O4" s="6">
        <v>7.9</v>
      </c>
      <c r="P4" s="6">
        <v>3.1565954999999999</v>
      </c>
      <c r="R4" s="5">
        <v>1</v>
      </c>
      <c r="S4" s="7">
        <v>0.5</v>
      </c>
      <c r="T4" s="7"/>
      <c r="U4" s="7"/>
    </row>
    <row r="5" spans="1:21" x14ac:dyDescent="0.25">
      <c r="A5" t="s">
        <v>1</v>
      </c>
      <c r="B5" s="1">
        <v>20.56</v>
      </c>
      <c r="C5">
        <v>23.83</v>
      </c>
      <c r="L5" s="3">
        <v>42045</v>
      </c>
      <c r="M5" s="5">
        <v>2</v>
      </c>
      <c r="N5" s="6">
        <v>3.8</v>
      </c>
      <c r="O5" s="6">
        <v>3.6685526666666668</v>
      </c>
      <c r="P5" s="6">
        <v>4.4314715000000007</v>
      </c>
      <c r="R5" s="5">
        <v>2</v>
      </c>
      <c r="S5" s="7">
        <v>0.4</v>
      </c>
      <c r="T5" s="7"/>
      <c r="U5" s="7"/>
    </row>
    <row r="6" spans="1:21" x14ac:dyDescent="0.25">
      <c r="A6" t="s">
        <v>2</v>
      </c>
      <c r="B6" s="1">
        <v>19.5</v>
      </c>
      <c r="C6">
        <v>23.44</v>
      </c>
      <c r="E6" s="1">
        <f t="shared" ref="E6" si="2">AVERAGE(B6:B7)</f>
        <v>19.509999999999998</v>
      </c>
      <c r="F6" s="1">
        <f t="shared" ref="F6" si="3">AVERAGE(C6:C7)</f>
        <v>23.4</v>
      </c>
      <c r="H6" s="1">
        <f t="shared" ref="H6" si="4">F6-E6</f>
        <v>3.8900000000000006</v>
      </c>
      <c r="I6" s="1">
        <f>H6-H2</f>
        <v>-0.72500000000000142</v>
      </c>
      <c r="J6" s="1">
        <f>2^-I6</f>
        <v>1.6529006363084251</v>
      </c>
      <c r="L6" s="3">
        <v>42052</v>
      </c>
      <c r="M6" s="5">
        <v>3</v>
      </c>
      <c r="N6" s="6">
        <v>5.5</v>
      </c>
      <c r="O6" s="6">
        <v>1.5570624666666666</v>
      </c>
      <c r="P6" s="6">
        <v>1.7671945</v>
      </c>
      <c r="R6" s="5">
        <v>3</v>
      </c>
      <c r="S6" s="7">
        <v>0.7</v>
      </c>
      <c r="T6" s="7"/>
      <c r="U6" s="7"/>
    </row>
    <row r="7" spans="1:21" x14ac:dyDescent="0.25">
      <c r="A7" t="s">
        <v>2</v>
      </c>
      <c r="B7" s="1">
        <v>19.52</v>
      </c>
      <c r="C7">
        <v>23.36</v>
      </c>
      <c r="L7" s="3">
        <v>42059</v>
      </c>
      <c r="M7" s="5">
        <v>4</v>
      </c>
      <c r="N7" s="6">
        <v>1</v>
      </c>
      <c r="O7" s="6">
        <v>2.1229210333333302</v>
      </c>
      <c r="P7" s="6">
        <v>0.69788045499999996</v>
      </c>
      <c r="R7" s="5">
        <v>4</v>
      </c>
      <c r="S7" s="7">
        <v>0.3</v>
      </c>
      <c r="T7" s="7"/>
      <c r="U7" s="7"/>
    </row>
    <row r="8" spans="1:21" x14ac:dyDescent="0.25">
      <c r="A8" t="s">
        <v>3</v>
      </c>
      <c r="B8" s="1">
        <v>18.71</v>
      </c>
      <c r="C8">
        <v>23.3</v>
      </c>
      <c r="E8" s="1">
        <f t="shared" ref="E8" si="5">AVERAGE(B8:B9)</f>
        <v>18.755000000000003</v>
      </c>
      <c r="F8" s="1">
        <f t="shared" ref="F8" si="6">AVERAGE(C8:C9)</f>
        <v>23.335000000000001</v>
      </c>
      <c r="H8" s="1">
        <f t="shared" ref="H8" si="7">F8-E8</f>
        <v>4.5799999999999983</v>
      </c>
      <c r="I8" s="1">
        <f>H8-H2</f>
        <v>-3.5000000000003695E-2</v>
      </c>
      <c r="J8" s="1">
        <f t="shared" ref="J8" si="8">2^-I8</f>
        <v>1.0245568230328042</v>
      </c>
      <c r="L8" s="3">
        <v>42066</v>
      </c>
      <c r="M8" s="5">
        <v>5</v>
      </c>
      <c r="N8" s="6">
        <v>2</v>
      </c>
      <c r="O8" s="6">
        <v>1.8474950000000001</v>
      </c>
      <c r="P8" s="6">
        <v>0.87342399999999998</v>
      </c>
      <c r="R8" s="5">
        <v>5</v>
      </c>
      <c r="S8" s="7">
        <v>0.5</v>
      </c>
      <c r="T8" s="7"/>
      <c r="U8" s="7"/>
    </row>
    <row r="9" spans="1:21" x14ac:dyDescent="0.25">
      <c r="A9" t="s">
        <v>3</v>
      </c>
      <c r="B9" s="1">
        <v>18.8</v>
      </c>
      <c r="C9">
        <v>23.37</v>
      </c>
      <c r="L9" s="3">
        <v>42073</v>
      </c>
      <c r="M9" s="5">
        <v>6</v>
      </c>
      <c r="N9" s="6">
        <v>2.0633663586027202</v>
      </c>
      <c r="O9" s="6">
        <v>1.6529006363084251</v>
      </c>
      <c r="P9" s="6">
        <v>1.0245568230328042</v>
      </c>
      <c r="R9" s="5">
        <v>6</v>
      </c>
      <c r="S9" s="7">
        <v>0.2</v>
      </c>
      <c r="T9" s="7"/>
      <c r="U9" s="7"/>
    </row>
    <row r="10" spans="1:21" x14ac:dyDescent="0.25">
      <c r="A10" t="s">
        <v>4</v>
      </c>
      <c r="B10" s="1">
        <v>18.64</v>
      </c>
      <c r="C10">
        <v>26.76</v>
      </c>
      <c r="E10" s="1">
        <f t="shared" ref="E10" si="9">AVERAGE(B10:B11)</f>
        <v>18.715</v>
      </c>
      <c r="F10" s="1">
        <f t="shared" ref="F10" si="10">AVERAGE(C10:C11)</f>
        <v>26.65</v>
      </c>
      <c r="H10" s="1">
        <f t="shared" ref="H10" si="11">F10-E10</f>
        <v>7.9349999999999987</v>
      </c>
      <c r="L10" s="3">
        <v>42080</v>
      </c>
      <c r="M10" s="5">
        <v>7</v>
      </c>
      <c r="N10" s="6">
        <v>4.9760466131938674</v>
      </c>
      <c r="O10" s="6">
        <v>3.5430700764094318</v>
      </c>
      <c r="P10" s="6">
        <v>1.2613774088312473</v>
      </c>
      <c r="R10" s="5">
        <v>7</v>
      </c>
      <c r="S10" s="7">
        <v>0.4</v>
      </c>
      <c r="T10" s="7"/>
      <c r="U10" s="7"/>
    </row>
    <row r="11" spans="1:21" x14ac:dyDescent="0.25">
      <c r="A11" t="s">
        <v>4</v>
      </c>
      <c r="B11" s="1">
        <v>18.79</v>
      </c>
      <c r="C11">
        <v>26.54</v>
      </c>
      <c r="L11" s="3">
        <v>42087</v>
      </c>
      <c r="M11" s="5">
        <v>8</v>
      </c>
      <c r="N11" s="6">
        <v>4.2722616321914026</v>
      </c>
      <c r="O11" s="6">
        <v>3.5677140776803733</v>
      </c>
      <c r="P11" s="6">
        <v>3.1711365464411361</v>
      </c>
      <c r="R11" s="5">
        <v>8</v>
      </c>
      <c r="S11" s="7">
        <v>0.5</v>
      </c>
      <c r="T11" s="7"/>
      <c r="U11" s="7"/>
    </row>
    <row r="12" spans="1:21" x14ac:dyDescent="0.25">
      <c r="A12" t="s">
        <v>5</v>
      </c>
      <c r="B12" s="1">
        <v>20.62</v>
      </c>
      <c r="C12">
        <v>26.27</v>
      </c>
      <c r="E12" s="1">
        <f t="shared" ref="E12" si="12">AVERAGE(B12:B13)</f>
        <v>20.65</v>
      </c>
      <c r="F12" s="1">
        <f t="shared" ref="F12" si="13">AVERAGE(C12:C13)</f>
        <v>26.27</v>
      </c>
      <c r="H12" s="1">
        <f t="shared" ref="H12" si="14">F12-E12</f>
        <v>5.620000000000001</v>
      </c>
      <c r="I12" s="1">
        <f>H12-H10</f>
        <v>-2.3149999999999977</v>
      </c>
      <c r="J12" s="1">
        <f t="shared" ref="J12" si="15">2^-I12</f>
        <v>4.9760466131938674</v>
      </c>
      <c r="L12" s="3">
        <v>42101</v>
      </c>
      <c r="M12" s="5">
        <v>10</v>
      </c>
      <c r="N12" s="6">
        <v>2.0279189595800524</v>
      </c>
      <c r="O12" s="6">
        <v>2.3456698984637523</v>
      </c>
      <c r="P12" s="6">
        <v>2.4622888266898277</v>
      </c>
      <c r="R12" s="5">
        <v>10</v>
      </c>
      <c r="S12" s="7">
        <v>0.4</v>
      </c>
      <c r="T12" s="7"/>
      <c r="U12" s="7"/>
    </row>
    <row r="13" spans="1:21" x14ac:dyDescent="0.25">
      <c r="A13" t="s">
        <v>5</v>
      </c>
      <c r="B13" s="1">
        <v>20.68</v>
      </c>
      <c r="C13">
        <v>26.27</v>
      </c>
      <c r="L13" s="3">
        <v>42115</v>
      </c>
      <c r="M13" s="5">
        <v>12</v>
      </c>
      <c r="N13" s="6">
        <v>4.0278222002268702</v>
      </c>
      <c r="O13" s="6">
        <v>6.0839150129640229</v>
      </c>
      <c r="P13" s="6">
        <v>2.8284271247461827</v>
      </c>
    </row>
    <row r="14" spans="1:21" x14ac:dyDescent="0.25">
      <c r="A14" t="s">
        <v>6</v>
      </c>
      <c r="B14" s="1">
        <v>18</v>
      </c>
      <c r="C14">
        <v>24.82</v>
      </c>
      <c r="E14" s="1">
        <f t="shared" ref="E14" si="16">AVERAGE(B14:B15)</f>
        <v>18.314999999999998</v>
      </c>
      <c r="F14" s="1">
        <f t="shared" ref="F14" si="17">AVERAGE(C14:C15)</f>
        <v>24.425000000000001</v>
      </c>
      <c r="H14" s="1">
        <f t="shared" ref="H14" si="18">F14-E14</f>
        <v>6.110000000000003</v>
      </c>
      <c r="I14" s="1">
        <f>H14-H10</f>
        <v>-1.8249999999999957</v>
      </c>
      <c r="J14" s="1">
        <f t="shared" ref="J14" si="19">2^-I14</f>
        <v>3.5430700764094318</v>
      </c>
      <c r="L14" s="3">
        <v>42129</v>
      </c>
      <c r="M14" s="5">
        <v>14</v>
      </c>
      <c r="N14" s="6">
        <v>2.6665973541823957</v>
      </c>
      <c r="O14" s="6">
        <v>9.0317152384490544</v>
      </c>
      <c r="P14" s="6">
        <v>3.6680161728186849</v>
      </c>
    </row>
    <row r="15" spans="1:21" x14ac:dyDescent="0.25">
      <c r="A15" t="s">
        <v>6</v>
      </c>
      <c r="B15" s="1">
        <v>18.63</v>
      </c>
      <c r="C15">
        <v>24.03</v>
      </c>
      <c r="M15" s="5">
        <v>16</v>
      </c>
      <c r="N15" s="6">
        <v>1.6934906247250476</v>
      </c>
    </row>
    <row r="16" spans="1:21" x14ac:dyDescent="0.25">
      <c r="A16" t="s">
        <v>7</v>
      </c>
      <c r="B16" s="1">
        <v>19.420000000000002</v>
      </c>
      <c r="C16">
        <v>27.33</v>
      </c>
      <c r="E16" s="1">
        <f t="shared" ref="E16" si="20">AVERAGE(B16:B17)</f>
        <v>19.445</v>
      </c>
      <c r="F16" s="1">
        <f t="shared" ref="F16" si="21">AVERAGE(C16:C17)</f>
        <v>27.045000000000002</v>
      </c>
      <c r="H16" s="1">
        <f t="shared" ref="H16" si="22">F16-E16</f>
        <v>7.6000000000000014</v>
      </c>
      <c r="I16" s="1">
        <f>H16-H10</f>
        <v>-0.3349999999999973</v>
      </c>
      <c r="J16" s="1">
        <f t="shared" ref="J16:J32" si="23">2^-I16</f>
        <v>1.2613774088312473</v>
      </c>
      <c r="M16" s="5">
        <v>18</v>
      </c>
      <c r="N16" s="6">
        <v>1.3332986770912012</v>
      </c>
    </row>
    <row r="17" spans="1:14" x14ac:dyDescent="0.25">
      <c r="A17" t="s">
        <v>7</v>
      </c>
      <c r="B17" s="1">
        <v>19.47</v>
      </c>
      <c r="C17">
        <v>26.76</v>
      </c>
      <c r="M17" s="5">
        <v>20</v>
      </c>
      <c r="N17">
        <v>1.0388591032976653</v>
      </c>
    </row>
    <row r="18" spans="1:14" x14ac:dyDescent="0.25">
      <c r="A18" t="s">
        <v>8</v>
      </c>
      <c r="B18" s="1">
        <v>20.62</v>
      </c>
      <c r="C18">
        <v>30.63</v>
      </c>
      <c r="E18" s="1">
        <f t="shared" ref="E18" si="24">AVERAGE(B18:B19)</f>
        <v>20.64</v>
      </c>
      <c r="F18" s="1">
        <f t="shared" ref="F18" si="25">AVERAGE(C18:C19)</f>
        <v>30.15</v>
      </c>
      <c r="H18" s="1">
        <f t="shared" ref="H18" si="26">F18-E18</f>
        <v>9.509999999999998</v>
      </c>
    </row>
    <row r="19" spans="1:14" x14ac:dyDescent="0.25">
      <c r="A19" t="s">
        <v>8</v>
      </c>
      <c r="B19" s="1">
        <v>20.66</v>
      </c>
      <c r="C19">
        <v>29.67</v>
      </c>
    </row>
    <row r="20" spans="1:14" x14ac:dyDescent="0.25">
      <c r="A20" t="s">
        <v>9</v>
      </c>
      <c r="B20" s="1">
        <v>20.36</v>
      </c>
      <c r="C20">
        <v>27.58</v>
      </c>
      <c r="E20" s="1">
        <f t="shared" ref="E20" si="27">AVERAGE(B20:B21)</f>
        <v>20.079999999999998</v>
      </c>
      <c r="F20" s="1">
        <f t="shared" ref="F20" si="28">AVERAGE(C20:C21)</f>
        <v>27.494999999999997</v>
      </c>
      <c r="H20" s="1">
        <f t="shared" ref="H20" si="29">F20-E20</f>
        <v>7.4149999999999991</v>
      </c>
      <c r="I20" s="1">
        <f t="shared" ref="I20" si="30">H20-H18</f>
        <v>-2.0949999999999989</v>
      </c>
      <c r="J20" s="1">
        <f t="shared" ref="J20" si="31">2^-I20</f>
        <v>4.2722616321914026</v>
      </c>
      <c r="N20">
        <f>C17*0.03</f>
        <v>0.80280000000000007</v>
      </c>
    </row>
    <row r="21" spans="1:14" x14ac:dyDescent="0.25">
      <c r="A21" t="s">
        <v>9</v>
      </c>
      <c r="B21" s="1">
        <v>19.8</v>
      </c>
      <c r="C21">
        <v>27.41</v>
      </c>
      <c r="N21">
        <f t="shared" ref="N21:N35" si="32">C18*0.03</f>
        <v>0.91889999999999994</v>
      </c>
    </row>
    <row r="22" spans="1:14" x14ac:dyDescent="0.25">
      <c r="A22" t="s">
        <v>10</v>
      </c>
      <c r="B22" s="1">
        <v>21.59</v>
      </c>
      <c r="C22">
        <v>28.59</v>
      </c>
      <c r="E22" s="1">
        <f t="shared" ref="E22" si="33">AVERAGE(B22:B23)</f>
        <v>21.560000000000002</v>
      </c>
      <c r="F22" s="1">
        <f t="shared" ref="F22" si="34">AVERAGE(C22:C23)</f>
        <v>29.234999999999999</v>
      </c>
      <c r="H22" s="1">
        <f t="shared" ref="H22" si="35">F22-E22</f>
        <v>7.6749999999999972</v>
      </c>
      <c r="I22" s="1">
        <f t="shared" ref="I22" si="36">H22-H18</f>
        <v>-1.8350000000000009</v>
      </c>
      <c r="J22" s="1">
        <f>2^-I22</f>
        <v>3.5677140776803733</v>
      </c>
      <c r="N22">
        <f t="shared" si="32"/>
        <v>0.8901</v>
      </c>
    </row>
    <row r="23" spans="1:14" x14ac:dyDescent="0.25">
      <c r="A23" t="s">
        <v>10</v>
      </c>
      <c r="B23" s="1">
        <v>21.53</v>
      </c>
      <c r="C23">
        <v>29.88</v>
      </c>
      <c r="N23">
        <f t="shared" si="32"/>
        <v>0.82739999999999991</v>
      </c>
    </row>
    <row r="24" spans="1:14" x14ac:dyDescent="0.25">
      <c r="A24" t="s">
        <v>11</v>
      </c>
      <c r="B24" s="1">
        <v>21.6</v>
      </c>
      <c r="C24">
        <v>29.63</v>
      </c>
      <c r="E24" s="1">
        <f t="shared" ref="E24" si="37">AVERAGE(B24:B25)</f>
        <v>21.84</v>
      </c>
      <c r="F24" s="1">
        <f t="shared" ref="F24" si="38">AVERAGE(C24:C25)</f>
        <v>29.684999999999999</v>
      </c>
      <c r="H24" s="1">
        <f t="shared" ref="H24" si="39">F24-E24</f>
        <v>7.8449999999999989</v>
      </c>
      <c r="I24" s="1">
        <f t="shared" ref="I24" si="40">H24-H18</f>
        <v>-1.6649999999999991</v>
      </c>
      <c r="J24" s="1">
        <f t="shared" si="23"/>
        <v>3.1711365464411361</v>
      </c>
      <c r="N24">
        <f t="shared" si="32"/>
        <v>0.82229999999999992</v>
      </c>
    </row>
    <row r="25" spans="1:14" x14ac:dyDescent="0.25">
      <c r="A25" t="s">
        <v>11</v>
      </c>
      <c r="B25" s="1">
        <v>22.08</v>
      </c>
      <c r="C25">
        <v>29.74</v>
      </c>
      <c r="N25">
        <f>C22*0.04</f>
        <v>1.1435999999999999</v>
      </c>
    </row>
    <row r="26" spans="1:14" x14ac:dyDescent="0.25">
      <c r="A26" t="s">
        <v>12</v>
      </c>
      <c r="B26" s="1">
        <v>19.82</v>
      </c>
      <c r="C26">
        <v>25.76</v>
      </c>
      <c r="E26" s="1">
        <f t="shared" ref="E26" si="41">AVERAGE(B26:B27)</f>
        <v>19.795000000000002</v>
      </c>
      <c r="F26" s="1">
        <f t="shared" ref="F26" si="42">AVERAGE(C26:C27)</f>
        <v>25.68</v>
      </c>
      <c r="H26" s="1">
        <f>F26-E26</f>
        <v>5.884999999999998</v>
      </c>
      <c r="N26">
        <f>C23*0.04</f>
        <v>1.1952</v>
      </c>
    </row>
    <row r="27" spans="1:14" x14ac:dyDescent="0.25">
      <c r="A27" t="s">
        <v>12</v>
      </c>
      <c r="B27" s="1">
        <v>19.77</v>
      </c>
      <c r="C27">
        <v>25.6</v>
      </c>
      <c r="N27">
        <f t="shared" si="32"/>
        <v>0.88889999999999991</v>
      </c>
    </row>
    <row r="28" spans="1:14" x14ac:dyDescent="0.25">
      <c r="A28" t="s">
        <v>13</v>
      </c>
      <c r="B28" s="1">
        <v>19.739999999999998</v>
      </c>
      <c r="C28">
        <v>24.86</v>
      </c>
      <c r="E28" s="1">
        <f t="shared" ref="E28" si="43">AVERAGE(B28:B29)</f>
        <v>19.75</v>
      </c>
      <c r="F28" s="1">
        <f t="shared" ref="F28" si="44">AVERAGE(C28:C29)</f>
        <v>24.615000000000002</v>
      </c>
      <c r="H28" s="1">
        <f>F28-E28</f>
        <v>4.865000000000002</v>
      </c>
      <c r="I28" s="1">
        <f t="shared" ref="I28" si="45">H28-H26</f>
        <v>-1.019999999999996</v>
      </c>
      <c r="J28" s="1">
        <f t="shared" ref="J28" si="46">2^-I28</f>
        <v>2.0279189595800524</v>
      </c>
      <c r="N28">
        <f t="shared" si="32"/>
        <v>0.89219999999999988</v>
      </c>
    </row>
    <row r="29" spans="1:14" x14ac:dyDescent="0.25">
      <c r="A29" t="s">
        <v>13</v>
      </c>
      <c r="B29" s="1">
        <v>19.760000000000002</v>
      </c>
      <c r="C29">
        <v>24.37</v>
      </c>
      <c r="N29">
        <f t="shared" si="32"/>
        <v>0.77280000000000004</v>
      </c>
    </row>
    <row r="30" spans="1:14" x14ac:dyDescent="0.25">
      <c r="A30" t="s">
        <v>14</v>
      </c>
      <c r="B30" s="1">
        <v>21.59</v>
      </c>
      <c r="C30">
        <v>27.65</v>
      </c>
      <c r="E30" s="1">
        <f t="shared" ref="E30" si="47">AVERAGE(B30:B31)</f>
        <v>21.524999999999999</v>
      </c>
      <c r="F30" s="1">
        <f t="shared" ref="F30" si="48">AVERAGE(C30:C31)</f>
        <v>26.18</v>
      </c>
      <c r="H30" s="1">
        <f t="shared" ref="H30" si="49">F30-E30</f>
        <v>4.6550000000000011</v>
      </c>
      <c r="I30" s="1">
        <f t="shared" ref="I30" si="50">H30-H26</f>
        <v>-1.2299999999999969</v>
      </c>
      <c r="J30" s="1">
        <f t="shared" ref="J30" si="51">2^-I30</f>
        <v>2.3456698984637523</v>
      </c>
      <c r="N30">
        <f>C27*0.04</f>
        <v>1.024</v>
      </c>
    </row>
    <row r="31" spans="1:14" x14ac:dyDescent="0.25">
      <c r="A31" t="s">
        <v>14</v>
      </c>
      <c r="B31" s="1">
        <v>21.46</v>
      </c>
      <c r="C31">
        <v>24.71</v>
      </c>
      <c r="N31">
        <f t="shared" si="32"/>
        <v>0.74579999999999991</v>
      </c>
    </row>
    <row r="32" spans="1:14" x14ac:dyDescent="0.25">
      <c r="A32" t="s">
        <v>15</v>
      </c>
      <c r="B32" s="1">
        <v>20.41</v>
      </c>
      <c r="C32">
        <v>24.49</v>
      </c>
      <c r="E32" s="1">
        <f t="shared" ref="E32" si="52">AVERAGE(B32:B33)</f>
        <v>20.399999999999999</v>
      </c>
      <c r="F32" s="1">
        <f t="shared" ref="F32" si="53">AVERAGE(C32:C33)</f>
        <v>24.984999999999999</v>
      </c>
      <c r="H32" s="1">
        <f t="shared" ref="H32:H48" si="54">F32-E32</f>
        <v>4.5850000000000009</v>
      </c>
      <c r="I32" s="1">
        <f t="shared" ref="I32" si="55">H32-H26</f>
        <v>-1.2999999999999972</v>
      </c>
      <c r="J32" s="1">
        <f t="shared" si="23"/>
        <v>2.4622888266898277</v>
      </c>
      <c r="N32">
        <f t="shared" si="32"/>
        <v>0.73109999999999997</v>
      </c>
    </row>
    <row r="33" spans="1:14" x14ac:dyDescent="0.25">
      <c r="A33" t="s">
        <v>15</v>
      </c>
      <c r="B33" s="1">
        <v>20.39</v>
      </c>
      <c r="C33">
        <v>25.48</v>
      </c>
      <c r="N33">
        <f>C30*0.04</f>
        <v>1.1059999999999999</v>
      </c>
    </row>
    <row r="34" spans="1:14" x14ac:dyDescent="0.25">
      <c r="A34" t="s">
        <v>24</v>
      </c>
      <c r="B34" s="1">
        <v>19.350000000000001</v>
      </c>
      <c r="C34">
        <v>28.24</v>
      </c>
      <c r="E34" s="1">
        <f t="shared" ref="E34" si="56">AVERAGE(B34:B35)</f>
        <v>19.39</v>
      </c>
      <c r="F34" s="1">
        <f t="shared" ref="F34" si="57">AVERAGE(C34:C35)</f>
        <v>27.909999999999997</v>
      </c>
      <c r="H34" s="1">
        <f t="shared" si="54"/>
        <v>8.519999999999996</v>
      </c>
      <c r="N34">
        <f t="shared" si="32"/>
        <v>0.74129999999999996</v>
      </c>
    </row>
    <row r="35" spans="1:14" x14ac:dyDescent="0.25">
      <c r="A35" t="s">
        <v>25</v>
      </c>
      <c r="B35" s="1">
        <v>19.43</v>
      </c>
      <c r="C35">
        <v>27.58</v>
      </c>
      <c r="N35">
        <f t="shared" si="32"/>
        <v>0.73469999999999991</v>
      </c>
    </row>
    <row r="36" spans="1:14" x14ac:dyDescent="0.25">
      <c r="A36" t="s">
        <v>26</v>
      </c>
      <c r="B36" s="1">
        <v>18.690000000000001</v>
      </c>
      <c r="C36">
        <v>25.18</v>
      </c>
      <c r="E36" s="1">
        <f t="shared" ref="E36" si="58">AVERAGE(B36:B37)</f>
        <v>18.68</v>
      </c>
      <c r="F36" s="1">
        <f t="shared" ref="F36" si="59">AVERAGE(C36:C37)</f>
        <v>25.189999999999998</v>
      </c>
      <c r="H36" s="1">
        <f t="shared" si="54"/>
        <v>6.509999999999998</v>
      </c>
      <c r="I36" s="1">
        <f t="shared" ref="I36" si="60">H36-H34</f>
        <v>-2.009999999999998</v>
      </c>
      <c r="J36" s="1">
        <f t="shared" ref="J36" si="61">2^-I36</f>
        <v>4.0278222002268702</v>
      </c>
    </row>
    <row r="37" spans="1:14" x14ac:dyDescent="0.25">
      <c r="A37" t="s">
        <v>26</v>
      </c>
      <c r="B37" s="1">
        <v>18.670000000000002</v>
      </c>
      <c r="C37">
        <v>25.2</v>
      </c>
    </row>
    <row r="38" spans="1:14" x14ac:dyDescent="0.25">
      <c r="A38" t="s">
        <v>27</v>
      </c>
      <c r="B38" s="1">
        <v>20.53</v>
      </c>
      <c r="C38">
        <v>26.48</v>
      </c>
      <c r="E38" s="1">
        <f t="shared" ref="E38" si="62">AVERAGE(B38:B39)</f>
        <v>20.53</v>
      </c>
      <c r="F38" s="1">
        <f t="shared" ref="F38" si="63">AVERAGE(C38:C39)</f>
        <v>26.445</v>
      </c>
      <c r="H38" s="1">
        <f t="shared" si="54"/>
        <v>5.9149999999999991</v>
      </c>
      <c r="I38" s="1">
        <f t="shared" ref="I38" si="64">H38-H34</f>
        <v>-2.6049999999999969</v>
      </c>
      <c r="J38" s="1">
        <f t="shared" ref="J38" si="65">2^-I38</f>
        <v>6.0839150129640229</v>
      </c>
    </row>
    <row r="39" spans="1:14" x14ac:dyDescent="0.25">
      <c r="A39" t="s">
        <v>27</v>
      </c>
      <c r="B39" s="1">
        <v>20.53</v>
      </c>
      <c r="C39">
        <v>26.41</v>
      </c>
    </row>
    <row r="40" spans="1:14" x14ac:dyDescent="0.25">
      <c r="A40" t="s">
        <v>28</v>
      </c>
      <c r="B40" s="1">
        <v>20.34</v>
      </c>
      <c r="C40">
        <v>27.53</v>
      </c>
      <c r="E40" s="1">
        <f t="shared" ref="E40" si="66">AVERAGE(B40:B41)</f>
        <v>20.355</v>
      </c>
      <c r="F40" s="1">
        <f t="shared" ref="F40" si="67">AVERAGE(C40:C41)</f>
        <v>27.375</v>
      </c>
      <c r="H40" s="1">
        <f t="shared" si="54"/>
        <v>7.02</v>
      </c>
      <c r="I40" s="1">
        <f t="shared" ref="I40" si="68">H40-H34</f>
        <v>-1.4999999999999964</v>
      </c>
      <c r="J40" s="1">
        <f t="shared" ref="J40" si="69">2^-I40</f>
        <v>2.8284271247461827</v>
      </c>
    </row>
    <row r="41" spans="1:14" x14ac:dyDescent="0.25">
      <c r="A41" t="s">
        <v>28</v>
      </c>
      <c r="B41" s="1">
        <v>20.37</v>
      </c>
      <c r="C41">
        <v>27.22</v>
      </c>
    </row>
    <row r="42" spans="1:14" x14ac:dyDescent="0.25">
      <c r="A42" t="s">
        <v>29</v>
      </c>
      <c r="B42" s="1">
        <v>19.670000000000002</v>
      </c>
      <c r="C42">
        <v>27.46</v>
      </c>
      <c r="E42" s="1">
        <f t="shared" ref="E42" si="70">AVERAGE(B42:B43)</f>
        <v>19.68</v>
      </c>
      <c r="F42" s="1">
        <f t="shared" ref="F42" si="71">AVERAGE(C42:C43)</f>
        <v>27.41</v>
      </c>
      <c r="H42" s="1">
        <f t="shared" si="54"/>
        <v>7.73</v>
      </c>
    </row>
    <row r="43" spans="1:14" x14ac:dyDescent="0.25">
      <c r="A43" t="s">
        <v>25</v>
      </c>
      <c r="B43" s="1">
        <v>19.690000000000001</v>
      </c>
      <c r="C43">
        <v>27.36</v>
      </c>
    </row>
    <row r="44" spans="1:14" x14ac:dyDescent="0.25">
      <c r="A44" t="s">
        <v>26</v>
      </c>
      <c r="B44" s="1">
        <v>19.649999999999999</v>
      </c>
      <c r="C44">
        <v>25.67</v>
      </c>
      <c r="E44" s="1">
        <f t="shared" ref="E44" si="72">AVERAGE(B44:B45)</f>
        <v>19.614999999999998</v>
      </c>
      <c r="F44" s="1">
        <f t="shared" ref="F44" si="73">AVERAGE(C44:C45)</f>
        <v>25.93</v>
      </c>
      <c r="H44" s="1">
        <f t="shared" si="54"/>
        <v>6.3150000000000013</v>
      </c>
      <c r="I44" s="1">
        <f t="shared" ref="I44" si="74">H44-H42</f>
        <v>-1.4149999999999991</v>
      </c>
      <c r="J44" s="1">
        <f t="shared" ref="J44" si="75">2^-I44</f>
        <v>2.6665973541823957</v>
      </c>
    </row>
    <row r="45" spans="1:14" x14ac:dyDescent="0.25">
      <c r="A45" t="s">
        <v>26</v>
      </c>
      <c r="B45" s="1">
        <v>19.579999999999998</v>
      </c>
      <c r="C45">
        <v>26.19</v>
      </c>
    </row>
    <row r="46" spans="1:14" x14ac:dyDescent="0.25">
      <c r="A46" t="s">
        <v>27</v>
      </c>
      <c r="B46" s="1">
        <v>19.37</v>
      </c>
      <c r="C46">
        <v>23.62</v>
      </c>
      <c r="E46" s="1">
        <f t="shared" ref="E46" si="76">AVERAGE(B46:B47)</f>
        <v>19.405000000000001</v>
      </c>
      <c r="F46" s="1">
        <f t="shared" ref="F46" si="77">AVERAGE(C46:C47)</f>
        <v>23.96</v>
      </c>
      <c r="H46" s="1">
        <f t="shared" si="54"/>
        <v>4.5549999999999997</v>
      </c>
      <c r="I46" s="1">
        <f t="shared" ref="I46" si="78">H46-H42</f>
        <v>-3.1750000000000007</v>
      </c>
      <c r="J46" s="1">
        <f t="shared" ref="J46" si="79">2^-I46</f>
        <v>9.0317152384490544</v>
      </c>
    </row>
    <row r="47" spans="1:14" x14ac:dyDescent="0.25">
      <c r="A47" t="s">
        <v>27</v>
      </c>
      <c r="B47" s="1">
        <v>19.440000000000001</v>
      </c>
      <c r="C47">
        <v>24.3</v>
      </c>
    </row>
    <row r="48" spans="1:14" x14ac:dyDescent="0.25">
      <c r="A48" t="s">
        <v>28</v>
      </c>
      <c r="B48" s="1">
        <v>19.73</v>
      </c>
      <c r="C48">
        <v>25.61</v>
      </c>
      <c r="E48" s="1">
        <f t="shared" ref="E48" si="80">AVERAGE(B48:B49)</f>
        <v>19.75</v>
      </c>
      <c r="F48" s="1">
        <f t="shared" ref="F48" si="81">AVERAGE(C48:C49)</f>
        <v>25.605</v>
      </c>
      <c r="H48" s="1">
        <f t="shared" si="54"/>
        <v>5.8550000000000004</v>
      </c>
      <c r="I48" s="1">
        <f t="shared" ref="I48" si="82">H48-H42</f>
        <v>-1.875</v>
      </c>
      <c r="J48" s="1">
        <f t="shared" ref="J48" si="83">2^-I48</f>
        <v>3.6680161728186849</v>
      </c>
    </row>
    <row r="49" spans="1:10" x14ac:dyDescent="0.25">
      <c r="A49" t="s">
        <v>28</v>
      </c>
      <c r="B49" s="1">
        <v>19.77</v>
      </c>
      <c r="C49">
        <v>25.6</v>
      </c>
    </row>
    <row r="50" spans="1:10" x14ac:dyDescent="0.25">
      <c r="A50" s="8" t="s">
        <v>30</v>
      </c>
      <c r="B50" s="1">
        <v>16.3</v>
      </c>
      <c r="C50">
        <v>23.52</v>
      </c>
      <c r="E50" s="6">
        <f>AVERAGE(B50:B51)</f>
        <v>16.325000000000003</v>
      </c>
      <c r="F50" s="6">
        <f>AVERAGE(C50:C51)</f>
        <v>22.954999999999998</v>
      </c>
      <c r="H50" s="1">
        <f t="shared" ref="H50" si="84">F50-E50</f>
        <v>6.6299999999999955</v>
      </c>
    </row>
    <row r="51" spans="1:10" x14ac:dyDescent="0.25">
      <c r="A51" s="8" t="s">
        <v>30</v>
      </c>
      <c r="B51" s="1">
        <v>16.350000000000001</v>
      </c>
      <c r="C51">
        <v>22.39</v>
      </c>
    </row>
    <row r="52" spans="1:10" x14ac:dyDescent="0.25">
      <c r="A52" s="8" t="s">
        <v>31</v>
      </c>
      <c r="B52">
        <v>16.23</v>
      </c>
      <c r="C52">
        <v>22.12</v>
      </c>
      <c r="E52" s="6">
        <f t="shared" ref="E52:F52" si="85">AVERAGE(B52:B53)</f>
        <v>16.18</v>
      </c>
      <c r="F52" s="6">
        <f t="shared" si="85"/>
        <v>22.05</v>
      </c>
      <c r="H52" s="1">
        <f t="shared" ref="H52" si="86">F52-E52</f>
        <v>5.870000000000001</v>
      </c>
      <c r="I52" s="1">
        <f t="shared" ref="I52" si="87">H52-H50</f>
        <v>-0.75999999999999446</v>
      </c>
      <c r="J52" s="1">
        <f t="shared" ref="J52" si="88">2^-I52</f>
        <v>1.6934906247250476</v>
      </c>
    </row>
    <row r="53" spans="1:10" x14ac:dyDescent="0.25">
      <c r="A53" s="8" t="s">
        <v>31</v>
      </c>
      <c r="B53">
        <v>16.13</v>
      </c>
      <c r="C53">
        <v>21.98</v>
      </c>
    </row>
    <row r="54" spans="1:10" x14ac:dyDescent="0.25">
      <c r="A54" s="8" t="s">
        <v>32</v>
      </c>
      <c r="B54">
        <v>16.149999999999999</v>
      </c>
      <c r="C54">
        <v>21.2</v>
      </c>
      <c r="E54" s="6">
        <f t="shared" ref="E54:F54" si="89">AVERAGE(B54:B55)</f>
        <v>16.119999999999997</v>
      </c>
      <c r="F54" s="6">
        <f t="shared" si="89"/>
        <v>21.274999999999999</v>
      </c>
      <c r="H54" s="1">
        <f t="shared" ref="H54" si="90">F54-E54</f>
        <v>5.1550000000000011</v>
      </c>
    </row>
    <row r="55" spans="1:10" x14ac:dyDescent="0.25">
      <c r="A55" s="8" t="s">
        <v>32</v>
      </c>
      <c r="B55">
        <v>16.09</v>
      </c>
      <c r="C55">
        <v>21.35</v>
      </c>
    </row>
    <row r="56" spans="1:10" x14ac:dyDescent="0.25">
      <c r="A56" s="8" t="s">
        <v>33</v>
      </c>
      <c r="B56">
        <v>16.100000000000001</v>
      </c>
      <c r="C56">
        <v>20.96</v>
      </c>
      <c r="E56" s="6">
        <f t="shared" ref="E56:F56" si="91">AVERAGE(B56:B57)</f>
        <v>16.155000000000001</v>
      </c>
      <c r="F56" s="6">
        <f t="shared" si="91"/>
        <v>20.895</v>
      </c>
      <c r="H56" s="1">
        <f t="shared" ref="H56" si="92">F56-E56</f>
        <v>4.7399999999999984</v>
      </c>
      <c r="I56" s="1">
        <f t="shared" ref="I56" si="93">H56-H54</f>
        <v>-0.4150000000000027</v>
      </c>
      <c r="J56" s="1">
        <f t="shared" ref="J56" si="94">2^-I56</f>
        <v>1.3332986770912012</v>
      </c>
    </row>
    <row r="57" spans="1:10" x14ac:dyDescent="0.25">
      <c r="A57" s="8" t="s">
        <v>33</v>
      </c>
      <c r="B57">
        <v>16.21</v>
      </c>
      <c r="C57">
        <v>20.83</v>
      </c>
    </row>
    <row r="58" spans="1:10" x14ac:dyDescent="0.25">
      <c r="A58" s="8" t="s">
        <v>34</v>
      </c>
      <c r="B58">
        <v>16.350000000000001</v>
      </c>
      <c r="C58">
        <v>21.11</v>
      </c>
      <c r="E58" s="6">
        <f t="shared" ref="E58:F58" si="95">AVERAGE(B58:B59)</f>
        <v>16.185000000000002</v>
      </c>
      <c r="F58" s="6">
        <f t="shared" si="95"/>
        <v>20.92</v>
      </c>
      <c r="H58" s="1">
        <f>F58-E58</f>
        <v>4.7349999999999994</v>
      </c>
    </row>
    <row r="59" spans="1:10" x14ac:dyDescent="0.25">
      <c r="A59" s="8" t="s">
        <v>34</v>
      </c>
      <c r="B59">
        <v>16.02</v>
      </c>
      <c r="C59">
        <v>20.73</v>
      </c>
    </row>
    <row r="60" spans="1:10" x14ac:dyDescent="0.25">
      <c r="A60" s="8" t="s">
        <v>35</v>
      </c>
      <c r="B60">
        <v>15.81</v>
      </c>
      <c r="C60">
        <v>20.52</v>
      </c>
      <c r="E60" s="6">
        <f t="shared" ref="E60:F60" si="96">AVERAGE(B60:B61)</f>
        <v>15.845000000000001</v>
      </c>
      <c r="F60" s="6">
        <f t="shared" si="96"/>
        <v>20.524999999999999</v>
      </c>
      <c r="H60" s="1">
        <f>F60-E60</f>
        <v>4.6799999999999979</v>
      </c>
      <c r="I60" s="1">
        <f>H60-H58</f>
        <v>-5.5000000000001492E-2</v>
      </c>
      <c r="J60" s="1">
        <f>2^-I60</f>
        <v>1.0388591032976653</v>
      </c>
    </row>
    <row r="61" spans="1:10" x14ac:dyDescent="0.25">
      <c r="A61" s="8" t="s">
        <v>35</v>
      </c>
      <c r="B61">
        <v>15.88</v>
      </c>
      <c r="C61">
        <v>20.53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2015-08-03T19:53:56Z</dcterms:modified>
</cp:coreProperties>
</file>